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720" yWindow="440" windowWidth="13430" windowHeight="7130" firstSheet="1" activeTab="1"/>
  </bookViews>
  <sheets>
    <sheet name="Cover" sheetId="4" r:id="rId1"/>
    <sheet name="Adjustments Log" sheetId="37" r:id="rId2"/>
    <sheet name="Userguide" sheetId="29" r:id="rId3"/>
    <sheet name="F_InputsUNLINKED" sheetId="23" r:id="rId4"/>
    <sheet name="ONS RPI Inputs" sheetId="20" r:id="rId5"/>
    <sheet name="ONS CPIH Inputs" sheetId="21" r:id="rId6"/>
    <sheet name="InpOverride" sheetId="8" r:id="rId7"/>
    <sheet name="Time" sheetId="26" r:id="rId8"/>
    <sheet name="Inflation" sheetId="16" r:id="rId9"/>
    <sheet name="Outputs" sheetId="27" r:id="rId10"/>
    <sheet name="F_Outputs" sheetId="38" r:id="rId11"/>
    <sheet name="Check" sheetId="28" r:id="rId12"/>
    <sheet name="For Reference&gt;&gt;&gt;" sheetId="30" r:id="rId13"/>
    <sheet name="App23 (for ref only)" sheetId="17" r:id="rId14"/>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8" hidden="1">Inflation!$D$7:$D$346</definedName>
    <definedName name="_Order1" hidden="1">255</definedName>
    <definedName name="_Order2" hidden="1">255</definedName>
    <definedName name="F" localSheetId="3" hidden="1">{"bal",#N/A,FALSE,"working papers";"income",#N/A,FALSE,"working papers"}</definedName>
    <definedName name="F" hidden="1">{"bal",#N/A,FALSE,"working papers";"income",#N/A,FALSE,"working papers"}</definedName>
    <definedName name="fdraf" localSheetId="3" hidden="1">{"bal",#N/A,FALSE,"working papers";"income",#N/A,FALSE,"working papers"}</definedName>
    <definedName name="fdraf" hidden="1">{"bal",#N/A,FALSE,"working papers";"income",#N/A,FALSE,"working papers"}</definedName>
    <definedName name="Fdraft" localSheetId="3"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localSheetId="3" hidden="1">{"bal",#N/A,FALSE,"working papers";"income",#N/A,FALSE,"working papers"}</definedName>
    <definedName name="wrn.papersdraft" hidden="1">{"bal",#N/A,FALSE,"working papers";"income",#N/A,FALSE,"working papers"}</definedName>
    <definedName name="wrn.wpapers." localSheetId="3" hidden="1">{"bal",#N/A,FALSE,"working papers";"income",#N/A,FALSE,"working papers"}</definedName>
    <definedName name="wrn.wpapers." hidden="1">{"bal",#N/A,FALSE,"working papers";"income",#N/A,FALSE,"working papers"}</definedName>
  </definedNames>
  <calcPr calcId="152511"/>
</workbook>
</file>

<file path=xl/calcChain.xml><?xml version="1.0" encoding="utf-8"?>
<calcChain xmlns="http://schemas.openxmlformats.org/spreadsheetml/2006/main">
  <c r="F683" i="38" l="1"/>
  <c r="F682" i="38"/>
  <c r="F643" i="38"/>
  <c r="F642" i="38"/>
  <c r="F603" i="38"/>
  <c r="F602" i="38"/>
  <c r="F563" i="38"/>
  <c r="F562" i="38"/>
  <c r="F523" i="38"/>
  <c r="F522" i="38"/>
  <c r="F483" i="38"/>
  <c r="F482" i="38"/>
  <c r="F443" i="38"/>
  <c r="F442" i="38"/>
  <c r="F403" i="38"/>
  <c r="F402" i="38"/>
  <c r="F363" i="38"/>
  <c r="F362" i="38"/>
  <c r="F323" i="38"/>
  <c r="F322" i="38"/>
  <c r="F283" i="38"/>
  <c r="F282" i="38"/>
  <c r="F243" i="38"/>
  <c r="F242" i="38"/>
  <c r="F203" i="38"/>
  <c r="F202" i="38"/>
  <c r="F163" i="38"/>
  <c r="F162" i="38"/>
  <c r="F123" i="38"/>
  <c r="F122" i="38"/>
  <c r="F83" i="38"/>
  <c r="F82" i="38"/>
  <c r="F43" i="38"/>
  <c r="F42" i="38"/>
  <c r="G42" i="38" l="1"/>
  <c r="Y683" i="38"/>
  <c r="X683" i="38"/>
  <c r="W683" i="38"/>
  <c r="V683" i="38"/>
  <c r="U683" i="38"/>
  <c r="T683" i="38"/>
  <c r="S683" i="38"/>
  <c r="R683" i="38"/>
  <c r="Q683" i="38"/>
  <c r="P683" i="38"/>
  <c r="O683" i="38"/>
  <c r="N683" i="38"/>
  <c r="M683" i="38"/>
  <c r="L683" i="38"/>
  <c r="K683" i="38"/>
  <c r="J683" i="38"/>
  <c r="I683" i="38"/>
  <c r="H683" i="38"/>
  <c r="G683" i="38"/>
  <c r="Y682" i="38"/>
  <c r="X682" i="38"/>
  <c r="W682" i="38"/>
  <c r="V682" i="38"/>
  <c r="U682" i="38"/>
  <c r="T682" i="38"/>
  <c r="S682" i="38"/>
  <c r="R682" i="38"/>
  <c r="Q682" i="38"/>
  <c r="P682" i="38"/>
  <c r="O682" i="38"/>
  <c r="N682" i="38"/>
  <c r="M682" i="38"/>
  <c r="L682" i="38"/>
  <c r="K682" i="38"/>
  <c r="J682" i="38"/>
  <c r="I682" i="38"/>
  <c r="H682" i="38"/>
  <c r="G682" i="38"/>
  <c r="Y643" i="38"/>
  <c r="X643" i="38"/>
  <c r="W643" i="38"/>
  <c r="V643" i="38"/>
  <c r="U643" i="38"/>
  <c r="T643" i="38"/>
  <c r="S643" i="38"/>
  <c r="R643" i="38"/>
  <c r="Q643" i="38"/>
  <c r="P643" i="38"/>
  <c r="O643" i="38"/>
  <c r="N643" i="38"/>
  <c r="M643" i="38"/>
  <c r="L643" i="38"/>
  <c r="K643" i="38"/>
  <c r="J643" i="38"/>
  <c r="I643" i="38"/>
  <c r="H643" i="38"/>
  <c r="G643" i="38"/>
  <c r="Y642" i="38"/>
  <c r="X642" i="38"/>
  <c r="W642" i="38"/>
  <c r="V642" i="38"/>
  <c r="U642" i="38"/>
  <c r="T642" i="38"/>
  <c r="S642" i="38"/>
  <c r="R642" i="38"/>
  <c r="Q642" i="38"/>
  <c r="P642" i="38"/>
  <c r="O642" i="38"/>
  <c r="N642" i="38"/>
  <c r="M642" i="38"/>
  <c r="L642" i="38"/>
  <c r="K642" i="38"/>
  <c r="J642" i="38"/>
  <c r="I642" i="38"/>
  <c r="H642" i="38"/>
  <c r="G642" i="38"/>
  <c r="Y603" i="38"/>
  <c r="X603" i="38"/>
  <c r="W603" i="38"/>
  <c r="V603" i="38"/>
  <c r="U603" i="38"/>
  <c r="T603" i="38"/>
  <c r="S603" i="38"/>
  <c r="R603" i="38"/>
  <c r="Q603" i="38"/>
  <c r="P603" i="38"/>
  <c r="O603" i="38"/>
  <c r="N603" i="38"/>
  <c r="M603" i="38"/>
  <c r="L603" i="38"/>
  <c r="K603" i="38"/>
  <c r="J603" i="38"/>
  <c r="I603" i="38"/>
  <c r="H603" i="38"/>
  <c r="G603" i="38"/>
  <c r="Y602" i="38"/>
  <c r="X602" i="38"/>
  <c r="W602" i="38"/>
  <c r="V602" i="38"/>
  <c r="U602" i="38"/>
  <c r="T602" i="38"/>
  <c r="S602" i="38"/>
  <c r="R602" i="38"/>
  <c r="Q602" i="38"/>
  <c r="P602" i="38"/>
  <c r="O602" i="38"/>
  <c r="N602" i="38"/>
  <c r="M602" i="38"/>
  <c r="L602" i="38"/>
  <c r="K602" i="38"/>
  <c r="J602" i="38"/>
  <c r="I602" i="38"/>
  <c r="H602" i="38"/>
  <c r="G602" i="38"/>
  <c r="Y563" i="38"/>
  <c r="X563" i="38"/>
  <c r="W563" i="38"/>
  <c r="V563" i="38"/>
  <c r="U563" i="38"/>
  <c r="T563" i="38"/>
  <c r="S563" i="38"/>
  <c r="R563" i="38"/>
  <c r="Q563" i="38"/>
  <c r="P563" i="38"/>
  <c r="O563" i="38"/>
  <c r="N563" i="38"/>
  <c r="M563" i="38"/>
  <c r="L563" i="38"/>
  <c r="K563" i="38"/>
  <c r="J563" i="38"/>
  <c r="I563" i="38"/>
  <c r="H563" i="38"/>
  <c r="G563" i="38"/>
  <c r="Y562" i="38"/>
  <c r="X562" i="38"/>
  <c r="W562" i="38"/>
  <c r="V562" i="38"/>
  <c r="U562" i="38"/>
  <c r="T562" i="38"/>
  <c r="S562" i="38"/>
  <c r="R562" i="38"/>
  <c r="Q562" i="38"/>
  <c r="P562" i="38"/>
  <c r="O562" i="38"/>
  <c r="N562" i="38"/>
  <c r="M562" i="38"/>
  <c r="L562" i="38"/>
  <c r="K562" i="38"/>
  <c r="J562" i="38"/>
  <c r="I562" i="38"/>
  <c r="H562" i="38"/>
  <c r="G562" i="38"/>
  <c r="Y523" i="38"/>
  <c r="X523" i="38"/>
  <c r="W523" i="38"/>
  <c r="V523" i="38"/>
  <c r="U523" i="38"/>
  <c r="T523" i="38"/>
  <c r="S523" i="38"/>
  <c r="R523" i="38"/>
  <c r="Q523" i="38"/>
  <c r="P523" i="38"/>
  <c r="O523" i="38"/>
  <c r="N523" i="38"/>
  <c r="M523" i="38"/>
  <c r="L523" i="38"/>
  <c r="K523" i="38"/>
  <c r="J523" i="38"/>
  <c r="I523" i="38"/>
  <c r="H523" i="38"/>
  <c r="G523" i="38"/>
  <c r="Y522" i="38"/>
  <c r="X522" i="38"/>
  <c r="W522" i="38"/>
  <c r="V522" i="38"/>
  <c r="U522" i="38"/>
  <c r="T522" i="38"/>
  <c r="S522" i="38"/>
  <c r="R522" i="38"/>
  <c r="Q522" i="38"/>
  <c r="P522" i="38"/>
  <c r="O522" i="38"/>
  <c r="N522" i="38"/>
  <c r="M522" i="38"/>
  <c r="L522" i="38"/>
  <c r="K522" i="38"/>
  <c r="J522" i="38"/>
  <c r="I522" i="38"/>
  <c r="H522" i="38"/>
  <c r="G522" i="38"/>
  <c r="Y483" i="38"/>
  <c r="X483" i="38"/>
  <c r="W483" i="38"/>
  <c r="V483" i="38"/>
  <c r="U483" i="38"/>
  <c r="T483" i="38"/>
  <c r="S483" i="38"/>
  <c r="R483" i="38"/>
  <c r="Q483" i="38"/>
  <c r="P483" i="38"/>
  <c r="O483" i="38"/>
  <c r="N483" i="38"/>
  <c r="M483" i="38"/>
  <c r="L483" i="38"/>
  <c r="K483" i="38"/>
  <c r="J483" i="38"/>
  <c r="I483" i="38"/>
  <c r="H483" i="38"/>
  <c r="G483" i="38"/>
  <c r="Y482" i="38"/>
  <c r="X482" i="38"/>
  <c r="W482" i="38"/>
  <c r="V482" i="38"/>
  <c r="U482" i="38"/>
  <c r="T482" i="38"/>
  <c r="S482" i="38"/>
  <c r="R482" i="38"/>
  <c r="Q482" i="38"/>
  <c r="P482" i="38"/>
  <c r="O482" i="38"/>
  <c r="N482" i="38"/>
  <c r="M482" i="38"/>
  <c r="L482" i="38"/>
  <c r="K482" i="38"/>
  <c r="J482" i="38"/>
  <c r="I482" i="38"/>
  <c r="H482" i="38"/>
  <c r="G482" i="38"/>
  <c r="Y443" i="38"/>
  <c r="X443" i="38"/>
  <c r="W443" i="38"/>
  <c r="V443" i="38"/>
  <c r="U443" i="38"/>
  <c r="T443" i="38"/>
  <c r="S443" i="38"/>
  <c r="R443" i="38"/>
  <c r="Q443" i="38"/>
  <c r="P443" i="38"/>
  <c r="O443" i="38"/>
  <c r="N443" i="38"/>
  <c r="M443" i="38"/>
  <c r="L443" i="38"/>
  <c r="K443" i="38"/>
  <c r="J443" i="38"/>
  <c r="I443" i="38"/>
  <c r="H443" i="38"/>
  <c r="G443" i="38"/>
  <c r="Y442" i="38"/>
  <c r="X442" i="38"/>
  <c r="W442" i="38"/>
  <c r="V442" i="38"/>
  <c r="U442" i="38"/>
  <c r="T442" i="38"/>
  <c r="S442" i="38"/>
  <c r="R442" i="38"/>
  <c r="Q442" i="38"/>
  <c r="P442" i="38"/>
  <c r="O442" i="38"/>
  <c r="N442" i="38"/>
  <c r="M442" i="38"/>
  <c r="L442" i="38"/>
  <c r="K442" i="38"/>
  <c r="J442" i="38"/>
  <c r="I442" i="38"/>
  <c r="H442" i="38"/>
  <c r="G442" i="38"/>
  <c r="Y403" i="38"/>
  <c r="X403" i="38"/>
  <c r="W403" i="38"/>
  <c r="V403" i="38"/>
  <c r="U403" i="38"/>
  <c r="T403" i="38"/>
  <c r="S403" i="38"/>
  <c r="R403" i="38"/>
  <c r="Q403" i="38"/>
  <c r="P403" i="38"/>
  <c r="O403" i="38"/>
  <c r="N403" i="38"/>
  <c r="M403" i="38"/>
  <c r="L403" i="38"/>
  <c r="K403" i="38"/>
  <c r="J403" i="38"/>
  <c r="I403" i="38"/>
  <c r="H403" i="38"/>
  <c r="G403" i="38"/>
  <c r="Y402" i="38"/>
  <c r="X402" i="38"/>
  <c r="W402" i="38"/>
  <c r="V402" i="38"/>
  <c r="U402" i="38"/>
  <c r="T402" i="38"/>
  <c r="S402" i="38"/>
  <c r="R402" i="38"/>
  <c r="Q402" i="38"/>
  <c r="P402" i="38"/>
  <c r="O402" i="38"/>
  <c r="N402" i="38"/>
  <c r="M402" i="38"/>
  <c r="L402" i="38"/>
  <c r="K402" i="38"/>
  <c r="J402" i="38"/>
  <c r="I402" i="38"/>
  <c r="H402" i="38"/>
  <c r="G402" i="38"/>
  <c r="Y363" i="38"/>
  <c r="X363" i="38"/>
  <c r="W363" i="38"/>
  <c r="V363" i="38"/>
  <c r="U363" i="38"/>
  <c r="T363" i="38"/>
  <c r="S363" i="38"/>
  <c r="R363" i="38"/>
  <c r="Q363" i="38"/>
  <c r="P363" i="38"/>
  <c r="O363" i="38"/>
  <c r="N363" i="38"/>
  <c r="M363" i="38"/>
  <c r="L363" i="38"/>
  <c r="K363" i="38"/>
  <c r="J363" i="38"/>
  <c r="I363" i="38"/>
  <c r="H363" i="38"/>
  <c r="G363" i="38"/>
  <c r="Y362" i="38"/>
  <c r="X362" i="38"/>
  <c r="W362" i="38"/>
  <c r="V362" i="38"/>
  <c r="U362" i="38"/>
  <c r="T362" i="38"/>
  <c r="S362" i="38"/>
  <c r="R362" i="38"/>
  <c r="Q362" i="38"/>
  <c r="P362" i="38"/>
  <c r="O362" i="38"/>
  <c r="N362" i="38"/>
  <c r="M362" i="38"/>
  <c r="L362" i="38"/>
  <c r="K362" i="38"/>
  <c r="J362" i="38"/>
  <c r="I362" i="38"/>
  <c r="H362" i="38"/>
  <c r="G362" i="38"/>
  <c r="Y323" i="38"/>
  <c r="X323" i="38"/>
  <c r="W323" i="38"/>
  <c r="V323" i="38"/>
  <c r="U323" i="38"/>
  <c r="T323" i="38"/>
  <c r="S323" i="38"/>
  <c r="R323" i="38"/>
  <c r="Q323" i="38"/>
  <c r="P323" i="38"/>
  <c r="O323" i="38"/>
  <c r="N323" i="38"/>
  <c r="M323" i="38"/>
  <c r="L323" i="38"/>
  <c r="K323" i="38"/>
  <c r="J323" i="38"/>
  <c r="I323" i="38"/>
  <c r="H323" i="38"/>
  <c r="G323" i="38"/>
  <c r="Y322" i="38"/>
  <c r="X322" i="38"/>
  <c r="W322" i="38"/>
  <c r="V322" i="38"/>
  <c r="U322" i="38"/>
  <c r="T322" i="38"/>
  <c r="S322" i="38"/>
  <c r="R322" i="38"/>
  <c r="Q322" i="38"/>
  <c r="P322" i="38"/>
  <c r="O322" i="38"/>
  <c r="N322" i="38"/>
  <c r="M322" i="38"/>
  <c r="L322" i="38"/>
  <c r="K322" i="38"/>
  <c r="J322" i="38"/>
  <c r="I322" i="38"/>
  <c r="H322" i="38"/>
  <c r="G322" i="38"/>
  <c r="Y283" i="38"/>
  <c r="X283" i="38"/>
  <c r="W283" i="38"/>
  <c r="V283" i="38"/>
  <c r="U283" i="38"/>
  <c r="T283" i="38"/>
  <c r="S283" i="38"/>
  <c r="R283" i="38"/>
  <c r="Q283" i="38"/>
  <c r="P283" i="38"/>
  <c r="O283" i="38"/>
  <c r="N283" i="38"/>
  <c r="M283" i="38"/>
  <c r="L283" i="38"/>
  <c r="K283" i="38"/>
  <c r="J283" i="38"/>
  <c r="I283" i="38"/>
  <c r="H283" i="38"/>
  <c r="G283" i="38"/>
  <c r="Y282" i="38"/>
  <c r="X282" i="38"/>
  <c r="W282" i="38"/>
  <c r="V282" i="38"/>
  <c r="U282" i="38"/>
  <c r="T282" i="38"/>
  <c r="S282" i="38"/>
  <c r="R282" i="38"/>
  <c r="Q282" i="38"/>
  <c r="P282" i="38"/>
  <c r="O282" i="38"/>
  <c r="N282" i="38"/>
  <c r="M282" i="38"/>
  <c r="L282" i="38"/>
  <c r="K282" i="38"/>
  <c r="J282" i="38"/>
  <c r="I282" i="38"/>
  <c r="H282" i="38"/>
  <c r="G282" i="38"/>
  <c r="Y243" i="38"/>
  <c r="X243" i="38"/>
  <c r="W243" i="38"/>
  <c r="V243" i="38"/>
  <c r="U243" i="38"/>
  <c r="T243" i="38"/>
  <c r="S243" i="38"/>
  <c r="R243" i="38"/>
  <c r="Q243" i="38"/>
  <c r="P243" i="38"/>
  <c r="O243" i="38"/>
  <c r="N243" i="38"/>
  <c r="M243" i="38"/>
  <c r="L243" i="38"/>
  <c r="K243" i="38"/>
  <c r="J243" i="38"/>
  <c r="I243" i="38"/>
  <c r="H243" i="38"/>
  <c r="G243" i="38"/>
  <c r="Y242" i="38"/>
  <c r="X242" i="38"/>
  <c r="W242" i="38"/>
  <c r="V242" i="38"/>
  <c r="U242" i="38"/>
  <c r="T242" i="38"/>
  <c r="S242" i="38"/>
  <c r="R242" i="38"/>
  <c r="Q242" i="38"/>
  <c r="P242" i="38"/>
  <c r="O242" i="38"/>
  <c r="N242" i="38"/>
  <c r="M242" i="38"/>
  <c r="L242" i="38"/>
  <c r="K242" i="38"/>
  <c r="J242" i="38"/>
  <c r="I242" i="38"/>
  <c r="H242" i="38"/>
  <c r="G242" i="38"/>
  <c r="Y203" i="38"/>
  <c r="X203" i="38"/>
  <c r="W203" i="38"/>
  <c r="V203" i="38"/>
  <c r="U203" i="38"/>
  <c r="T203" i="38"/>
  <c r="S203" i="38"/>
  <c r="R203" i="38"/>
  <c r="Q203" i="38"/>
  <c r="P203" i="38"/>
  <c r="O203" i="38"/>
  <c r="N203" i="38"/>
  <c r="M203" i="38"/>
  <c r="L203" i="38"/>
  <c r="K203" i="38"/>
  <c r="J203" i="38"/>
  <c r="I203" i="38"/>
  <c r="H203" i="38"/>
  <c r="G203" i="38"/>
  <c r="Y202" i="38"/>
  <c r="X202" i="38"/>
  <c r="W202" i="38"/>
  <c r="V202" i="38"/>
  <c r="U202" i="38"/>
  <c r="T202" i="38"/>
  <c r="S202" i="38"/>
  <c r="R202" i="38"/>
  <c r="Q202" i="38"/>
  <c r="P202" i="38"/>
  <c r="O202" i="38"/>
  <c r="N202" i="38"/>
  <c r="M202" i="38"/>
  <c r="L202" i="38"/>
  <c r="K202" i="38"/>
  <c r="J202" i="38"/>
  <c r="I202" i="38"/>
  <c r="H202" i="38"/>
  <c r="G202" i="38"/>
  <c r="Y163" i="38"/>
  <c r="X163" i="38"/>
  <c r="W163" i="38"/>
  <c r="V163" i="38"/>
  <c r="U163" i="38"/>
  <c r="T163" i="38"/>
  <c r="S163" i="38"/>
  <c r="R163" i="38"/>
  <c r="Q163" i="38"/>
  <c r="P163" i="38"/>
  <c r="O163" i="38"/>
  <c r="N163" i="38"/>
  <c r="M163" i="38"/>
  <c r="L163" i="38"/>
  <c r="K163" i="38"/>
  <c r="J163" i="38"/>
  <c r="I163" i="38"/>
  <c r="H163" i="38"/>
  <c r="G163" i="38"/>
  <c r="Y162" i="38"/>
  <c r="X162" i="38"/>
  <c r="W162" i="38"/>
  <c r="V162" i="38"/>
  <c r="U162" i="38"/>
  <c r="T162" i="38"/>
  <c r="S162" i="38"/>
  <c r="R162" i="38"/>
  <c r="Q162" i="38"/>
  <c r="P162" i="38"/>
  <c r="O162" i="38"/>
  <c r="N162" i="38"/>
  <c r="M162" i="38"/>
  <c r="L162" i="38"/>
  <c r="K162" i="38"/>
  <c r="J162" i="38"/>
  <c r="I162" i="38"/>
  <c r="H162" i="38"/>
  <c r="G162" i="38"/>
  <c r="Y123" i="38"/>
  <c r="X123" i="38"/>
  <c r="W123" i="38"/>
  <c r="V123" i="38"/>
  <c r="U123" i="38"/>
  <c r="T123" i="38"/>
  <c r="S123" i="38"/>
  <c r="R123" i="38"/>
  <c r="Q123" i="38"/>
  <c r="P123" i="38"/>
  <c r="O123" i="38"/>
  <c r="N123" i="38"/>
  <c r="M123" i="38"/>
  <c r="L123" i="38"/>
  <c r="K123" i="38"/>
  <c r="J123" i="38"/>
  <c r="I123" i="38"/>
  <c r="H123" i="38"/>
  <c r="G123" i="38"/>
  <c r="Y122" i="38"/>
  <c r="X122" i="38"/>
  <c r="W122" i="38"/>
  <c r="V122" i="38"/>
  <c r="U122" i="38"/>
  <c r="T122" i="38"/>
  <c r="S122" i="38"/>
  <c r="R122" i="38"/>
  <c r="Q122" i="38"/>
  <c r="P122" i="38"/>
  <c r="O122" i="38"/>
  <c r="N122" i="38"/>
  <c r="M122" i="38"/>
  <c r="L122" i="38"/>
  <c r="K122" i="38"/>
  <c r="J122" i="38"/>
  <c r="I122" i="38"/>
  <c r="H122" i="38"/>
  <c r="G122" i="38"/>
  <c r="Y83" i="38"/>
  <c r="X83" i="38"/>
  <c r="W83" i="38"/>
  <c r="V83" i="38"/>
  <c r="U83" i="38"/>
  <c r="T83" i="38"/>
  <c r="S83" i="38"/>
  <c r="R83" i="38"/>
  <c r="Q83" i="38"/>
  <c r="P83" i="38"/>
  <c r="O83" i="38"/>
  <c r="N83" i="38"/>
  <c r="M83" i="38"/>
  <c r="L83" i="38"/>
  <c r="K83" i="38"/>
  <c r="J83" i="38"/>
  <c r="I83" i="38"/>
  <c r="H83" i="38"/>
  <c r="G83" i="38"/>
  <c r="Y82" i="38"/>
  <c r="X82" i="38"/>
  <c r="W82" i="38"/>
  <c r="V82" i="38"/>
  <c r="U82" i="38"/>
  <c r="T82" i="38"/>
  <c r="S82" i="38"/>
  <c r="R82" i="38"/>
  <c r="Q82" i="38"/>
  <c r="P82" i="38"/>
  <c r="O82" i="38"/>
  <c r="N82" i="38"/>
  <c r="M82" i="38"/>
  <c r="L82" i="38"/>
  <c r="K82" i="38"/>
  <c r="J82" i="38"/>
  <c r="I82" i="38"/>
  <c r="H82" i="38"/>
  <c r="G82" i="38"/>
  <c r="Y43" i="38"/>
  <c r="X43" i="38"/>
  <c r="W43" i="38"/>
  <c r="V43" i="38"/>
  <c r="U43" i="38"/>
  <c r="T43" i="38"/>
  <c r="S43" i="38"/>
  <c r="R43" i="38"/>
  <c r="Q43" i="38"/>
  <c r="P43" i="38"/>
  <c r="O43" i="38"/>
  <c r="N43" i="38"/>
  <c r="M43" i="38"/>
  <c r="L43" i="38"/>
  <c r="K43" i="38"/>
  <c r="J43" i="38"/>
  <c r="I43" i="38"/>
  <c r="H43" i="38"/>
  <c r="G43" i="38"/>
  <c r="Y42" i="38"/>
  <c r="X42" i="38"/>
  <c r="W42" i="38"/>
  <c r="V42" i="38"/>
  <c r="U42" i="38"/>
  <c r="T42" i="38"/>
  <c r="S42" i="38"/>
  <c r="R42" i="38"/>
  <c r="Q42" i="38"/>
  <c r="P42" i="38"/>
  <c r="O42" i="38"/>
  <c r="N42" i="38"/>
  <c r="M42" i="38"/>
  <c r="L42" i="38"/>
  <c r="K42" i="38"/>
  <c r="J42" i="38"/>
  <c r="I42" i="38"/>
  <c r="H42" i="38"/>
  <c r="E15" i="37" l="1"/>
  <c r="E14" i="37"/>
  <c r="E13" i="37"/>
  <c r="A1" i="4" l="1"/>
  <c r="F11" i="29" l="1"/>
  <c r="AB57" i="16" l="1"/>
  <c r="AA57" i="16"/>
  <c r="Z57" i="16"/>
  <c r="Y57" i="16"/>
  <c r="X57" i="16"/>
  <c r="W57" i="16"/>
  <c r="V57" i="16"/>
  <c r="U57" i="16"/>
  <c r="T57" i="16"/>
  <c r="AB56" i="16"/>
  <c r="AA56" i="16"/>
  <c r="Z56" i="16"/>
  <c r="Y56" i="16"/>
  <c r="X56" i="16"/>
  <c r="W56" i="16"/>
  <c r="V56" i="16"/>
  <c r="U56" i="16"/>
  <c r="T56" i="16"/>
  <c r="S57" i="16"/>
  <c r="S56" i="16"/>
  <c r="AB53" i="16"/>
  <c r="AA53" i="16"/>
  <c r="Z53" i="16"/>
  <c r="Y53" i="16"/>
  <c r="X53" i="16"/>
  <c r="W53" i="16"/>
  <c r="V53" i="16"/>
  <c r="U53" i="16"/>
  <c r="T53" i="16"/>
  <c r="S53" i="16"/>
  <c r="R53" i="16"/>
  <c r="Q53" i="16"/>
  <c r="P53" i="16"/>
  <c r="O53" i="16"/>
  <c r="N53" i="16"/>
  <c r="M53" i="16"/>
  <c r="L53" i="16"/>
  <c r="K53" i="16"/>
  <c r="AB52" i="16"/>
  <c r="AA52" i="16"/>
  <c r="Z52" i="16"/>
  <c r="Y52" i="16"/>
  <c r="X52" i="16"/>
  <c r="W52" i="16"/>
  <c r="V52" i="16"/>
  <c r="U52" i="16"/>
  <c r="T52" i="16"/>
  <c r="S52" i="16"/>
  <c r="R52" i="16"/>
  <c r="Q52" i="16"/>
  <c r="P52" i="16"/>
  <c r="O52" i="16"/>
  <c r="N52" i="16"/>
  <c r="M52" i="16"/>
  <c r="L52" i="16"/>
  <c r="K52" i="16"/>
  <c r="AB51" i="16"/>
  <c r="AA51" i="16"/>
  <c r="Z51" i="16"/>
  <c r="Y51" i="16"/>
  <c r="X51" i="16"/>
  <c r="W51" i="16"/>
  <c r="V51" i="16"/>
  <c r="U51" i="16"/>
  <c r="T51" i="16"/>
  <c r="S51" i="16"/>
  <c r="R51" i="16"/>
  <c r="Q51" i="16"/>
  <c r="P51" i="16"/>
  <c r="O51" i="16"/>
  <c r="N51" i="16"/>
  <c r="M51" i="16"/>
  <c r="L51" i="16"/>
  <c r="K51" i="16"/>
  <c r="AB50" i="16"/>
  <c r="AA50" i="16"/>
  <c r="Z50" i="16"/>
  <c r="Y50" i="16"/>
  <c r="X50" i="16"/>
  <c r="W50" i="16"/>
  <c r="V50" i="16"/>
  <c r="U50" i="16"/>
  <c r="T50" i="16"/>
  <c r="S50" i="16"/>
  <c r="R50" i="16"/>
  <c r="Q50" i="16"/>
  <c r="P50" i="16"/>
  <c r="O50" i="16"/>
  <c r="N50" i="16"/>
  <c r="M50" i="16"/>
  <c r="L50" i="16"/>
  <c r="K50" i="16"/>
  <c r="AB49" i="16"/>
  <c r="AA49" i="16"/>
  <c r="Z49" i="16"/>
  <c r="Y49" i="16"/>
  <c r="X49" i="16"/>
  <c r="W49" i="16"/>
  <c r="V49" i="16"/>
  <c r="U49" i="16"/>
  <c r="T49" i="16"/>
  <c r="S49" i="16"/>
  <c r="R49" i="16"/>
  <c r="Q49" i="16"/>
  <c r="P49" i="16"/>
  <c r="O49" i="16"/>
  <c r="N49" i="16"/>
  <c r="M49" i="16"/>
  <c r="L49" i="16"/>
  <c r="K49" i="16"/>
  <c r="AB48" i="16"/>
  <c r="AA48" i="16"/>
  <c r="Z48" i="16"/>
  <c r="Y48" i="16"/>
  <c r="X48" i="16"/>
  <c r="W48" i="16"/>
  <c r="V48" i="16"/>
  <c r="U48" i="16"/>
  <c r="T48" i="16"/>
  <c r="S48" i="16"/>
  <c r="R48" i="16"/>
  <c r="Q48" i="16"/>
  <c r="P48" i="16"/>
  <c r="O48" i="16"/>
  <c r="N48" i="16"/>
  <c r="M48" i="16"/>
  <c r="L48" i="16"/>
  <c r="K48" i="16"/>
  <c r="AB47" i="16"/>
  <c r="AA47" i="16"/>
  <c r="Z47" i="16"/>
  <c r="Y47" i="16"/>
  <c r="X47" i="16"/>
  <c r="W47" i="16"/>
  <c r="V47" i="16"/>
  <c r="U47" i="16"/>
  <c r="T47" i="16"/>
  <c r="S47" i="16"/>
  <c r="R47" i="16"/>
  <c r="Q47" i="16"/>
  <c r="P47" i="16"/>
  <c r="O47" i="16"/>
  <c r="N47" i="16"/>
  <c r="M47" i="16"/>
  <c r="L47" i="16"/>
  <c r="K47" i="16"/>
  <c r="AB44" i="16"/>
  <c r="AA44" i="16"/>
  <c r="Z44" i="16"/>
  <c r="Y44" i="16"/>
  <c r="X44" i="16"/>
  <c r="W44" i="16"/>
  <c r="V44" i="16"/>
  <c r="U44" i="16"/>
  <c r="T44" i="16"/>
  <c r="S44" i="16"/>
  <c r="R44" i="16"/>
  <c r="Q44" i="16"/>
  <c r="P44" i="16"/>
  <c r="O44" i="16"/>
  <c r="N44" i="16"/>
  <c r="M44" i="16"/>
  <c r="L44" i="16"/>
  <c r="K44" i="16"/>
  <c r="AB43" i="16"/>
  <c r="AA43" i="16"/>
  <c r="Z43" i="16"/>
  <c r="Y43" i="16"/>
  <c r="X43" i="16"/>
  <c r="W43" i="16"/>
  <c r="V43" i="16"/>
  <c r="U43" i="16"/>
  <c r="T43" i="16"/>
  <c r="S43" i="16"/>
  <c r="R43" i="16"/>
  <c r="Q43" i="16"/>
  <c r="P43" i="16"/>
  <c r="O43" i="16"/>
  <c r="N43" i="16"/>
  <c r="M43" i="16"/>
  <c r="L43" i="16"/>
  <c r="K43" i="16"/>
  <c r="J44" i="16"/>
  <c r="J43" i="16"/>
  <c r="AB40" i="16"/>
  <c r="AA40" i="16"/>
  <c r="Z40" i="16"/>
  <c r="Y40" i="16"/>
  <c r="X40" i="16"/>
  <c r="W40" i="16"/>
  <c r="V40" i="16"/>
  <c r="U40" i="16"/>
  <c r="T40" i="16"/>
  <c r="S40" i="16"/>
  <c r="R40" i="16"/>
  <c r="Q40" i="16"/>
  <c r="AB37" i="16"/>
  <c r="AA37" i="16"/>
  <c r="Z37" i="16"/>
  <c r="Y37" i="16"/>
  <c r="X37" i="16"/>
  <c r="W37" i="16"/>
  <c r="V37" i="16"/>
  <c r="U37" i="16"/>
  <c r="T37" i="16"/>
  <c r="S37" i="16"/>
  <c r="R37" i="16"/>
  <c r="Q37" i="16"/>
  <c r="P37" i="16"/>
  <c r="O37" i="16"/>
  <c r="N37" i="16"/>
  <c r="M37" i="16"/>
  <c r="L37" i="16"/>
  <c r="K37" i="16"/>
  <c r="J37" i="16"/>
  <c r="AB36" i="16"/>
  <c r="AA36" i="16"/>
  <c r="Z36" i="16"/>
  <c r="Y36" i="16"/>
  <c r="X36" i="16"/>
  <c r="W36" i="16"/>
  <c r="V36" i="16"/>
  <c r="U36" i="16"/>
  <c r="T36" i="16"/>
  <c r="S36" i="16"/>
  <c r="R36" i="16"/>
  <c r="Q36" i="16"/>
  <c r="P36" i="16"/>
  <c r="O36" i="16"/>
  <c r="N36" i="16"/>
  <c r="M36" i="16"/>
  <c r="L36" i="16"/>
  <c r="K36" i="16"/>
  <c r="J36" i="16"/>
  <c r="AB35" i="16"/>
  <c r="AA35" i="16"/>
  <c r="Z35" i="16"/>
  <c r="Y35" i="16"/>
  <c r="X35" i="16"/>
  <c r="W35" i="16"/>
  <c r="V35" i="16"/>
  <c r="U35" i="16"/>
  <c r="T35" i="16"/>
  <c r="S35" i="16"/>
  <c r="R35" i="16"/>
  <c r="Q35" i="16"/>
  <c r="P35" i="16"/>
  <c r="O35" i="16"/>
  <c r="N35" i="16"/>
  <c r="M35" i="16"/>
  <c r="L35" i="16"/>
  <c r="K35" i="16"/>
  <c r="J35" i="16"/>
  <c r="AB34" i="16"/>
  <c r="AA34" i="16"/>
  <c r="Z34" i="16"/>
  <c r="Y34" i="16"/>
  <c r="X34" i="16"/>
  <c r="W34" i="16"/>
  <c r="V34" i="16"/>
  <c r="U34" i="16"/>
  <c r="T34" i="16"/>
  <c r="S34" i="16"/>
  <c r="R34" i="16"/>
  <c r="Q34" i="16"/>
  <c r="P34" i="16"/>
  <c r="O34" i="16"/>
  <c r="N34" i="16"/>
  <c r="M34" i="16"/>
  <c r="L34" i="16"/>
  <c r="K34" i="16"/>
  <c r="J34" i="16"/>
  <c r="AB33" i="16"/>
  <c r="AA33" i="16"/>
  <c r="Z33" i="16"/>
  <c r="Y33" i="16"/>
  <c r="X33" i="16"/>
  <c r="W33" i="16"/>
  <c r="V33" i="16"/>
  <c r="U33" i="16"/>
  <c r="T33" i="16"/>
  <c r="S33" i="16"/>
  <c r="R33" i="16"/>
  <c r="Q33" i="16"/>
  <c r="P33" i="16"/>
  <c r="O33" i="16"/>
  <c r="N33" i="16"/>
  <c r="M33" i="16"/>
  <c r="L33" i="16"/>
  <c r="K33" i="16"/>
  <c r="J33" i="16"/>
  <c r="AB32" i="16"/>
  <c r="AA32" i="16"/>
  <c r="Z32" i="16"/>
  <c r="Y32" i="16"/>
  <c r="X32" i="16"/>
  <c r="W32" i="16"/>
  <c r="V32" i="16"/>
  <c r="U32" i="16"/>
  <c r="T32" i="16"/>
  <c r="S32" i="16"/>
  <c r="R32" i="16"/>
  <c r="Q32" i="16"/>
  <c r="P32" i="16"/>
  <c r="O32" i="16"/>
  <c r="N32" i="16"/>
  <c r="M32" i="16"/>
  <c r="L32" i="16"/>
  <c r="K32" i="16"/>
  <c r="J32" i="16"/>
  <c r="AB31" i="16"/>
  <c r="AA31" i="16"/>
  <c r="Z31" i="16"/>
  <c r="Y31" i="16"/>
  <c r="X31" i="16"/>
  <c r="W31" i="16"/>
  <c r="V31" i="16"/>
  <c r="U31" i="16"/>
  <c r="T31" i="16"/>
  <c r="S31" i="16"/>
  <c r="R31" i="16"/>
  <c r="Q31" i="16"/>
  <c r="P31" i="16"/>
  <c r="O31" i="16"/>
  <c r="N31" i="16"/>
  <c r="M31" i="16"/>
  <c r="L31" i="16"/>
  <c r="K31" i="16"/>
  <c r="J31" i="16"/>
  <c r="AB30" i="16"/>
  <c r="AA30" i="16"/>
  <c r="Z30" i="16"/>
  <c r="Y30" i="16"/>
  <c r="X30" i="16"/>
  <c r="W30" i="16"/>
  <c r="V30" i="16"/>
  <c r="U30" i="16"/>
  <c r="T30" i="16"/>
  <c r="S30" i="16"/>
  <c r="R30" i="16"/>
  <c r="Q30" i="16"/>
  <c r="P30" i="16"/>
  <c r="O30" i="16"/>
  <c r="N30" i="16"/>
  <c r="M30" i="16"/>
  <c r="L30" i="16"/>
  <c r="K30" i="16"/>
  <c r="J30" i="16"/>
  <c r="AB29" i="16"/>
  <c r="AA29" i="16"/>
  <c r="Z29" i="16"/>
  <c r="Y29" i="16"/>
  <c r="X29" i="16"/>
  <c r="W29" i="16"/>
  <c r="V29" i="16"/>
  <c r="U29" i="16"/>
  <c r="T29" i="16"/>
  <c r="S29" i="16"/>
  <c r="R29" i="16"/>
  <c r="Q29" i="16"/>
  <c r="P29" i="16"/>
  <c r="O29" i="16"/>
  <c r="N29" i="16"/>
  <c r="M29" i="16"/>
  <c r="L29" i="16"/>
  <c r="K29" i="16"/>
  <c r="J29" i="16"/>
  <c r="AB28" i="16"/>
  <c r="AA28" i="16"/>
  <c r="Z28" i="16"/>
  <c r="Y28" i="16"/>
  <c r="X28" i="16"/>
  <c r="W28" i="16"/>
  <c r="V28" i="16"/>
  <c r="U28" i="16"/>
  <c r="T28" i="16"/>
  <c r="S28" i="16"/>
  <c r="R28" i="16"/>
  <c r="Q28" i="16"/>
  <c r="P28" i="16"/>
  <c r="O28" i="16"/>
  <c r="N28" i="16"/>
  <c r="M28" i="16"/>
  <c r="L28" i="16"/>
  <c r="K28" i="16"/>
  <c r="J28" i="16"/>
  <c r="AB27" i="16"/>
  <c r="AA27" i="16"/>
  <c r="Z27" i="16"/>
  <c r="Y27" i="16"/>
  <c r="X27" i="16"/>
  <c r="W27" i="16"/>
  <c r="V27" i="16"/>
  <c r="U27" i="16"/>
  <c r="T27" i="16"/>
  <c r="S27" i="16"/>
  <c r="R27" i="16"/>
  <c r="Q27" i="16"/>
  <c r="P27" i="16"/>
  <c r="O27" i="16"/>
  <c r="N27" i="16"/>
  <c r="M27" i="16"/>
  <c r="L27" i="16"/>
  <c r="K27" i="16"/>
  <c r="J27" i="16"/>
  <c r="AB26" i="16"/>
  <c r="AA26" i="16"/>
  <c r="Z26" i="16"/>
  <c r="Y26" i="16"/>
  <c r="X26" i="16"/>
  <c r="W26" i="16"/>
  <c r="V26" i="16"/>
  <c r="U26" i="16"/>
  <c r="T26" i="16"/>
  <c r="S26" i="16"/>
  <c r="R26" i="16"/>
  <c r="Q26" i="16"/>
  <c r="P26" i="16"/>
  <c r="O26" i="16"/>
  <c r="N26" i="16"/>
  <c r="M26" i="16"/>
  <c r="L26" i="16"/>
  <c r="K26" i="16"/>
  <c r="J26" i="16"/>
  <c r="AB25" i="16"/>
  <c r="AA25" i="16"/>
  <c r="Z25" i="16"/>
  <c r="Y25" i="16"/>
  <c r="X25" i="16"/>
  <c r="W25" i="16"/>
  <c r="V25" i="16"/>
  <c r="U25" i="16"/>
  <c r="T25" i="16"/>
  <c r="S25" i="16"/>
  <c r="R25" i="16"/>
  <c r="Q25" i="16"/>
  <c r="P25" i="16"/>
  <c r="O25" i="16"/>
  <c r="N25" i="16"/>
  <c r="M25" i="16"/>
  <c r="L25" i="16"/>
  <c r="K25" i="16"/>
  <c r="J25" i="16"/>
  <c r="AB22" i="16"/>
  <c r="AA22" i="16"/>
  <c r="Z22" i="16"/>
  <c r="Y22" i="16"/>
  <c r="X22" i="16"/>
  <c r="W22" i="16"/>
  <c r="V22" i="16"/>
  <c r="U22" i="16"/>
  <c r="T22" i="16"/>
  <c r="S22" i="16"/>
  <c r="R22" i="16"/>
  <c r="Q22" i="16"/>
  <c r="P22" i="16"/>
  <c r="O22" i="16"/>
  <c r="N22" i="16"/>
  <c r="M22" i="16"/>
  <c r="L22" i="16"/>
  <c r="K22" i="16"/>
  <c r="J22" i="16"/>
  <c r="AB21" i="16"/>
  <c r="AA21" i="16"/>
  <c r="Z21" i="16"/>
  <c r="Y21" i="16"/>
  <c r="X21" i="16"/>
  <c r="W21" i="16"/>
  <c r="V21" i="16"/>
  <c r="U21" i="16"/>
  <c r="T21" i="16"/>
  <c r="S21" i="16"/>
  <c r="R21" i="16"/>
  <c r="Q21" i="16"/>
  <c r="P21" i="16"/>
  <c r="O21" i="16"/>
  <c r="N21" i="16"/>
  <c r="M21" i="16"/>
  <c r="L21" i="16"/>
  <c r="K21" i="16"/>
  <c r="J21" i="16"/>
  <c r="AB20" i="16"/>
  <c r="AA20" i="16"/>
  <c r="Z20" i="16"/>
  <c r="Y20" i="16"/>
  <c r="X20" i="16"/>
  <c r="W20" i="16"/>
  <c r="V20" i="16"/>
  <c r="U20" i="16"/>
  <c r="T20" i="16"/>
  <c r="S20" i="16"/>
  <c r="R20" i="16"/>
  <c r="Q20" i="16"/>
  <c r="P20" i="16"/>
  <c r="O20" i="16"/>
  <c r="N20" i="16"/>
  <c r="M20" i="16"/>
  <c r="L20" i="16"/>
  <c r="K20" i="16"/>
  <c r="J20" i="16"/>
  <c r="AB19" i="16"/>
  <c r="AA19" i="16"/>
  <c r="Z19" i="16"/>
  <c r="Y19" i="16"/>
  <c r="X19" i="16"/>
  <c r="W19" i="16"/>
  <c r="V19" i="16"/>
  <c r="U19" i="16"/>
  <c r="T19" i="16"/>
  <c r="S19" i="16"/>
  <c r="R19" i="16"/>
  <c r="Q19" i="16"/>
  <c r="P19" i="16"/>
  <c r="O19" i="16"/>
  <c r="N19" i="16"/>
  <c r="M19" i="16"/>
  <c r="L19" i="16"/>
  <c r="K19" i="16"/>
  <c r="J19" i="16"/>
  <c r="AB18" i="16"/>
  <c r="AA18" i="16"/>
  <c r="Z18" i="16"/>
  <c r="Y18" i="16"/>
  <c r="X18" i="16"/>
  <c r="W18" i="16"/>
  <c r="V18" i="16"/>
  <c r="U18" i="16"/>
  <c r="T18" i="16"/>
  <c r="S18" i="16"/>
  <c r="R18" i="16"/>
  <c r="Q18" i="16"/>
  <c r="P18" i="16"/>
  <c r="O18" i="16"/>
  <c r="N18" i="16"/>
  <c r="M18" i="16"/>
  <c r="L18" i="16"/>
  <c r="K18" i="16"/>
  <c r="J18" i="16"/>
  <c r="AB17" i="16"/>
  <c r="AA17" i="16"/>
  <c r="Z17" i="16"/>
  <c r="Y17" i="16"/>
  <c r="X17" i="16"/>
  <c r="W17" i="16"/>
  <c r="V17" i="16"/>
  <c r="U17" i="16"/>
  <c r="T17" i="16"/>
  <c r="S17" i="16"/>
  <c r="R17" i="16"/>
  <c r="Q17" i="16"/>
  <c r="P17" i="16"/>
  <c r="O17" i="16"/>
  <c r="N17" i="16"/>
  <c r="M17" i="16"/>
  <c r="L17" i="16"/>
  <c r="K17" i="16"/>
  <c r="J17" i="16"/>
  <c r="AB16" i="16"/>
  <c r="AA16" i="16"/>
  <c r="Z16" i="16"/>
  <c r="Y16" i="16"/>
  <c r="X16" i="16"/>
  <c r="W16" i="16"/>
  <c r="V16" i="16"/>
  <c r="U16" i="16"/>
  <c r="T16" i="16"/>
  <c r="S16" i="16"/>
  <c r="R16" i="16"/>
  <c r="Q16" i="16"/>
  <c r="P16" i="16"/>
  <c r="O16" i="16"/>
  <c r="N16" i="16"/>
  <c r="M16" i="16"/>
  <c r="L16" i="16"/>
  <c r="K16" i="16"/>
  <c r="J16" i="16"/>
  <c r="AB15" i="16"/>
  <c r="AA15" i="16"/>
  <c r="Z15" i="16"/>
  <c r="Y15" i="16"/>
  <c r="X15" i="16"/>
  <c r="W15" i="16"/>
  <c r="V15" i="16"/>
  <c r="U15" i="16"/>
  <c r="T15" i="16"/>
  <c r="S15" i="16"/>
  <c r="R15" i="16"/>
  <c r="Q15" i="16"/>
  <c r="P15" i="16"/>
  <c r="O15" i="16"/>
  <c r="N15" i="16"/>
  <c r="M15" i="16"/>
  <c r="L15" i="16"/>
  <c r="K15" i="16"/>
  <c r="J15" i="16"/>
  <c r="AB14" i="16"/>
  <c r="AA14" i="16"/>
  <c r="Z14" i="16"/>
  <c r="Y14" i="16"/>
  <c r="X14" i="16"/>
  <c r="W14" i="16"/>
  <c r="V14" i="16"/>
  <c r="U14" i="16"/>
  <c r="T14" i="16"/>
  <c r="S14" i="16"/>
  <c r="R14" i="16"/>
  <c r="Q14" i="16"/>
  <c r="P14" i="16"/>
  <c r="O14" i="16"/>
  <c r="N14" i="16"/>
  <c r="M14" i="16"/>
  <c r="L14" i="16"/>
  <c r="K14" i="16"/>
  <c r="J14" i="16"/>
  <c r="AB13" i="16"/>
  <c r="AA13" i="16"/>
  <c r="Z13" i="16"/>
  <c r="Y13" i="16"/>
  <c r="X13" i="16"/>
  <c r="W13" i="16"/>
  <c r="V13" i="16"/>
  <c r="U13" i="16"/>
  <c r="T13" i="16"/>
  <c r="S13" i="16"/>
  <c r="R13" i="16"/>
  <c r="Q13" i="16"/>
  <c r="P13" i="16"/>
  <c r="O13" i="16"/>
  <c r="N13" i="16"/>
  <c r="M13" i="16"/>
  <c r="L13" i="16"/>
  <c r="K13" i="16"/>
  <c r="J13" i="16"/>
  <c r="AB12" i="16"/>
  <c r="AA12" i="16"/>
  <c r="Z12" i="16"/>
  <c r="Y12" i="16"/>
  <c r="X12" i="16"/>
  <c r="W12" i="16"/>
  <c r="V12" i="16"/>
  <c r="U12" i="16"/>
  <c r="T12" i="16"/>
  <c r="S12" i="16"/>
  <c r="R12" i="16"/>
  <c r="Q12" i="16"/>
  <c r="P12" i="16"/>
  <c r="O12" i="16"/>
  <c r="N12" i="16"/>
  <c r="M12" i="16"/>
  <c r="L12" i="16"/>
  <c r="K12" i="16"/>
  <c r="J12" i="16"/>
  <c r="AB11" i="16"/>
  <c r="AA11" i="16"/>
  <c r="Z11" i="16"/>
  <c r="Y11" i="16"/>
  <c r="X11" i="16"/>
  <c r="W11" i="16"/>
  <c r="V11" i="16"/>
  <c r="U11" i="16"/>
  <c r="T11" i="16"/>
  <c r="S11" i="16"/>
  <c r="R11" i="16"/>
  <c r="Q11" i="16"/>
  <c r="P11" i="16"/>
  <c r="O11" i="16"/>
  <c r="N11" i="16"/>
  <c r="M11" i="16"/>
  <c r="L11" i="16"/>
  <c r="K11" i="16"/>
  <c r="J11" i="16"/>
  <c r="AB10" i="16"/>
  <c r="AA10" i="16"/>
  <c r="Z10" i="16"/>
  <c r="Y10" i="16"/>
  <c r="X10" i="16"/>
  <c r="W10" i="16"/>
  <c r="V10" i="16"/>
  <c r="U10" i="16"/>
  <c r="T10" i="16"/>
  <c r="S10" i="16"/>
  <c r="R10" i="16"/>
  <c r="Q10" i="16"/>
  <c r="P10" i="16"/>
  <c r="O10" i="16"/>
  <c r="N10" i="16"/>
  <c r="M10" i="16"/>
  <c r="L10" i="16"/>
  <c r="K10" i="16"/>
  <c r="J10" i="16"/>
  <c r="H39" i="20" l="1"/>
  <c r="D38" i="20"/>
  <c r="G26" i="28" l="1"/>
  <c r="G27" i="28"/>
  <c r="G28" i="28"/>
  <c r="G29" i="28"/>
  <c r="G30" i="28"/>
  <c r="G31" i="28"/>
  <c r="E31" i="28"/>
  <c r="E30" i="28"/>
  <c r="E29" i="28"/>
  <c r="E28" i="28"/>
  <c r="E27" i="28"/>
  <c r="E26" i="28"/>
  <c r="J340" i="16"/>
  <c r="I340" i="16"/>
  <c r="H340" i="16"/>
  <c r="F340" i="16"/>
  <c r="E340" i="16"/>
  <c r="J335" i="16"/>
  <c r="I335" i="16"/>
  <c r="H335" i="16"/>
  <c r="F335" i="16"/>
  <c r="E335" i="16"/>
  <c r="J330" i="16"/>
  <c r="I330" i="16"/>
  <c r="H330" i="16"/>
  <c r="F330" i="16"/>
  <c r="E330" i="16"/>
  <c r="J325" i="16"/>
  <c r="I325" i="16"/>
  <c r="H325" i="16"/>
  <c r="F325" i="16"/>
  <c r="E325" i="16"/>
  <c r="J320" i="16"/>
  <c r="I320" i="16"/>
  <c r="H320" i="16"/>
  <c r="F320" i="16"/>
  <c r="E320" i="16"/>
  <c r="J315" i="16"/>
  <c r="I315" i="16"/>
  <c r="H315" i="16"/>
  <c r="F315" i="16"/>
  <c r="E315" i="16"/>
  <c r="AB342" i="16"/>
  <c r="AA342" i="16"/>
  <c r="Z342" i="16"/>
  <c r="Y342" i="16"/>
  <c r="X342" i="16"/>
  <c r="W342" i="16"/>
  <c r="V342" i="16"/>
  <c r="U342" i="16"/>
  <c r="T342" i="16"/>
  <c r="S342" i="16"/>
  <c r="R342" i="16"/>
  <c r="Q342" i="16"/>
  <c r="P342" i="16"/>
  <c r="O342" i="16"/>
  <c r="N342" i="16"/>
  <c r="M342" i="16"/>
  <c r="L342" i="16"/>
  <c r="K342" i="16"/>
  <c r="J342" i="16"/>
  <c r="I342" i="16"/>
  <c r="H342" i="16"/>
  <c r="G342" i="16"/>
  <c r="F342" i="16"/>
  <c r="E342" i="16"/>
  <c r="J341" i="16"/>
  <c r="I341" i="16"/>
  <c r="H341" i="16"/>
  <c r="F341" i="16"/>
  <c r="E341" i="16"/>
  <c r="AB337" i="16"/>
  <c r="AA337" i="16"/>
  <c r="Z337" i="16"/>
  <c r="Y337" i="16"/>
  <c r="X337" i="16"/>
  <c r="W337" i="16"/>
  <c r="V337" i="16"/>
  <c r="U337" i="16"/>
  <c r="T337" i="16"/>
  <c r="S337" i="16"/>
  <c r="R337" i="16"/>
  <c r="Q337" i="16"/>
  <c r="P337" i="16"/>
  <c r="O337" i="16"/>
  <c r="N337" i="16"/>
  <c r="M337" i="16"/>
  <c r="L337" i="16"/>
  <c r="K337" i="16"/>
  <c r="J337" i="16"/>
  <c r="I337" i="16"/>
  <c r="H337" i="16"/>
  <c r="G337" i="16"/>
  <c r="F337" i="16"/>
  <c r="E337" i="16"/>
  <c r="J336" i="16"/>
  <c r="I336" i="16"/>
  <c r="H336" i="16"/>
  <c r="F336" i="16"/>
  <c r="E336" i="16"/>
  <c r="AB332" i="16"/>
  <c r="AA332" i="16"/>
  <c r="Z332" i="16"/>
  <c r="Y332" i="16"/>
  <c r="X332" i="16"/>
  <c r="W332" i="16"/>
  <c r="V332" i="16"/>
  <c r="U332" i="16"/>
  <c r="T332" i="16"/>
  <c r="S332" i="16"/>
  <c r="R332" i="16"/>
  <c r="Q332" i="16"/>
  <c r="P332" i="16"/>
  <c r="O332" i="16"/>
  <c r="N332" i="16"/>
  <c r="M332" i="16"/>
  <c r="L332" i="16"/>
  <c r="K332" i="16"/>
  <c r="J332" i="16"/>
  <c r="I332" i="16"/>
  <c r="H332" i="16"/>
  <c r="G332" i="16"/>
  <c r="F332" i="16"/>
  <c r="E332" i="16"/>
  <c r="J331" i="16"/>
  <c r="I331" i="16"/>
  <c r="H331" i="16"/>
  <c r="F331" i="16"/>
  <c r="E331" i="16"/>
  <c r="AB327" i="16"/>
  <c r="AA327" i="16"/>
  <c r="Z327" i="16"/>
  <c r="Y327" i="16"/>
  <c r="X327" i="16"/>
  <c r="W327" i="16"/>
  <c r="V327" i="16"/>
  <c r="U327" i="16"/>
  <c r="T327" i="16"/>
  <c r="S327" i="16"/>
  <c r="R327" i="16"/>
  <c r="Q327" i="16"/>
  <c r="P327" i="16"/>
  <c r="O327" i="16"/>
  <c r="N327" i="16"/>
  <c r="M327" i="16"/>
  <c r="L327" i="16"/>
  <c r="K327" i="16"/>
  <c r="J327" i="16"/>
  <c r="J328" i="16" s="1"/>
  <c r="I327" i="16"/>
  <c r="H327" i="16"/>
  <c r="G327" i="16"/>
  <c r="F327" i="16"/>
  <c r="E327" i="16"/>
  <c r="J326" i="16"/>
  <c r="I326" i="16"/>
  <c r="H326" i="16"/>
  <c r="F326" i="16"/>
  <c r="E326" i="16"/>
  <c r="AB322" i="16"/>
  <c r="AA322" i="16"/>
  <c r="Z322" i="16"/>
  <c r="Y322" i="16"/>
  <c r="X322" i="16"/>
  <c r="W322" i="16"/>
  <c r="V322" i="16"/>
  <c r="U322" i="16"/>
  <c r="T322" i="16"/>
  <c r="S322" i="16"/>
  <c r="R322" i="16"/>
  <c r="Q322" i="16"/>
  <c r="P322" i="16"/>
  <c r="O322" i="16"/>
  <c r="N322" i="16"/>
  <c r="M322" i="16"/>
  <c r="L322" i="16"/>
  <c r="K322" i="16"/>
  <c r="J322" i="16"/>
  <c r="I322" i="16"/>
  <c r="H322" i="16"/>
  <c r="G322" i="16"/>
  <c r="F322" i="16"/>
  <c r="E322" i="16"/>
  <c r="J321" i="16"/>
  <c r="I321" i="16"/>
  <c r="H321" i="16"/>
  <c r="F321" i="16"/>
  <c r="E321" i="16"/>
  <c r="AB317" i="16"/>
  <c r="AA317" i="16"/>
  <c r="Z317" i="16"/>
  <c r="Y317" i="16"/>
  <c r="X317" i="16"/>
  <c r="W317" i="16"/>
  <c r="V317" i="16"/>
  <c r="U317" i="16"/>
  <c r="T317" i="16"/>
  <c r="S317" i="16"/>
  <c r="R317" i="16"/>
  <c r="Q317" i="16"/>
  <c r="P317" i="16"/>
  <c r="O317" i="16"/>
  <c r="N317" i="16"/>
  <c r="M317" i="16"/>
  <c r="L317" i="16"/>
  <c r="K317" i="16"/>
  <c r="J317" i="16"/>
  <c r="I317" i="16"/>
  <c r="H317" i="16"/>
  <c r="G317" i="16"/>
  <c r="F317" i="16"/>
  <c r="E317" i="16"/>
  <c r="J316" i="16"/>
  <c r="I316" i="16"/>
  <c r="H316" i="16"/>
  <c r="F316" i="16"/>
  <c r="E316" i="16"/>
  <c r="J284" i="16"/>
  <c r="I284" i="16"/>
  <c r="H284" i="16"/>
  <c r="F284" i="16"/>
  <c r="J283" i="16"/>
  <c r="I283" i="16"/>
  <c r="H283" i="16"/>
  <c r="G283" i="16"/>
  <c r="F283" i="16"/>
  <c r="J289" i="16"/>
  <c r="I289" i="16"/>
  <c r="H289" i="16"/>
  <c r="F289" i="16"/>
  <c r="J288" i="16"/>
  <c r="I288" i="16"/>
  <c r="H288" i="16"/>
  <c r="G288" i="16"/>
  <c r="F288" i="16"/>
  <c r="J294" i="16"/>
  <c r="I294" i="16"/>
  <c r="H294" i="16"/>
  <c r="F294" i="16"/>
  <c r="J293" i="16"/>
  <c r="I293" i="16"/>
  <c r="H293" i="16"/>
  <c r="G293" i="16"/>
  <c r="F293" i="16"/>
  <c r="J299" i="16"/>
  <c r="I299" i="16"/>
  <c r="H299" i="16"/>
  <c r="F299" i="16"/>
  <c r="J298" i="16"/>
  <c r="I298" i="16"/>
  <c r="H298" i="16"/>
  <c r="G298" i="16"/>
  <c r="F298" i="16"/>
  <c r="J304" i="16"/>
  <c r="I304" i="16"/>
  <c r="H304" i="16"/>
  <c r="F304" i="16"/>
  <c r="J303" i="16"/>
  <c r="I303" i="16"/>
  <c r="H303" i="16"/>
  <c r="G303" i="16"/>
  <c r="F303" i="16"/>
  <c r="J309" i="16"/>
  <c r="I309" i="16"/>
  <c r="H309" i="16"/>
  <c r="F309" i="16"/>
  <c r="J308" i="16"/>
  <c r="I308" i="16"/>
  <c r="H308" i="16"/>
  <c r="G308" i="16"/>
  <c r="F308" i="16"/>
  <c r="E309" i="16"/>
  <c r="E308" i="16"/>
  <c r="E304" i="16"/>
  <c r="E303" i="16"/>
  <c r="E299" i="16"/>
  <c r="E298" i="16"/>
  <c r="E294" i="16"/>
  <c r="E293" i="16"/>
  <c r="E289" i="16"/>
  <c r="E288" i="16"/>
  <c r="E284" i="16"/>
  <c r="E283" i="16"/>
  <c r="J318" i="16" l="1"/>
  <c r="J338" i="16"/>
  <c r="J323" i="16"/>
  <c r="J343" i="16"/>
  <c r="J333" i="16"/>
  <c r="B38" i="29"/>
  <c r="B41" i="29"/>
  <c r="B40" i="29"/>
  <c r="C41" i="29"/>
  <c r="C40" i="29"/>
  <c r="C38" i="29"/>
  <c r="B17" i="29"/>
  <c r="B20" i="29"/>
  <c r="B14" i="29"/>
  <c r="A1" i="29"/>
  <c r="B11" i="29" s="1"/>
  <c r="G3" i="28" l="1"/>
  <c r="G2" i="26" l="1"/>
  <c r="C21" i="4"/>
  <c r="G2" i="16"/>
  <c r="G2" i="8"/>
  <c r="G2" i="27"/>
  <c r="E16" i="28"/>
  <c r="G16" i="28"/>
  <c r="G19" i="28"/>
  <c r="G20" i="28"/>
  <c r="G21" i="28"/>
  <c r="G22" i="28"/>
  <c r="G23" i="28"/>
  <c r="G24" i="28"/>
  <c r="E24" i="28"/>
  <c r="E23" i="28"/>
  <c r="E22" i="28"/>
  <c r="E21" i="28"/>
  <c r="E20" i="28"/>
  <c r="E19" i="28"/>
  <c r="AB105" i="16"/>
  <c r="AA105" i="16"/>
  <c r="Z105" i="16"/>
  <c r="Y105" i="16"/>
  <c r="X105" i="16"/>
  <c r="W105" i="16"/>
  <c r="V105" i="16"/>
  <c r="U105" i="16"/>
  <c r="T105" i="16"/>
  <c r="S105" i="16"/>
  <c r="R105" i="16"/>
  <c r="Q105" i="16"/>
  <c r="X341" i="16" l="1"/>
  <c r="X309" i="16"/>
  <c r="U309" i="16"/>
  <c r="U341" i="16"/>
  <c r="Y341" i="16"/>
  <c r="Y309" i="16"/>
  <c r="R309" i="16"/>
  <c r="R341" i="16"/>
  <c r="V309" i="16"/>
  <c r="V341" i="16"/>
  <c r="Z309" i="16"/>
  <c r="Z341" i="16"/>
  <c r="T341" i="16"/>
  <c r="T309" i="16"/>
  <c r="AB341" i="16"/>
  <c r="AB309" i="16"/>
  <c r="S309" i="16"/>
  <c r="S341" i="16"/>
  <c r="W309" i="16"/>
  <c r="W341" i="16"/>
  <c r="AA309" i="16"/>
  <c r="AA341" i="16"/>
  <c r="Q341" i="16"/>
  <c r="Q309" i="16"/>
  <c r="I310" i="16"/>
  <c r="G310" i="16"/>
  <c r="F310" i="16"/>
  <c r="E310" i="16"/>
  <c r="I305" i="16"/>
  <c r="G305" i="16"/>
  <c r="F305" i="16"/>
  <c r="E305" i="16"/>
  <c r="I300" i="16"/>
  <c r="G300" i="16"/>
  <c r="F300" i="16"/>
  <c r="E300" i="16"/>
  <c r="I295" i="16"/>
  <c r="G295" i="16"/>
  <c r="F295" i="16"/>
  <c r="E295" i="16"/>
  <c r="I290" i="16"/>
  <c r="G290" i="16"/>
  <c r="F290" i="16"/>
  <c r="E290" i="16"/>
  <c r="I285" i="16"/>
  <c r="G285" i="16"/>
  <c r="F285" i="16"/>
  <c r="E285" i="16"/>
  <c r="C77" i="17" l="1"/>
  <c r="C74" i="17"/>
  <c r="C72" i="17"/>
  <c r="C70" i="17"/>
  <c r="C68" i="17"/>
  <c r="C66" i="17"/>
  <c r="AS53" i="17"/>
  <c r="AR53" i="17"/>
  <c r="AQ53" i="17"/>
  <c r="AP53" i="17"/>
  <c r="AO53" i="17"/>
  <c r="AN53" i="17"/>
  <c r="AM53" i="17"/>
  <c r="AL53" i="17"/>
  <c r="AK53" i="17"/>
  <c r="AJ53" i="17"/>
  <c r="AD53" i="17" s="1"/>
  <c r="AS52" i="17"/>
  <c r="AR52" i="17"/>
  <c r="AQ52" i="17"/>
  <c r="AP52" i="17"/>
  <c r="AO52" i="17"/>
  <c r="AN52" i="17"/>
  <c r="AM52" i="17"/>
  <c r="AL52" i="17"/>
  <c r="AK52" i="17"/>
  <c r="AJ52" i="17"/>
  <c r="Y48" i="17"/>
  <c r="X48" i="17"/>
  <c r="W48" i="17"/>
  <c r="V48" i="17"/>
  <c r="U48" i="17"/>
  <c r="T48" i="17"/>
  <c r="S48" i="17"/>
  <c r="R48" i="17"/>
  <c r="Q48" i="17"/>
  <c r="P48" i="17"/>
  <c r="O48" i="17"/>
  <c r="N48" i="17"/>
  <c r="M48" i="17"/>
  <c r="L48" i="17"/>
  <c r="K48" i="17"/>
  <c r="J48" i="17"/>
  <c r="I48" i="17"/>
  <c r="H48" i="17"/>
  <c r="Y46" i="17"/>
  <c r="X46" i="17"/>
  <c r="W46" i="17"/>
  <c r="V46" i="17"/>
  <c r="U46" i="17"/>
  <c r="T46" i="17"/>
  <c r="S46" i="17"/>
  <c r="R46" i="17"/>
  <c r="Q46" i="17"/>
  <c r="P46" i="17"/>
  <c r="O46" i="17"/>
  <c r="N46" i="17"/>
  <c r="M46" i="17"/>
  <c r="L46" i="17"/>
  <c r="K46" i="17"/>
  <c r="J46" i="17"/>
  <c r="I46" i="17"/>
  <c r="H46" i="17"/>
  <c r="Y45" i="17"/>
  <c r="X45" i="17"/>
  <c r="W45" i="17"/>
  <c r="V45" i="17"/>
  <c r="U45" i="17"/>
  <c r="T45" i="17"/>
  <c r="S45" i="17"/>
  <c r="R45" i="17"/>
  <c r="Q45" i="17"/>
  <c r="P45" i="17"/>
  <c r="O45" i="17"/>
  <c r="N45" i="17"/>
  <c r="M45" i="17"/>
  <c r="L45" i="17"/>
  <c r="K45" i="17"/>
  <c r="J45" i="17"/>
  <c r="I45" i="17"/>
  <c r="H45" i="17"/>
  <c r="Y43" i="17"/>
  <c r="X43" i="17"/>
  <c r="W43" i="17"/>
  <c r="V43" i="17"/>
  <c r="U43" i="17"/>
  <c r="T43" i="17"/>
  <c r="S43" i="17"/>
  <c r="R43" i="17"/>
  <c r="Q43" i="17"/>
  <c r="P43" i="17"/>
  <c r="O43" i="17"/>
  <c r="N43" i="17"/>
  <c r="M43" i="17"/>
  <c r="L43" i="17"/>
  <c r="K43" i="17"/>
  <c r="J43" i="17"/>
  <c r="I43" i="17"/>
  <c r="H43" i="17"/>
  <c r="Y40" i="17"/>
  <c r="X40" i="17"/>
  <c r="Y47" i="17" s="1"/>
  <c r="W40" i="17"/>
  <c r="X47" i="17" s="1"/>
  <c r="V40" i="17"/>
  <c r="W47" i="17" s="1"/>
  <c r="U40" i="17"/>
  <c r="V47" i="17" s="1"/>
  <c r="T40" i="17"/>
  <c r="U47" i="17" s="1"/>
  <c r="S40" i="17"/>
  <c r="T47" i="17" s="1"/>
  <c r="R40" i="17"/>
  <c r="S47" i="17" s="1"/>
  <c r="Q40" i="17"/>
  <c r="R47" i="17" s="1"/>
  <c r="P40" i="17"/>
  <c r="Q47" i="17" s="1"/>
  <c r="O40" i="17"/>
  <c r="P47" i="17" s="1"/>
  <c r="N40" i="17"/>
  <c r="O47" i="17" s="1"/>
  <c r="M40" i="17"/>
  <c r="N47" i="17" s="1"/>
  <c r="L40" i="17"/>
  <c r="M47" i="17" s="1"/>
  <c r="K40" i="17"/>
  <c r="L47" i="17" s="1"/>
  <c r="J40" i="17"/>
  <c r="I40" i="17"/>
  <c r="J47" i="17" s="1"/>
  <c r="H40" i="17"/>
  <c r="I47" i="17" s="1"/>
  <c r="G40" i="17"/>
  <c r="H47" i="17" s="1"/>
  <c r="Y39" i="17"/>
  <c r="X39" i="17"/>
  <c r="Y44" i="17" s="1"/>
  <c r="Y49" i="17" s="1"/>
  <c r="W39" i="17"/>
  <c r="X44" i="17" s="1"/>
  <c r="X49" i="17" s="1"/>
  <c r="V39" i="17"/>
  <c r="W44" i="17" s="1"/>
  <c r="W49" i="17" s="1"/>
  <c r="U39" i="17"/>
  <c r="V44" i="17" s="1"/>
  <c r="T39" i="17"/>
  <c r="U44" i="17" s="1"/>
  <c r="U49" i="17" s="1"/>
  <c r="S39" i="17"/>
  <c r="T44" i="17" s="1"/>
  <c r="T49" i="17" s="1"/>
  <c r="R39" i="17"/>
  <c r="S44" i="17" s="1"/>
  <c r="S49" i="17" s="1"/>
  <c r="Q39" i="17"/>
  <c r="R44" i="17" s="1"/>
  <c r="R49" i="17" s="1"/>
  <c r="P39" i="17"/>
  <c r="Q44" i="17" s="1"/>
  <c r="Q49" i="17" s="1"/>
  <c r="O39" i="17"/>
  <c r="P44" i="17" s="1"/>
  <c r="P49" i="17" s="1"/>
  <c r="N39" i="17"/>
  <c r="O44" i="17" s="1"/>
  <c r="O49" i="17" s="1"/>
  <c r="M39" i="17"/>
  <c r="L39" i="17"/>
  <c r="M44" i="17" s="1"/>
  <c r="M49" i="17" s="1"/>
  <c r="K39" i="17"/>
  <c r="L44" i="17" s="1"/>
  <c r="L49" i="17" s="1"/>
  <c r="J39" i="17"/>
  <c r="I39" i="17"/>
  <c r="H39" i="17"/>
  <c r="I44" i="17" s="1"/>
  <c r="I49" i="17" s="1"/>
  <c r="G39" i="17"/>
  <c r="H44" i="17" s="1"/>
  <c r="H49" i="17" s="1"/>
  <c r="AS36" i="17"/>
  <c r="AR36" i="17"/>
  <c r="AQ36" i="17"/>
  <c r="AP36" i="17"/>
  <c r="AO36" i="17"/>
  <c r="AN36" i="17"/>
  <c r="AM36" i="17"/>
  <c r="AL36" i="17"/>
  <c r="AK36" i="17"/>
  <c r="AJ36" i="17"/>
  <c r="AI36" i="17"/>
  <c r="AH36" i="17"/>
  <c r="AS33" i="17"/>
  <c r="AR33" i="17"/>
  <c r="AQ33" i="17"/>
  <c r="AP33" i="17"/>
  <c r="AO33" i="17"/>
  <c r="AN33" i="17"/>
  <c r="AM33" i="17"/>
  <c r="AL33" i="17"/>
  <c r="AK33" i="17"/>
  <c r="AJ33" i="17"/>
  <c r="AI33" i="17"/>
  <c r="AH33" i="17"/>
  <c r="AD33" i="17" s="1"/>
  <c r="AS32" i="17"/>
  <c r="AR32" i="17"/>
  <c r="AQ32" i="17"/>
  <c r="AP32" i="17"/>
  <c r="AO32" i="17"/>
  <c r="AN32" i="17"/>
  <c r="AM32" i="17"/>
  <c r="AL32" i="17"/>
  <c r="AK32" i="17"/>
  <c r="AJ32" i="17"/>
  <c r="AI32" i="17"/>
  <c r="AH32" i="17"/>
  <c r="AS31" i="17"/>
  <c r="AR31" i="17"/>
  <c r="AQ31" i="17"/>
  <c r="AP31" i="17"/>
  <c r="AO31" i="17"/>
  <c r="AN31" i="17"/>
  <c r="AM31" i="17"/>
  <c r="AL31" i="17"/>
  <c r="AK31" i="17"/>
  <c r="AJ31" i="17"/>
  <c r="AI31" i="17"/>
  <c r="AH31" i="17"/>
  <c r="AS30" i="17"/>
  <c r="AR30" i="17"/>
  <c r="AQ30" i="17"/>
  <c r="AP30" i="17"/>
  <c r="AO30" i="17"/>
  <c r="AN30" i="17"/>
  <c r="AM30" i="17"/>
  <c r="AL30" i="17"/>
  <c r="AK30" i="17"/>
  <c r="AJ30" i="17"/>
  <c r="AI30" i="17"/>
  <c r="AH30" i="17"/>
  <c r="AS29" i="17"/>
  <c r="AR29" i="17"/>
  <c r="AQ29" i="17"/>
  <c r="AP29" i="17"/>
  <c r="AO29" i="17"/>
  <c r="AN29" i="17"/>
  <c r="AM29" i="17"/>
  <c r="AL29" i="17"/>
  <c r="AK29" i="17"/>
  <c r="AJ29" i="17"/>
  <c r="AI29" i="17"/>
  <c r="AH29" i="17"/>
  <c r="AD29" i="17" s="1"/>
  <c r="AS28" i="17"/>
  <c r="AR28" i="17"/>
  <c r="AQ28" i="17"/>
  <c r="AP28" i="17"/>
  <c r="AO28" i="17"/>
  <c r="AN28" i="17"/>
  <c r="AM28" i="17"/>
  <c r="AL28" i="17"/>
  <c r="AK28" i="17"/>
  <c r="AJ28" i="17"/>
  <c r="AI28" i="17"/>
  <c r="AH28" i="17"/>
  <c r="AS27" i="17"/>
  <c r="AR27" i="17"/>
  <c r="AQ27" i="17"/>
  <c r="AP27" i="17"/>
  <c r="AO27" i="17"/>
  <c r="AN27" i="17"/>
  <c r="AM27" i="17"/>
  <c r="AL27" i="17"/>
  <c r="AK27" i="17"/>
  <c r="AJ27" i="17"/>
  <c r="AI27" i="17"/>
  <c r="AH27" i="17"/>
  <c r="AS26" i="17"/>
  <c r="AR26" i="17"/>
  <c r="AQ26" i="17"/>
  <c r="AP26" i="17"/>
  <c r="AO26" i="17"/>
  <c r="AN26" i="17"/>
  <c r="AM26" i="17"/>
  <c r="AL26" i="17"/>
  <c r="AK26" i="17"/>
  <c r="AJ26" i="17"/>
  <c r="AI26" i="17"/>
  <c r="AH26" i="17"/>
  <c r="AS25" i="17"/>
  <c r="AR25" i="17"/>
  <c r="AQ25" i="17"/>
  <c r="AP25" i="17"/>
  <c r="AO25" i="17"/>
  <c r="AN25" i="17"/>
  <c r="AM25" i="17"/>
  <c r="AL25" i="17"/>
  <c r="AK25" i="17"/>
  <c r="AJ25" i="17"/>
  <c r="AI25" i="17"/>
  <c r="AH25" i="17"/>
  <c r="AD25" i="17" s="1"/>
  <c r="AS24" i="17"/>
  <c r="AR24" i="17"/>
  <c r="AQ24" i="17"/>
  <c r="AP24" i="17"/>
  <c r="AO24" i="17"/>
  <c r="AN24" i="17"/>
  <c r="AM24" i="17"/>
  <c r="AL24" i="17"/>
  <c r="AK24" i="17"/>
  <c r="AJ24" i="17"/>
  <c r="AI24" i="17"/>
  <c r="AH24" i="17"/>
  <c r="AS23" i="17"/>
  <c r="AR23" i="17"/>
  <c r="AQ23" i="17"/>
  <c r="AP23" i="17"/>
  <c r="AO23" i="17"/>
  <c r="AN23" i="17"/>
  <c r="AM23" i="17"/>
  <c r="AL23" i="17"/>
  <c r="AK23" i="17"/>
  <c r="AJ23" i="17"/>
  <c r="AI23" i="17"/>
  <c r="AH23" i="17"/>
  <c r="AS22" i="17"/>
  <c r="AR22" i="17"/>
  <c r="AQ22" i="17"/>
  <c r="AP22" i="17"/>
  <c r="AO22" i="17"/>
  <c r="AN22" i="17"/>
  <c r="AM22" i="17"/>
  <c r="AL22" i="17"/>
  <c r="AK22" i="17"/>
  <c r="AJ22" i="17"/>
  <c r="AI22" i="17"/>
  <c r="AH22" i="17"/>
  <c r="AX21" i="17"/>
  <c r="Y21" i="17"/>
  <c r="BJ21" i="17" s="1"/>
  <c r="X21" i="17"/>
  <c r="BI21" i="17" s="1"/>
  <c r="W21" i="17"/>
  <c r="BH21" i="17" s="1"/>
  <c r="V21" i="17"/>
  <c r="BG21" i="17" s="1"/>
  <c r="U21" i="17"/>
  <c r="BF21" i="17" s="1"/>
  <c r="T21" i="17"/>
  <c r="BE21" i="17" s="1"/>
  <c r="S21" i="17"/>
  <c r="BD21" i="17" s="1"/>
  <c r="R21" i="17"/>
  <c r="BC21" i="17" s="1"/>
  <c r="Q21" i="17"/>
  <c r="BB21" i="17" s="1"/>
  <c r="P21" i="17"/>
  <c r="BA21" i="17" s="1"/>
  <c r="O21" i="17"/>
  <c r="AZ21" i="17" s="1"/>
  <c r="N21" i="17"/>
  <c r="AY21" i="17" s="1"/>
  <c r="AS18" i="17"/>
  <c r="AR18" i="17"/>
  <c r="AQ18" i="17"/>
  <c r="AP18" i="17"/>
  <c r="AO18" i="17"/>
  <c r="AN18" i="17"/>
  <c r="AM18" i="17"/>
  <c r="AL18" i="17"/>
  <c r="AK18" i="17"/>
  <c r="AJ18" i="17"/>
  <c r="AI18" i="17"/>
  <c r="AH18" i="17"/>
  <c r="AS17" i="17"/>
  <c r="AR17" i="17"/>
  <c r="AQ17" i="17"/>
  <c r="AP17" i="17"/>
  <c r="AO17" i="17"/>
  <c r="AN17" i="17"/>
  <c r="AM17" i="17"/>
  <c r="AL17" i="17"/>
  <c r="AK17" i="17"/>
  <c r="AJ17" i="17"/>
  <c r="AI17" i="17"/>
  <c r="AH17" i="17"/>
  <c r="AS16" i="17"/>
  <c r="AR16" i="17"/>
  <c r="AQ16" i="17"/>
  <c r="AP16" i="17"/>
  <c r="AO16" i="17"/>
  <c r="AN16" i="17"/>
  <c r="AM16" i="17"/>
  <c r="AL16" i="17"/>
  <c r="AK16" i="17"/>
  <c r="AJ16" i="17"/>
  <c r="AI16" i="17"/>
  <c r="AH16" i="17"/>
  <c r="AS15" i="17"/>
  <c r="AR15" i="17"/>
  <c r="AQ15" i="17"/>
  <c r="AP15" i="17"/>
  <c r="AO15" i="17"/>
  <c r="AN15" i="17"/>
  <c r="AM15" i="17"/>
  <c r="AL15" i="17"/>
  <c r="AK15" i="17"/>
  <c r="AJ15" i="17"/>
  <c r="AI15" i="17"/>
  <c r="AH15" i="17"/>
  <c r="AS14" i="17"/>
  <c r="AR14" i="17"/>
  <c r="AQ14" i="17"/>
  <c r="AP14" i="17"/>
  <c r="AO14" i="17"/>
  <c r="AN14" i="17"/>
  <c r="AM14" i="17"/>
  <c r="AL14" i="17"/>
  <c r="AK14" i="17"/>
  <c r="AJ14" i="17"/>
  <c r="AI14" i="17"/>
  <c r="AH14" i="17"/>
  <c r="AS13" i="17"/>
  <c r="AR13" i="17"/>
  <c r="AQ13" i="17"/>
  <c r="AP13" i="17"/>
  <c r="AO13" i="17"/>
  <c r="AN13" i="17"/>
  <c r="AM13" i="17"/>
  <c r="AL13" i="17"/>
  <c r="AK13" i="17"/>
  <c r="AJ13" i="17"/>
  <c r="AI13" i="17"/>
  <c r="AH13" i="17"/>
  <c r="AS12" i="17"/>
  <c r="AR12" i="17"/>
  <c r="AQ12" i="17"/>
  <c r="AP12" i="17"/>
  <c r="AO12" i="17"/>
  <c r="AN12" i="17"/>
  <c r="AM12" i="17"/>
  <c r="AL12" i="17"/>
  <c r="AK12" i="17"/>
  <c r="AJ12" i="17"/>
  <c r="AI12" i="17"/>
  <c r="AH12" i="17"/>
  <c r="AS11" i="17"/>
  <c r="AR11" i="17"/>
  <c r="AQ11" i="17"/>
  <c r="AP11" i="17"/>
  <c r="AO11" i="17"/>
  <c r="AN11" i="17"/>
  <c r="AM11" i="17"/>
  <c r="AL11" i="17"/>
  <c r="AK11" i="17"/>
  <c r="AJ11" i="17"/>
  <c r="AI11" i="17"/>
  <c r="AH11" i="17"/>
  <c r="AS10" i="17"/>
  <c r="AR10" i="17"/>
  <c r="AQ10" i="17"/>
  <c r="AP10" i="17"/>
  <c r="AO10" i="17"/>
  <c r="AN10" i="17"/>
  <c r="AM10" i="17"/>
  <c r="AL10" i="17"/>
  <c r="AK10" i="17"/>
  <c r="AJ10" i="17"/>
  <c r="AI10" i="17"/>
  <c r="AH10" i="17"/>
  <c r="AS9" i="17"/>
  <c r="AR9" i="17"/>
  <c r="AQ9" i="17"/>
  <c r="AP9" i="17"/>
  <c r="AO9" i="17"/>
  <c r="AN9" i="17"/>
  <c r="AM9" i="17"/>
  <c r="AL9" i="17"/>
  <c r="AK9" i="17"/>
  <c r="AJ9" i="17"/>
  <c r="AI9" i="17"/>
  <c r="AH9" i="17"/>
  <c r="AS8" i="17"/>
  <c r="AR8" i="17"/>
  <c r="AQ8" i="17"/>
  <c r="AP8" i="17"/>
  <c r="AO8" i="17"/>
  <c r="AN8" i="17"/>
  <c r="AM8" i="17"/>
  <c r="AL8" i="17"/>
  <c r="AK8" i="17"/>
  <c r="AJ8" i="17"/>
  <c r="AI8" i="17"/>
  <c r="AH8" i="17"/>
  <c r="AS7" i="17"/>
  <c r="AR7" i="17"/>
  <c r="AQ7" i="17"/>
  <c r="AP7" i="17"/>
  <c r="AO7" i="17"/>
  <c r="AN7" i="17"/>
  <c r="AM7" i="17"/>
  <c r="AL7" i="17"/>
  <c r="AK7" i="17"/>
  <c r="AJ7" i="17"/>
  <c r="AI7" i="17"/>
  <c r="AH7" i="17"/>
  <c r="AY6" i="17"/>
  <c r="AX6" i="17"/>
  <c r="Y6" i="17"/>
  <c r="BJ6" i="17" s="1"/>
  <c r="X6" i="17"/>
  <c r="BI6" i="17" s="1"/>
  <c r="W6" i="17"/>
  <c r="BH6" i="17" s="1"/>
  <c r="V6" i="17"/>
  <c r="BG6" i="17" s="1"/>
  <c r="U6" i="17"/>
  <c r="BF6" i="17" s="1"/>
  <c r="T6" i="17"/>
  <c r="BE6" i="17" s="1"/>
  <c r="S6" i="17"/>
  <c r="BD6" i="17" s="1"/>
  <c r="R6" i="17"/>
  <c r="BC6" i="17" s="1"/>
  <c r="Q6" i="17"/>
  <c r="BB6" i="17" s="1"/>
  <c r="P6" i="17"/>
  <c r="BA6" i="17" s="1"/>
  <c r="O6" i="17"/>
  <c r="AZ6" i="17" s="1"/>
  <c r="G17" i="28"/>
  <c r="E17" i="28"/>
  <c r="A1" i="28"/>
  <c r="F14" i="29" s="1"/>
  <c r="R56" i="27"/>
  <c r="Q56" i="27"/>
  <c r="P56" i="27"/>
  <c r="O56" i="27"/>
  <c r="N56" i="27"/>
  <c r="M56" i="27"/>
  <c r="L56" i="27"/>
  <c r="K56" i="27"/>
  <c r="J56" i="27"/>
  <c r="I56" i="27"/>
  <c r="H56" i="27"/>
  <c r="F56" i="27"/>
  <c r="R55" i="27"/>
  <c r="Q55" i="27"/>
  <c r="P55" i="27"/>
  <c r="O55" i="27"/>
  <c r="N55" i="27"/>
  <c r="M55" i="27"/>
  <c r="L55" i="27"/>
  <c r="K55" i="27"/>
  <c r="J55" i="27"/>
  <c r="I55" i="27"/>
  <c r="H55" i="27"/>
  <c r="F55" i="27"/>
  <c r="J52" i="27"/>
  <c r="I52" i="27"/>
  <c r="H52" i="27"/>
  <c r="F52" i="27"/>
  <c r="E52" i="27"/>
  <c r="J51" i="27"/>
  <c r="I51" i="27"/>
  <c r="H51" i="27"/>
  <c r="F51" i="27"/>
  <c r="E51" i="27"/>
  <c r="J50" i="27"/>
  <c r="I50" i="27"/>
  <c r="H50" i="27"/>
  <c r="F50" i="27"/>
  <c r="E50" i="27"/>
  <c r="J49" i="27"/>
  <c r="I49" i="27"/>
  <c r="H49" i="27"/>
  <c r="F49" i="27"/>
  <c r="E49" i="27"/>
  <c r="J48" i="27"/>
  <c r="I48" i="27"/>
  <c r="H48" i="27"/>
  <c r="F48" i="27"/>
  <c r="E48" i="27"/>
  <c r="J47" i="27"/>
  <c r="I47" i="27"/>
  <c r="H47" i="27"/>
  <c r="F47" i="27"/>
  <c r="E47" i="27"/>
  <c r="J46" i="27"/>
  <c r="I46" i="27"/>
  <c r="H46" i="27"/>
  <c r="F46" i="27"/>
  <c r="E46" i="27"/>
  <c r="I43" i="27"/>
  <c r="H43" i="27"/>
  <c r="F43" i="27"/>
  <c r="E43" i="27"/>
  <c r="I42" i="27"/>
  <c r="H42" i="27"/>
  <c r="F42" i="27"/>
  <c r="E42" i="27"/>
  <c r="P39" i="27"/>
  <c r="O39" i="27"/>
  <c r="N39" i="27"/>
  <c r="M39" i="27"/>
  <c r="L39" i="27"/>
  <c r="K39" i="27"/>
  <c r="J39" i="27"/>
  <c r="I39" i="27"/>
  <c r="H39" i="27"/>
  <c r="F39" i="27"/>
  <c r="I36" i="27"/>
  <c r="H36" i="27"/>
  <c r="G36" i="27"/>
  <c r="F36" i="27"/>
  <c r="E36" i="27"/>
  <c r="I35" i="27"/>
  <c r="H35" i="27"/>
  <c r="G35" i="27"/>
  <c r="F35" i="27"/>
  <c r="E35" i="27"/>
  <c r="I34" i="27"/>
  <c r="H34" i="27"/>
  <c r="G34" i="27"/>
  <c r="F34" i="27"/>
  <c r="E34" i="27"/>
  <c r="I33" i="27"/>
  <c r="H33" i="27"/>
  <c r="G33" i="27"/>
  <c r="F33" i="27"/>
  <c r="E33" i="27"/>
  <c r="I32" i="27"/>
  <c r="H32" i="27"/>
  <c r="G32" i="27"/>
  <c r="F32" i="27"/>
  <c r="E32" i="27"/>
  <c r="I31" i="27"/>
  <c r="H31" i="27"/>
  <c r="G31" i="27"/>
  <c r="F31" i="27"/>
  <c r="E31" i="27"/>
  <c r="I30" i="27"/>
  <c r="H30" i="27"/>
  <c r="G30" i="27"/>
  <c r="F30" i="27"/>
  <c r="E30" i="27"/>
  <c r="I29" i="27"/>
  <c r="H29" i="27"/>
  <c r="G29" i="27"/>
  <c r="F29" i="27"/>
  <c r="E29" i="27"/>
  <c r="I28" i="27"/>
  <c r="H28" i="27"/>
  <c r="G28" i="27"/>
  <c r="F28" i="27"/>
  <c r="E28" i="27"/>
  <c r="I27" i="27"/>
  <c r="H27" i="27"/>
  <c r="G27" i="27"/>
  <c r="F27" i="27"/>
  <c r="E27" i="27"/>
  <c r="I26" i="27"/>
  <c r="H26" i="27"/>
  <c r="G26" i="27"/>
  <c r="F26" i="27"/>
  <c r="E26" i="27"/>
  <c r="I25" i="27"/>
  <c r="H25" i="27"/>
  <c r="G25" i="27"/>
  <c r="F25" i="27"/>
  <c r="E25" i="27"/>
  <c r="I24" i="27"/>
  <c r="H24" i="27"/>
  <c r="G24" i="27"/>
  <c r="F24" i="27"/>
  <c r="E24" i="27"/>
  <c r="I21" i="27"/>
  <c r="H21" i="27"/>
  <c r="G21" i="27"/>
  <c r="F21" i="27"/>
  <c r="E21" i="27"/>
  <c r="I20" i="27"/>
  <c r="H20" i="27"/>
  <c r="G20" i="27"/>
  <c r="F20" i="27"/>
  <c r="E20" i="27"/>
  <c r="I19" i="27"/>
  <c r="H19" i="27"/>
  <c r="G19" i="27"/>
  <c r="F19" i="27"/>
  <c r="E19" i="27"/>
  <c r="I18" i="27"/>
  <c r="H18" i="27"/>
  <c r="G18" i="27"/>
  <c r="F18" i="27"/>
  <c r="E18" i="27"/>
  <c r="I17" i="27"/>
  <c r="H17" i="27"/>
  <c r="G17" i="27"/>
  <c r="F17" i="27"/>
  <c r="E17" i="27"/>
  <c r="I16" i="27"/>
  <c r="H16" i="27"/>
  <c r="G16" i="27"/>
  <c r="F16" i="27"/>
  <c r="E16" i="27"/>
  <c r="I15" i="27"/>
  <c r="H15" i="27"/>
  <c r="G15" i="27"/>
  <c r="F15" i="27"/>
  <c r="E15" i="27"/>
  <c r="I14" i="27"/>
  <c r="H14" i="27"/>
  <c r="G14" i="27"/>
  <c r="F14" i="27"/>
  <c r="E14" i="27"/>
  <c r="I13" i="27"/>
  <c r="H13" i="27"/>
  <c r="G13" i="27"/>
  <c r="F13" i="27"/>
  <c r="E13" i="27"/>
  <c r="I12" i="27"/>
  <c r="H12" i="27"/>
  <c r="G12" i="27"/>
  <c r="F12" i="27"/>
  <c r="E12" i="27"/>
  <c r="I11" i="27"/>
  <c r="H11" i="27"/>
  <c r="G11" i="27"/>
  <c r="F11" i="27"/>
  <c r="E11" i="27"/>
  <c r="I10" i="27"/>
  <c r="H10" i="27"/>
  <c r="G10" i="27"/>
  <c r="F10" i="27"/>
  <c r="E10" i="27"/>
  <c r="I9" i="27"/>
  <c r="H9" i="27"/>
  <c r="G9" i="27"/>
  <c r="F9" i="27"/>
  <c r="E9" i="27"/>
  <c r="A1" i="27"/>
  <c r="F8" i="29" s="1"/>
  <c r="G276" i="16"/>
  <c r="G56" i="27" s="1"/>
  <c r="E276" i="16"/>
  <c r="E56" i="27" s="1"/>
  <c r="G275" i="16"/>
  <c r="G55" i="27" s="1"/>
  <c r="E275" i="16"/>
  <c r="E55" i="27" s="1"/>
  <c r="G274" i="16"/>
  <c r="F274" i="16"/>
  <c r="E274" i="16"/>
  <c r="G273" i="16"/>
  <c r="F273" i="16"/>
  <c r="E273" i="16"/>
  <c r="A272" i="16"/>
  <c r="G270" i="16"/>
  <c r="G52" i="27" s="1"/>
  <c r="G269" i="16"/>
  <c r="G51" i="27" s="1"/>
  <c r="G268" i="16"/>
  <c r="G50" i="27" s="1"/>
  <c r="G267" i="16"/>
  <c r="G49" i="27" s="1"/>
  <c r="G266" i="16"/>
  <c r="G48" i="27" s="1"/>
  <c r="G265" i="16"/>
  <c r="G47" i="27" s="1"/>
  <c r="G264" i="16"/>
  <c r="G46" i="27" s="1"/>
  <c r="A263" i="16"/>
  <c r="G261" i="16"/>
  <c r="G43" i="27" s="1"/>
  <c r="G260" i="16"/>
  <c r="G42" i="27" s="1"/>
  <c r="A259" i="16"/>
  <c r="G257" i="16"/>
  <c r="G39" i="27" s="1"/>
  <c r="E39" i="27"/>
  <c r="A256" i="16"/>
  <c r="G242" i="16"/>
  <c r="F242" i="16"/>
  <c r="E242" i="16"/>
  <c r="A239" i="16"/>
  <c r="G225" i="16"/>
  <c r="F225" i="16"/>
  <c r="E225" i="16"/>
  <c r="A222" i="16"/>
  <c r="G217" i="16"/>
  <c r="G216" i="16"/>
  <c r="G213" i="16"/>
  <c r="G212" i="16"/>
  <c r="G211" i="16"/>
  <c r="G210" i="16"/>
  <c r="G209" i="16"/>
  <c r="G208" i="16"/>
  <c r="G207" i="16"/>
  <c r="G204" i="16"/>
  <c r="G203" i="16"/>
  <c r="G200" i="16"/>
  <c r="G197" i="16"/>
  <c r="G196" i="16"/>
  <c r="G195" i="16"/>
  <c r="G194" i="16"/>
  <c r="G193" i="16"/>
  <c r="G192" i="16"/>
  <c r="G191" i="16"/>
  <c r="G190" i="16"/>
  <c r="G189" i="16"/>
  <c r="G188" i="16"/>
  <c r="G187" i="16"/>
  <c r="G186" i="16"/>
  <c r="G185" i="16"/>
  <c r="G182" i="16"/>
  <c r="G181" i="16"/>
  <c r="G180" i="16"/>
  <c r="G179" i="16"/>
  <c r="G178" i="16"/>
  <c r="G177" i="16"/>
  <c r="G176" i="16"/>
  <c r="G175" i="16"/>
  <c r="G174" i="16"/>
  <c r="G173" i="16"/>
  <c r="G172" i="16"/>
  <c r="G171" i="16"/>
  <c r="G170" i="16"/>
  <c r="G167" i="16"/>
  <c r="F167" i="16"/>
  <c r="E167" i="16"/>
  <c r="AB162" i="16"/>
  <c r="AB217" i="16" s="1"/>
  <c r="AA162" i="16"/>
  <c r="AA217" i="16" s="1"/>
  <c r="Z162" i="16"/>
  <c r="Z217" i="16" s="1"/>
  <c r="Y162" i="16"/>
  <c r="Y217" i="16" s="1"/>
  <c r="X162" i="16"/>
  <c r="X217" i="16" s="1"/>
  <c r="W162" i="16"/>
  <c r="W217" i="16" s="1"/>
  <c r="V162" i="16"/>
  <c r="V217" i="16" s="1"/>
  <c r="U162" i="16"/>
  <c r="U217" i="16" s="1"/>
  <c r="T162" i="16"/>
  <c r="T217" i="16" s="1"/>
  <c r="S162" i="16"/>
  <c r="S217" i="16" s="1"/>
  <c r="R162" i="16"/>
  <c r="Q162" i="16"/>
  <c r="P162" i="16"/>
  <c r="O162" i="16"/>
  <c r="N162" i="16"/>
  <c r="M162" i="16"/>
  <c r="L162" i="16"/>
  <c r="K162" i="16"/>
  <c r="J162" i="16"/>
  <c r="I162" i="16"/>
  <c r="H162" i="16"/>
  <c r="G162" i="16"/>
  <c r="F162" i="16"/>
  <c r="E162" i="16"/>
  <c r="AB161" i="16"/>
  <c r="AB216" i="16" s="1"/>
  <c r="AA161" i="16"/>
  <c r="AA216" i="16" s="1"/>
  <c r="Z161" i="16"/>
  <c r="Z216" i="16" s="1"/>
  <c r="Y161" i="16"/>
  <c r="Y216" i="16" s="1"/>
  <c r="X161" i="16"/>
  <c r="X216" i="16" s="1"/>
  <c r="W161" i="16"/>
  <c r="W216" i="16" s="1"/>
  <c r="V161" i="16"/>
  <c r="V216" i="16" s="1"/>
  <c r="U161" i="16"/>
  <c r="U216" i="16" s="1"/>
  <c r="T161" i="16"/>
  <c r="T216" i="16" s="1"/>
  <c r="S161" i="16"/>
  <c r="S216" i="16" s="1"/>
  <c r="R161" i="16"/>
  <c r="Q161" i="16"/>
  <c r="P161" i="16"/>
  <c r="O161" i="16"/>
  <c r="N161" i="16"/>
  <c r="M161" i="16"/>
  <c r="L161" i="16"/>
  <c r="K161" i="16"/>
  <c r="J161" i="16"/>
  <c r="I161" i="16"/>
  <c r="H161" i="16"/>
  <c r="G161" i="16"/>
  <c r="F161" i="16"/>
  <c r="E161" i="16"/>
  <c r="G158" i="16"/>
  <c r="G157" i="16"/>
  <c r="G340" i="16" s="1"/>
  <c r="G156" i="16"/>
  <c r="G335" i="16" s="1"/>
  <c r="G155" i="16"/>
  <c r="G330" i="16" s="1"/>
  <c r="G154" i="16"/>
  <c r="G325" i="16" s="1"/>
  <c r="G153" i="16"/>
  <c r="G320" i="16" s="1"/>
  <c r="G152" i="16"/>
  <c r="G315" i="16" s="1"/>
  <c r="G149" i="16"/>
  <c r="G148" i="16"/>
  <c r="AB145" i="16"/>
  <c r="AA145" i="16"/>
  <c r="Z145" i="16"/>
  <c r="Y145" i="16"/>
  <c r="X145" i="16"/>
  <c r="W145" i="16"/>
  <c r="V145" i="16"/>
  <c r="U145" i="16"/>
  <c r="T145" i="16"/>
  <c r="S145" i="16"/>
  <c r="R145" i="16"/>
  <c r="R200" i="16" s="1"/>
  <c r="R257" i="16" s="1"/>
  <c r="R39" i="27" s="1"/>
  <c r="Q145" i="16"/>
  <c r="P145" i="16"/>
  <c r="O145" i="16"/>
  <c r="N145" i="16"/>
  <c r="M145" i="16"/>
  <c r="L145" i="16"/>
  <c r="K145" i="16"/>
  <c r="J145" i="16"/>
  <c r="I145" i="16"/>
  <c r="H145" i="16"/>
  <c r="G145" i="16"/>
  <c r="F145" i="16"/>
  <c r="E145" i="16"/>
  <c r="AB142" i="16"/>
  <c r="AB157" i="16" s="1"/>
  <c r="AA142" i="16"/>
  <c r="AA157" i="16" s="1"/>
  <c r="Z142" i="16"/>
  <c r="Z157" i="16" s="1"/>
  <c r="Y142" i="16"/>
  <c r="Y157" i="16" s="1"/>
  <c r="X142" i="16"/>
  <c r="X157" i="16" s="1"/>
  <c r="W142" i="16"/>
  <c r="V142" i="16"/>
  <c r="U142" i="16"/>
  <c r="T142" i="16"/>
  <c r="S142" i="16"/>
  <c r="R142" i="16"/>
  <c r="Q142" i="16"/>
  <c r="P142" i="16"/>
  <c r="P157" i="16" s="1"/>
  <c r="O142" i="16"/>
  <c r="N142" i="16"/>
  <c r="M142" i="16"/>
  <c r="L142" i="16"/>
  <c r="L157" i="16" s="1"/>
  <c r="K142" i="16"/>
  <c r="K157" i="16" s="1"/>
  <c r="J142" i="16"/>
  <c r="I142" i="16"/>
  <c r="H142" i="16"/>
  <c r="G142" i="16"/>
  <c r="F142" i="16"/>
  <c r="E142" i="16"/>
  <c r="AB141" i="16"/>
  <c r="AA141" i="16"/>
  <c r="Z141" i="16"/>
  <c r="Y141" i="16"/>
  <c r="X141" i="16"/>
  <c r="W141" i="16"/>
  <c r="V141" i="16"/>
  <c r="U141" i="16"/>
  <c r="T141" i="16"/>
  <c r="S141" i="16"/>
  <c r="R141" i="16"/>
  <c r="Q141" i="16"/>
  <c r="P141" i="16"/>
  <c r="O141" i="16"/>
  <c r="N141" i="16"/>
  <c r="M141" i="16"/>
  <c r="L141" i="16"/>
  <c r="K141" i="16"/>
  <c r="J141" i="16"/>
  <c r="I141" i="16"/>
  <c r="H141" i="16"/>
  <c r="G141" i="16"/>
  <c r="F141" i="16"/>
  <c r="E141" i="16"/>
  <c r="AB140" i="16"/>
  <c r="AA140" i="16"/>
  <c r="Z140" i="16"/>
  <c r="Y140" i="16"/>
  <c r="X140" i="16"/>
  <c r="W140" i="16"/>
  <c r="V140" i="16"/>
  <c r="U140" i="16"/>
  <c r="T140" i="16"/>
  <c r="S140" i="16"/>
  <c r="R140" i="16"/>
  <c r="Q140" i="16"/>
  <c r="P140" i="16"/>
  <c r="O140" i="16"/>
  <c r="N140" i="16"/>
  <c r="M140" i="16"/>
  <c r="L140" i="16"/>
  <c r="K140" i="16"/>
  <c r="J140" i="16"/>
  <c r="I140" i="16"/>
  <c r="H140" i="16"/>
  <c r="G140" i="16"/>
  <c r="F140" i="16"/>
  <c r="E140" i="16"/>
  <c r="AB139" i="16"/>
  <c r="AA139" i="16"/>
  <c r="Z139" i="16"/>
  <c r="Y139" i="16"/>
  <c r="X139" i="16"/>
  <c r="W139" i="16"/>
  <c r="V139" i="16"/>
  <c r="U139" i="16"/>
  <c r="T139" i="16"/>
  <c r="S139" i="16"/>
  <c r="R139" i="16"/>
  <c r="Q139" i="16"/>
  <c r="P139" i="16"/>
  <c r="O139" i="16"/>
  <c r="N139" i="16"/>
  <c r="M139" i="16"/>
  <c r="L139" i="16"/>
  <c r="K139" i="16"/>
  <c r="J139" i="16"/>
  <c r="I139" i="16"/>
  <c r="H139" i="16"/>
  <c r="G139" i="16"/>
  <c r="F139" i="16"/>
  <c r="E139" i="16"/>
  <c r="AB138" i="16"/>
  <c r="AB155" i="16" s="1"/>
  <c r="AB330" i="16" s="1"/>
  <c r="AA138" i="16"/>
  <c r="AA155" i="16" s="1"/>
  <c r="AA330" i="16" s="1"/>
  <c r="Z138" i="16"/>
  <c r="Z155" i="16" s="1"/>
  <c r="Z330" i="16" s="1"/>
  <c r="Y138" i="16"/>
  <c r="Y155" i="16" s="1"/>
  <c r="Y330" i="16" s="1"/>
  <c r="X138" i="16"/>
  <c r="X155" i="16" s="1"/>
  <c r="X330" i="16" s="1"/>
  <c r="W138" i="16"/>
  <c r="V138" i="16"/>
  <c r="U138" i="16"/>
  <c r="T138" i="16"/>
  <c r="S138" i="16"/>
  <c r="R138" i="16"/>
  <c r="Q138" i="16"/>
  <c r="P138" i="16"/>
  <c r="O138" i="16"/>
  <c r="N138" i="16"/>
  <c r="M138" i="16"/>
  <c r="L138" i="16"/>
  <c r="K138" i="16"/>
  <c r="J138" i="16"/>
  <c r="I138" i="16"/>
  <c r="H138" i="16"/>
  <c r="G138" i="16"/>
  <c r="F138" i="16"/>
  <c r="E138" i="16"/>
  <c r="AB137" i="16"/>
  <c r="AA137" i="16"/>
  <c r="Z137" i="16"/>
  <c r="Y137" i="16"/>
  <c r="X137" i="16"/>
  <c r="W137" i="16"/>
  <c r="V137" i="16"/>
  <c r="U137" i="16"/>
  <c r="T137" i="16"/>
  <c r="S137" i="16"/>
  <c r="R137" i="16"/>
  <c r="Q137" i="16"/>
  <c r="P137" i="16"/>
  <c r="O137" i="16"/>
  <c r="N137" i="16"/>
  <c r="M137" i="16"/>
  <c r="L137" i="16"/>
  <c r="K137" i="16"/>
  <c r="J137" i="16"/>
  <c r="I137" i="16"/>
  <c r="H137" i="16"/>
  <c r="G137" i="16"/>
  <c r="F137" i="16"/>
  <c r="E137" i="16"/>
  <c r="AB136" i="16"/>
  <c r="AA136" i="16"/>
  <c r="Z136" i="16"/>
  <c r="Y136" i="16"/>
  <c r="X136" i="16"/>
  <c r="W136" i="16"/>
  <c r="V136" i="16"/>
  <c r="U136" i="16"/>
  <c r="T136" i="16"/>
  <c r="S136" i="16"/>
  <c r="R136" i="16"/>
  <c r="Q136" i="16"/>
  <c r="P136" i="16"/>
  <c r="O136" i="16"/>
  <c r="N136" i="16"/>
  <c r="M136" i="16"/>
  <c r="L136" i="16"/>
  <c r="K136" i="16"/>
  <c r="J136" i="16"/>
  <c r="I136" i="16"/>
  <c r="H136" i="16"/>
  <c r="G136" i="16"/>
  <c r="F136" i="16"/>
  <c r="E136" i="16"/>
  <c r="AB135" i="16"/>
  <c r="AA135" i="16"/>
  <c r="Z135" i="16"/>
  <c r="Y135" i="16"/>
  <c r="X135" i="16"/>
  <c r="W135" i="16"/>
  <c r="V135" i="16"/>
  <c r="U135" i="16"/>
  <c r="T135" i="16"/>
  <c r="S135" i="16"/>
  <c r="R135" i="16"/>
  <c r="Q135" i="16"/>
  <c r="P135" i="16"/>
  <c r="O135" i="16"/>
  <c r="N135" i="16"/>
  <c r="M135" i="16"/>
  <c r="L135" i="16"/>
  <c r="K135" i="16"/>
  <c r="J135" i="16"/>
  <c r="I135" i="16"/>
  <c r="H135" i="16"/>
  <c r="G135" i="16"/>
  <c r="F135" i="16"/>
  <c r="E135" i="16"/>
  <c r="AB134" i="16"/>
  <c r="AA134" i="16"/>
  <c r="Z134" i="16"/>
  <c r="Y134" i="16"/>
  <c r="X134" i="16"/>
  <c r="W134" i="16"/>
  <c r="V134" i="16"/>
  <c r="U134" i="16"/>
  <c r="T134" i="16"/>
  <c r="S134" i="16"/>
  <c r="R134" i="16"/>
  <c r="Q134" i="16"/>
  <c r="P134" i="16"/>
  <c r="O134" i="16"/>
  <c r="N134" i="16"/>
  <c r="M134" i="16"/>
  <c r="L134" i="16"/>
  <c r="K134" i="16"/>
  <c r="J134" i="16"/>
  <c r="I134" i="16"/>
  <c r="H134" i="16"/>
  <c r="G134" i="16"/>
  <c r="F134" i="16"/>
  <c r="E134" i="16"/>
  <c r="AB133" i="16"/>
  <c r="AA133" i="16"/>
  <c r="Z133" i="16"/>
  <c r="Y133" i="16"/>
  <c r="X133" i="16"/>
  <c r="W133" i="16"/>
  <c r="V133" i="16"/>
  <c r="U133" i="16"/>
  <c r="T133" i="16"/>
  <c r="S133" i="16"/>
  <c r="R133" i="16"/>
  <c r="Q133" i="16"/>
  <c r="P133" i="16"/>
  <c r="O133" i="16"/>
  <c r="N133" i="16"/>
  <c r="M133" i="16"/>
  <c r="L133" i="16"/>
  <c r="K133" i="16"/>
  <c r="J133" i="16"/>
  <c r="I133" i="16"/>
  <c r="H133" i="16"/>
  <c r="G133" i="16"/>
  <c r="F133" i="16"/>
  <c r="E133" i="16"/>
  <c r="AB132" i="16"/>
  <c r="AA132" i="16"/>
  <c r="Z132" i="16"/>
  <c r="Y132" i="16"/>
  <c r="X132" i="16"/>
  <c r="W132" i="16"/>
  <c r="V132" i="16"/>
  <c r="U132" i="16"/>
  <c r="T132" i="16"/>
  <c r="S132" i="16"/>
  <c r="R132" i="16"/>
  <c r="Q132" i="16"/>
  <c r="P132" i="16"/>
  <c r="O132" i="16"/>
  <c r="N132" i="16"/>
  <c r="M132" i="16"/>
  <c r="L132" i="16"/>
  <c r="K132" i="16"/>
  <c r="J132" i="16"/>
  <c r="I132" i="16"/>
  <c r="H132" i="16"/>
  <c r="G132" i="16"/>
  <c r="F132" i="16"/>
  <c r="E132" i="16"/>
  <c r="AB131" i="16"/>
  <c r="AA131" i="16"/>
  <c r="AA149" i="16" s="1"/>
  <c r="AA156" i="16" s="1"/>
  <c r="AA335" i="16" s="1"/>
  <c r="Z131" i="16"/>
  <c r="Z149" i="16" s="1"/>
  <c r="Z156" i="16" s="1"/>
  <c r="Z335" i="16" s="1"/>
  <c r="Y131" i="16"/>
  <c r="Y149" i="16" s="1"/>
  <c r="Y156" i="16" s="1"/>
  <c r="Y335" i="16" s="1"/>
  <c r="X131" i="16"/>
  <c r="X149" i="16" s="1"/>
  <c r="X156" i="16" s="1"/>
  <c r="X335" i="16" s="1"/>
  <c r="W131" i="16"/>
  <c r="W149" i="16" s="1"/>
  <c r="V131" i="16"/>
  <c r="V149" i="16" s="1"/>
  <c r="U131" i="16"/>
  <c r="U149" i="16" s="1"/>
  <c r="T131" i="16"/>
  <c r="S131" i="16"/>
  <c r="R131" i="16"/>
  <c r="R149" i="16" s="1"/>
  <c r="Q131" i="16"/>
  <c r="P131" i="16"/>
  <c r="O131" i="16"/>
  <c r="O149" i="16" s="1"/>
  <c r="N131" i="16"/>
  <c r="N149" i="16" s="1"/>
  <c r="M131" i="16"/>
  <c r="L131" i="16"/>
  <c r="L149" i="16" s="1"/>
  <c r="K131" i="16"/>
  <c r="K149" i="16" s="1"/>
  <c r="J131" i="16"/>
  <c r="J149" i="16" s="1"/>
  <c r="I131" i="16"/>
  <c r="H131" i="16"/>
  <c r="G131" i="16"/>
  <c r="F131" i="16"/>
  <c r="E131" i="16"/>
  <c r="AA130" i="16"/>
  <c r="Z130" i="16"/>
  <c r="Y130" i="16"/>
  <c r="W130" i="16"/>
  <c r="O130" i="16"/>
  <c r="K130" i="16"/>
  <c r="G130" i="16"/>
  <c r="AB127" i="16"/>
  <c r="AA127" i="16"/>
  <c r="Z127" i="16"/>
  <c r="Y127" i="16"/>
  <c r="Y154" i="16" s="1"/>
  <c r="Y325" i="16" s="1"/>
  <c r="X127" i="16"/>
  <c r="W127" i="16"/>
  <c r="V127" i="16"/>
  <c r="U127" i="16"/>
  <c r="T127" i="16"/>
  <c r="S127" i="16"/>
  <c r="R127" i="16"/>
  <c r="Q127" i="16"/>
  <c r="P127" i="16"/>
  <c r="O127" i="16"/>
  <c r="N127" i="16"/>
  <c r="M127" i="16"/>
  <c r="L127" i="16"/>
  <c r="K127" i="16"/>
  <c r="J127" i="16"/>
  <c r="I127" i="16"/>
  <c r="H127" i="16"/>
  <c r="G127" i="16"/>
  <c r="F127" i="16"/>
  <c r="E127" i="16"/>
  <c r="AB126" i="16"/>
  <c r="AA126" i="16"/>
  <c r="Z126" i="16"/>
  <c r="Y126" i="16"/>
  <c r="X126" i="16"/>
  <c r="W126" i="16"/>
  <c r="V126" i="16"/>
  <c r="U126" i="16"/>
  <c r="T126" i="16"/>
  <c r="S126" i="16"/>
  <c r="R126" i="16"/>
  <c r="Q126" i="16"/>
  <c r="P126" i="16"/>
  <c r="O126" i="16"/>
  <c r="N126" i="16"/>
  <c r="M126" i="16"/>
  <c r="L126" i="16"/>
  <c r="K126" i="16"/>
  <c r="J126" i="16"/>
  <c r="I126" i="16"/>
  <c r="H126" i="16"/>
  <c r="G126" i="16"/>
  <c r="F126" i="16"/>
  <c r="E126" i="16"/>
  <c r="AB125" i="16"/>
  <c r="AA125" i="16"/>
  <c r="Z125" i="16"/>
  <c r="Y125" i="16"/>
  <c r="X125" i="16"/>
  <c r="W125" i="16"/>
  <c r="V125" i="16"/>
  <c r="U125" i="16"/>
  <c r="T125" i="16"/>
  <c r="S125" i="16"/>
  <c r="R125" i="16"/>
  <c r="Q125" i="16"/>
  <c r="P125" i="16"/>
  <c r="O125" i="16"/>
  <c r="N125" i="16"/>
  <c r="M125" i="16"/>
  <c r="L125" i="16"/>
  <c r="K125" i="16"/>
  <c r="J125" i="16"/>
  <c r="I125" i="16"/>
  <c r="H125" i="16"/>
  <c r="G125" i="16"/>
  <c r="F125" i="16"/>
  <c r="E125" i="16"/>
  <c r="AB124" i="16"/>
  <c r="AA124" i="16"/>
  <c r="Z124" i="16"/>
  <c r="Y124" i="16"/>
  <c r="X124" i="16"/>
  <c r="W124" i="16"/>
  <c r="V124" i="16"/>
  <c r="U124" i="16"/>
  <c r="T124" i="16"/>
  <c r="S124" i="16"/>
  <c r="R124" i="16"/>
  <c r="Q124" i="16"/>
  <c r="P124" i="16"/>
  <c r="O124" i="16"/>
  <c r="N124" i="16"/>
  <c r="M124" i="16"/>
  <c r="L124" i="16"/>
  <c r="K124" i="16"/>
  <c r="J124" i="16"/>
  <c r="I124" i="16"/>
  <c r="H124" i="16"/>
  <c r="G124" i="16"/>
  <c r="F124" i="16"/>
  <c r="E124" i="16"/>
  <c r="AB123" i="16"/>
  <c r="AB152" i="16" s="1"/>
  <c r="AB315" i="16" s="1"/>
  <c r="AA123" i="16"/>
  <c r="AA152" i="16" s="1"/>
  <c r="AA315" i="16" s="1"/>
  <c r="Z123" i="16"/>
  <c r="Z152" i="16" s="1"/>
  <c r="Z315" i="16" s="1"/>
  <c r="Y123" i="16"/>
  <c r="Y152" i="16" s="1"/>
  <c r="Y315" i="16" s="1"/>
  <c r="X123" i="16"/>
  <c r="X152" i="16" s="1"/>
  <c r="X315" i="16" s="1"/>
  <c r="W123" i="16"/>
  <c r="V123" i="16"/>
  <c r="U123" i="16"/>
  <c r="T123" i="16"/>
  <c r="S123" i="16"/>
  <c r="R123" i="16"/>
  <c r="Q123" i="16"/>
  <c r="P123" i="16"/>
  <c r="O123" i="16"/>
  <c r="N123" i="16"/>
  <c r="M123" i="16"/>
  <c r="L123" i="16"/>
  <c r="K123" i="16"/>
  <c r="J123" i="16"/>
  <c r="I123" i="16"/>
  <c r="H123" i="16"/>
  <c r="G123" i="16"/>
  <c r="F123" i="16"/>
  <c r="E123" i="16"/>
  <c r="AB122" i="16"/>
  <c r="AA122" i="16"/>
  <c r="Z122" i="16"/>
  <c r="Y122" i="16"/>
  <c r="X122" i="16"/>
  <c r="W122" i="16"/>
  <c r="V122" i="16"/>
  <c r="U122" i="16"/>
  <c r="T122" i="16"/>
  <c r="S122" i="16"/>
  <c r="R122" i="16"/>
  <c r="Q122" i="16"/>
  <c r="P122" i="16"/>
  <c r="O122" i="16"/>
  <c r="N122" i="16"/>
  <c r="M122" i="16"/>
  <c r="L122" i="16"/>
  <c r="K122" i="16"/>
  <c r="J122" i="16"/>
  <c r="I122" i="16"/>
  <c r="H122" i="16"/>
  <c r="G122" i="16"/>
  <c r="F122" i="16"/>
  <c r="E122" i="16"/>
  <c r="AB121" i="16"/>
  <c r="AA121" i="16"/>
  <c r="Z121" i="16"/>
  <c r="Y121" i="16"/>
  <c r="X121" i="16"/>
  <c r="W121" i="16"/>
  <c r="V121" i="16"/>
  <c r="U121" i="16"/>
  <c r="T121" i="16"/>
  <c r="S121" i="16"/>
  <c r="R121" i="16"/>
  <c r="Q121" i="16"/>
  <c r="P121" i="16"/>
  <c r="O121" i="16"/>
  <c r="N121" i="16"/>
  <c r="M121" i="16"/>
  <c r="L121" i="16"/>
  <c r="K121" i="16"/>
  <c r="J121" i="16"/>
  <c r="I121" i="16"/>
  <c r="H121" i="16"/>
  <c r="G121" i="16"/>
  <c r="F121" i="16"/>
  <c r="E121" i="16"/>
  <c r="AB120" i="16"/>
  <c r="AA120" i="16"/>
  <c r="Z120" i="16"/>
  <c r="Y120" i="16"/>
  <c r="X120" i="16"/>
  <c r="W120" i="16"/>
  <c r="V120" i="16"/>
  <c r="U120" i="16"/>
  <c r="T120" i="16"/>
  <c r="S120" i="16"/>
  <c r="R120" i="16"/>
  <c r="Q120" i="16"/>
  <c r="P120" i="16"/>
  <c r="O120" i="16"/>
  <c r="N120" i="16"/>
  <c r="M120" i="16"/>
  <c r="L120" i="16"/>
  <c r="K120" i="16"/>
  <c r="J120" i="16"/>
  <c r="I120" i="16"/>
  <c r="H120" i="16"/>
  <c r="G120" i="16"/>
  <c r="F120" i="16"/>
  <c r="E120" i="16"/>
  <c r="AB119" i="16"/>
  <c r="AA119" i="16"/>
  <c r="Z119" i="16"/>
  <c r="Y119" i="16"/>
  <c r="X119" i="16"/>
  <c r="W119" i="16"/>
  <c r="V119" i="16"/>
  <c r="U119" i="16"/>
  <c r="T119" i="16"/>
  <c r="S119" i="16"/>
  <c r="R119" i="16"/>
  <c r="Q119" i="16"/>
  <c r="P119" i="16"/>
  <c r="O119" i="16"/>
  <c r="N119" i="16"/>
  <c r="M119" i="16"/>
  <c r="L119" i="16"/>
  <c r="K119" i="16"/>
  <c r="J119" i="16"/>
  <c r="I119" i="16"/>
  <c r="H119" i="16"/>
  <c r="G119" i="16"/>
  <c r="F119" i="16"/>
  <c r="E119" i="16"/>
  <c r="AB118" i="16"/>
  <c r="AA118" i="16"/>
  <c r="Z118" i="16"/>
  <c r="Y118" i="16"/>
  <c r="X118" i="16"/>
  <c r="W118" i="16"/>
  <c r="V118" i="16"/>
  <c r="U118" i="16"/>
  <c r="T118" i="16"/>
  <c r="S118" i="16"/>
  <c r="R118" i="16"/>
  <c r="Q118" i="16"/>
  <c r="P118" i="16"/>
  <c r="O118" i="16"/>
  <c r="N118" i="16"/>
  <c r="M118" i="16"/>
  <c r="L118" i="16"/>
  <c r="K118" i="16"/>
  <c r="J118" i="16"/>
  <c r="I118" i="16"/>
  <c r="H118" i="16"/>
  <c r="G118" i="16"/>
  <c r="F118" i="16"/>
  <c r="E118" i="16"/>
  <c r="AB117" i="16"/>
  <c r="AA117" i="16"/>
  <c r="Z117" i="16"/>
  <c r="Y117" i="16"/>
  <c r="X117" i="16"/>
  <c r="W117" i="16"/>
  <c r="V117" i="16"/>
  <c r="U117" i="16"/>
  <c r="T117" i="16"/>
  <c r="S117" i="16"/>
  <c r="R117" i="16"/>
  <c r="Q117" i="16"/>
  <c r="P117" i="16"/>
  <c r="O117" i="16"/>
  <c r="N117" i="16"/>
  <c r="M117" i="16"/>
  <c r="L117" i="16"/>
  <c r="K117" i="16"/>
  <c r="J117" i="16"/>
  <c r="I117" i="16"/>
  <c r="H117" i="16"/>
  <c r="G117" i="16"/>
  <c r="F117" i="16"/>
  <c r="E117" i="16"/>
  <c r="AB116" i="16"/>
  <c r="AB148" i="16" s="1"/>
  <c r="AB153" i="16" s="1"/>
  <c r="AB320" i="16" s="1"/>
  <c r="AA116" i="16"/>
  <c r="AA148" i="16" s="1"/>
  <c r="AA153" i="16" s="1"/>
  <c r="Z116" i="16"/>
  <c r="Z148" i="16" s="1"/>
  <c r="Z153" i="16" s="1"/>
  <c r="Y116" i="16"/>
  <c r="Y148" i="16" s="1"/>
  <c r="Y153" i="16" s="1"/>
  <c r="X116" i="16"/>
  <c r="X148" i="16" s="1"/>
  <c r="X153" i="16" s="1"/>
  <c r="X320" i="16" s="1"/>
  <c r="W116" i="16"/>
  <c r="W148" i="16" s="1"/>
  <c r="V116" i="16"/>
  <c r="V148" i="16" s="1"/>
  <c r="U116" i="16"/>
  <c r="U148" i="16" s="1"/>
  <c r="T116" i="16"/>
  <c r="T148" i="16" s="1"/>
  <c r="S116" i="16"/>
  <c r="S148" i="16" s="1"/>
  <c r="R116" i="16"/>
  <c r="R148" i="16" s="1"/>
  <c r="Q116" i="16"/>
  <c r="Q148" i="16" s="1"/>
  <c r="P116" i="16"/>
  <c r="O116" i="16"/>
  <c r="N116" i="16"/>
  <c r="N148" i="16" s="1"/>
  <c r="M116" i="16"/>
  <c r="L116" i="16"/>
  <c r="L148" i="16" s="1"/>
  <c r="K116" i="16"/>
  <c r="J116" i="16"/>
  <c r="J148" i="16" s="1"/>
  <c r="I116" i="16"/>
  <c r="H116" i="16"/>
  <c r="G116" i="16"/>
  <c r="F116" i="16"/>
  <c r="E116" i="16"/>
  <c r="AB115" i="16"/>
  <c r="AA115" i="16"/>
  <c r="Z115" i="16"/>
  <c r="Y115" i="16"/>
  <c r="X115" i="16"/>
  <c r="W115" i="16"/>
  <c r="V115" i="16"/>
  <c r="U115" i="16"/>
  <c r="T115" i="16"/>
  <c r="S115" i="16"/>
  <c r="R115" i="16"/>
  <c r="Q115" i="16"/>
  <c r="P115" i="16"/>
  <c r="G115" i="16"/>
  <c r="G110" i="16"/>
  <c r="G109" i="16"/>
  <c r="A108" i="16"/>
  <c r="G106" i="16"/>
  <c r="G105" i="16"/>
  <c r="G104" i="16"/>
  <c r="AB103" i="16"/>
  <c r="AA103" i="16"/>
  <c r="Z103" i="16"/>
  <c r="Y103" i="16"/>
  <c r="X103" i="16"/>
  <c r="W103" i="16"/>
  <c r="V103" i="16"/>
  <c r="U103" i="16"/>
  <c r="T103" i="16"/>
  <c r="S103" i="16"/>
  <c r="R103" i="16"/>
  <c r="Q103" i="16"/>
  <c r="G103" i="16"/>
  <c r="AB102" i="16"/>
  <c r="AA102" i="16"/>
  <c r="Z102" i="16"/>
  <c r="Y102" i="16"/>
  <c r="X102" i="16"/>
  <c r="W102" i="16"/>
  <c r="V102" i="16"/>
  <c r="U102" i="16"/>
  <c r="T102" i="16"/>
  <c r="S102" i="16"/>
  <c r="R102" i="16"/>
  <c r="Q102" i="16"/>
  <c r="G102" i="16"/>
  <c r="G101" i="16"/>
  <c r="AB100" i="16"/>
  <c r="AA100" i="16"/>
  <c r="Z100" i="16"/>
  <c r="Y100" i="16"/>
  <c r="X100" i="16"/>
  <c r="W100" i="16"/>
  <c r="V100" i="16"/>
  <c r="U100" i="16"/>
  <c r="T100" i="16"/>
  <c r="S100" i="16"/>
  <c r="R100" i="16"/>
  <c r="Q100" i="16"/>
  <c r="G100" i="16"/>
  <c r="A99" i="16"/>
  <c r="AB97" i="16"/>
  <c r="AB104" i="16" s="1"/>
  <c r="AA97" i="16"/>
  <c r="AA104" i="16" s="1"/>
  <c r="Z97" i="16"/>
  <c r="Z104" i="16" s="1"/>
  <c r="Y97" i="16"/>
  <c r="Y104" i="16" s="1"/>
  <c r="X97" i="16"/>
  <c r="X104" i="16" s="1"/>
  <c r="W97" i="16"/>
  <c r="W104" i="16" s="1"/>
  <c r="V97" i="16"/>
  <c r="V104" i="16" s="1"/>
  <c r="U97" i="16"/>
  <c r="U104" i="16" s="1"/>
  <c r="T97" i="16"/>
  <c r="T104" i="16" s="1"/>
  <c r="S97" i="16"/>
  <c r="S104" i="16" s="1"/>
  <c r="R97" i="16"/>
  <c r="R104" i="16" s="1"/>
  <c r="Q97" i="16"/>
  <c r="Q104" i="16" s="1"/>
  <c r="G97" i="16"/>
  <c r="AB96" i="16"/>
  <c r="AB101" i="16" s="1"/>
  <c r="AA96" i="16"/>
  <c r="AA101" i="16" s="1"/>
  <c r="Z96" i="16"/>
  <c r="Z101" i="16" s="1"/>
  <c r="Y96" i="16"/>
  <c r="Y101" i="16" s="1"/>
  <c r="X96" i="16"/>
  <c r="X101" i="16" s="1"/>
  <c r="W96" i="16"/>
  <c r="W101" i="16" s="1"/>
  <c r="V96" i="16"/>
  <c r="V101" i="16" s="1"/>
  <c r="U96" i="16"/>
  <c r="U101" i="16" s="1"/>
  <c r="T96" i="16"/>
  <c r="T101" i="16" s="1"/>
  <c r="S96" i="16"/>
  <c r="S101" i="16" s="1"/>
  <c r="R96" i="16"/>
  <c r="R101" i="16" s="1"/>
  <c r="Q96" i="16"/>
  <c r="Q101" i="16" s="1"/>
  <c r="G96" i="16"/>
  <c r="A95" i="16"/>
  <c r="G93" i="16"/>
  <c r="A92" i="16"/>
  <c r="P89" i="16"/>
  <c r="O89" i="16"/>
  <c r="N89" i="16"/>
  <c r="M89" i="16"/>
  <c r="L89" i="16"/>
  <c r="K89" i="16"/>
  <c r="J89" i="16"/>
  <c r="G89" i="16"/>
  <c r="P88" i="16"/>
  <c r="O88" i="16"/>
  <c r="N88" i="16"/>
  <c r="M88" i="16"/>
  <c r="L88" i="16"/>
  <c r="K88" i="16"/>
  <c r="J88" i="16"/>
  <c r="G88" i="16"/>
  <c r="P87" i="16"/>
  <c r="O87" i="16"/>
  <c r="N87" i="16"/>
  <c r="M87" i="16"/>
  <c r="L87" i="16"/>
  <c r="K87" i="16"/>
  <c r="J87" i="16"/>
  <c r="G87" i="16"/>
  <c r="P86" i="16"/>
  <c r="O86" i="16"/>
  <c r="N86" i="16"/>
  <c r="M86" i="16"/>
  <c r="L86" i="16"/>
  <c r="K86" i="16"/>
  <c r="J86" i="16"/>
  <c r="G86" i="16"/>
  <c r="P85" i="16"/>
  <c r="O85" i="16"/>
  <c r="N85" i="16"/>
  <c r="M85" i="16"/>
  <c r="L85" i="16"/>
  <c r="K85" i="16"/>
  <c r="J85" i="16"/>
  <c r="G85" i="16"/>
  <c r="P84" i="16"/>
  <c r="O84" i="16"/>
  <c r="N84" i="16"/>
  <c r="M84" i="16"/>
  <c r="L84" i="16"/>
  <c r="K84" i="16"/>
  <c r="J84" i="16"/>
  <c r="G84" i="16"/>
  <c r="P83" i="16"/>
  <c r="O83" i="16"/>
  <c r="N83" i="16"/>
  <c r="M83" i="16"/>
  <c r="L83" i="16"/>
  <c r="K83" i="16"/>
  <c r="J83" i="16"/>
  <c r="G83" i="16"/>
  <c r="P82" i="16"/>
  <c r="O82" i="16"/>
  <c r="N82" i="16"/>
  <c r="M82" i="16"/>
  <c r="L82" i="16"/>
  <c r="K82" i="16"/>
  <c r="J82" i="16"/>
  <c r="G82" i="16"/>
  <c r="P81" i="16"/>
  <c r="O81" i="16"/>
  <c r="N81" i="16"/>
  <c r="M81" i="16"/>
  <c r="L81" i="16"/>
  <c r="K81" i="16"/>
  <c r="J81" i="16"/>
  <c r="G81" i="16"/>
  <c r="P80" i="16"/>
  <c r="O80" i="16"/>
  <c r="N80" i="16"/>
  <c r="M80" i="16"/>
  <c r="L80" i="16"/>
  <c r="K80" i="16"/>
  <c r="J80" i="16"/>
  <c r="G80" i="16"/>
  <c r="P79" i="16"/>
  <c r="O79" i="16"/>
  <c r="N79" i="16"/>
  <c r="M79" i="16"/>
  <c r="L79" i="16"/>
  <c r="K79" i="16"/>
  <c r="J79" i="16"/>
  <c r="G79" i="16"/>
  <c r="P78" i="16"/>
  <c r="P97" i="16" s="1"/>
  <c r="O78" i="16"/>
  <c r="O97" i="16" s="1"/>
  <c r="N78" i="16"/>
  <c r="N97" i="16" s="1"/>
  <c r="M78" i="16"/>
  <c r="M97" i="16" s="1"/>
  <c r="L78" i="16"/>
  <c r="L97" i="16" s="1"/>
  <c r="K78" i="16"/>
  <c r="J78" i="16"/>
  <c r="J97" i="16" s="1"/>
  <c r="G78" i="16"/>
  <c r="AB77" i="16"/>
  <c r="AA77" i="16"/>
  <c r="Z77" i="16"/>
  <c r="Y77" i="16"/>
  <c r="X77" i="16"/>
  <c r="W77" i="16"/>
  <c r="V77" i="16"/>
  <c r="U77" i="16"/>
  <c r="T77" i="16"/>
  <c r="S77" i="16"/>
  <c r="R77" i="16"/>
  <c r="Q77" i="16"/>
  <c r="P77" i="16"/>
  <c r="O77" i="16"/>
  <c r="N77" i="16"/>
  <c r="M77" i="16"/>
  <c r="L77" i="16"/>
  <c r="G77" i="16"/>
  <c r="A76" i="16"/>
  <c r="P74" i="16"/>
  <c r="O74" i="16"/>
  <c r="N74" i="16"/>
  <c r="M74" i="16"/>
  <c r="L74" i="16"/>
  <c r="K74" i="16"/>
  <c r="J74" i="16"/>
  <c r="G74" i="16"/>
  <c r="P73" i="16"/>
  <c r="O73" i="16"/>
  <c r="N73" i="16"/>
  <c r="M73" i="16"/>
  <c r="L73" i="16"/>
  <c r="K73" i="16"/>
  <c r="J73" i="16"/>
  <c r="G73" i="16"/>
  <c r="P72" i="16"/>
  <c r="O72" i="16"/>
  <c r="N72" i="16"/>
  <c r="M72" i="16"/>
  <c r="L72" i="16"/>
  <c r="K72" i="16"/>
  <c r="J72" i="16"/>
  <c r="G72" i="16"/>
  <c r="P71" i="16"/>
  <c r="O71" i="16"/>
  <c r="N71" i="16"/>
  <c r="M71" i="16"/>
  <c r="L71" i="16"/>
  <c r="K71" i="16"/>
  <c r="J71" i="16"/>
  <c r="G71" i="16"/>
  <c r="P70" i="16"/>
  <c r="O70" i="16"/>
  <c r="N70" i="16"/>
  <c r="M70" i="16"/>
  <c r="L70" i="16"/>
  <c r="K70" i="16"/>
  <c r="J70" i="16"/>
  <c r="G70" i="16"/>
  <c r="P69" i="16"/>
  <c r="O69" i="16"/>
  <c r="N69" i="16"/>
  <c r="M69" i="16"/>
  <c r="L69" i="16"/>
  <c r="K69" i="16"/>
  <c r="J69" i="16"/>
  <c r="G69" i="16"/>
  <c r="P68" i="16"/>
  <c r="O68" i="16"/>
  <c r="N68" i="16"/>
  <c r="M68" i="16"/>
  <c r="L68" i="16"/>
  <c r="K68" i="16"/>
  <c r="J68" i="16"/>
  <c r="G68" i="16"/>
  <c r="P67" i="16"/>
  <c r="O67" i="16"/>
  <c r="N67" i="16"/>
  <c r="M67" i="16"/>
  <c r="L67" i="16"/>
  <c r="K67" i="16"/>
  <c r="J67" i="16"/>
  <c r="G67" i="16"/>
  <c r="P66" i="16"/>
  <c r="O66" i="16"/>
  <c r="N66" i="16"/>
  <c r="M66" i="16"/>
  <c r="L66" i="16"/>
  <c r="K66" i="16"/>
  <c r="J66" i="16"/>
  <c r="G66" i="16"/>
  <c r="P65" i="16"/>
  <c r="O65" i="16"/>
  <c r="N65" i="16"/>
  <c r="M65" i="16"/>
  <c r="L65" i="16"/>
  <c r="K65" i="16"/>
  <c r="J65" i="16"/>
  <c r="G65" i="16"/>
  <c r="P64" i="16"/>
  <c r="O64" i="16"/>
  <c r="N64" i="16"/>
  <c r="M64" i="16"/>
  <c r="L64" i="16"/>
  <c r="K64" i="16"/>
  <c r="J64" i="16"/>
  <c r="G64" i="16"/>
  <c r="P63" i="16"/>
  <c r="P96" i="16" s="1"/>
  <c r="O63" i="16"/>
  <c r="N63" i="16"/>
  <c r="N96" i="16" s="1"/>
  <c r="M63" i="16"/>
  <c r="M96" i="16" s="1"/>
  <c r="L63" i="16"/>
  <c r="L96" i="16" s="1"/>
  <c r="K63" i="16"/>
  <c r="K96" i="16" s="1"/>
  <c r="J63" i="16"/>
  <c r="J96" i="16" s="1"/>
  <c r="G63" i="16"/>
  <c r="AB62" i="16"/>
  <c r="AA62" i="16"/>
  <c r="Z62" i="16"/>
  <c r="Y62" i="16"/>
  <c r="X62" i="16"/>
  <c r="W62" i="16"/>
  <c r="V62" i="16"/>
  <c r="U62" i="16"/>
  <c r="T62" i="16"/>
  <c r="S62" i="16"/>
  <c r="R62" i="16"/>
  <c r="Q62" i="16"/>
  <c r="P62" i="16"/>
  <c r="J62" i="16"/>
  <c r="G62" i="16"/>
  <c r="A61" i="16"/>
  <c r="AB308" i="16"/>
  <c r="AA308" i="16"/>
  <c r="Z308" i="16"/>
  <c r="Y308" i="16"/>
  <c r="X308" i="16"/>
  <c r="W308" i="16"/>
  <c r="V308" i="16"/>
  <c r="U308" i="16"/>
  <c r="T308" i="16"/>
  <c r="S308" i="16"/>
  <c r="R308" i="16"/>
  <c r="Q308" i="16"/>
  <c r="P308" i="16"/>
  <c r="O308" i="16"/>
  <c r="N308" i="16"/>
  <c r="M308" i="16"/>
  <c r="L308" i="16"/>
  <c r="K308" i="16"/>
  <c r="AB303" i="16"/>
  <c r="AA303" i="16"/>
  <c r="Z303" i="16"/>
  <c r="Y303" i="16"/>
  <c r="X303" i="16"/>
  <c r="W303" i="16"/>
  <c r="V303" i="16"/>
  <c r="U303" i="16"/>
  <c r="T303" i="16"/>
  <c r="S303" i="16"/>
  <c r="R303" i="16"/>
  <c r="Q303" i="16"/>
  <c r="P303" i="16"/>
  <c r="O303" i="16"/>
  <c r="N303" i="16"/>
  <c r="M303" i="16"/>
  <c r="L303" i="16"/>
  <c r="K303" i="16"/>
  <c r="AB298" i="16"/>
  <c r="AA298" i="16"/>
  <c r="Z298" i="16"/>
  <c r="Y298" i="16"/>
  <c r="X298" i="16"/>
  <c r="W298" i="16"/>
  <c r="V298" i="16"/>
  <c r="U298" i="16"/>
  <c r="T298" i="16"/>
  <c r="S298" i="16"/>
  <c r="R298" i="16"/>
  <c r="Q298" i="16"/>
  <c r="P298" i="16"/>
  <c r="O298" i="16"/>
  <c r="N298" i="16"/>
  <c r="M298" i="16"/>
  <c r="L298" i="16"/>
  <c r="K298" i="16"/>
  <c r="AB293" i="16"/>
  <c r="AA293" i="16"/>
  <c r="Z293" i="16"/>
  <c r="Y293" i="16"/>
  <c r="X293" i="16"/>
  <c r="W293" i="16"/>
  <c r="V293" i="16"/>
  <c r="U293" i="16"/>
  <c r="T293" i="16"/>
  <c r="S293" i="16"/>
  <c r="R293" i="16"/>
  <c r="Q293" i="16"/>
  <c r="P293" i="16"/>
  <c r="O293" i="16"/>
  <c r="N293" i="16"/>
  <c r="M293" i="16"/>
  <c r="L293" i="16"/>
  <c r="K293" i="16"/>
  <c r="AB288" i="16"/>
  <c r="AA288" i="16"/>
  <c r="Z288" i="16"/>
  <c r="Y288" i="16"/>
  <c r="X288" i="16"/>
  <c r="W288" i="16"/>
  <c r="V288" i="16"/>
  <c r="U288" i="16"/>
  <c r="T288" i="16"/>
  <c r="S288" i="16"/>
  <c r="R288" i="16"/>
  <c r="Q288" i="16"/>
  <c r="P288" i="16"/>
  <c r="O288" i="16"/>
  <c r="N288" i="16"/>
  <c r="M288" i="16"/>
  <c r="L288" i="16"/>
  <c r="K288" i="16"/>
  <c r="AB283" i="16"/>
  <c r="AA283" i="16"/>
  <c r="Z283" i="16"/>
  <c r="Y283" i="16"/>
  <c r="X283" i="16"/>
  <c r="W283" i="16"/>
  <c r="V283" i="16"/>
  <c r="U283" i="16"/>
  <c r="T283" i="16"/>
  <c r="S283" i="16"/>
  <c r="R283" i="16"/>
  <c r="Q283" i="16"/>
  <c r="P283" i="16"/>
  <c r="O283" i="16"/>
  <c r="N283" i="16"/>
  <c r="M283" i="16"/>
  <c r="L283" i="16"/>
  <c r="K283" i="16"/>
  <c r="AA194" i="16"/>
  <c r="K194" i="16"/>
  <c r="AA190" i="16"/>
  <c r="K190" i="16"/>
  <c r="AA186" i="16"/>
  <c r="K186" i="16"/>
  <c r="AA180" i="16"/>
  <c r="K180" i="16"/>
  <c r="AA176" i="16"/>
  <c r="K176" i="16"/>
  <c r="AA172" i="16"/>
  <c r="K172" i="16"/>
  <c r="A1" i="16"/>
  <c r="D11" i="29" s="1"/>
  <c r="I95" i="26"/>
  <c r="H95" i="26"/>
  <c r="G95" i="26"/>
  <c r="F95" i="26"/>
  <c r="E95" i="26"/>
  <c r="G93" i="26"/>
  <c r="F93" i="26"/>
  <c r="E93" i="26"/>
  <c r="G92" i="26"/>
  <c r="F92" i="26"/>
  <c r="E92" i="26"/>
  <c r="I89" i="26"/>
  <c r="G89" i="26"/>
  <c r="F89" i="26"/>
  <c r="E89" i="26"/>
  <c r="I88" i="26"/>
  <c r="G88" i="26"/>
  <c r="F88" i="26"/>
  <c r="E88" i="26"/>
  <c r="I81" i="26"/>
  <c r="G81" i="26"/>
  <c r="F81" i="26"/>
  <c r="E81" i="26"/>
  <c r="I80" i="26"/>
  <c r="H80" i="26"/>
  <c r="G80" i="26"/>
  <c r="F80" i="26"/>
  <c r="E80" i="26"/>
  <c r="G79" i="26"/>
  <c r="F79" i="26"/>
  <c r="E79" i="26"/>
  <c r="G78" i="26"/>
  <c r="F78" i="26"/>
  <c r="E78" i="26"/>
  <c r="G73" i="26"/>
  <c r="E73" i="26"/>
  <c r="G72" i="26"/>
  <c r="E72" i="26"/>
  <c r="G71" i="26"/>
  <c r="E71" i="26"/>
  <c r="AB69" i="26"/>
  <c r="I68" i="26"/>
  <c r="G68" i="26"/>
  <c r="F68" i="26"/>
  <c r="E68" i="26"/>
  <c r="I64" i="26"/>
  <c r="G64" i="26"/>
  <c r="F64" i="26"/>
  <c r="E64" i="26"/>
  <c r="I63" i="26"/>
  <c r="G63" i="26"/>
  <c r="F63" i="26"/>
  <c r="E63" i="26"/>
  <c r="G59" i="26"/>
  <c r="F59" i="26"/>
  <c r="E59" i="26"/>
  <c r="G58" i="26"/>
  <c r="E58" i="26"/>
  <c r="I54" i="26"/>
  <c r="G54" i="26"/>
  <c r="F54" i="26"/>
  <c r="E54" i="26"/>
  <c r="I53" i="26"/>
  <c r="G53" i="26"/>
  <c r="F53" i="26"/>
  <c r="E53" i="26"/>
  <c r="I49" i="26"/>
  <c r="H49" i="26"/>
  <c r="G49" i="26"/>
  <c r="F49" i="26"/>
  <c r="E49" i="26"/>
  <c r="I48" i="26"/>
  <c r="H48" i="26"/>
  <c r="G48" i="26"/>
  <c r="F48" i="26"/>
  <c r="E48" i="26"/>
  <c r="G47" i="26"/>
  <c r="E47" i="26"/>
  <c r="G44" i="26"/>
  <c r="F44" i="26"/>
  <c r="E44" i="26"/>
  <c r="G43" i="26"/>
  <c r="F43" i="26"/>
  <c r="E43" i="26"/>
  <c r="I39" i="26"/>
  <c r="H39" i="26"/>
  <c r="G39" i="26"/>
  <c r="F39" i="26"/>
  <c r="E39" i="26"/>
  <c r="I38" i="26"/>
  <c r="H38" i="26"/>
  <c r="G38" i="26"/>
  <c r="F38" i="26"/>
  <c r="E38" i="26"/>
  <c r="G37" i="26"/>
  <c r="F37" i="26"/>
  <c r="E37" i="26"/>
  <c r="I29" i="26"/>
  <c r="H29" i="26"/>
  <c r="G29" i="26"/>
  <c r="F29" i="26"/>
  <c r="E29" i="26"/>
  <c r="I28" i="26"/>
  <c r="H28" i="26"/>
  <c r="G28" i="26"/>
  <c r="F28" i="26"/>
  <c r="E28" i="26"/>
  <c r="I24" i="26"/>
  <c r="G24" i="26"/>
  <c r="F24" i="26"/>
  <c r="E24" i="26"/>
  <c r="G23" i="26"/>
  <c r="E23" i="26"/>
  <c r="G17" i="26"/>
  <c r="G19" i="26" s="1"/>
  <c r="F17" i="26"/>
  <c r="F19" i="26" s="1"/>
  <c r="E17" i="26"/>
  <c r="E19" i="26" s="1"/>
  <c r="I13" i="26"/>
  <c r="H13" i="26"/>
  <c r="G13" i="26"/>
  <c r="F13" i="26"/>
  <c r="E13" i="26"/>
  <c r="J10" i="26"/>
  <c r="J13" i="26" s="1"/>
  <c r="J14" i="26" s="1"/>
  <c r="E5" i="26"/>
  <c r="E4" i="26"/>
  <c r="E3" i="26"/>
  <c r="E2" i="26"/>
  <c r="A1" i="26"/>
  <c r="D8" i="29" s="1"/>
  <c r="A42" i="8"/>
  <c r="E5" i="8"/>
  <c r="E2" i="8"/>
  <c r="A1" i="8"/>
  <c r="B23" i="29" s="1"/>
  <c r="G42" i="20"/>
  <c r="F42" i="20"/>
  <c r="E42" i="20"/>
  <c r="P41" i="20"/>
  <c r="O41" i="20"/>
  <c r="N41" i="20"/>
  <c r="M41" i="20"/>
  <c r="L41" i="20"/>
  <c r="K41" i="20"/>
  <c r="J41" i="20"/>
  <c r="I41" i="20"/>
  <c r="H41" i="20"/>
  <c r="G41" i="20"/>
  <c r="F41" i="20"/>
  <c r="E41" i="20"/>
  <c r="D41" i="20" s="1"/>
  <c r="P40" i="20"/>
  <c r="O40" i="20"/>
  <c r="N40" i="20"/>
  <c r="M40" i="20"/>
  <c r="L40" i="20"/>
  <c r="K40" i="20"/>
  <c r="J40" i="20"/>
  <c r="I40" i="20"/>
  <c r="H40" i="20"/>
  <c r="G40" i="20"/>
  <c r="F40" i="20"/>
  <c r="E40" i="20"/>
  <c r="P39" i="20"/>
  <c r="O39" i="20"/>
  <c r="N39" i="20"/>
  <c r="M39" i="20"/>
  <c r="L39" i="20"/>
  <c r="K39" i="20"/>
  <c r="J39" i="20"/>
  <c r="I39" i="20"/>
  <c r="B8" i="29"/>
  <c r="O157" i="16" l="1"/>
  <c r="M680" i="38"/>
  <c r="M520" i="38"/>
  <c r="M560" i="38"/>
  <c r="M480" i="38"/>
  <c r="M640" i="38"/>
  <c r="M600" i="38"/>
  <c r="M280" i="38"/>
  <c r="M120" i="38"/>
  <c r="M440" i="38"/>
  <c r="M200" i="38"/>
  <c r="M320" i="38"/>
  <c r="M80" i="38"/>
  <c r="M40" i="38"/>
  <c r="M360" i="38"/>
  <c r="M400" i="38"/>
  <c r="M240" i="38"/>
  <c r="M160" i="38"/>
  <c r="M681" i="38"/>
  <c r="M601" i="38"/>
  <c r="M641" i="38"/>
  <c r="M521" i="38"/>
  <c r="M441" i="38"/>
  <c r="M361" i="38"/>
  <c r="M561" i="38"/>
  <c r="M481" i="38"/>
  <c r="M321" i="38"/>
  <c r="M161" i="38"/>
  <c r="M401" i="38"/>
  <c r="M241" i="38"/>
  <c r="M281" i="38"/>
  <c r="M201" i="38"/>
  <c r="M121" i="38"/>
  <c r="M81" i="38"/>
  <c r="M41" i="38"/>
  <c r="O630" i="38"/>
  <c r="O590" i="38"/>
  <c r="O670" i="38"/>
  <c r="O550" i="38"/>
  <c r="O510" i="38"/>
  <c r="O430" i="38"/>
  <c r="O470" i="38"/>
  <c r="O390" i="38"/>
  <c r="O350" i="38"/>
  <c r="O310" i="38"/>
  <c r="O150" i="38"/>
  <c r="O230" i="38"/>
  <c r="O270" i="38"/>
  <c r="O190" i="38"/>
  <c r="O110" i="38"/>
  <c r="O30" i="38"/>
  <c r="O70" i="38"/>
  <c r="G630" i="38"/>
  <c r="G590" i="38"/>
  <c r="G510" i="38"/>
  <c r="G550" i="38"/>
  <c r="G430" i="38"/>
  <c r="G670" i="38"/>
  <c r="G390" i="38"/>
  <c r="G310" i="38"/>
  <c r="G150" i="38"/>
  <c r="G270" i="38"/>
  <c r="G350" i="38"/>
  <c r="G190" i="38"/>
  <c r="G110" i="38"/>
  <c r="G470" i="38"/>
  <c r="G230" i="38"/>
  <c r="G30" i="38"/>
  <c r="G70" i="38"/>
  <c r="K670" i="38"/>
  <c r="K590" i="38"/>
  <c r="K510" i="38"/>
  <c r="K430" i="38"/>
  <c r="K470" i="38"/>
  <c r="K630" i="38"/>
  <c r="K550" i="38"/>
  <c r="K310" i="38"/>
  <c r="K150" i="38"/>
  <c r="K230" i="38"/>
  <c r="K270" i="38"/>
  <c r="K390" i="38"/>
  <c r="K70" i="38"/>
  <c r="K190" i="38"/>
  <c r="K350" i="38"/>
  <c r="K110" i="38"/>
  <c r="K30" i="38"/>
  <c r="G674" i="38"/>
  <c r="G634" i="38"/>
  <c r="G554" i="38"/>
  <c r="G394" i="38"/>
  <c r="G514" i="38"/>
  <c r="G354" i="38"/>
  <c r="G474" i="38"/>
  <c r="G434" i="38"/>
  <c r="G194" i="38"/>
  <c r="G274" i="38"/>
  <c r="G314" i="38"/>
  <c r="G114" i="38"/>
  <c r="G234" i="38"/>
  <c r="G34" i="38"/>
  <c r="G594" i="38"/>
  <c r="G74" i="38"/>
  <c r="G154" i="38"/>
  <c r="G678" i="38"/>
  <c r="G638" i="38"/>
  <c r="G558" i="38"/>
  <c r="G398" i="38"/>
  <c r="G598" i="38"/>
  <c r="G518" i="38"/>
  <c r="G358" i="38"/>
  <c r="G478" i="38"/>
  <c r="G438" i="38"/>
  <c r="G198" i="38"/>
  <c r="G278" i="38"/>
  <c r="G318" i="38"/>
  <c r="G118" i="38"/>
  <c r="G238" i="38"/>
  <c r="G38" i="38"/>
  <c r="G78" i="38"/>
  <c r="G158" i="38"/>
  <c r="J680" i="38"/>
  <c r="J640" i="38"/>
  <c r="J600" i="38"/>
  <c r="J560" i="38"/>
  <c r="J480" i="38"/>
  <c r="J440" i="38"/>
  <c r="J520" i="38"/>
  <c r="J400" i="38"/>
  <c r="J240" i="38"/>
  <c r="J160" i="38"/>
  <c r="J80" i="38"/>
  <c r="J40" i="38"/>
  <c r="J280" i="38"/>
  <c r="J200" i="38"/>
  <c r="J320" i="38"/>
  <c r="J120" i="38"/>
  <c r="J360" i="38"/>
  <c r="N680" i="38"/>
  <c r="N640" i="38"/>
  <c r="N560" i="38"/>
  <c r="N480" i="38"/>
  <c r="N440" i="38"/>
  <c r="N600" i="38"/>
  <c r="N400" i="38"/>
  <c r="N520" i="38"/>
  <c r="N240" i="38"/>
  <c r="N320" i="38"/>
  <c r="N120" i="38"/>
  <c r="N80" i="38"/>
  <c r="N40" i="38"/>
  <c r="N360" i="38"/>
  <c r="N160" i="38"/>
  <c r="N200" i="38"/>
  <c r="N280" i="38"/>
  <c r="J681" i="38"/>
  <c r="J521" i="38"/>
  <c r="J641" i="38"/>
  <c r="J601" i="38"/>
  <c r="J561" i="38"/>
  <c r="J481" i="38"/>
  <c r="J441" i="38"/>
  <c r="J281" i="38"/>
  <c r="J121" i="38"/>
  <c r="J361" i="38"/>
  <c r="J201" i="38"/>
  <c r="J401" i="38"/>
  <c r="J321" i="38"/>
  <c r="J81" i="38"/>
  <c r="J41" i="38"/>
  <c r="J241" i="38"/>
  <c r="J161" i="38"/>
  <c r="N681" i="38"/>
  <c r="N561" i="38"/>
  <c r="N641" i="38"/>
  <c r="N601" i="38"/>
  <c r="N521" i="38"/>
  <c r="N481" i="38"/>
  <c r="N441" i="38"/>
  <c r="N361" i="38"/>
  <c r="N281" i="38"/>
  <c r="N121" i="38"/>
  <c r="N201" i="38"/>
  <c r="N81" i="38"/>
  <c r="N41" i="38"/>
  <c r="N321" i="38"/>
  <c r="N241" i="38"/>
  <c r="N161" i="38"/>
  <c r="N401" i="38"/>
  <c r="Z340" i="16"/>
  <c r="Z343" i="16" s="1"/>
  <c r="H510" i="38"/>
  <c r="H550" i="38"/>
  <c r="H470" i="38"/>
  <c r="H670" i="38"/>
  <c r="H630" i="38"/>
  <c r="H270" i="38"/>
  <c r="H110" i="38"/>
  <c r="H350" i="38"/>
  <c r="H190" i="38"/>
  <c r="H590" i="38"/>
  <c r="H310" i="38"/>
  <c r="H70" i="38"/>
  <c r="H30" i="38"/>
  <c r="H430" i="38"/>
  <c r="H390" i="38"/>
  <c r="H230" i="38"/>
  <c r="H150" i="38"/>
  <c r="L670" i="38"/>
  <c r="L630" i="38"/>
  <c r="L590" i="38"/>
  <c r="L510" i="38"/>
  <c r="L470" i="38"/>
  <c r="L550" i="38"/>
  <c r="L270" i="38"/>
  <c r="L110" i="38"/>
  <c r="L430" i="38"/>
  <c r="L390" i="38"/>
  <c r="L190" i="38"/>
  <c r="L70" i="38"/>
  <c r="L30" i="38"/>
  <c r="L350" i="38"/>
  <c r="L310" i="38"/>
  <c r="L150" i="38"/>
  <c r="L230" i="38"/>
  <c r="G675" i="38"/>
  <c r="G635" i="38"/>
  <c r="G595" i="38"/>
  <c r="G555" i="38"/>
  <c r="G395" i="38"/>
  <c r="G515" i="38"/>
  <c r="G435" i="38"/>
  <c r="G355" i="38"/>
  <c r="G195" i="38"/>
  <c r="G155" i="38"/>
  <c r="G235" i="38"/>
  <c r="G275" i="38"/>
  <c r="G35" i="38"/>
  <c r="G315" i="38"/>
  <c r="G475" i="38"/>
  <c r="G115" i="38"/>
  <c r="G75" i="38"/>
  <c r="G679" i="38"/>
  <c r="G639" i="38"/>
  <c r="G599" i="38"/>
  <c r="G559" i="38"/>
  <c r="G399" i="38"/>
  <c r="G519" i="38"/>
  <c r="G439" i="38"/>
  <c r="G359" i="38"/>
  <c r="G199" i="38"/>
  <c r="G159" i="38"/>
  <c r="G239" i="38"/>
  <c r="G479" i="38"/>
  <c r="G279" i="38"/>
  <c r="G39" i="38"/>
  <c r="G319" i="38"/>
  <c r="G119" i="38"/>
  <c r="G79" i="38"/>
  <c r="G680" i="38"/>
  <c r="G640" i="38"/>
  <c r="G600" i="38"/>
  <c r="G400" i="38"/>
  <c r="G520" i="38"/>
  <c r="G360" i="38"/>
  <c r="G560" i="38"/>
  <c r="G480" i="38"/>
  <c r="G200" i="38"/>
  <c r="G280" i="38"/>
  <c r="G440" i="38"/>
  <c r="G320" i="38"/>
  <c r="G120" i="38"/>
  <c r="G40" i="38"/>
  <c r="G160" i="38"/>
  <c r="G80" i="38"/>
  <c r="G240" i="38"/>
  <c r="K680" i="38"/>
  <c r="K640" i="38"/>
  <c r="K600" i="38"/>
  <c r="K480" i="38"/>
  <c r="K440" i="38"/>
  <c r="K400" i="38"/>
  <c r="K560" i="38"/>
  <c r="K360" i="38"/>
  <c r="K200" i="38"/>
  <c r="K520" i="38"/>
  <c r="K240" i="38"/>
  <c r="K280" i="38"/>
  <c r="K320" i="38"/>
  <c r="K160" i="38"/>
  <c r="K120" i="38"/>
  <c r="K40" i="38"/>
  <c r="K80" i="38"/>
  <c r="O680" i="38"/>
  <c r="O640" i="38"/>
  <c r="O600" i="38"/>
  <c r="O560" i="38"/>
  <c r="O400" i="38"/>
  <c r="O520" i="38"/>
  <c r="O440" i="38"/>
  <c r="O360" i="38"/>
  <c r="O200" i="38"/>
  <c r="O160" i="38"/>
  <c r="O480" i="38"/>
  <c r="O240" i="38"/>
  <c r="O40" i="38"/>
  <c r="O320" i="38"/>
  <c r="O120" i="38"/>
  <c r="O80" i="38"/>
  <c r="O280" i="38"/>
  <c r="G681" i="38"/>
  <c r="G641" i="38"/>
  <c r="G601" i="38"/>
  <c r="G561" i="38"/>
  <c r="G481" i="38"/>
  <c r="G441" i="38"/>
  <c r="G521" i="38"/>
  <c r="G401" i="38"/>
  <c r="G241" i="38"/>
  <c r="G161" i="38"/>
  <c r="G81" i="38"/>
  <c r="G41" i="38"/>
  <c r="G361" i="38"/>
  <c r="G321" i="38"/>
  <c r="G201" i="38"/>
  <c r="G281" i="38"/>
  <c r="G121" i="38"/>
  <c r="K681" i="38"/>
  <c r="K641" i="38"/>
  <c r="K561" i="38"/>
  <c r="K601" i="38"/>
  <c r="K481" i="38"/>
  <c r="K441" i="38"/>
  <c r="K401" i="38"/>
  <c r="K521" i="38"/>
  <c r="K241" i="38"/>
  <c r="K321" i="38"/>
  <c r="K121" i="38"/>
  <c r="K81" i="38"/>
  <c r="K41" i="38"/>
  <c r="K161" i="38"/>
  <c r="K361" i="38"/>
  <c r="K281" i="38"/>
  <c r="K201" i="38"/>
  <c r="O681" i="38"/>
  <c r="O641" i="38"/>
  <c r="O481" i="38"/>
  <c r="O441" i="38"/>
  <c r="O561" i="38"/>
  <c r="O521" i="38"/>
  <c r="O601" i="38"/>
  <c r="O401" i="38"/>
  <c r="O241" i="38"/>
  <c r="O281" i="38"/>
  <c r="O201" i="38"/>
  <c r="O81" i="38"/>
  <c r="O41" i="38"/>
  <c r="O321" i="38"/>
  <c r="O121" i="38"/>
  <c r="O361" i="38"/>
  <c r="O161" i="38"/>
  <c r="J670" i="38"/>
  <c r="J630" i="38"/>
  <c r="J590" i="38"/>
  <c r="J550" i="38"/>
  <c r="J390" i="38"/>
  <c r="J510" i="38"/>
  <c r="J430" i="38"/>
  <c r="J350" i="38"/>
  <c r="J190" i="38"/>
  <c r="J150" i="38"/>
  <c r="J470" i="38"/>
  <c r="J230" i="38"/>
  <c r="J310" i="38"/>
  <c r="J30" i="38"/>
  <c r="J70" i="38"/>
  <c r="J270" i="38"/>
  <c r="J110" i="38"/>
  <c r="G673" i="38"/>
  <c r="G633" i="38"/>
  <c r="G593" i="38"/>
  <c r="G553" i="38"/>
  <c r="G393" i="38"/>
  <c r="G513" i="38"/>
  <c r="G433" i="38"/>
  <c r="G353" i="38"/>
  <c r="G193" i="38"/>
  <c r="G153" i="38"/>
  <c r="G473" i="38"/>
  <c r="G233" i="38"/>
  <c r="G33" i="38"/>
  <c r="G313" i="38"/>
  <c r="G113" i="38"/>
  <c r="G73" i="38"/>
  <c r="G273" i="38"/>
  <c r="G677" i="38"/>
  <c r="G637" i="38"/>
  <c r="G597" i="38"/>
  <c r="G557" i="38"/>
  <c r="G397" i="38"/>
  <c r="G517" i="38"/>
  <c r="G437" i="38"/>
  <c r="G357" i="38"/>
  <c r="G197" i="38"/>
  <c r="G157" i="38"/>
  <c r="G477" i="38"/>
  <c r="G237" i="38"/>
  <c r="G317" i="38"/>
  <c r="G37" i="38"/>
  <c r="G77" i="38"/>
  <c r="G277" i="38"/>
  <c r="G117" i="38"/>
  <c r="I680" i="38"/>
  <c r="I640" i="38"/>
  <c r="I600" i="38"/>
  <c r="I560" i="38"/>
  <c r="I520" i="38"/>
  <c r="I480" i="38"/>
  <c r="I440" i="38"/>
  <c r="I360" i="38"/>
  <c r="I280" i="38"/>
  <c r="I120" i="38"/>
  <c r="I400" i="38"/>
  <c r="I320" i="38"/>
  <c r="I240" i="38"/>
  <c r="I160" i="38"/>
  <c r="I80" i="38"/>
  <c r="I40" i="38"/>
  <c r="I200" i="38"/>
  <c r="I641" i="38"/>
  <c r="I601" i="38"/>
  <c r="I681" i="38"/>
  <c r="I521" i="38"/>
  <c r="I361" i="38"/>
  <c r="I561" i="38"/>
  <c r="I401" i="38"/>
  <c r="I321" i="38"/>
  <c r="I161" i="38"/>
  <c r="I481" i="38"/>
  <c r="I281" i="38"/>
  <c r="I441" i="38"/>
  <c r="I201" i="38"/>
  <c r="I121" i="38"/>
  <c r="I41" i="38"/>
  <c r="I241" i="38"/>
  <c r="I81" i="38"/>
  <c r="I670" i="38"/>
  <c r="I630" i="38"/>
  <c r="I550" i="38"/>
  <c r="I470" i="38"/>
  <c r="I430" i="38"/>
  <c r="I390" i="38"/>
  <c r="I510" i="38"/>
  <c r="I350" i="38"/>
  <c r="I230" i="38"/>
  <c r="I590" i="38"/>
  <c r="I310" i="38"/>
  <c r="I110" i="38"/>
  <c r="I70" i="38"/>
  <c r="I30" i="38"/>
  <c r="I150" i="38"/>
  <c r="I270" i="38"/>
  <c r="I190" i="38"/>
  <c r="M670" i="38"/>
  <c r="M630" i="38"/>
  <c r="M550" i="38"/>
  <c r="M470" i="38"/>
  <c r="M590" i="38"/>
  <c r="M430" i="38"/>
  <c r="M510" i="38"/>
  <c r="M390" i="38"/>
  <c r="M230" i="38"/>
  <c r="M270" i="38"/>
  <c r="M190" i="38"/>
  <c r="M70" i="38"/>
  <c r="M30" i="38"/>
  <c r="M350" i="38"/>
  <c r="M310" i="38"/>
  <c r="M110" i="38"/>
  <c r="M150" i="38"/>
  <c r="G676" i="38"/>
  <c r="G636" i="38"/>
  <c r="G596" i="38"/>
  <c r="G396" i="38"/>
  <c r="G516" i="38"/>
  <c r="G356" i="38"/>
  <c r="G476" i="38"/>
  <c r="G196" i="38"/>
  <c r="G556" i="38"/>
  <c r="G276" i="38"/>
  <c r="G316" i="38"/>
  <c r="G116" i="38"/>
  <c r="G36" i="38"/>
  <c r="G436" i="38"/>
  <c r="G156" i="38"/>
  <c r="G76" i="38"/>
  <c r="G236" i="38"/>
  <c r="H680" i="38"/>
  <c r="H600" i="38"/>
  <c r="H640" i="38"/>
  <c r="H560" i="38"/>
  <c r="H520" i="38"/>
  <c r="H360" i="38"/>
  <c r="H480" i="38"/>
  <c r="H440" i="38"/>
  <c r="H320" i="38"/>
  <c r="H160" i="38"/>
  <c r="H200" i="38"/>
  <c r="H120" i="38"/>
  <c r="H400" i="38"/>
  <c r="H80" i="38"/>
  <c r="H280" i="38"/>
  <c r="H240" i="38"/>
  <c r="H40" i="38"/>
  <c r="L640" i="38"/>
  <c r="L600" i="38"/>
  <c r="L680" i="38"/>
  <c r="L520" i="38"/>
  <c r="L560" i="38"/>
  <c r="L360" i="38"/>
  <c r="L440" i="38"/>
  <c r="L400" i="38"/>
  <c r="L320" i="38"/>
  <c r="L160" i="38"/>
  <c r="L280" i="38"/>
  <c r="L200" i="38"/>
  <c r="L120" i="38"/>
  <c r="L480" i="38"/>
  <c r="L240" i="38"/>
  <c r="L40" i="38"/>
  <c r="L80" i="38"/>
  <c r="H681" i="38"/>
  <c r="H641" i="38"/>
  <c r="H601" i="38"/>
  <c r="H481" i="38"/>
  <c r="H441" i="38"/>
  <c r="H401" i="38"/>
  <c r="H361" i="38"/>
  <c r="H561" i="38"/>
  <c r="H201" i="38"/>
  <c r="H241" i="38"/>
  <c r="H281" i="38"/>
  <c r="H521" i="38"/>
  <c r="H321" i="38"/>
  <c r="H41" i="38"/>
  <c r="H161" i="38"/>
  <c r="H121" i="38"/>
  <c r="H81" i="38"/>
  <c r="L681" i="38"/>
  <c r="L641" i="38"/>
  <c r="L601" i="38"/>
  <c r="L561" i="38"/>
  <c r="L401" i="38"/>
  <c r="L521" i="38"/>
  <c r="L441" i="38"/>
  <c r="L361" i="38"/>
  <c r="L201" i="38"/>
  <c r="L161" i="38"/>
  <c r="L241" i="38"/>
  <c r="L281" i="38"/>
  <c r="L41" i="38"/>
  <c r="L481" i="38"/>
  <c r="L121" i="38"/>
  <c r="L81" i="38"/>
  <c r="L321" i="38"/>
  <c r="P148" i="16"/>
  <c r="P203" i="16" s="1"/>
  <c r="U153" i="16"/>
  <c r="U208" i="16" s="1"/>
  <c r="U152" i="16"/>
  <c r="U315" i="16" s="1"/>
  <c r="U154" i="16"/>
  <c r="U325" i="16" s="1"/>
  <c r="Q152" i="16"/>
  <c r="Q315" i="16" s="1"/>
  <c r="Q154" i="16"/>
  <c r="Q325" i="16" s="1"/>
  <c r="T155" i="16"/>
  <c r="T330" i="16" s="1"/>
  <c r="T157" i="16"/>
  <c r="T340" i="16" s="1"/>
  <c r="T343" i="16" s="1"/>
  <c r="W156" i="16"/>
  <c r="W335" i="16" s="1"/>
  <c r="S155" i="16"/>
  <c r="S330" i="16" s="1"/>
  <c r="W155" i="16"/>
  <c r="W330" i="16" s="1"/>
  <c r="V130" i="16"/>
  <c r="V185" i="16" s="1"/>
  <c r="V156" i="16"/>
  <c r="V335" i="16" s="1"/>
  <c r="R155" i="16"/>
  <c r="R330" i="16" s="1"/>
  <c r="V155" i="16"/>
  <c r="V330" i="16" s="1"/>
  <c r="V157" i="16"/>
  <c r="V340" i="16" s="1"/>
  <c r="V343" i="16" s="1"/>
  <c r="Q149" i="16"/>
  <c r="R156" i="16" s="1"/>
  <c r="U130" i="16"/>
  <c r="U185" i="16" s="1"/>
  <c r="S157" i="16"/>
  <c r="S340" i="16" s="1"/>
  <c r="S343" i="16" s="1"/>
  <c r="W157" i="16"/>
  <c r="W212" i="16" s="1"/>
  <c r="W197" i="16"/>
  <c r="S153" i="16"/>
  <c r="S320" i="16" s="1"/>
  <c r="W153" i="16"/>
  <c r="W320" i="16" s="1"/>
  <c r="T152" i="16"/>
  <c r="T315" i="16" s="1"/>
  <c r="R153" i="16"/>
  <c r="R208" i="16" s="1"/>
  <c r="V153" i="16"/>
  <c r="V208" i="16" s="1"/>
  <c r="R152" i="16"/>
  <c r="R315" i="16" s="1"/>
  <c r="V152" i="16"/>
  <c r="V315" i="16" s="1"/>
  <c r="Q155" i="16"/>
  <c r="Q330" i="16" s="1"/>
  <c r="U155" i="16"/>
  <c r="U330" i="16" s="1"/>
  <c r="Q157" i="16"/>
  <c r="Q212" i="16" s="1"/>
  <c r="U157" i="16"/>
  <c r="U212" i="16" s="1"/>
  <c r="S152" i="16"/>
  <c r="S315" i="16" s="1"/>
  <c r="W152" i="16"/>
  <c r="W315" i="16" s="1"/>
  <c r="R157" i="16"/>
  <c r="R340" i="16" s="1"/>
  <c r="R343" i="16" s="1"/>
  <c r="T153" i="16"/>
  <c r="T320" i="16" s="1"/>
  <c r="Y289" i="16"/>
  <c r="Y321" i="16"/>
  <c r="X336" i="16"/>
  <c r="X338" i="16" s="1"/>
  <c r="X304" i="16"/>
  <c r="G326" i="16"/>
  <c r="G294" i="16"/>
  <c r="AB294" i="16"/>
  <c r="AB326" i="16"/>
  <c r="AB130" i="16"/>
  <c r="R289" i="16"/>
  <c r="R321" i="16"/>
  <c r="V289" i="16"/>
  <c r="V321" i="16"/>
  <c r="Z289" i="16"/>
  <c r="Z321" i="16"/>
  <c r="U336" i="16"/>
  <c r="U304" i="16"/>
  <c r="Y336" i="16"/>
  <c r="Y304" i="16"/>
  <c r="S284" i="16"/>
  <c r="S316" i="16"/>
  <c r="W316" i="16"/>
  <c r="W284" i="16"/>
  <c r="AA284" i="16"/>
  <c r="AA316" i="16"/>
  <c r="AA318" i="16" s="1"/>
  <c r="U326" i="16"/>
  <c r="U294" i="16"/>
  <c r="Y294" i="16"/>
  <c r="Y326" i="16"/>
  <c r="Y328" i="16" s="1"/>
  <c r="G331" i="16"/>
  <c r="G299" i="16"/>
  <c r="T299" i="16"/>
  <c r="T331" i="16"/>
  <c r="X299" i="16"/>
  <c r="X331" i="16"/>
  <c r="X333" i="16" s="1"/>
  <c r="AB299" i="16"/>
  <c r="AB331" i="16"/>
  <c r="AB333" i="16" s="1"/>
  <c r="J115" i="16"/>
  <c r="X130" i="16"/>
  <c r="Y338" i="16"/>
  <c r="U289" i="16"/>
  <c r="U321" i="16"/>
  <c r="T336" i="16"/>
  <c r="T304" i="16"/>
  <c r="V284" i="16"/>
  <c r="V316" i="16"/>
  <c r="T294" i="16"/>
  <c r="T326" i="16"/>
  <c r="W299" i="16"/>
  <c r="W331" i="16"/>
  <c r="S289" i="16"/>
  <c r="S321" i="16"/>
  <c r="W289" i="16"/>
  <c r="W321" i="16"/>
  <c r="AA289" i="16"/>
  <c r="AA321" i="16"/>
  <c r="R304" i="16"/>
  <c r="R336" i="16"/>
  <c r="V304" i="16"/>
  <c r="V336" i="16"/>
  <c r="Z304" i="16"/>
  <c r="Z336" i="16"/>
  <c r="G284" i="16"/>
  <c r="G316" i="16"/>
  <c r="T316" i="16"/>
  <c r="T284" i="16"/>
  <c r="X316" i="16"/>
  <c r="X284" i="16"/>
  <c r="AB316" i="16"/>
  <c r="AB318" i="16" s="1"/>
  <c r="AB284" i="16"/>
  <c r="R326" i="16"/>
  <c r="R294" i="16"/>
  <c r="V326" i="16"/>
  <c r="V294" i="16"/>
  <c r="Z326" i="16"/>
  <c r="Z294" i="16"/>
  <c r="U299" i="16"/>
  <c r="U331" i="16"/>
  <c r="Y299" i="16"/>
  <c r="Y331" i="16"/>
  <c r="Y333" i="16" s="1"/>
  <c r="G304" i="16"/>
  <c r="G336" i="16"/>
  <c r="X318" i="16"/>
  <c r="Z338" i="16"/>
  <c r="N157" i="16"/>
  <c r="N340" i="16" s="1"/>
  <c r="AB336" i="16"/>
  <c r="AB304" i="16"/>
  <c r="R284" i="16"/>
  <c r="R316" i="16"/>
  <c r="Z284" i="16"/>
  <c r="Z316" i="16"/>
  <c r="Z318" i="16" s="1"/>
  <c r="X294" i="16"/>
  <c r="X326" i="16"/>
  <c r="S299" i="16"/>
  <c r="S331" i="16"/>
  <c r="AA331" i="16"/>
  <c r="AA333" i="16" s="1"/>
  <c r="AA299" i="16"/>
  <c r="T321" i="16"/>
  <c r="T289" i="16"/>
  <c r="X321" i="16"/>
  <c r="X323" i="16" s="1"/>
  <c r="X289" i="16"/>
  <c r="AB321" i="16"/>
  <c r="AB323" i="16" s="1"/>
  <c r="AB289" i="16"/>
  <c r="S304" i="16"/>
  <c r="S336" i="16"/>
  <c r="W304" i="16"/>
  <c r="W336" i="16"/>
  <c r="AA304" i="16"/>
  <c r="AA336" i="16"/>
  <c r="AA338" i="16" s="1"/>
  <c r="U316" i="16"/>
  <c r="U284" i="16"/>
  <c r="Y316" i="16"/>
  <c r="Y318" i="16" s="1"/>
  <c r="Y284" i="16"/>
  <c r="G289" i="16"/>
  <c r="G321" i="16"/>
  <c r="S326" i="16"/>
  <c r="S294" i="16"/>
  <c r="W326" i="16"/>
  <c r="W294" i="16"/>
  <c r="AA326" i="16"/>
  <c r="AA294" i="16"/>
  <c r="R331" i="16"/>
  <c r="R299" i="16"/>
  <c r="V331" i="16"/>
  <c r="V299" i="16"/>
  <c r="Z331" i="16"/>
  <c r="Z333" i="16" s="1"/>
  <c r="Z299" i="16"/>
  <c r="G309" i="16"/>
  <c r="G341" i="16"/>
  <c r="U318" i="16"/>
  <c r="N62" i="16"/>
  <c r="J77" i="16"/>
  <c r="X340" i="16"/>
  <c r="X343" i="16" s="1"/>
  <c r="AB340" i="16"/>
  <c r="AB343" i="16" s="1"/>
  <c r="AB149" i="16"/>
  <c r="AB156" i="16" s="1"/>
  <c r="AB335" i="16" s="1"/>
  <c r="AB338" i="16" s="1"/>
  <c r="M157" i="16"/>
  <c r="M340" i="16" s="1"/>
  <c r="T130" i="16"/>
  <c r="T185" i="16" s="1"/>
  <c r="P149" i="16"/>
  <c r="P156" i="16" s="1"/>
  <c r="P335" i="16" s="1"/>
  <c r="T149" i="16"/>
  <c r="U156" i="16" s="1"/>
  <c r="U211" i="16" s="1"/>
  <c r="Q331" i="16"/>
  <c r="Q299" i="16"/>
  <c r="Q321" i="16"/>
  <c r="Q289" i="16"/>
  <c r="Z158" i="16"/>
  <c r="Z320" i="16"/>
  <c r="Z323" i="16" s="1"/>
  <c r="Q284" i="16"/>
  <c r="Q316" i="16"/>
  <c r="Y158" i="16"/>
  <c r="Y320" i="16"/>
  <c r="Y323" i="16" s="1"/>
  <c r="Q336" i="16"/>
  <c r="Q304" i="16"/>
  <c r="Q326" i="16"/>
  <c r="Q294" i="16"/>
  <c r="AA158" i="16"/>
  <c r="AA320" i="16"/>
  <c r="AA323" i="16" s="1"/>
  <c r="M149" i="16"/>
  <c r="M156" i="16" s="1"/>
  <c r="M335" i="16" s="1"/>
  <c r="M62" i="16"/>
  <c r="N105" i="16"/>
  <c r="K77" i="16"/>
  <c r="N115" i="16"/>
  <c r="N170" i="16" s="1"/>
  <c r="M152" i="16"/>
  <c r="M315" i="16" s="1"/>
  <c r="K62" i="16"/>
  <c r="L115" i="16"/>
  <c r="L170" i="16" s="1"/>
  <c r="K97" i="16"/>
  <c r="L104" i="16" s="1"/>
  <c r="K105" i="16"/>
  <c r="M148" i="16"/>
  <c r="M153" i="16" s="1"/>
  <c r="M320" i="16" s="1"/>
  <c r="L172" i="16"/>
  <c r="AD22" i="17"/>
  <c r="AD23" i="17"/>
  <c r="AH56" i="17"/>
  <c r="AD52" i="17"/>
  <c r="F45" i="26"/>
  <c r="F47" i="26" s="1"/>
  <c r="D39" i="20"/>
  <c r="J5" i="8"/>
  <c r="J5" i="27" s="1"/>
  <c r="K10" i="26"/>
  <c r="K13" i="26" s="1"/>
  <c r="K14" i="26" s="1"/>
  <c r="AD36" i="17"/>
  <c r="M130" i="16"/>
  <c r="AD8" i="17"/>
  <c r="AD12" i="17"/>
  <c r="AD16" i="17"/>
  <c r="AD17" i="17"/>
  <c r="AD18" i="17"/>
  <c r="K47" i="17"/>
  <c r="AD13" i="17"/>
  <c r="AD14" i="17"/>
  <c r="AD15" i="17"/>
  <c r="Q130" i="16"/>
  <c r="Q185" i="16" s="1"/>
  <c r="J5" i="26"/>
  <c r="AD7" i="17"/>
  <c r="AD26" i="17"/>
  <c r="AD27" i="17"/>
  <c r="AD28" i="17"/>
  <c r="J44" i="17"/>
  <c r="J49" i="17" s="1"/>
  <c r="N44" i="17"/>
  <c r="N49" i="17" s="1"/>
  <c r="D40" i="20"/>
  <c r="AD9" i="17"/>
  <c r="AD10" i="17"/>
  <c r="AD11" i="17"/>
  <c r="AD30" i="17"/>
  <c r="AD31" i="17"/>
  <c r="AD32" i="17"/>
  <c r="K44" i="17"/>
  <c r="K49" i="17" s="1"/>
  <c r="K81" i="26"/>
  <c r="K24" i="26"/>
  <c r="K88" i="26"/>
  <c r="K63" i="26"/>
  <c r="R106" i="16"/>
  <c r="V106" i="16"/>
  <c r="Z106" i="16"/>
  <c r="S106" i="16"/>
  <c r="W106" i="16"/>
  <c r="AA106" i="16"/>
  <c r="AW38" i="17"/>
  <c r="AE21" i="17"/>
  <c r="J88" i="26"/>
  <c r="J63" i="26"/>
  <c r="J81" i="26"/>
  <c r="J82" i="26" s="1"/>
  <c r="J24" i="26"/>
  <c r="T106" i="16"/>
  <c r="X106" i="16"/>
  <c r="AB106" i="16"/>
  <c r="V49" i="17"/>
  <c r="U106" i="16"/>
  <c r="Y106" i="16"/>
  <c r="F18" i="26"/>
  <c r="F23" i="26" s="1"/>
  <c r="J5" i="16"/>
  <c r="L105" i="16"/>
  <c r="P105" i="16"/>
  <c r="AD24" i="17"/>
  <c r="K5" i="8"/>
  <c r="M105" i="16"/>
  <c r="AE6" i="17"/>
  <c r="K5" i="26"/>
  <c r="L10" i="26"/>
  <c r="O105" i="16"/>
  <c r="O62" i="16"/>
  <c r="M115" i="16"/>
  <c r="M170" i="16" s="1"/>
  <c r="L62" i="16"/>
  <c r="K115" i="16"/>
  <c r="O115" i="16"/>
  <c r="O170" i="16" s="1"/>
  <c r="O96" i="16"/>
  <c r="O101" i="16" s="1"/>
  <c r="K148" i="16"/>
  <c r="K153" i="16" s="1"/>
  <c r="K320" i="16" s="1"/>
  <c r="O148" i="16"/>
  <c r="P153" i="16" s="1"/>
  <c r="P320" i="16" s="1"/>
  <c r="L101" i="16"/>
  <c r="K103" i="16"/>
  <c r="L130" i="16"/>
  <c r="L185" i="16" s="1"/>
  <c r="P130" i="16"/>
  <c r="P185" i="16" s="1"/>
  <c r="J130" i="16"/>
  <c r="N130" i="16"/>
  <c r="R130" i="16"/>
  <c r="R185" i="16" s="1"/>
  <c r="L100" i="16"/>
  <c r="P100" i="16"/>
  <c r="O103" i="16"/>
  <c r="K156" i="16"/>
  <c r="K335" i="16" s="1"/>
  <c r="O156" i="16"/>
  <c r="O335" i="16" s="1"/>
  <c r="K155" i="16"/>
  <c r="K330" i="16" s="1"/>
  <c r="O155" i="16"/>
  <c r="O330" i="16" s="1"/>
  <c r="S130" i="16"/>
  <c r="S185" i="16" s="1"/>
  <c r="N154" i="16"/>
  <c r="N325" i="16" s="1"/>
  <c r="Y340" i="16"/>
  <c r="Y343" i="16" s="1"/>
  <c r="P104" i="16"/>
  <c r="K152" i="16"/>
  <c r="K315" i="16" s="1"/>
  <c r="O152" i="16"/>
  <c r="O315" i="16" s="1"/>
  <c r="S149" i="16"/>
  <c r="S156" i="16" s="1"/>
  <c r="S211" i="16" s="1"/>
  <c r="K187" i="16"/>
  <c r="K244" i="16" s="1"/>
  <c r="K26" i="27" s="1"/>
  <c r="K171" i="16"/>
  <c r="S171" i="16"/>
  <c r="AA171" i="16"/>
  <c r="K175" i="16"/>
  <c r="S175" i="16"/>
  <c r="AA175" i="16"/>
  <c r="K179" i="16"/>
  <c r="K234" i="16" s="1"/>
  <c r="K18" i="27" s="1"/>
  <c r="S179" i="16"/>
  <c r="AA179" i="16"/>
  <c r="K185" i="16"/>
  <c r="AA185" i="16"/>
  <c r="K189" i="16"/>
  <c r="S189" i="16"/>
  <c r="AA189" i="16"/>
  <c r="K193" i="16"/>
  <c r="S193" i="16"/>
  <c r="AA193" i="16"/>
  <c r="K197" i="16"/>
  <c r="K254" i="16" s="1"/>
  <c r="S197" i="16"/>
  <c r="AA197" i="16"/>
  <c r="N100" i="16"/>
  <c r="M103" i="16"/>
  <c r="R154" i="16"/>
  <c r="R325" i="16" s="1"/>
  <c r="AA173" i="16"/>
  <c r="AA177" i="16"/>
  <c r="AA181" i="16"/>
  <c r="AA187" i="16"/>
  <c r="AA191" i="16"/>
  <c r="AA195" i="16"/>
  <c r="K173" i="16"/>
  <c r="K181" i="16"/>
  <c r="K191" i="16"/>
  <c r="R203" i="16"/>
  <c r="K170" i="16"/>
  <c r="AA170" i="16"/>
  <c r="K174" i="16"/>
  <c r="AA174" i="16"/>
  <c r="K178" i="16"/>
  <c r="AA178" i="16"/>
  <c r="K182" i="16"/>
  <c r="K237" i="16" s="1"/>
  <c r="AA182" i="16"/>
  <c r="K188" i="16"/>
  <c r="AA188" i="16"/>
  <c r="K192" i="16"/>
  <c r="AA192" i="16"/>
  <c r="K196" i="16"/>
  <c r="K253" i="16" s="1"/>
  <c r="K35" i="27" s="1"/>
  <c r="AA196" i="16"/>
  <c r="R204" i="16"/>
  <c r="L102" i="16"/>
  <c r="M154" i="16"/>
  <c r="M325" i="16" s="1"/>
  <c r="M155" i="16"/>
  <c r="M330" i="16" s="1"/>
  <c r="V154" i="16"/>
  <c r="V325" i="16" s="1"/>
  <c r="S172" i="16"/>
  <c r="S176" i="16"/>
  <c r="S180" i="16"/>
  <c r="S186" i="16"/>
  <c r="S190" i="16"/>
  <c r="S194" i="16"/>
  <c r="Z200" i="16"/>
  <c r="Z257" i="16" s="1"/>
  <c r="Z39" i="27" s="1"/>
  <c r="J204" i="16"/>
  <c r="K177" i="16"/>
  <c r="K195" i="16"/>
  <c r="K252" i="16" s="1"/>
  <c r="K34" i="27" s="1"/>
  <c r="S173" i="16"/>
  <c r="S177" i="16"/>
  <c r="S181" i="16"/>
  <c r="S187" i="16"/>
  <c r="S191" i="16"/>
  <c r="S195" i="16"/>
  <c r="J203" i="16"/>
  <c r="Z203" i="16"/>
  <c r="N152" i="16"/>
  <c r="N315" i="16" s="1"/>
  <c r="N155" i="16"/>
  <c r="N330" i="16" s="1"/>
  <c r="Z154" i="16"/>
  <c r="Z325" i="16" s="1"/>
  <c r="S170" i="16"/>
  <c r="S174" i="16"/>
  <c r="S178" i="16"/>
  <c r="S182" i="16"/>
  <c r="S188" i="16"/>
  <c r="S192" i="16"/>
  <c r="S196" i="16"/>
  <c r="Z204" i="16"/>
  <c r="AB208" i="16"/>
  <c r="K227" i="16"/>
  <c r="K11" i="27" s="1"/>
  <c r="K231" i="16"/>
  <c r="K15" i="27" s="1"/>
  <c r="K235" i="16"/>
  <c r="K19" i="27" s="1"/>
  <c r="K243" i="16"/>
  <c r="K247" i="16"/>
  <c r="K29" i="27" s="1"/>
  <c r="K251" i="16"/>
  <c r="K33" i="27" s="1"/>
  <c r="M101" i="16"/>
  <c r="V275" i="16"/>
  <c r="V55" i="27" s="1"/>
  <c r="Z275" i="16"/>
  <c r="Z55" i="27" s="1"/>
  <c r="N101" i="16"/>
  <c r="L156" i="16"/>
  <c r="L335" i="16" s="1"/>
  <c r="K101" i="16"/>
  <c r="AA275" i="16"/>
  <c r="AA55" i="27" s="1"/>
  <c r="AA211" i="16"/>
  <c r="S276" i="16"/>
  <c r="S56" i="27" s="1"/>
  <c r="K100" i="16"/>
  <c r="O100" i="16"/>
  <c r="K102" i="16"/>
  <c r="O102" i="16"/>
  <c r="N103" i="16"/>
  <c r="N102" i="16"/>
  <c r="L152" i="16"/>
  <c r="L315" i="16" s="1"/>
  <c r="T275" i="16"/>
  <c r="T55" i="27" s="1"/>
  <c r="AB275" i="16"/>
  <c r="AB55" i="27" s="1"/>
  <c r="T276" i="16"/>
  <c r="T56" i="27" s="1"/>
  <c r="X276" i="16"/>
  <c r="X56" i="27" s="1"/>
  <c r="W170" i="16"/>
  <c r="O171" i="16"/>
  <c r="W172" i="16"/>
  <c r="O173" i="16"/>
  <c r="W174" i="16"/>
  <c r="O175" i="16"/>
  <c r="W176" i="16"/>
  <c r="O177" i="16"/>
  <c r="W178" i="16"/>
  <c r="O179" i="16"/>
  <c r="W180" i="16"/>
  <c r="O181" i="16"/>
  <c r="W182" i="16"/>
  <c r="O185" i="16"/>
  <c r="W186" i="16"/>
  <c r="O187" i="16"/>
  <c r="W188" i="16"/>
  <c r="O189" i="16"/>
  <c r="W190" i="16"/>
  <c r="O191" i="16"/>
  <c r="W192" i="16"/>
  <c r="O193" i="16"/>
  <c r="W194" i="16"/>
  <c r="O195" i="16"/>
  <c r="W196" i="16"/>
  <c r="O197" i="16"/>
  <c r="V203" i="16"/>
  <c r="N204" i="16"/>
  <c r="W207" i="16"/>
  <c r="Y209" i="16"/>
  <c r="X212" i="16"/>
  <c r="W276" i="16"/>
  <c r="W56" i="27" s="1"/>
  <c r="M104" i="16"/>
  <c r="S275" i="16"/>
  <c r="S55" i="27" s="1"/>
  <c r="O104" i="16"/>
  <c r="P102" i="16"/>
  <c r="K340" i="16"/>
  <c r="K154" i="16"/>
  <c r="K325" i="16" s="1"/>
  <c r="O340" i="16"/>
  <c r="O154" i="16"/>
  <c r="O325" i="16" s="1"/>
  <c r="S154" i="16"/>
  <c r="S325" i="16" s="1"/>
  <c r="S328" i="16" s="1"/>
  <c r="W154" i="16"/>
  <c r="W325" i="16" s="1"/>
  <c r="W328" i="16" s="1"/>
  <c r="AA340" i="16"/>
  <c r="AA343" i="16" s="1"/>
  <c r="AA154" i="16"/>
  <c r="AA325" i="16" s="1"/>
  <c r="AA328" i="16" s="1"/>
  <c r="P152" i="16"/>
  <c r="P315" i="16" s="1"/>
  <c r="U275" i="16"/>
  <c r="U55" i="27" s="1"/>
  <c r="Y275" i="16"/>
  <c r="Y55" i="27" s="1"/>
  <c r="U276" i="16"/>
  <c r="U56" i="27" s="1"/>
  <c r="Y276" i="16"/>
  <c r="Y56" i="27" s="1"/>
  <c r="AA207" i="16"/>
  <c r="Z210" i="16"/>
  <c r="L212" i="16"/>
  <c r="AB212" i="16"/>
  <c r="AA276" i="16"/>
  <c r="AA56" i="27" s="1"/>
  <c r="AB276" i="16"/>
  <c r="AB56" i="27" s="1"/>
  <c r="N104" i="16"/>
  <c r="W275" i="16"/>
  <c r="W55" i="27" s="1"/>
  <c r="M100" i="16"/>
  <c r="M102" i="16"/>
  <c r="L103" i="16"/>
  <c r="P103" i="16"/>
  <c r="Q106" i="16"/>
  <c r="X158" i="16"/>
  <c r="X213" i="16" s="1"/>
  <c r="L340" i="16"/>
  <c r="P340" i="16"/>
  <c r="L155" i="16"/>
  <c r="L330" i="16" s="1"/>
  <c r="P155" i="16"/>
  <c r="P330" i="16" s="1"/>
  <c r="V276" i="16"/>
  <c r="V56" i="27" s="1"/>
  <c r="Z276" i="16"/>
  <c r="Z56" i="27" s="1"/>
  <c r="AA212" i="16"/>
  <c r="O212" i="16"/>
  <c r="K212" i="16"/>
  <c r="Z211" i="16"/>
  <c r="Y210" i="16"/>
  <c r="AA208" i="16"/>
  <c r="Z207" i="16"/>
  <c r="Y204" i="16"/>
  <c r="U204" i="16"/>
  <c r="Y203" i="16"/>
  <c r="U203" i="16"/>
  <c r="Q203" i="16"/>
  <c r="Y200" i="16"/>
  <c r="Y257" i="16" s="1"/>
  <c r="Y39" i="27" s="1"/>
  <c r="U200" i="16"/>
  <c r="U257" i="16" s="1"/>
  <c r="U39" i="27" s="1"/>
  <c r="Q200" i="16"/>
  <c r="Q257" i="16" s="1"/>
  <c r="Q39" i="27" s="1"/>
  <c r="Z197" i="16"/>
  <c r="V197" i="16"/>
  <c r="R197" i="16"/>
  <c r="N197" i="16"/>
  <c r="J197" i="16"/>
  <c r="Z196" i="16"/>
  <c r="V196" i="16"/>
  <c r="R196" i="16"/>
  <c r="N196" i="16"/>
  <c r="J196" i="16"/>
  <c r="Z195" i="16"/>
  <c r="V195" i="16"/>
  <c r="R195" i="16"/>
  <c r="N195" i="16"/>
  <c r="J195" i="16"/>
  <c r="Z194" i="16"/>
  <c r="V194" i="16"/>
  <c r="R194" i="16"/>
  <c r="N194" i="16"/>
  <c r="J194" i="16"/>
  <c r="Z193" i="16"/>
  <c r="V193" i="16"/>
  <c r="R193" i="16"/>
  <c r="N193" i="16"/>
  <c r="J193" i="16"/>
  <c r="Z192" i="16"/>
  <c r="V192" i="16"/>
  <c r="R192" i="16"/>
  <c r="N192" i="16"/>
  <c r="J192" i="16"/>
  <c r="Z191" i="16"/>
  <c r="V191" i="16"/>
  <c r="R191" i="16"/>
  <c r="N191" i="16"/>
  <c r="J191" i="16"/>
  <c r="Z190" i="16"/>
  <c r="V190" i="16"/>
  <c r="R190" i="16"/>
  <c r="N190" i="16"/>
  <c r="J190" i="16"/>
  <c r="Z189" i="16"/>
  <c r="V189" i="16"/>
  <c r="R189" i="16"/>
  <c r="N189" i="16"/>
  <c r="J189" i="16"/>
  <c r="Z188" i="16"/>
  <c r="V188" i="16"/>
  <c r="R188" i="16"/>
  <c r="N188" i="16"/>
  <c r="J188" i="16"/>
  <c r="Z187" i="16"/>
  <c r="V187" i="16"/>
  <c r="R187" i="16"/>
  <c r="N187" i="16"/>
  <c r="J187" i="16"/>
  <c r="Z186" i="16"/>
  <c r="V186" i="16"/>
  <c r="R186" i="16"/>
  <c r="N186" i="16"/>
  <c r="J186" i="16"/>
  <c r="Z185" i="16"/>
  <c r="N185" i="16"/>
  <c r="J185" i="16"/>
  <c r="Z182" i="16"/>
  <c r="V182" i="16"/>
  <c r="R182" i="16"/>
  <c r="N182" i="16"/>
  <c r="J182" i="16"/>
  <c r="Z181" i="16"/>
  <c r="V181" i="16"/>
  <c r="R181" i="16"/>
  <c r="N181" i="16"/>
  <c r="J181" i="16"/>
  <c r="Z180" i="16"/>
  <c r="V180" i="16"/>
  <c r="R180" i="16"/>
  <c r="N180" i="16"/>
  <c r="J180" i="16"/>
  <c r="Z179" i="16"/>
  <c r="V179" i="16"/>
  <c r="R179" i="16"/>
  <c r="N179" i="16"/>
  <c r="J179" i="16"/>
  <c r="Z178" i="16"/>
  <c r="V178" i="16"/>
  <c r="R178" i="16"/>
  <c r="N178" i="16"/>
  <c r="J178" i="16"/>
  <c r="Z177" i="16"/>
  <c r="V177" i="16"/>
  <c r="R177" i="16"/>
  <c r="N177" i="16"/>
  <c r="J177" i="16"/>
  <c r="Z176" i="16"/>
  <c r="V176" i="16"/>
  <c r="R176" i="16"/>
  <c r="N176" i="16"/>
  <c r="J176" i="16"/>
  <c r="Z175" i="16"/>
  <c r="V175" i="16"/>
  <c r="R175" i="16"/>
  <c r="N175" i="16"/>
  <c r="J175" i="16"/>
  <c r="Z174" i="16"/>
  <c r="V174" i="16"/>
  <c r="R174" i="16"/>
  <c r="N174" i="16"/>
  <c r="J174" i="16"/>
  <c r="Z173" i="16"/>
  <c r="V173" i="16"/>
  <c r="R173" i="16"/>
  <c r="N173" i="16"/>
  <c r="J173" i="16"/>
  <c r="Z172" i="16"/>
  <c r="V172" i="16"/>
  <c r="V227" i="16" s="1"/>
  <c r="R172" i="16"/>
  <c r="N172" i="16"/>
  <c r="J172" i="16"/>
  <c r="Z171" i="16"/>
  <c r="V171" i="16"/>
  <c r="R171" i="16"/>
  <c r="N171" i="16"/>
  <c r="J171" i="16"/>
  <c r="Z170" i="16"/>
  <c r="V170" i="16"/>
  <c r="R170" i="16"/>
  <c r="J170" i="16"/>
  <c r="AA213" i="16"/>
  <c r="Z212" i="16"/>
  <c r="Y211" i="16"/>
  <c r="AB210" i="16"/>
  <c r="X210" i="16"/>
  <c r="T210" i="16"/>
  <c r="K209" i="16"/>
  <c r="Z208" i="16"/>
  <c r="Y207" i="16"/>
  <c r="U207" i="16"/>
  <c r="X204" i="16"/>
  <c r="L204" i="16"/>
  <c r="AB203" i="16"/>
  <c r="X203" i="16"/>
  <c r="T203" i="16"/>
  <c r="L203" i="16"/>
  <c r="AB200" i="16"/>
  <c r="AB257" i="16" s="1"/>
  <c r="AB39" i="27" s="1"/>
  <c r="X200" i="16"/>
  <c r="X257" i="16" s="1"/>
  <c r="X39" i="27" s="1"/>
  <c r="T200" i="16"/>
  <c r="T257" i="16" s="1"/>
  <c r="T39" i="27" s="1"/>
  <c r="Y197" i="16"/>
  <c r="U197" i="16"/>
  <c r="Q197" i="16"/>
  <c r="M197" i="16"/>
  <c r="Y196" i="16"/>
  <c r="U196" i="16"/>
  <c r="Q196" i="16"/>
  <c r="M196" i="16"/>
  <c r="Y195" i="16"/>
  <c r="U195" i="16"/>
  <c r="Q195" i="16"/>
  <c r="M195" i="16"/>
  <c r="Y194" i="16"/>
  <c r="U194" i="16"/>
  <c r="Q194" i="16"/>
  <c r="M194" i="16"/>
  <c r="Y193" i="16"/>
  <c r="U193" i="16"/>
  <c r="Q193" i="16"/>
  <c r="M193" i="16"/>
  <c r="Y192" i="16"/>
  <c r="U192" i="16"/>
  <c r="Q192" i="16"/>
  <c r="M192" i="16"/>
  <c r="Y191" i="16"/>
  <c r="U191" i="16"/>
  <c r="Q191" i="16"/>
  <c r="M191" i="16"/>
  <c r="Y190" i="16"/>
  <c r="U190" i="16"/>
  <c r="Q190" i="16"/>
  <c r="M190" i="16"/>
  <c r="Y189" i="16"/>
  <c r="U189" i="16"/>
  <c r="Q189" i="16"/>
  <c r="M189" i="16"/>
  <c r="Y188" i="16"/>
  <c r="U188" i="16"/>
  <c r="Q188" i="16"/>
  <c r="M188" i="16"/>
  <c r="Y187" i="16"/>
  <c r="U187" i="16"/>
  <c r="Q187" i="16"/>
  <c r="M187" i="16"/>
  <c r="Y186" i="16"/>
  <c r="U186" i="16"/>
  <c r="Q186" i="16"/>
  <c r="M186" i="16"/>
  <c r="Y185" i="16"/>
  <c r="M185" i="16"/>
  <c r="Y182" i="16"/>
  <c r="U182" i="16"/>
  <c r="Q182" i="16"/>
  <c r="M182" i="16"/>
  <c r="Y181" i="16"/>
  <c r="U181" i="16"/>
  <c r="Q181" i="16"/>
  <c r="M181" i="16"/>
  <c r="Y180" i="16"/>
  <c r="U180" i="16"/>
  <c r="Q180" i="16"/>
  <c r="M180" i="16"/>
  <c r="Y179" i="16"/>
  <c r="U179" i="16"/>
  <c r="Q179" i="16"/>
  <c r="M179" i="16"/>
  <c r="Y178" i="16"/>
  <c r="U178" i="16"/>
  <c r="Q178" i="16"/>
  <c r="M178" i="16"/>
  <c r="Y177" i="16"/>
  <c r="U177" i="16"/>
  <c r="Q177" i="16"/>
  <c r="M177" i="16"/>
  <c r="Y176" i="16"/>
  <c r="U176" i="16"/>
  <c r="Q176" i="16"/>
  <c r="M176" i="16"/>
  <c r="Y175" i="16"/>
  <c r="U175" i="16"/>
  <c r="Q175" i="16"/>
  <c r="M175" i="16"/>
  <c r="Y174" i="16"/>
  <c r="U174" i="16"/>
  <c r="Q174" i="16"/>
  <c r="M174" i="16"/>
  <c r="Y173" i="16"/>
  <c r="U173" i="16"/>
  <c r="Q173" i="16"/>
  <c r="M173" i="16"/>
  <c r="Y172" i="16"/>
  <c r="U172" i="16"/>
  <c r="Q172" i="16"/>
  <c r="M172" i="16"/>
  <c r="Y171" i="16"/>
  <c r="U171" i="16"/>
  <c r="Q171" i="16"/>
  <c r="M171" i="16"/>
  <c r="Y170" i="16"/>
  <c r="U170" i="16"/>
  <c r="Q170" i="16"/>
  <c r="Z213" i="16"/>
  <c r="Y212" i="16"/>
  <c r="M212" i="16"/>
  <c r="X211" i="16"/>
  <c r="L211" i="16"/>
  <c r="AA210" i="16"/>
  <c r="O210" i="16"/>
  <c r="Z209" i="16"/>
  <c r="V209" i="16"/>
  <c r="R209" i="16"/>
  <c r="Y208" i="16"/>
  <c r="AB207" i="16"/>
  <c r="X207" i="16"/>
  <c r="AA204" i="16"/>
  <c r="W204" i="16"/>
  <c r="O204" i="16"/>
  <c r="K204" i="16"/>
  <c r="AA203" i="16"/>
  <c r="W203" i="16"/>
  <c r="S203" i="16"/>
  <c r="O203" i="16"/>
  <c r="AA200" i="16"/>
  <c r="AA257" i="16" s="1"/>
  <c r="AA39" i="27" s="1"/>
  <c r="W200" i="16"/>
  <c r="W257" i="16" s="1"/>
  <c r="W39" i="27" s="1"/>
  <c r="S200" i="16"/>
  <c r="S257" i="16" s="1"/>
  <c r="S39" i="27" s="1"/>
  <c r="AB197" i="16"/>
  <c r="X197" i="16"/>
  <c r="T197" i="16"/>
  <c r="P197" i="16"/>
  <c r="L197" i="16"/>
  <c r="AB196" i="16"/>
  <c r="X196" i="16"/>
  <c r="T196" i="16"/>
  <c r="P196" i="16"/>
  <c r="L196" i="16"/>
  <c r="AB195" i="16"/>
  <c r="X195" i="16"/>
  <c r="T195" i="16"/>
  <c r="P195" i="16"/>
  <c r="L195" i="16"/>
  <c r="AB194" i="16"/>
  <c r="X194" i="16"/>
  <c r="T194" i="16"/>
  <c r="P194" i="16"/>
  <c r="L194" i="16"/>
  <c r="AB193" i="16"/>
  <c r="X193" i="16"/>
  <c r="T193" i="16"/>
  <c r="P193" i="16"/>
  <c r="L193" i="16"/>
  <c r="AB192" i="16"/>
  <c r="X192" i="16"/>
  <c r="T192" i="16"/>
  <c r="P192" i="16"/>
  <c r="L192" i="16"/>
  <c r="AB191" i="16"/>
  <c r="X191" i="16"/>
  <c r="T191" i="16"/>
  <c r="P191" i="16"/>
  <c r="L191" i="16"/>
  <c r="AB190" i="16"/>
  <c r="X190" i="16"/>
  <c r="T190" i="16"/>
  <c r="P190" i="16"/>
  <c r="L190" i="16"/>
  <c r="AB189" i="16"/>
  <c r="X189" i="16"/>
  <c r="T189" i="16"/>
  <c r="P189" i="16"/>
  <c r="L189" i="16"/>
  <c r="AB188" i="16"/>
  <c r="X188" i="16"/>
  <c r="T188" i="16"/>
  <c r="P188" i="16"/>
  <c r="L188" i="16"/>
  <c r="AB187" i="16"/>
  <c r="X187" i="16"/>
  <c r="T187" i="16"/>
  <c r="P187" i="16"/>
  <c r="L187" i="16"/>
  <c r="AB186" i="16"/>
  <c r="X186" i="16"/>
  <c r="T186" i="16"/>
  <c r="P186" i="16"/>
  <c r="L186" i="16"/>
  <c r="AB185" i="16"/>
  <c r="X185" i="16"/>
  <c r="AB182" i="16"/>
  <c r="X182" i="16"/>
  <c r="T182" i="16"/>
  <c r="P182" i="16"/>
  <c r="L182" i="16"/>
  <c r="AB181" i="16"/>
  <c r="X181" i="16"/>
  <c r="T181" i="16"/>
  <c r="P181" i="16"/>
  <c r="L181" i="16"/>
  <c r="AB180" i="16"/>
  <c r="X180" i="16"/>
  <c r="T180" i="16"/>
  <c r="P180" i="16"/>
  <c r="L180" i="16"/>
  <c r="AB179" i="16"/>
  <c r="X179" i="16"/>
  <c r="T179" i="16"/>
  <c r="P179" i="16"/>
  <c r="L179" i="16"/>
  <c r="AB178" i="16"/>
  <c r="X178" i="16"/>
  <c r="T178" i="16"/>
  <c r="P178" i="16"/>
  <c r="L178" i="16"/>
  <c r="AB177" i="16"/>
  <c r="X177" i="16"/>
  <c r="T177" i="16"/>
  <c r="P177" i="16"/>
  <c r="L177" i="16"/>
  <c r="AB176" i="16"/>
  <c r="X176" i="16"/>
  <c r="T176" i="16"/>
  <c r="P176" i="16"/>
  <c r="L176" i="16"/>
  <c r="AB175" i="16"/>
  <c r="X175" i="16"/>
  <c r="T175" i="16"/>
  <c r="P175" i="16"/>
  <c r="L175" i="16"/>
  <c r="AB174" i="16"/>
  <c r="X174" i="16"/>
  <c r="T174" i="16"/>
  <c r="P174" i="16"/>
  <c r="L174" i="16"/>
  <c r="AB173" i="16"/>
  <c r="X173" i="16"/>
  <c r="T173" i="16"/>
  <c r="P173" i="16"/>
  <c r="L173" i="16"/>
  <c r="AB172" i="16"/>
  <c r="X172" i="16"/>
  <c r="T172" i="16"/>
  <c r="P172" i="16"/>
  <c r="AB171" i="16"/>
  <c r="X171" i="16"/>
  <c r="T171" i="16"/>
  <c r="P171" i="16"/>
  <c r="L171" i="16"/>
  <c r="AB170" i="16"/>
  <c r="X170" i="16"/>
  <c r="T170" i="16"/>
  <c r="P170" i="16"/>
  <c r="W171" i="16"/>
  <c r="O172" i="16"/>
  <c r="W173" i="16"/>
  <c r="O174" i="16"/>
  <c r="W175" i="16"/>
  <c r="O176" i="16"/>
  <c r="W177" i="16"/>
  <c r="O178" i="16"/>
  <c r="W179" i="16"/>
  <c r="O180" i="16"/>
  <c r="W181" i="16"/>
  <c r="O182" i="16"/>
  <c r="W185" i="16"/>
  <c r="O186" i="16"/>
  <c r="W187" i="16"/>
  <c r="O188" i="16"/>
  <c r="W189" i="16"/>
  <c r="O190" i="16"/>
  <c r="W191" i="16"/>
  <c r="O192" i="16"/>
  <c r="W193" i="16"/>
  <c r="O194" i="16"/>
  <c r="W195" i="16"/>
  <c r="O196" i="16"/>
  <c r="V200" i="16"/>
  <c r="V257" i="16" s="1"/>
  <c r="V39" i="27" s="1"/>
  <c r="N203" i="16"/>
  <c r="V204" i="16"/>
  <c r="X208" i="16"/>
  <c r="N210" i="16"/>
  <c r="P212" i="16"/>
  <c r="Y213" i="16"/>
  <c r="X275" i="16"/>
  <c r="X55" i="27" s="1"/>
  <c r="L154" i="16"/>
  <c r="L325" i="16" s="1"/>
  <c r="P154" i="16"/>
  <c r="P325" i="16" s="1"/>
  <c r="T154" i="16"/>
  <c r="T325" i="16" s="1"/>
  <c r="X154" i="16"/>
  <c r="X325" i="16" s="1"/>
  <c r="AB154" i="16"/>
  <c r="AB325" i="16" s="1"/>
  <c r="Y670" i="38" l="1"/>
  <c r="Y630" i="38"/>
  <c r="Y550" i="38"/>
  <c r="Y590" i="38"/>
  <c r="Y470" i="38"/>
  <c r="Y430" i="38"/>
  <c r="Y390" i="38"/>
  <c r="Y510" i="38"/>
  <c r="Y230" i="38"/>
  <c r="Y310" i="38"/>
  <c r="Y110" i="38"/>
  <c r="Y70" i="38"/>
  <c r="Y30" i="38"/>
  <c r="Y150" i="38"/>
  <c r="Y350" i="38"/>
  <c r="Y270" i="38"/>
  <c r="Y190" i="38"/>
  <c r="R670" i="38"/>
  <c r="R630" i="38"/>
  <c r="R550" i="38"/>
  <c r="R390" i="38"/>
  <c r="R590" i="38"/>
  <c r="R510" i="38"/>
  <c r="R350" i="38"/>
  <c r="R470" i="38"/>
  <c r="R430" i="38"/>
  <c r="R190" i="38"/>
  <c r="R270" i="38"/>
  <c r="R310" i="38"/>
  <c r="R110" i="38"/>
  <c r="R230" i="38"/>
  <c r="R30" i="38"/>
  <c r="R70" i="38"/>
  <c r="R150" i="38"/>
  <c r="S681" i="38"/>
  <c r="S641" i="38"/>
  <c r="S601" i="38"/>
  <c r="S561" i="38"/>
  <c r="S481" i="38"/>
  <c r="S441" i="38"/>
  <c r="S401" i="38"/>
  <c r="S241" i="38"/>
  <c r="S361" i="38"/>
  <c r="S81" i="38"/>
  <c r="S41" i="38"/>
  <c r="S521" i="38"/>
  <c r="S281" i="38"/>
  <c r="S201" i="38"/>
  <c r="S321" i="38"/>
  <c r="S161" i="38"/>
  <c r="S121" i="38"/>
  <c r="V681" i="38"/>
  <c r="V561" i="38"/>
  <c r="V641" i="38"/>
  <c r="V601" i="38"/>
  <c r="V521" i="38"/>
  <c r="V481" i="38"/>
  <c r="V441" i="38"/>
  <c r="V361" i="38"/>
  <c r="V281" i="38"/>
  <c r="V121" i="38"/>
  <c r="V401" i="38"/>
  <c r="V321" i="38"/>
  <c r="V241" i="38"/>
  <c r="V161" i="38"/>
  <c r="V81" i="38"/>
  <c r="V41" i="38"/>
  <c r="V201" i="38"/>
  <c r="X680" i="38"/>
  <c r="X600" i="38"/>
  <c r="X640" i="38"/>
  <c r="X560" i="38"/>
  <c r="X520" i="38"/>
  <c r="X360" i="38"/>
  <c r="X480" i="38"/>
  <c r="X320" i="38"/>
  <c r="X160" i="38"/>
  <c r="X200" i="38"/>
  <c r="X120" i="38"/>
  <c r="X440" i="38"/>
  <c r="X80" i="38"/>
  <c r="X280" i="38"/>
  <c r="X400" i="38"/>
  <c r="X240" i="38"/>
  <c r="X40" i="38"/>
  <c r="H582" i="38"/>
  <c r="H622" i="38"/>
  <c r="H502" i="38"/>
  <c r="H542" i="38"/>
  <c r="H662" i="38"/>
  <c r="H422" i="38"/>
  <c r="H382" i="38"/>
  <c r="H302" i="38"/>
  <c r="H142" i="38"/>
  <c r="H262" i="38"/>
  <c r="H342" i="38"/>
  <c r="H182" i="38"/>
  <c r="H102" i="38"/>
  <c r="H462" i="38"/>
  <c r="H222" i="38"/>
  <c r="H22" i="38"/>
  <c r="H62" i="38"/>
  <c r="W630" i="38"/>
  <c r="W590" i="38"/>
  <c r="W670" i="38"/>
  <c r="W510" i="38"/>
  <c r="W350" i="38"/>
  <c r="W390" i="38"/>
  <c r="W310" i="38"/>
  <c r="W150" i="38"/>
  <c r="W550" i="38"/>
  <c r="W470" i="38"/>
  <c r="W270" i="38"/>
  <c r="W190" i="38"/>
  <c r="W110" i="38"/>
  <c r="W430" i="38"/>
  <c r="W30" i="38"/>
  <c r="W230" i="38"/>
  <c r="W70" i="38"/>
  <c r="P670" i="38"/>
  <c r="P630" i="38"/>
  <c r="P590" i="38"/>
  <c r="P510" i="38"/>
  <c r="P470" i="38"/>
  <c r="P430" i="38"/>
  <c r="P550" i="38"/>
  <c r="P270" i="38"/>
  <c r="P110" i="38"/>
  <c r="P390" i="38"/>
  <c r="P350" i="38"/>
  <c r="P230" i="38"/>
  <c r="P150" i="38"/>
  <c r="P70" i="38"/>
  <c r="P30" i="38"/>
  <c r="P190" i="38"/>
  <c r="P310" i="38"/>
  <c r="AB211" i="16"/>
  <c r="M204" i="16"/>
  <c r="V211" i="16"/>
  <c r="Q680" i="38"/>
  <c r="Q640" i="38"/>
  <c r="Q600" i="38"/>
  <c r="Q520" i="38"/>
  <c r="Q480" i="38"/>
  <c r="Q360" i="38"/>
  <c r="Q280" i="38"/>
  <c r="Q120" i="38"/>
  <c r="Q560" i="38"/>
  <c r="Q400" i="38"/>
  <c r="Q200" i="38"/>
  <c r="Q80" i="38"/>
  <c r="Q40" i="38"/>
  <c r="Q320" i="38"/>
  <c r="Q160" i="38"/>
  <c r="Q440" i="38"/>
  <c r="Q240" i="38"/>
  <c r="P681" i="38"/>
  <c r="P641" i="38"/>
  <c r="P561" i="38"/>
  <c r="P601" i="38"/>
  <c r="P481" i="38"/>
  <c r="P401" i="38"/>
  <c r="P361" i="38"/>
  <c r="P521" i="38"/>
  <c r="P201" i="38"/>
  <c r="P441" i="38"/>
  <c r="P321" i="38"/>
  <c r="P121" i="38"/>
  <c r="P161" i="38"/>
  <c r="P41" i="38"/>
  <c r="P281" i="38"/>
  <c r="P241" i="38"/>
  <c r="P81" i="38"/>
  <c r="S680" i="38"/>
  <c r="S640" i="38"/>
  <c r="S600" i="38"/>
  <c r="S560" i="38"/>
  <c r="S480" i="38"/>
  <c r="S400" i="38"/>
  <c r="S360" i="38"/>
  <c r="S520" i="38"/>
  <c r="S440" i="38"/>
  <c r="S200" i="38"/>
  <c r="S320" i="38"/>
  <c r="S120" i="38"/>
  <c r="S160" i="38"/>
  <c r="S40" i="38"/>
  <c r="S280" i="38"/>
  <c r="S240" i="38"/>
  <c r="S80" i="38"/>
  <c r="H667" i="38"/>
  <c r="H627" i="38"/>
  <c r="H587" i="38"/>
  <c r="H507" i="38"/>
  <c r="H467" i="38"/>
  <c r="H427" i="38"/>
  <c r="H547" i="38"/>
  <c r="H267" i="38"/>
  <c r="H387" i="38"/>
  <c r="H227" i="38"/>
  <c r="H147" i="38"/>
  <c r="H107" i="38"/>
  <c r="H67" i="38"/>
  <c r="H27" i="38"/>
  <c r="H347" i="38"/>
  <c r="H187" i="38"/>
  <c r="H307" i="38"/>
  <c r="H668" i="38"/>
  <c r="H508" i="38"/>
  <c r="H628" i="38"/>
  <c r="H588" i="38"/>
  <c r="H548" i="38"/>
  <c r="H468" i="38"/>
  <c r="H428" i="38"/>
  <c r="H268" i="38"/>
  <c r="H108" i="38"/>
  <c r="H188" i="38"/>
  <c r="H388" i="38"/>
  <c r="H348" i="38"/>
  <c r="H308" i="38"/>
  <c r="H68" i="38"/>
  <c r="H28" i="38"/>
  <c r="H228" i="38"/>
  <c r="H148" i="38"/>
  <c r="U320" i="16"/>
  <c r="U323" i="16" s="1"/>
  <c r="V338" i="16"/>
  <c r="Q153" i="16"/>
  <c r="S670" i="38"/>
  <c r="S590" i="38"/>
  <c r="S630" i="38"/>
  <c r="S550" i="38"/>
  <c r="S510" i="38"/>
  <c r="S470" i="38"/>
  <c r="S310" i="38"/>
  <c r="S150" i="38"/>
  <c r="S430" i="38"/>
  <c r="S190" i="38"/>
  <c r="S110" i="38"/>
  <c r="S350" i="38"/>
  <c r="S70" i="38"/>
  <c r="S390" i="38"/>
  <c r="S270" i="38"/>
  <c r="S230" i="38"/>
  <c r="S30" i="38"/>
  <c r="T670" i="38"/>
  <c r="T630" i="38"/>
  <c r="T550" i="38"/>
  <c r="T510" i="38"/>
  <c r="T470" i="38"/>
  <c r="T590" i="38"/>
  <c r="T430" i="38"/>
  <c r="T350" i="38"/>
  <c r="T270" i="38"/>
  <c r="T110" i="38"/>
  <c r="T310" i="38"/>
  <c r="T230" i="38"/>
  <c r="T150" i="38"/>
  <c r="T70" i="38"/>
  <c r="T30" i="38"/>
  <c r="T390" i="38"/>
  <c r="T190" i="38"/>
  <c r="Q670" i="38"/>
  <c r="Q630" i="38"/>
  <c r="Q590" i="38"/>
  <c r="Q550" i="38"/>
  <c r="Q470" i="38"/>
  <c r="Q430" i="38"/>
  <c r="Q390" i="38"/>
  <c r="Q230" i="38"/>
  <c r="Q70" i="38"/>
  <c r="Q30" i="38"/>
  <c r="Q270" i="38"/>
  <c r="Q190" i="38"/>
  <c r="Q310" i="38"/>
  <c r="Q150" i="38"/>
  <c r="Q110" i="38"/>
  <c r="Q510" i="38"/>
  <c r="Q350" i="38"/>
  <c r="Q207" i="16"/>
  <c r="Q204" i="16"/>
  <c r="Y641" i="38"/>
  <c r="Y601" i="38"/>
  <c r="Y561" i="38"/>
  <c r="Y521" i="38"/>
  <c r="Y361" i="38"/>
  <c r="Y441" i="38"/>
  <c r="Y401" i="38"/>
  <c r="Y321" i="38"/>
  <c r="Y161" i="38"/>
  <c r="Y281" i="38"/>
  <c r="Y201" i="38"/>
  <c r="Y121" i="38"/>
  <c r="Y481" i="38"/>
  <c r="Y241" i="38"/>
  <c r="Y681" i="38"/>
  <c r="Y41" i="38"/>
  <c r="Y81" i="38"/>
  <c r="V680" i="38"/>
  <c r="V640" i="38"/>
  <c r="V600" i="38"/>
  <c r="V560" i="38"/>
  <c r="V480" i="38"/>
  <c r="V440" i="38"/>
  <c r="V400" i="38"/>
  <c r="V240" i="38"/>
  <c r="V80" i="38"/>
  <c r="V40" i="38"/>
  <c r="V280" i="38"/>
  <c r="V200" i="38"/>
  <c r="V360" i="38"/>
  <c r="V320" i="38"/>
  <c r="V160" i="38"/>
  <c r="V120" i="38"/>
  <c r="V520" i="38"/>
  <c r="U681" i="38"/>
  <c r="U601" i="38"/>
  <c r="U641" i="38"/>
  <c r="U561" i="38"/>
  <c r="U521" i="38"/>
  <c r="U361" i="38"/>
  <c r="U481" i="38"/>
  <c r="U441" i="38"/>
  <c r="U321" i="38"/>
  <c r="U161" i="38"/>
  <c r="U201" i="38"/>
  <c r="U121" i="38"/>
  <c r="U401" i="38"/>
  <c r="U81" i="38"/>
  <c r="U281" i="38"/>
  <c r="U241" i="38"/>
  <c r="U41" i="38"/>
  <c r="H654" i="38"/>
  <c r="H574" i="38"/>
  <c r="H614" i="38"/>
  <c r="H534" i="38"/>
  <c r="H494" i="38"/>
  <c r="H454" i="38"/>
  <c r="H294" i="38"/>
  <c r="H134" i="38"/>
  <c r="H414" i="38"/>
  <c r="H174" i="38"/>
  <c r="H374" i="38"/>
  <c r="H94" i="38"/>
  <c r="H54" i="38"/>
  <c r="H254" i="38"/>
  <c r="H214" i="38"/>
  <c r="H14" i="38"/>
  <c r="H334" i="38"/>
  <c r="Q318" i="16"/>
  <c r="R320" i="16"/>
  <c r="R323" i="16" s="1"/>
  <c r="W338" i="16"/>
  <c r="T640" i="38"/>
  <c r="T600" i="38"/>
  <c r="T680" i="38"/>
  <c r="T560" i="38"/>
  <c r="T520" i="38"/>
  <c r="T360" i="38"/>
  <c r="T440" i="38"/>
  <c r="T480" i="38"/>
  <c r="T400" i="38"/>
  <c r="T320" i="38"/>
  <c r="T160" i="38"/>
  <c r="T240" i="38"/>
  <c r="T280" i="38"/>
  <c r="T200" i="38"/>
  <c r="T120" i="38"/>
  <c r="T40" i="38"/>
  <c r="T80" i="38"/>
  <c r="Y680" i="38"/>
  <c r="Y640" i="38"/>
  <c r="Y560" i="38"/>
  <c r="Y520" i="38"/>
  <c r="Y480" i="38"/>
  <c r="Y440" i="38"/>
  <c r="Y600" i="38"/>
  <c r="Y360" i="38"/>
  <c r="Y280" i="38"/>
  <c r="Y120" i="38"/>
  <c r="Y320" i="38"/>
  <c r="Y240" i="38"/>
  <c r="Y160" i="38"/>
  <c r="Y80" i="38"/>
  <c r="Y40" i="38"/>
  <c r="Y400" i="38"/>
  <c r="Y200" i="38"/>
  <c r="W680" i="38"/>
  <c r="W640" i="38"/>
  <c r="W560" i="38"/>
  <c r="W400" i="38"/>
  <c r="W520" i="38"/>
  <c r="W360" i="38"/>
  <c r="W480" i="38"/>
  <c r="W440" i="38"/>
  <c r="W600" i="38"/>
  <c r="W200" i="38"/>
  <c r="W280" i="38"/>
  <c r="W320" i="38"/>
  <c r="W120" i="38"/>
  <c r="W240" i="38"/>
  <c r="W40" i="38"/>
  <c r="W80" i="38"/>
  <c r="W160" i="38"/>
  <c r="H646" i="38"/>
  <c r="H606" i="38"/>
  <c r="H566" i="38"/>
  <c r="H526" i="38"/>
  <c r="H486" i="38"/>
  <c r="H446" i="38"/>
  <c r="H406" i="38"/>
  <c r="H366" i="38"/>
  <c r="H326" i="38"/>
  <c r="H286" i="38"/>
  <c r="H126" i="38"/>
  <c r="H206" i="38"/>
  <c r="H86" i="38"/>
  <c r="H6" i="38"/>
  <c r="H166" i="38"/>
  <c r="H246" i="38"/>
  <c r="H46" i="38"/>
  <c r="H653" i="38"/>
  <c r="H573" i="38"/>
  <c r="H613" i="38"/>
  <c r="H533" i="38"/>
  <c r="H493" i="38"/>
  <c r="H453" i="38"/>
  <c r="H293" i="38"/>
  <c r="H133" i="38"/>
  <c r="H373" i="38"/>
  <c r="H333" i="38"/>
  <c r="H213" i="38"/>
  <c r="H253" i="38"/>
  <c r="H93" i="38"/>
  <c r="H413" i="38"/>
  <c r="H173" i="38"/>
  <c r="H53" i="38"/>
  <c r="H13" i="38"/>
  <c r="AB204" i="16"/>
  <c r="N212" i="16"/>
  <c r="V670" i="38"/>
  <c r="V630" i="38"/>
  <c r="V590" i="38"/>
  <c r="V470" i="38"/>
  <c r="V430" i="38"/>
  <c r="V390" i="38"/>
  <c r="V350" i="38"/>
  <c r="V190" i="38"/>
  <c r="V230" i="38"/>
  <c r="V550" i="38"/>
  <c r="V270" i="38"/>
  <c r="V510" i="38"/>
  <c r="V310" i="38"/>
  <c r="V30" i="38"/>
  <c r="V150" i="38"/>
  <c r="V110" i="38"/>
  <c r="V70" i="38"/>
  <c r="AB158" i="16"/>
  <c r="AB213" i="16" s="1"/>
  <c r="R681" i="38"/>
  <c r="R561" i="38"/>
  <c r="R641" i="38"/>
  <c r="R601" i="38"/>
  <c r="R521" i="38"/>
  <c r="R481" i="38"/>
  <c r="R441" i="38"/>
  <c r="R281" i="38"/>
  <c r="R121" i="38"/>
  <c r="R241" i="38"/>
  <c r="R161" i="38"/>
  <c r="R361" i="38"/>
  <c r="R81" i="38"/>
  <c r="R41" i="38"/>
  <c r="R401" i="38"/>
  <c r="R321" i="38"/>
  <c r="R201" i="38"/>
  <c r="T681" i="38"/>
  <c r="T641" i="38"/>
  <c r="T601" i="38"/>
  <c r="T401" i="38"/>
  <c r="T521" i="38"/>
  <c r="T361" i="38"/>
  <c r="T481" i="38"/>
  <c r="T201" i="38"/>
  <c r="T281" i="38"/>
  <c r="T321" i="38"/>
  <c r="T121" i="38"/>
  <c r="T441" i="38"/>
  <c r="T41" i="38"/>
  <c r="T561" i="38"/>
  <c r="T161" i="38"/>
  <c r="T81" i="38"/>
  <c r="T241" i="38"/>
  <c r="U680" i="38"/>
  <c r="U640" i="38"/>
  <c r="U600" i="38"/>
  <c r="U520" i="38"/>
  <c r="U480" i="38"/>
  <c r="U440" i="38"/>
  <c r="U560" i="38"/>
  <c r="U280" i="38"/>
  <c r="U120" i="38"/>
  <c r="U400" i="38"/>
  <c r="U240" i="38"/>
  <c r="U160" i="38"/>
  <c r="U80" i="38"/>
  <c r="U40" i="38"/>
  <c r="U200" i="38"/>
  <c r="U360" i="38"/>
  <c r="U320" i="38"/>
  <c r="X670" i="38"/>
  <c r="X510" i="38"/>
  <c r="X630" i="38"/>
  <c r="X590" i="38"/>
  <c r="X550" i="38"/>
  <c r="X470" i="38"/>
  <c r="X430" i="38"/>
  <c r="X270" i="38"/>
  <c r="X110" i="38"/>
  <c r="X350" i="38"/>
  <c r="X190" i="38"/>
  <c r="X390" i="38"/>
  <c r="X310" i="38"/>
  <c r="X70" i="38"/>
  <c r="X30" i="38"/>
  <c r="X230" i="38"/>
  <c r="X150" i="38"/>
  <c r="K210" i="16"/>
  <c r="P211" i="16"/>
  <c r="U670" i="38"/>
  <c r="U630" i="38"/>
  <c r="U590" i="38"/>
  <c r="U550" i="38"/>
  <c r="U470" i="38"/>
  <c r="U430" i="38"/>
  <c r="U510" i="38"/>
  <c r="U390" i="38"/>
  <c r="U230" i="38"/>
  <c r="U150" i="38"/>
  <c r="U70" i="38"/>
  <c r="U30" i="38"/>
  <c r="U350" i="38"/>
  <c r="U310" i="38"/>
  <c r="U190" i="38"/>
  <c r="U110" i="38"/>
  <c r="U270" i="38"/>
  <c r="P204" i="16"/>
  <c r="AA209" i="16"/>
  <c r="M211" i="16"/>
  <c r="N670" i="38"/>
  <c r="N630" i="38"/>
  <c r="N590" i="38"/>
  <c r="N550" i="38"/>
  <c r="N470" i="38"/>
  <c r="N390" i="38"/>
  <c r="N350" i="38"/>
  <c r="N510" i="38"/>
  <c r="N430" i="38"/>
  <c r="N190" i="38"/>
  <c r="N310" i="38"/>
  <c r="N110" i="38"/>
  <c r="N150" i="38"/>
  <c r="N30" i="38"/>
  <c r="N270" i="38"/>
  <c r="N230" i="38"/>
  <c r="N70" i="38"/>
  <c r="M210" i="16"/>
  <c r="W681" i="38"/>
  <c r="W641" i="38"/>
  <c r="W601" i="38"/>
  <c r="W481" i="38"/>
  <c r="W441" i="38"/>
  <c r="W521" i="38"/>
  <c r="W401" i="38"/>
  <c r="W241" i="38"/>
  <c r="W161" i="38"/>
  <c r="W81" i="38"/>
  <c r="W41" i="38"/>
  <c r="W561" i="38"/>
  <c r="W281" i="38"/>
  <c r="W201" i="38"/>
  <c r="W361" i="38"/>
  <c r="W321" i="38"/>
  <c r="W121" i="38"/>
  <c r="X681" i="38"/>
  <c r="X641" i="38"/>
  <c r="X601" i="38"/>
  <c r="X561" i="38"/>
  <c r="X481" i="38"/>
  <c r="X441" i="38"/>
  <c r="X401" i="38"/>
  <c r="X361" i="38"/>
  <c r="X201" i="38"/>
  <c r="X521" i="38"/>
  <c r="X241" i="38"/>
  <c r="X281" i="38"/>
  <c r="X321" i="38"/>
  <c r="X161" i="38"/>
  <c r="X121" i="38"/>
  <c r="X41" i="38"/>
  <c r="X81" i="38"/>
  <c r="R680" i="38"/>
  <c r="R640" i="38"/>
  <c r="R560" i="38"/>
  <c r="R480" i="38"/>
  <c r="R600" i="38"/>
  <c r="R440" i="38"/>
  <c r="R520" i="38"/>
  <c r="R400" i="38"/>
  <c r="R240" i="38"/>
  <c r="R360" i="38"/>
  <c r="R280" i="38"/>
  <c r="R200" i="38"/>
  <c r="R80" i="38"/>
  <c r="R40" i="38"/>
  <c r="R320" i="38"/>
  <c r="R120" i="38"/>
  <c r="R160" i="38"/>
  <c r="P680" i="38"/>
  <c r="P600" i="38"/>
  <c r="P520" i="38"/>
  <c r="P640" i="38"/>
  <c r="P440" i="38"/>
  <c r="P360" i="38"/>
  <c r="P480" i="38"/>
  <c r="P320" i="38"/>
  <c r="P160" i="38"/>
  <c r="P240" i="38"/>
  <c r="P560" i="38"/>
  <c r="P280" i="38"/>
  <c r="P400" i="38"/>
  <c r="P80" i="38"/>
  <c r="P200" i="38"/>
  <c r="P120" i="38"/>
  <c r="P40" i="38"/>
  <c r="O211" i="16"/>
  <c r="Q641" i="38"/>
  <c r="Q601" i="38"/>
  <c r="Q681" i="38"/>
  <c r="Q561" i="38"/>
  <c r="Q521" i="38"/>
  <c r="Q361" i="38"/>
  <c r="Q441" i="38"/>
  <c r="Q481" i="38"/>
  <c r="Q401" i="38"/>
  <c r="Q321" i="38"/>
  <c r="Q161" i="38"/>
  <c r="Q241" i="38"/>
  <c r="Q201" i="38"/>
  <c r="Q121" i="38"/>
  <c r="Q41" i="38"/>
  <c r="Q281" i="38"/>
  <c r="Q81" i="38"/>
  <c r="S207" i="16"/>
  <c r="H626" i="38"/>
  <c r="H666" i="38"/>
  <c r="H506" i="38"/>
  <c r="H546" i="38"/>
  <c r="H466" i="38"/>
  <c r="H586" i="38"/>
  <c r="H266" i="38"/>
  <c r="H426" i="38"/>
  <c r="H186" i="38"/>
  <c r="H106" i="38"/>
  <c r="H306" i="38"/>
  <c r="H66" i="38"/>
  <c r="H26" i="38"/>
  <c r="H346" i="38"/>
  <c r="H386" i="38"/>
  <c r="H226" i="38"/>
  <c r="H146" i="38"/>
  <c r="H650" i="38"/>
  <c r="H570" i="38"/>
  <c r="H610" i="38"/>
  <c r="H530" i="38"/>
  <c r="H490" i="38"/>
  <c r="H450" i="38"/>
  <c r="H290" i="38"/>
  <c r="H130" i="38"/>
  <c r="H410" i="38"/>
  <c r="H170" i="38"/>
  <c r="H370" i="38"/>
  <c r="H330" i="38"/>
  <c r="H90" i="38"/>
  <c r="H50" i="38"/>
  <c r="H250" i="38"/>
  <c r="H210" i="38"/>
  <c r="H10" i="38"/>
  <c r="V328" i="16"/>
  <c r="H659" i="38"/>
  <c r="H579" i="38"/>
  <c r="H499" i="38"/>
  <c r="H459" i="38"/>
  <c r="H419" i="38"/>
  <c r="H619" i="38"/>
  <c r="H259" i="38"/>
  <c r="H339" i="38"/>
  <c r="H99" i="38"/>
  <c r="H379" i="38"/>
  <c r="H179" i="38"/>
  <c r="H59" i="38"/>
  <c r="H19" i="38"/>
  <c r="H539" i="38"/>
  <c r="H299" i="38"/>
  <c r="H139" i="38"/>
  <c r="H219" i="38"/>
  <c r="S208" i="16"/>
  <c r="V320" i="16"/>
  <c r="V323" i="16" s="1"/>
  <c r="S209" i="16"/>
  <c r="V158" i="16"/>
  <c r="V213" i="16" s="1"/>
  <c r="W323" i="16"/>
  <c r="W333" i="16"/>
  <c r="U328" i="16"/>
  <c r="W318" i="16"/>
  <c r="S318" i="16"/>
  <c r="R318" i="16"/>
  <c r="K203" i="16"/>
  <c r="L207" i="16"/>
  <c r="M203" i="16"/>
  <c r="R207" i="16"/>
  <c r="N153" i="16"/>
  <c r="N320" i="16" s="1"/>
  <c r="U209" i="16"/>
  <c r="T333" i="16"/>
  <c r="T204" i="16"/>
  <c r="V210" i="16"/>
  <c r="T212" i="16"/>
  <c r="V318" i="16"/>
  <c r="W209" i="16"/>
  <c r="W208" i="16"/>
  <c r="S323" i="16"/>
  <c r="Q340" i="16"/>
  <c r="Q343" i="16" s="1"/>
  <c r="P207" i="16"/>
  <c r="N208" i="16"/>
  <c r="K208" i="16"/>
  <c r="Q328" i="16"/>
  <c r="M208" i="16"/>
  <c r="Q209" i="16"/>
  <c r="M207" i="16"/>
  <c r="K207" i="16"/>
  <c r="S333" i="16"/>
  <c r="W158" i="16"/>
  <c r="W213" i="16" s="1"/>
  <c r="Q333" i="16"/>
  <c r="W211" i="16"/>
  <c r="S204" i="16"/>
  <c r="S210" i="16"/>
  <c r="Q210" i="16"/>
  <c r="R212" i="16"/>
  <c r="S212" i="16"/>
  <c r="V333" i="16"/>
  <c r="W340" i="16"/>
  <c r="W343" i="16" s="1"/>
  <c r="U340" i="16"/>
  <c r="U343" i="16" s="1"/>
  <c r="W210" i="16"/>
  <c r="V212" i="16"/>
  <c r="X209" i="16"/>
  <c r="AB209" i="16"/>
  <c r="T323" i="16"/>
  <c r="R335" i="16"/>
  <c r="R338" i="16" s="1"/>
  <c r="R211" i="16"/>
  <c r="K211" i="16"/>
  <c r="R210" i="16"/>
  <c r="R333" i="16"/>
  <c r="L210" i="16"/>
  <c r="U210" i="16"/>
  <c r="U333" i="16"/>
  <c r="P210" i="16"/>
  <c r="R158" i="16"/>
  <c r="R213" i="16" s="1"/>
  <c r="O207" i="16"/>
  <c r="N209" i="16"/>
  <c r="O209" i="16"/>
  <c r="L209" i="16"/>
  <c r="M209" i="16"/>
  <c r="T318" i="16"/>
  <c r="T209" i="16"/>
  <c r="N207" i="16"/>
  <c r="T207" i="16"/>
  <c r="V207" i="16"/>
  <c r="P209" i="16"/>
  <c r="T208" i="16"/>
  <c r="P208" i="16"/>
  <c r="U335" i="16"/>
  <c r="U338" i="16" s="1"/>
  <c r="U158" i="16"/>
  <c r="U213" i="16" s="1"/>
  <c r="T156" i="16"/>
  <c r="Q156" i="16"/>
  <c r="Q211" i="16" s="1"/>
  <c r="AB328" i="16"/>
  <c r="Z328" i="16"/>
  <c r="R328" i="16"/>
  <c r="X328" i="16"/>
  <c r="T328" i="16"/>
  <c r="N156" i="16"/>
  <c r="K248" i="16"/>
  <c r="K30" i="27" s="1"/>
  <c r="P101" i="16"/>
  <c r="P321" i="16" s="1"/>
  <c r="P323" i="16" s="1"/>
  <c r="N321" i="16"/>
  <c r="N323" i="16" s="1"/>
  <c r="N289" i="16"/>
  <c r="P331" i="16"/>
  <c r="P299" i="16"/>
  <c r="N294" i="16"/>
  <c r="N326" i="16"/>
  <c r="N328" i="16" s="1"/>
  <c r="O316" i="16"/>
  <c r="O318" i="16" s="1"/>
  <c r="O284" i="16"/>
  <c r="K321" i="16"/>
  <c r="K323" i="16" s="1"/>
  <c r="K289" i="16"/>
  <c r="P284" i="16"/>
  <c r="P316" i="16"/>
  <c r="P318" i="16" s="1"/>
  <c r="O321" i="16"/>
  <c r="O289" i="16"/>
  <c r="K341" i="16"/>
  <c r="K343" i="16" s="1"/>
  <c r="K309" i="16"/>
  <c r="N341" i="16"/>
  <c r="N343" i="16" s="1"/>
  <c r="N309" i="16"/>
  <c r="L331" i="16"/>
  <c r="L333" i="16" s="1"/>
  <c r="L299" i="16"/>
  <c r="P326" i="16"/>
  <c r="P328" i="16" s="1"/>
  <c r="P294" i="16"/>
  <c r="N331" i="16"/>
  <c r="N299" i="16"/>
  <c r="K316" i="16"/>
  <c r="K318" i="16" s="1"/>
  <c r="K284" i="16"/>
  <c r="N333" i="16"/>
  <c r="L326" i="16"/>
  <c r="L328" i="16" s="1"/>
  <c r="L294" i="16"/>
  <c r="L284" i="16"/>
  <c r="L316" i="16"/>
  <c r="L318" i="16" s="1"/>
  <c r="L321" i="16"/>
  <c r="L289" i="16"/>
  <c r="P341" i="16"/>
  <c r="P343" i="16" s="1"/>
  <c r="P309" i="16"/>
  <c r="L336" i="16"/>
  <c r="L338" i="16" s="1"/>
  <c r="L304" i="16"/>
  <c r="M284" i="16"/>
  <c r="M316" i="16"/>
  <c r="M318" i="16" s="1"/>
  <c r="K326" i="16"/>
  <c r="K328" i="16" s="1"/>
  <c r="K294" i="16"/>
  <c r="N284" i="16"/>
  <c r="N316" i="16"/>
  <c r="N318" i="16" s="1"/>
  <c r="O331" i="16"/>
  <c r="O299" i="16"/>
  <c r="K331" i="16"/>
  <c r="K333" i="16" s="1"/>
  <c r="K299" i="16"/>
  <c r="M336" i="16"/>
  <c r="M338" i="16" s="1"/>
  <c r="M304" i="16"/>
  <c r="P333" i="16"/>
  <c r="L153" i="16"/>
  <c r="M326" i="16"/>
  <c r="M328" i="16" s="1"/>
  <c r="M294" i="16"/>
  <c r="N336" i="16"/>
  <c r="N304" i="16"/>
  <c r="O336" i="16"/>
  <c r="O338" i="16" s="1"/>
  <c r="O304" i="16"/>
  <c r="O326" i="16"/>
  <c r="O328" i="16" s="1"/>
  <c r="O294" i="16"/>
  <c r="M321" i="16"/>
  <c r="M323" i="16" s="1"/>
  <c r="M289" i="16"/>
  <c r="M331" i="16"/>
  <c r="M333" i="16" s="1"/>
  <c r="M299" i="16"/>
  <c r="S158" i="16"/>
  <c r="S213" i="16" s="1"/>
  <c r="S335" i="16"/>
  <c r="S338" i="16" s="1"/>
  <c r="P336" i="16"/>
  <c r="P338" i="16" s="1"/>
  <c r="P304" i="16"/>
  <c r="O333" i="16"/>
  <c r="O341" i="16"/>
  <c r="O343" i="16" s="1"/>
  <c r="O309" i="16"/>
  <c r="M341" i="16"/>
  <c r="M343" i="16" s="1"/>
  <c r="M309" i="16"/>
  <c r="L341" i="16"/>
  <c r="L343" i="16" s="1"/>
  <c r="L309" i="16"/>
  <c r="K104" i="16"/>
  <c r="K106" i="16" s="1"/>
  <c r="K158" i="16"/>
  <c r="K213" i="16" s="1"/>
  <c r="P158" i="16"/>
  <c r="P213" i="16" s="1"/>
  <c r="K249" i="16"/>
  <c r="K31" i="27" s="1"/>
  <c r="O153" i="16"/>
  <c r="O208" i="16" s="1"/>
  <c r="K229" i="16"/>
  <c r="K13" i="27" s="1"/>
  <c r="K250" i="16"/>
  <c r="K32" i="27" s="1"/>
  <c r="K230" i="16"/>
  <c r="K14" i="27" s="1"/>
  <c r="K245" i="16"/>
  <c r="K27" i="27" s="1"/>
  <c r="N158" i="16"/>
  <c r="N213" i="16" s="1"/>
  <c r="K233" i="16"/>
  <c r="K17" i="27" s="1"/>
  <c r="L106" i="16"/>
  <c r="K236" i="16"/>
  <c r="K20" i="27" s="1"/>
  <c r="K232" i="16"/>
  <c r="K16" i="27" s="1"/>
  <c r="M158" i="16"/>
  <c r="M213" i="16" s="1"/>
  <c r="J25" i="26"/>
  <c r="J4" i="26"/>
  <c r="J4" i="8"/>
  <c r="L5" i="8"/>
  <c r="L13" i="26"/>
  <c r="L14" i="26" s="1"/>
  <c r="M10" i="26"/>
  <c r="L5" i="26"/>
  <c r="K5" i="16"/>
  <c r="K5" i="27"/>
  <c r="K228" i="16"/>
  <c r="K12" i="27" s="1"/>
  <c r="K246" i="16"/>
  <c r="K28" i="27" s="1"/>
  <c r="K226" i="16"/>
  <c r="K10" i="27" s="1"/>
  <c r="O249" i="16"/>
  <c r="O31" i="27" s="1"/>
  <c r="O233" i="16"/>
  <c r="P227" i="16"/>
  <c r="P11" i="27" s="1"/>
  <c r="L232" i="16"/>
  <c r="L16" i="27" s="1"/>
  <c r="P235" i="16"/>
  <c r="P19" i="27" s="1"/>
  <c r="L244" i="16"/>
  <c r="L26" i="27" s="1"/>
  <c r="L248" i="16"/>
  <c r="L30" i="27" s="1"/>
  <c r="P251" i="16"/>
  <c r="P33" i="27" s="1"/>
  <c r="J226" i="16"/>
  <c r="J234" i="16"/>
  <c r="J18" i="27" s="1"/>
  <c r="N237" i="16"/>
  <c r="J250" i="16"/>
  <c r="J32" i="27" s="1"/>
  <c r="O254" i="16"/>
  <c r="O246" i="16"/>
  <c r="O28" i="27" s="1"/>
  <c r="O234" i="16"/>
  <c r="O18" i="27" s="1"/>
  <c r="O226" i="16"/>
  <c r="K21" i="27"/>
  <c r="N106" i="16"/>
  <c r="P228" i="16"/>
  <c r="P12" i="27" s="1"/>
  <c r="L229" i="16"/>
  <c r="L13" i="27" s="1"/>
  <c r="P232" i="16"/>
  <c r="P16" i="27" s="1"/>
  <c r="L233" i="16"/>
  <c r="P236" i="16"/>
  <c r="P20" i="27" s="1"/>
  <c r="L237" i="16"/>
  <c r="P244" i="16"/>
  <c r="P26" i="27" s="1"/>
  <c r="L245" i="16"/>
  <c r="L27" i="27" s="1"/>
  <c r="P248" i="16"/>
  <c r="P30" i="27" s="1"/>
  <c r="L249" i="16"/>
  <c r="L31" i="27" s="1"/>
  <c r="P252" i="16"/>
  <c r="P34" i="27" s="1"/>
  <c r="L253" i="16"/>
  <c r="L35" i="27" s="1"/>
  <c r="N226" i="16"/>
  <c r="J227" i="16"/>
  <c r="J11" i="27" s="1"/>
  <c r="N230" i="16"/>
  <c r="N14" i="27" s="1"/>
  <c r="J231" i="16"/>
  <c r="J15" i="27" s="1"/>
  <c r="N234" i="16"/>
  <c r="N18" i="27" s="1"/>
  <c r="J235" i="16"/>
  <c r="J19" i="27" s="1"/>
  <c r="J243" i="16"/>
  <c r="N246" i="16"/>
  <c r="N28" i="27" s="1"/>
  <c r="J247" i="16"/>
  <c r="J29" i="27" s="1"/>
  <c r="N250" i="16"/>
  <c r="J251" i="16"/>
  <c r="J33" i="27" s="1"/>
  <c r="N254" i="16"/>
  <c r="K36" i="27"/>
  <c r="O245" i="16"/>
  <c r="O27" i="27" s="1"/>
  <c r="O229" i="16"/>
  <c r="O13" i="27" s="1"/>
  <c r="P247" i="16"/>
  <c r="P29" i="27" s="1"/>
  <c r="L252" i="16"/>
  <c r="L34" i="27" s="1"/>
  <c r="N229" i="16"/>
  <c r="N13" i="27" s="1"/>
  <c r="N233" i="16"/>
  <c r="N245" i="16"/>
  <c r="N27" i="27" s="1"/>
  <c r="N249" i="16"/>
  <c r="N31" i="27" s="1"/>
  <c r="J254" i="16"/>
  <c r="J36" i="27" s="1"/>
  <c r="O250" i="16"/>
  <c r="O247" i="16"/>
  <c r="O29" i="27" s="1"/>
  <c r="O235" i="16"/>
  <c r="O19" i="27" s="1"/>
  <c r="O227" i="16"/>
  <c r="O11" i="27" s="1"/>
  <c r="L226" i="16"/>
  <c r="P229" i="16"/>
  <c r="P13" i="27" s="1"/>
  <c r="L230" i="16"/>
  <c r="L14" i="27" s="1"/>
  <c r="P233" i="16"/>
  <c r="Q233" i="16" s="1"/>
  <c r="P237" i="16"/>
  <c r="P245" i="16"/>
  <c r="P27" i="27" s="1"/>
  <c r="L246" i="16"/>
  <c r="L28" i="27" s="1"/>
  <c r="P249" i="16"/>
  <c r="P31" i="27" s="1"/>
  <c r="L250" i="16"/>
  <c r="P253" i="16"/>
  <c r="P35" i="27" s="1"/>
  <c r="L254" i="16"/>
  <c r="N227" i="16"/>
  <c r="N11" i="27" s="1"/>
  <c r="J228" i="16"/>
  <c r="J12" i="27" s="1"/>
  <c r="N231" i="16"/>
  <c r="N15" i="27" s="1"/>
  <c r="J232" i="16"/>
  <c r="J16" i="27" s="1"/>
  <c r="N235" i="16"/>
  <c r="N19" i="27" s="1"/>
  <c r="J236" i="16"/>
  <c r="J20" i="27" s="1"/>
  <c r="N243" i="16"/>
  <c r="J244" i="16"/>
  <c r="J26" i="27" s="1"/>
  <c r="N247" i="16"/>
  <c r="N29" i="27" s="1"/>
  <c r="J248" i="16"/>
  <c r="J30" i="27" s="1"/>
  <c r="N251" i="16"/>
  <c r="N33" i="27" s="1"/>
  <c r="J252" i="16"/>
  <c r="J34" i="27" s="1"/>
  <c r="O252" i="16"/>
  <c r="O34" i="27" s="1"/>
  <c r="O248" i="16"/>
  <c r="O30" i="27" s="1"/>
  <c r="O244" i="16"/>
  <c r="O26" i="27" s="1"/>
  <c r="O236" i="16"/>
  <c r="O20" i="27" s="1"/>
  <c r="O232" i="16"/>
  <c r="O16" i="27" s="1"/>
  <c r="O228" i="16"/>
  <c r="O12" i="27" s="1"/>
  <c r="K25" i="27"/>
  <c r="O253" i="16"/>
  <c r="O35" i="27" s="1"/>
  <c r="O237" i="16"/>
  <c r="L228" i="16"/>
  <c r="L12" i="27" s="1"/>
  <c r="P231" i="16"/>
  <c r="P15" i="27" s="1"/>
  <c r="L236" i="16"/>
  <c r="L20" i="27" s="1"/>
  <c r="P243" i="16"/>
  <c r="Q243" i="16" s="1"/>
  <c r="R243" i="16" s="1"/>
  <c r="J230" i="16"/>
  <c r="J14" i="27" s="1"/>
  <c r="J246" i="16"/>
  <c r="J28" i="27" s="1"/>
  <c r="N253" i="16"/>
  <c r="N35" i="27" s="1"/>
  <c r="O230" i="16"/>
  <c r="O14" i="27" s="1"/>
  <c r="O251" i="16"/>
  <c r="O33" i="27" s="1"/>
  <c r="O243" i="16"/>
  <c r="O231" i="16"/>
  <c r="O15" i="27" s="1"/>
  <c r="L234" i="16"/>
  <c r="L18" i="27" s="1"/>
  <c r="P226" i="16"/>
  <c r="Q226" i="16" s="1"/>
  <c r="R226" i="16" s="1"/>
  <c r="L227" i="16"/>
  <c r="L11" i="27" s="1"/>
  <c r="P230" i="16"/>
  <c r="P14" i="27" s="1"/>
  <c r="L231" i="16"/>
  <c r="L15" i="27" s="1"/>
  <c r="P234" i="16"/>
  <c r="P18" i="27" s="1"/>
  <c r="L235" i="16"/>
  <c r="L19" i="27" s="1"/>
  <c r="L243" i="16"/>
  <c r="P246" i="16"/>
  <c r="P28" i="27" s="1"/>
  <c r="L247" i="16"/>
  <c r="L29" i="27" s="1"/>
  <c r="P250" i="16"/>
  <c r="Q250" i="16" s="1"/>
  <c r="R250" i="16" s="1"/>
  <c r="L251" i="16"/>
  <c r="L33" i="27" s="1"/>
  <c r="P254" i="16"/>
  <c r="Q254" i="16" s="1"/>
  <c r="R254" i="16" s="1"/>
  <c r="M226" i="16"/>
  <c r="M227" i="16"/>
  <c r="M11" i="27" s="1"/>
  <c r="M228" i="16"/>
  <c r="M12" i="27" s="1"/>
  <c r="M229" i="16"/>
  <c r="M13" i="27" s="1"/>
  <c r="M230" i="16"/>
  <c r="M14" i="27" s="1"/>
  <c r="M231" i="16"/>
  <c r="M15" i="27" s="1"/>
  <c r="M232" i="16"/>
  <c r="M16" i="27" s="1"/>
  <c r="M233" i="16"/>
  <c r="M234" i="16"/>
  <c r="M18" i="27" s="1"/>
  <c r="M235" i="16"/>
  <c r="M19" i="27" s="1"/>
  <c r="M236" i="16"/>
  <c r="M20" i="27" s="1"/>
  <c r="M237" i="16"/>
  <c r="M243" i="16"/>
  <c r="M244" i="16"/>
  <c r="M26" i="27" s="1"/>
  <c r="M245" i="16"/>
  <c r="M27" i="27" s="1"/>
  <c r="M246" i="16"/>
  <c r="M28" i="27" s="1"/>
  <c r="M247" i="16"/>
  <c r="M29" i="27" s="1"/>
  <c r="M248" i="16"/>
  <c r="M30" i="27" s="1"/>
  <c r="M249" i="16"/>
  <c r="M31" i="27" s="1"/>
  <c r="M250" i="16"/>
  <c r="M251" i="16"/>
  <c r="M33" i="27" s="1"/>
  <c r="M252" i="16"/>
  <c r="M34" i="27" s="1"/>
  <c r="M253" i="16"/>
  <c r="M35" i="27" s="1"/>
  <c r="M254" i="16"/>
  <c r="N228" i="16"/>
  <c r="N12" i="27" s="1"/>
  <c r="J229" i="16"/>
  <c r="J13" i="27" s="1"/>
  <c r="N232" i="16"/>
  <c r="N16" i="27" s="1"/>
  <c r="J233" i="16"/>
  <c r="J17" i="27" s="1"/>
  <c r="N236" i="16"/>
  <c r="N20" i="27" s="1"/>
  <c r="J237" i="16"/>
  <c r="J21" i="27" s="1"/>
  <c r="N244" i="16"/>
  <c r="N26" i="27" s="1"/>
  <c r="J245" i="16"/>
  <c r="J27" i="27" s="1"/>
  <c r="N248" i="16"/>
  <c r="N30" i="27" s="1"/>
  <c r="J249" i="16"/>
  <c r="J31" i="27" s="1"/>
  <c r="N252" i="16"/>
  <c r="N34" i="27" s="1"/>
  <c r="J253" i="16"/>
  <c r="J35" i="27" s="1"/>
  <c r="O106" i="16"/>
  <c r="M106" i="16"/>
  <c r="G656" i="38" l="1"/>
  <c r="G616" i="38"/>
  <c r="G536" i="38"/>
  <c r="G376" i="38"/>
  <c r="G576" i="38"/>
  <c r="G496" i="38"/>
  <c r="G336" i="38"/>
  <c r="G456" i="38"/>
  <c r="G416" i="38"/>
  <c r="G176" i="38"/>
  <c r="G256" i="38"/>
  <c r="G296" i="38"/>
  <c r="G216" i="38"/>
  <c r="G96" i="38"/>
  <c r="G16" i="38"/>
  <c r="G56" i="38"/>
  <c r="G136" i="38"/>
  <c r="J667" i="38"/>
  <c r="J627" i="38"/>
  <c r="J547" i="38"/>
  <c r="J387" i="38"/>
  <c r="J507" i="38"/>
  <c r="J347" i="38"/>
  <c r="J467" i="38"/>
  <c r="J427" i="38"/>
  <c r="J587" i="38"/>
  <c r="J187" i="38"/>
  <c r="J267" i="38"/>
  <c r="J307" i="38"/>
  <c r="J227" i="38"/>
  <c r="J107" i="38"/>
  <c r="J27" i="38"/>
  <c r="J67" i="38"/>
  <c r="J147" i="38"/>
  <c r="J659" i="38"/>
  <c r="J619" i="38"/>
  <c r="J579" i="38"/>
  <c r="J539" i="38"/>
  <c r="J459" i="38"/>
  <c r="J379" i="38"/>
  <c r="J339" i="38"/>
  <c r="J499" i="38"/>
  <c r="J179" i="38"/>
  <c r="J299" i="38"/>
  <c r="J419" i="38"/>
  <c r="J139" i="38"/>
  <c r="J99" i="38"/>
  <c r="J19" i="38"/>
  <c r="J259" i="38"/>
  <c r="J219" i="38"/>
  <c r="J59" i="38"/>
  <c r="J650" i="38"/>
  <c r="J610" i="38"/>
  <c r="J570" i="38"/>
  <c r="J450" i="38"/>
  <c r="J530" i="38"/>
  <c r="J490" i="38"/>
  <c r="J410" i="38"/>
  <c r="J370" i="38"/>
  <c r="J210" i="38"/>
  <c r="J330" i="38"/>
  <c r="J130" i="38"/>
  <c r="J50" i="38"/>
  <c r="J250" i="38"/>
  <c r="J170" i="38"/>
  <c r="J10" i="38"/>
  <c r="J290" i="38"/>
  <c r="J90" i="38"/>
  <c r="J646" i="38"/>
  <c r="J566" i="38"/>
  <c r="J446" i="38"/>
  <c r="J606" i="38"/>
  <c r="J406" i="38"/>
  <c r="J366" i="38"/>
  <c r="J206" i="38"/>
  <c r="J326" i="38"/>
  <c r="J46" i="38"/>
  <c r="J486" i="38"/>
  <c r="J246" i="38"/>
  <c r="J166" i="38"/>
  <c r="J526" i="38"/>
  <c r="J286" i="38"/>
  <c r="J126" i="38"/>
  <c r="J86" i="38"/>
  <c r="J6" i="38"/>
  <c r="I654" i="38"/>
  <c r="I614" i="38"/>
  <c r="I574" i="38"/>
  <c r="I534" i="38"/>
  <c r="I494" i="38"/>
  <c r="I454" i="38"/>
  <c r="I414" i="38"/>
  <c r="I334" i="38"/>
  <c r="I254" i="38"/>
  <c r="I374" i="38"/>
  <c r="I294" i="38"/>
  <c r="I94" i="38"/>
  <c r="I214" i="38"/>
  <c r="I134" i="38"/>
  <c r="I54" i="38"/>
  <c r="I14" i="38"/>
  <c r="I174" i="38"/>
  <c r="M610" i="38"/>
  <c r="M650" i="38"/>
  <c r="M490" i="38"/>
  <c r="M450" i="38"/>
  <c r="M570" i="38"/>
  <c r="M410" i="38"/>
  <c r="M530" i="38"/>
  <c r="M250" i="38"/>
  <c r="M170" i="38"/>
  <c r="M90" i="38"/>
  <c r="M290" i="38"/>
  <c r="M50" i="38"/>
  <c r="M10" i="38"/>
  <c r="M330" i="38"/>
  <c r="M370" i="38"/>
  <c r="M210" i="38"/>
  <c r="M130" i="38"/>
  <c r="L659" i="38"/>
  <c r="L619" i="38"/>
  <c r="L579" i="38"/>
  <c r="L499" i="38"/>
  <c r="L459" i="38"/>
  <c r="L539" i="38"/>
  <c r="L419" i="38"/>
  <c r="L259" i="38"/>
  <c r="L379" i="38"/>
  <c r="L219" i="38"/>
  <c r="L139" i="38"/>
  <c r="L99" i="38"/>
  <c r="L59" i="38"/>
  <c r="L19" i="38"/>
  <c r="L339" i="38"/>
  <c r="L179" i="38"/>
  <c r="L299" i="38"/>
  <c r="K650" i="38"/>
  <c r="K610" i="38"/>
  <c r="K570" i="38"/>
  <c r="K530" i="38"/>
  <c r="K450" i="38"/>
  <c r="K370" i="38"/>
  <c r="K330" i="38"/>
  <c r="K170" i="38"/>
  <c r="K490" i="38"/>
  <c r="K210" i="38"/>
  <c r="K250" i="38"/>
  <c r="K290" i="38"/>
  <c r="K130" i="38"/>
  <c r="K410" i="38"/>
  <c r="K10" i="38"/>
  <c r="K90" i="38"/>
  <c r="K50" i="38"/>
  <c r="M660" i="38"/>
  <c r="M620" i="38"/>
  <c r="M580" i="38"/>
  <c r="M540" i="38"/>
  <c r="M380" i="38"/>
  <c r="M500" i="38"/>
  <c r="M340" i="38"/>
  <c r="M420" i="38"/>
  <c r="M180" i="38"/>
  <c r="M140" i="38"/>
  <c r="M220" i="38"/>
  <c r="M260" i="38"/>
  <c r="M100" i="38"/>
  <c r="M20" i="38"/>
  <c r="M460" i="38"/>
  <c r="M60" i="38"/>
  <c r="M300" i="38"/>
  <c r="L662" i="38"/>
  <c r="L582" i="38"/>
  <c r="L622" i="38"/>
  <c r="L502" i="38"/>
  <c r="L462" i="38"/>
  <c r="L542" i="38"/>
  <c r="L302" i="38"/>
  <c r="L142" i="38"/>
  <c r="L222" i="38"/>
  <c r="L262" i="38"/>
  <c r="L102" i="38"/>
  <c r="L422" i="38"/>
  <c r="L382" i="38"/>
  <c r="L342" i="38"/>
  <c r="L62" i="38"/>
  <c r="L182" i="38"/>
  <c r="L22" i="38"/>
  <c r="M662" i="38"/>
  <c r="M582" i="38"/>
  <c r="M622" i="38"/>
  <c r="M502" i="38"/>
  <c r="M462" i="38"/>
  <c r="M422" i="38"/>
  <c r="M542" i="38"/>
  <c r="M262" i="38"/>
  <c r="M102" i="38"/>
  <c r="M382" i="38"/>
  <c r="M182" i="38"/>
  <c r="M62" i="38"/>
  <c r="M22" i="38"/>
  <c r="M342" i="38"/>
  <c r="M302" i="38"/>
  <c r="M142" i="38"/>
  <c r="M222" i="38"/>
  <c r="K661" i="38"/>
  <c r="K581" i="38"/>
  <c r="K541" i="38"/>
  <c r="K461" i="38"/>
  <c r="K621" i="38"/>
  <c r="K421" i="38"/>
  <c r="K381" i="38"/>
  <c r="K221" i="38"/>
  <c r="K341" i="38"/>
  <c r="K61" i="38"/>
  <c r="K21" i="38"/>
  <c r="K501" i="38"/>
  <c r="K261" i="38"/>
  <c r="K181" i="38"/>
  <c r="K301" i="38"/>
  <c r="K141" i="38"/>
  <c r="K101" i="38"/>
  <c r="I668" i="38"/>
  <c r="I628" i="38"/>
  <c r="I548" i="38"/>
  <c r="I588" i="38"/>
  <c r="I468" i="38"/>
  <c r="I428" i="38"/>
  <c r="I388" i="38"/>
  <c r="I508" i="38"/>
  <c r="I348" i="38"/>
  <c r="I228" i="38"/>
  <c r="I308" i="38"/>
  <c r="I108" i="38"/>
  <c r="I68" i="38"/>
  <c r="I28" i="38"/>
  <c r="I148" i="38"/>
  <c r="I268" i="38"/>
  <c r="I188" i="38"/>
  <c r="G653" i="38"/>
  <c r="G613" i="38"/>
  <c r="G573" i="38"/>
  <c r="G533" i="38"/>
  <c r="G373" i="38"/>
  <c r="G493" i="38"/>
  <c r="G333" i="38"/>
  <c r="G413" i="38"/>
  <c r="G173" i="38"/>
  <c r="G133" i="38"/>
  <c r="G213" i="38"/>
  <c r="G253" i="38"/>
  <c r="G93" i="38"/>
  <c r="G13" i="38"/>
  <c r="G453" i="38"/>
  <c r="G53" i="38"/>
  <c r="G293" i="38"/>
  <c r="H655" i="38"/>
  <c r="H575" i="38"/>
  <c r="H615" i="38"/>
  <c r="H495" i="38"/>
  <c r="H455" i="38"/>
  <c r="H535" i="38"/>
  <c r="H295" i="38"/>
  <c r="H135" i="38"/>
  <c r="H215" i="38"/>
  <c r="H255" i="38"/>
  <c r="H95" i="38"/>
  <c r="H415" i="38"/>
  <c r="H375" i="38"/>
  <c r="H55" i="38"/>
  <c r="H175" i="38"/>
  <c r="H335" i="38"/>
  <c r="H15" i="38"/>
  <c r="K663" i="38"/>
  <c r="K583" i="38"/>
  <c r="K623" i="38"/>
  <c r="K543" i="38"/>
  <c r="K503" i="38"/>
  <c r="K463" i="38"/>
  <c r="K303" i="38"/>
  <c r="K143" i="38"/>
  <c r="K423" i="38"/>
  <c r="K183" i="38"/>
  <c r="K103" i="38"/>
  <c r="K343" i="38"/>
  <c r="K63" i="38"/>
  <c r="K383" i="38"/>
  <c r="K263" i="38"/>
  <c r="K223" i="38"/>
  <c r="K23" i="38"/>
  <c r="K647" i="38"/>
  <c r="K567" i="38"/>
  <c r="K527" i="38"/>
  <c r="K607" i="38"/>
  <c r="K487" i="38"/>
  <c r="K447" i="38"/>
  <c r="K287" i="38"/>
  <c r="K127" i="38"/>
  <c r="K207" i="38"/>
  <c r="K247" i="38"/>
  <c r="K87" i="38"/>
  <c r="K407" i="38"/>
  <c r="K367" i="38"/>
  <c r="K47" i="38"/>
  <c r="K167" i="38"/>
  <c r="K327" i="38"/>
  <c r="K7" i="38"/>
  <c r="J662" i="38"/>
  <c r="J622" i="38"/>
  <c r="J542" i="38"/>
  <c r="J462" i="38"/>
  <c r="J422" i="38"/>
  <c r="J382" i="38"/>
  <c r="J582" i="38"/>
  <c r="J502" i="38"/>
  <c r="J342" i="38"/>
  <c r="J222" i="38"/>
  <c r="J302" i="38"/>
  <c r="J62" i="38"/>
  <c r="J22" i="38"/>
  <c r="J142" i="38"/>
  <c r="J262" i="38"/>
  <c r="J102" i="38"/>
  <c r="J182" i="38"/>
  <c r="J653" i="38"/>
  <c r="J613" i="38"/>
  <c r="J453" i="38"/>
  <c r="J533" i="38"/>
  <c r="J493" i="38"/>
  <c r="J413" i="38"/>
  <c r="J573" i="38"/>
  <c r="J373" i="38"/>
  <c r="J213" i="38"/>
  <c r="J253" i="38"/>
  <c r="J173" i="38"/>
  <c r="J53" i="38"/>
  <c r="J293" i="38"/>
  <c r="J333" i="38"/>
  <c r="J13" i="38"/>
  <c r="J133" i="38"/>
  <c r="J93" i="38"/>
  <c r="L666" i="38"/>
  <c r="L586" i="38"/>
  <c r="L506" i="38"/>
  <c r="L466" i="38"/>
  <c r="L626" i="38"/>
  <c r="L266" i="38"/>
  <c r="L546" i="38"/>
  <c r="L346" i="38"/>
  <c r="L106" i="38"/>
  <c r="L386" i="38"/>
  <c r="L186" i="38"/>
  <c r="L66" i="38"/>
  <c r="L26" i="38"/>
  <c r="L306" i="38"/>
  <c r="L426" i="38"/>
  <c r="L226" i="38"/>
  <c r="L146" i="38"/>
  <c r="I647" i="38"/>
  <c r="I607" i="38"/>
  <c r="I447" i="38"/>
  <c r="I407" i="38"/>
  <c r="I367" i="38"/>
  <c r="I567" i="38"/>
  <c r="I527" i="38"/>
  <c r="I487" i="38"/>
  <c r="I327" i="38"/>
  <c r="I207" i="38"/>
  <c r="I287" i="38"/>
  <c r="I47" i="38"/>
  <c r="I127" i="38"/>
  <c r="I247" i="38"/>
  <c r="I87" i="38"/>
  <c r="I7" i="38"/>
  <c r="I167" i="38"/>
  <c r="L663" i="38"/>
  <c r="L623" i="38"/>
  <c r="L543" i="38"/>
  <c r="L503" i="38"/>
  <c r="L463" i="38"/>
  <c r="L583" i="38"/>
  <c r="L423" i="38"/>
  <c r="L343" i="38"/>
  <c r="L263" i="38"/>
  <c r="L303" i="38"/>
  <c r="L103" i="38"/>
  <c r="L223" i="38"/>
  <c r="L143" i="38"/>
  <c r="L63" i="38"/>
  <c r="L23" i="38"/>
  <c r="L383" i="38"/>
  <c r="L183" i="38"/>
  <c r="G655" i="38"/>
  <c r="G615" i="38"/>
  <c r="G575" i="38"/>
  <c r="G535" i="38"/>
  <c r="G375" i="38"/>
  <c r="G495" i="38"/>
  <c r="G335" i="38"/>
  <c r="G415" i="38"/>
  <c r="G175" i="38"/>
  <c r="G135" i="38"/>
  <c r="G455" i="38"/>
  <c r="G215" i="38"/>
  <c r="G295" i="38"/>
  <c r="G95" i="38"/>
  <c r="G15" i="38"/>
  <c r="G55" i="38"/>
  <c r="G255" i="38"/>
  <c r="G586" i="38"/>
  <c r="G626" i="38"/>
  <c r="G666" i="38"/>
  <c r="G506" i="38"/>
  <c r="G546" i="38"/>
  <c r="G426" i="38"/>
  <c r="G386" i="38"/>
  <c r="G306" i="38"/>
  <c r="G146" i="38"/>
  <c r="G266" i="38"/>
  <c r="G186" i="38"/>
  <c r="G106" i="38"/>
  <c r="G466" i="38"/>
  <c r="G346" i="38"/>
  <c r="G226" i="38"/>
  <c r="G26" i="38"/>
  <c r="G66" i="38"/>
  <c r="M667" i="38"/>
  <c r="M627" i="38"/>
  <c r="M587" i="38"/>
  <c r="M547" i="38"/>
  <c r="M467" i="38"/>
  <c r="M427" i="38"/>
  <c r="M507" i="38"/>
  <c r="M387" i="38"/>
  <c r="M227" i="38"/>
  <c r="M147" i="38"/>
  <c r="M67" i="38"/>
  <c r="M27" i="38"/>
  <c r="M307" i="38"/>
  <c r="M187" i="38"/>
  <c r="M347" i="38"/>
  <c r="M267" i="38"/>
  <c r="M107" i="38"/>
  <c r="M651" i="38"/>
  <c r="M611" i="38"/>
  <c r="M571" i="38"/>
  <c r="M491" i="38"/>
  <c r="M451" i="38"/>
  <c r="M411" i="38"/>
  <c r="M251" i="38"/>
  <c r="M371" i="38"/>
  <c r="M211" i="38"/>
  <c r="M131" i="38"/>
  <c r="M91" i="38"/>
  <c r="M531" i="38"/>
  <c r="M51" i="38"/>
  <c r="M11" i="38"/>
  <c r="M331" i="38"/>
  <c r="M171" i="38"/>
  <c r="M291" i="38"/>
  <c r="M614" i="38"/>
  <c r="M494" i="38"/>
  <c r="M534" i="38"/>
  <c r="M454" i="38"/>
  <c r="M414" i="38"/>
  <c r="M254" i="38"/>
  <c r="M654" i="38"/>
  <c r="M334" i="38"/>
  <c r="M174" i="38"/>
  <c r="M94" i="38"/>
  <c r="M294" i="38"/>
  <c r="M54" i="38"/>
  <c r="M14" i="38"/>
  <c r="M374" i="38"/>
  <c r="M574" i="38"/>
  <c r="M214" i="38"/>
  <c r="M134" i="38"/>
  <c r="H624" i="38"/>
  <c r="H664" i="38"/>
  <c r="H504" i="38"/>
  <c r="H584" i="38"/>
  <c r="H544" i="38"/>
  <c r="H464" i="38"/>
  <c r="H424" i="38"/>
  <c r="H264" i="38"/>
  <c r="H184" i="38"/>
  <c r="H104" i="38"/>
  <c r="H384" i="38"/>
  <c r="H304" i="38"/>
  <c r="H64" i="38"/>
  <c r="H24" i="38"/>
  <c r="H224" i="38"/>
  <c r="H144" i="38"/>
  <c r="H344" i="38"/>
  <c r="G628" i="38"/>
  <c r="G588" i="38"/>
  <c r="G668" i="38"/>
  <c r="G508" i="38"/>
  <c r="G548" i="38"/>
  <c r="G388" i="38"/>
  <c r="G308" i="38"/>
  <c r="G148" i="38"/>
  <c r="G468" i="38"/>
  <c r="G268" i="38"/>
  <c r="G428" i="38"/>
  <c r="G188" i="38"/>
  <c r="G108" i="38"/>
  <c r="G348" i="38"/>
  <c r="G28" i="38"/>
  <c r="G228" i="38"/>
  <c r="G68" i="38"/>
  <c r="G660" i="38"/>
  <c r="G620" i="38"/>
  <c r="G540" i="38"/>
  <c r="G500" i="38"/>
  <c r="G460" i="38"/>
  <c r="G420" i="38"/>
  <c r="G340" i="38"/>
  <c r="G260" i="38"/>
  <c r="G580" i="38"/>
  <c r="G300" i="38"/>
  <c r="G100" i="38"/>
  <c r="G220" i="38"/>
  <c r="G140" i="38"/>
  <c r="G60" i="38"/>
  <c r="G20" i="38"/>
  <c r="G380" i="38"/>
  <c r="G180" i="38"/>
  <c r="G652" i="38"/>
  <c r="G612" i="38"/>
  <c r="G532" i="38"/>
  <c r="G372" i="38"/>
  <c r="G492" i="38"/>
  <c r="G332" i="38"/>
  <c r="G452" i="38"/>
  <c r="G412" i="38"/>
  <c r="G572" i="38"/>
  <c r="G172" i="38"/>
  <c r="G252" i="38"/>
  <c r="G292" i="38"/>
  <c r="G212" i="38"/>
  <c r="G92" i="38"/>
  <c r="G12" i="38"/>
  <c r="G52" i="38"/>
  <c r="G132" i="38"/>
  <c r="J661" i="38"/>
  <c r="J581" i="38"/>
  <c r="J501" i="38"/>
  <c r="J461" i="38"/>
  <c r="J621" i="38"/>
  <c r="J421" i="38"/>
  <c r="J261" i="38"/>
  <c r="J221" i="38"/>
  <c r="J141" i="38"/>
  <c r="J101" i="38"/>
  <c r="J541" i="38"/>
  <c r="J341" i="38"/>
  <c r="J61" i="38"/>
  <c r="J21" i="38"/>
  <c r="J381" i="38"/>
  <c r="J181" i="38"/>
  <c r="J301" i="38"/>
  <c r="J568" i="38"/>
  <c r="J608" i="38"/>
  <c r="J528" i="38"/>
  <c r="J488" i="38"/>
  <c r="J648" i="38"/>
  <c r="J448" i="38"/>
  <c r="J288" i="38"/>
  <c r="J128" i="38"/>
  <c r="J408" i="38"/>
  <c r="J168" i="38"/>
  <c r="J88" i="38"/>
  <c r="J328" i="38"/>
  <c r="J48" i="38"/>
  <c r="J208" i="38"/>
  <c r="J368" i="38"/>
  <c r="J8" i="38"/>
  <c r="J248" i="38"/>
  <c r="M661" i="38"/>
  <c r="M581" i="38"/>
  <c r="M621" i="38"/>
  <c r="M541" i="38"/>
  <c r="M501" i="38"/>
  <c r="M461" i="38"/>
  <c r="M301" i="38"/>
  <c r="M141" i="38"/>
  <c r="M421" i="38"/>
  <c r="M181" i="38"/>
  <c r="M381" i="38"/>
  <c r="M101" i="38"/>
  <c r="M61" i="38"/>
  <c r="M341" i="38"/>
  <c r="M261" i="38"/>
  <c r="M221" i="38"/>
  <c r="M21" i="38"/>
  <c r="I650" i="38"/>
  <c r="I610" i="38"/>
  <c r="I570" i="38"/>
  <c r="I490" i="38"/>
  <c r="I450" i="38"/>
  <c r="I530" i="38"/>
  <c r="I410" i="38"/>
  <c r="I330" i="38"/>
  <c r="I250" i="38"/>
  <c r="I370" i="38"/>
  <c r="I290" i="38"/>
  <c r="I90" i="38"/>
  <c r="I210" i="38"/>
  <c r="I130" i="38"/>
  <c r="I50" i="38"/>
  <c r="I10" i="38"/>
  <c r="I170" i="38"/>
  <c r="I653" i="38"/>
  <c r="I613" i="38"/>
  <c r="I573" i="38"/>
  <c r="I493" i="38"/>
  <c r="I453" i="38"/>
  <c r="I533" i="38"/>
  <c r="I413" i="38"/>
  <c r="I253" i="38"/>
  <c r="I93" i="38"/>
  <c r="I173" i="38"/>
  <c r="I53" i="38"/>
  <c r="I13" i="38"/>
  <c r="I293" i="38"/>
  <c r="I213" i="38"/>
  <c r="I133" i="38"/>
  <c r="I373" i="38"/>
  <c r="I333" i="38"/>
  <c r="L649" i="38"/>
  <c r="L609" i="38"/>
  <c r="L529" i="38"/>
  <c r="L449" i="38"/>
  <c r="L369" i="38"/>
  <c r="L329" i="38"/>
  <c r="L489" i="38"/>
  <c r="L169" i="38"/>
  <c r="L569" i="38"/>
  <c r="L289" i="38"/>
  <c r="L409" i="38"/>
  <c r="L129" i="38"/>
  <c r="L89" i="38"/>
  <c r="L9" i="38"/>
  <c r="L249" i="38"/>
  <c r="L209" i="38"/>
  <c r="L49" i="38"/>
  <c r="L611" i="38"/>
  <c r="L571" i="38"/>
  <c r="L651" i="38"/>
  <c r="L531" i="38"/>
  <c r="L491" i="38"/>
  <c r="L451" i="38"/>
  <c r="L411" i="38"/>
  <c r="L371" i="38"/>
  <c r="L331" i="38"/>
  <c r="L291" i="38"/>
  <c r="L131" i="38"/>
  <c r="L211" i="38"/>
  <c r="L91" i="38"/>
  <c r="L251" i="38"/>
  <c r="L11" i="38"/>
  <c r="L171" i="38"/>
  <c r="L51" i="38"/>
  <c r="L667" i="38"/>
  <c r="L627" i="38"/>
  <c r="L547" i="38"/>
  <c r="L507" i="38"/>
  <c r="L467" i="38"/>
  <c r="L427" i="38"/>
  <c r="L587" i="38"/>
  <c r="L347" i="38"/>
  <c r="L267" i="38"/>
  <c r="L307" i="38"/>
  <c r="L107" i="38"/>
  <c r="L227" i="38"/>
  <c r="L147" i="38"/>
  <c r="L67" i="38"/>
  <c r="L27" i="38"/>
  <c r="L387" i="38"/>
  <c r="L187" i="38"/>
  <c r="K662" i="38"/>
  <c r="K622" i="38"/>
  <c r="K582" i="38"/>
  <c r="K542" i="38"/>
  <c r="K382" i="38"/>
  <c r="K502" i="38"/>
  <c r="K342" i="38"/>
  <c r="K422" i="38"/>
  <c r="K182" i="38"/>
  <c r="K142" i="38"/>
  <c r="K462" i="38"/>
  <c r="K222" i="38"/>
  <c r="K302" i="38"/>
  <c r="K102" i="38"/>
  <c r="K22" i="38"/>
  <c r="K62" i="38"/>
  <c r="K262" i="38"/>
  <c r="K654" i="38"/>
  <c r="K614" i="38"/>
  <c r="K574" i="38"/>
  <c r="K454" i="38"/>
  <c r="K374" i="38"/>
  <c r="K534" i="38"/>
  <c r="K334" i="38"/>
  <c r="K174" i="38"/>
  <c r="K494" i="38"/>
  <c r="K214" i="38"/>
  <c r="K254" i="38"/>
  <c r="K294" i="38"/>
  <c r="K134" i="38"/>
  <c r="K14" i="38"/>
  <c r="K414" i="38"/>
  <c r="K94" i="38"/>
  <c r="K54" i="38"/>
  <c r="K646" i="38"/>
  <c r="K606" i="38"/>
  <c r="K566" i="38"/>
  <c r="K526" i="38"/>
  <c r="K366" i="38"/>
  <c r="K486" i="38"/>
  <c r="K326" i="38"/>
  <c r="K446" i="38"/>
  <c r="K406" i="38"/>
  <c r="K166" i="38"/>
  <c r="K246" i="38"/>
  <c r="K286" i="38"/>
  <c r="K86" i="38"/>
  <c r="K206" i="38"/>
  <c r="K6" i="38"/>
  <c r="K126" i="38"/>
  <c r="K46" i="38"/>
  <c r="M664" i="38"/>
  <c r="M624" i="38"/>
  <c r="M544" i="38"/>
  <c r="M464" i="38"/>
  <c r="M424" i="38"/>
  <c r="M504" i="38"/>
  <c r="M384" i="38"/>
  <c r="M224" i="38"/>
  <c r="M344" i="38"/>
  <c r="M264" i="38"/>
  <c r="M184" i="38"/>
  <c r="M64" i="38"/>
  <c r="M24" i="38"/>
  <c r="M304" i="38"/>
  <c r="M104" i="38"/>
  <c r="M584" i="38"/>
  <c r="M144" i="38"/>
  <c r="L646" i="38"/>
  <c r="L566" i="38"/>
  <c r="L606" i="38"/>
  <c r="L526" i="38"/>
  <c r="L486" i="38"/>
  <c r="L446" i="38"/>
  <c r="L286" i="38"/>
  <c r="L126" i="38"/>
  <c r="L406" i="38"/>
  <c r="L166" i="38"/>
  <c r="L366" i="38"/>
  <c r="L86" i="38"/>
  <c r="L46" i="38"/>
  <c r="L246" i="38"/>
  <c r="L206" i="38"/>
  <c r="L6" i="38"/>
  <c r="L326" i="38"/>
  <c r="G629" i="38"/>
  <c r="G589" i="38"/>
  <c r="G669" i="38"/>
  <c r="G549" i="38"/>
  <c r="G509" i="38"/>
  <c r="G429" i="38"/>
  <c r="G469" i="38"/>
  <c r="G389" i="38"/>
  <c r="G349" i="38"/>
  <c r="G309" i="38"/>
  <c r="G149" i="38"/>
  <c r="G229" i="38"/>
  <c r="G189" i="38"/>
  <c r="G109" i="38"/>
  <c r="G29" i="38"/>
  <c r="G269" i="38"/>
  <c r="G69" i="38"/>
  <c r="K648" i="38"/>
  <c r="K608" i="38"/>
  <c r="K488" i="38"/>
  <c r="K448" i="38"/>
  <c r="K568" i="38"/>
  <c r="K528" i="38"/>
  <c r="K408" i="38"/>
  <c r="K328" i="38"/>
  <c r="K248" i="38"/>
  <c r="K288" i="38"/>
  <c r="K88" i="38"/>
  <c r="K208" i="38"/>
  <c r="K128" i="38"/>
  <c r="K48" i="38"/>
  <c r="K8" i="38"/>
  <c r="K368" i="38"/>
  <c r="K168" i="38"/>
  <c r="L660" i="38"/>
  <c r="L620" i="38"/>
  <c r="L540" i="38"/>
  <c r="L580" i="38"/>
  <c r="L460" i="38"/>
  <c r="L420" i="38"/>
  <c r="L380" i="38"/>
  <c r="L500" i="38"/>
  <c r="L340" i="38"/>
  <c r="L220" i="38"/>
  <c r="L300" i="38"/>
  <c r="L60" i="38"/>
  <c r="L20" i="38"/>
  <c r="L140" i="38"/>
  <c r="L260" i="38"/>
  <c r="L180" i="38"/>
  <c r="L100" i="38"/>
  <c r="G654" i="38"/>
  <c r="G614" i="38"/>
  <c r="G574" i="38"/>
  <c r="G374" i="38"/>
  <c r="G494" i="38"/>
  <c r="G334" i="38"/>
  <c r="G454" i="38"/>
  <c r="G414" i="38"/>
  <c r="G174" i="38"/>
  <c r="G254" i="38"/>
  <c r="G294" i="38"/>
  <c r="G534" i="38"/>
  <c r="G94" i="38"/>
  <c r="G14" i="38"/>
  <c r="G134" i="38"/>
  <c r="G54" i="38"/>
  <c r="G214" i="38"/>
  <c r="G646" i="38"/>
  <c r="G606" i="38"/>
  <c r="G526" i="38"/>
  <c r="G566" i="38"/>
  <c r="G446" i="38"/>
  <c r="G366" i="38"/>
  <c r="G326" i="38"/>
  <c r="G486" i="38"/>
  <c r="G166" i="38"/>
  <c r="G286" i="38"/>
  <c r="G406" i="38"/>
  <c r="G126" i="38"/>
  <c r="G86" i="38"/>
  <c r="G206" i="38"/>
  <c r="G6" i="38"/>
  <c r="G246" i="38"/>
  <c r="G46" i="38"/>
  <c r="I664" i="38"/>
  <c r="I624" i="38"/>
  <c r="I544" i="38"/>
  <c r="I584" i="38"/>
  <c r="I464" i="38"/>
  <c r="I424" i="38"/>
  <c r="I384" i="38"/>
  <c r="I504" i="38"/>
  <c r="I344" i="38"/>
  <c r="I224" i="38"/>
  <c r="I304" i="38"/>
  <c r="I64" i="38"/>
  <c r="I24" i="38"/>
  <c r="I144" i="38"/>
  <c r="I264" i="38"/>
  <c r="I184" i="38"/>
  <c r="I104" i="38"/>
  <c r="I648" i="38"/>
  <c r="I608" i="38"/>
  <c r="I528" i="38"/>
  <c r="I368" i="38"/>
  <c r="I568" i="38"/>
  <c r="I488" i="38"/>
  <c r="I328" i="38"/>
  <c r="I448" i="38"/>
  <c r="I408" i="38"/>
  <c r="I168" i="38"/>
  <c r="I248" i="38"/>
  <c r="I288" i="38"/>
  <c r="I208" i="38"/>
  <c r="I88" i="38"/>
  <c r="I8" i="38"/>
  <c r="I128" i="38"/>
  <c r="I48" i="38"/>
  <c r="G625" i="38"/>
  <c r="G585" i="38"/>
  <c r="G665" i="38"/>
  <c r="G545" i="38"/>
  <c r="G505" i="38"/>
  <c r="G425" i="38"/>
  <c r="G465" i="38"/>
  <c r="G385" i="38"/>
  <c r="G345" i="38"/>
  <c r="G305" i="38"/>
  <c r="G145" i="38"/>
  <c r="G225" i="38"/>
  <c r="G105" i="38"/>
  <c r="G25" i="38"/>
  <c r="G265" i="38"/>
  <c r="G65" i="38"/>
  <c r="G185" i="38"/>
  <c r="M666" i="38"/>
  <c r="M626" i="38"/>
  <c r="M546" i="38"/>
  <c r="M466" i="38"/>
  <c r="M586" i="38"/>
  <c r="M426" i="38"/>
  <c r="M506" i="38"/>
  <c r="M386" i="38"/>
  <c r="M226" i="38"/>
  <c r="M266" i="38"/>
  <c r="M186" i="38"/>
  <c r="M66" i="38"/>
  <c r="M26" i="38"/>
  <c r="M306" i="38"/>
  <c r="M106" i="38"/>
  <c r="M146" i="38"/>
  <c r="M346" i="38"/>
  <c r="I651" i="38"/>
  <c r="I571" i="38"/>
  <c r="I491" i="38"/>
  <c r="I451" i="38"/>
  <c r="I611" i="38"/>
  <c r="I531" i="38"/>
  <c r="I411" i="38"/>
  <c r="I251" i="38"/>
  <c r="I331" i="38"/>
  <c r="I91" i="38"/>
  <c r="I371" i="38"/>
  <c r="I171" i="38"/>
  <c r="I51" i="38"/>
  <c r="I11" i="38"/>
  <c r="I291" i="38"/>
  <c r="I211" i="38"/>
  <c r="I131" i="38"/>
  <c r="H645" i="38"/>
  <c r="H605" i="38"/>
  <c r="H565" i="38"/>
  <c r="H525" i="38"/>
  <c r="H445" i="38"/>
  <c r="H365" i="38"/>
  <c r="H325" i="38"/>
  <c r="H165" i="38"/>
  <c r="H205" i="38"/>
  <c r="H245" i="38"/>
  <c r="H485" i="38"/>
  <c r="H285" i="38"/>
  <c r="H405" i="38"/>
  <c r="H125" i="38"/>
  <c r="H85" i="38"/>
  <c r="H45" i="38"/>
  <c r="H5" i="38"/>
  <c r="H652" i="38"/>
  <c r="H572" i="38"/>
  <c r="H612" i="38"/>
  <c r="H532" i="38"/>
  <c r="H492" i="38"/>
  <c r="H452" i="38"/>
  <c r="H292" i="38"/>
  <c r="H132" i="38"/>
  <c r="H412" i="38"/>
  <c r="H332" i="38"/>
  <c r="H172" i="38"/>
  <c r="H92" i="38"/>
  <c r="H52" i="38"/>
  <c r="H252" i="38"/>
  <c r="H12" i="38"/>
  <c r="H372" i="38"/>
  <c r="H212" i="38"/>
  <c r="H665" i="38"/>
  <c r="H585" i="38"/>
  <c r="H505" i="38"/>
  <c r="H625" i="38"/>
  <c r="H465" i="38"/>
  <c r="H425" i="38"/>
  <c r="H545" i="38"/>
  <c r="H265" i="38"/>
  <c r="H225" i="38"/>
  <c r="H145" i="38"/>
  <c r="H105" i="38"/>
  <c r="H65" i="38"/>
  <c r="H25" i="38"/>
  <c r="H385" i="38"/>
  <c r="H305" i="38"/>
  <c r="H185" i="38"/>
  <c r="H345" i="38"/>
  <c r="G584" i="38"/>
  <c r="G664" i="38"/>
  <c r="G504" i="38"/>
  <c r="G384" i="38"/>
  <c r="G304" i="38"/>
  <c r="G144" i="38"/>
  <c r="G464" i="38"/>
  <c r="G344" i="38"/>
  <c r="G264" i="38"/>
  <c r="G184" i="38"/>
  <c r="G104" i="38"/>
  <c r="G624" i="38"/>
  <c r="G544" i="38"/>
  <c r="G424" i="38"/>
  <c r="G24" i="38"/>
  <c r="G224" i="38"/>
  <c r="G64" i="38"/>
  <c r="G648" i="38"/>
  <c r="G608" i="38"/>
  <c r="G568" i="38"/>
  <c r="G488" i="38"/>
  <c r="G448" i="38"/>
  <c r="G408" i="38"/>
  <c r="G248" i="38"/>
  <c r="G368" i="38"/>
  <c r="G328" i="38"/>
  <c r="G208" i="38"/>
  <c r="G128" i="38"/>
  <c r="G88" i="38"/>
  <c r="G528" i="38"/>
  <c r="G48" i="38"/>
  <c r="G8" i="38"/>
  <c r="G168" i="38"/>
  <c r="G288" i="38"/>
  <c r="J663" i="38"/>
  <c r="J623" i="38"/>
  <c r="J543" i="38"/>
  <c r="J383" i="38"/>
  <c r="J583" i="38"/>
  <c r="J503" i="38"/>
  <c r="J343" i="38"/>
  <c r="J463" i="38"/>
  <c r="J423" i="38"/>
  <c r="J183" i="38"/>
  <c r="J263" i="38"/>
  <c r="J303" i="38"/>
  <c r="J223" i="38"/>
  <c r="J103" i="38"/>
  <c r="J23" i="38"/>
  <c r="J63" i="38"/>
  <c r="J143" i="38"/>
  <c r="J654" i="38"/>
  <c r="J614" i="38"/>
  <c r="J574" i="38"/>
  <c r="J534" i="38"/>
  <c r="J454" i="38"/>
  <c r="J494" i="38"/>
  <c r="J414" i="38"/>
  <c r="J374" i="38"/>
  <c r="J214" i="38"/>
  <c r="J134" i="38"/>
  <c r="J54" i="38"/>
  <c r="J334" i="38"/>
  <c r="J254" i="38"/>
  <c r="J174" i="38"/>
  <c r="J14" i="38"/>
  <c r="J294" i="38"/>
  <c r="J94" i="38"/>
  <c r="I646" i="38"/>
  <c r="I566" i="38"/>
  <c r="I486" i="38"/>
  <c r="I446" i="38"/>
  <c r="I606" i="38"/>
  <c r="I406" i="38"/>
  <c r="I246" i="38"/>
  <c r="I206" i="38"/>
  <c r="I126" i="38"/>
  <c r="I86" i="38"/>
  <c r="I326" i="38"/>
  <c r="I46" i="38"/>
  <c r="I6" i="38"/>
  <c r="I366" i="38"/>
  <c r="I286" i="38"/>
  <c r="I526" i="38"/>
  <c r="I166" i="38"/>
  <c r="G661" i="38"/>
  <c r="G621" i="38"/>
  <c r="G541" i="38"/>
  <c r="G461" i="38"/>
  <c r="G501" i="38"/>
  <c r="G421" i="38"/>
  <c r="G581" i="38"/>
  <c r="G381" i="38"/>
  <c r="G221" i="38"/>
  <c r="G261" i="38"/>
  <c r="G181" i="38"/>
  <c r="G61" i="38"/>
  <c r="G21" i="38"/>
  <c r="G301" i="38"/>
  <c r="G341" i="38"/>
  <c r="G101" i="38"/>
  <c r="G141" i="38"/>
  <c r="H658" i="38"/>
  <c r="H578" i="38"/>
  <c r="H618" i="38"/>
  <c r="H538" i="38"/>
  <c r="H498" i="38"/>
  <c r="H458" i="38"/>
  <c r="H298" i="38"/>
  <c r="H138" i="38"/>
  <c r="H418" i="38"/>
  <c r="H178" i="38"/>
  <c r="H378" i="38"/>
  <c r="H338" i="38"/>
  <c r="H98" i="38"/>
  <c r="H58" i="38"/>
  <c r="H258" i="38"/>
  <c r="H218" i="38"/>
  <c r="H18" i="38"/>
  <c r="K666" i="38"/>
  <c r="K586" i="38"/>
  <c r="K506" i="38"/>
  <c r="K426" i="38"/>
  <c r="K626" i="38"/>
  <c r="K466" i="38"/>
  <c r="K306" i="38"/>
  <c r="K146" i="38"/>
  <c r="K226" i="38"/>
  <c r="K546" i="38"/>
  <c r="K346" i="38"/>
  <c r="K266" i="38"/>
  <c r="K106" i="38"/>
  <c r="K386" i="38"/>
  <c r="K66" i="38"/>
  <c r="K186" i="38"/>
  <c r="K26" i="38"/>
  <c r="M668" i="38"/>
  <c r="M628" i="38"/>
  <c r="M548" i="38"/>
  <c r="M468" i="38"/>
  <c r="M428" i="38"/>
  <c r="M508" i="38"/>
  <c r="M588" i="38"/>
  <c r="M388" i="38"/>
  <c r="M228" i="38"/>
  <c r="M268" i="38"/>
  <c r="M188" i="38"/>
  <c r="M68" i="38"/>
  <c r="M28" i="38"/>
  <c r="M308" i="38"/>
  <c r="M108" i="38"/>
  <c r="M348" i="38"/>
  <c r="M148" i="38"/>
  <c r="M648" i="38"/>
  <c r="M608" i="38"/>
  <c r="M568" i="38"/>
  <c r="M528" i="38"/>
  <c r="M448" i="38"/>
  <c r="M368" i="38"/>
  <c r="M328" i="38"/>
  <c r="M168" i="38"/>
  <c r="M208" i="38"/>
  <c r="M248" i="38"/>
  <c r="M488" i="38"/>
  <c r="M288" i="38"/>
  <c r="M408" i="38"/>
  <c r="M128" i="38"/>
  <c r="M88" i="38"/>
  <c r="M48" i="38"/>
  <c r="M8" i="38"/>
  <c r="K620" i="38"/>
  <c r="K660" i="38"/>
  <c r="K500" i="38"/>
  <c r="K580" i="38"/>
  <c r="K540" i="38"/>
  <c r="K460" i="38"/>
  <c r="K420" i="38"/>
  <c r="K260" i="38"/>
  <c r="K180" i="38"/>
  <c r="K100" i="38"/>
  <c r="K380" i="38"/>
  <c r="K340" i="38"/>
  <c r="K300" i="38"/>
  <c r="K60" i="38"/>
  <c r="K20" i="38"/>
  <c r="K220" i="38"/>
  <c r="K140" i="38"/>
  <c r="G650" i="38"/>
  <c r="G610" i="38"/>
  <c r="G570" i="38"/>
  <c r="G530" i="38"/>
  <c r="G370" i="38"/>
  <c r="G490" i="38"/>
  <c r="G330" i="38"/>
  <c r="G450" i="38"/>
  <c r="G410" i="38"/>
  <c r="G170" i="38"/>
  <c r="G250" i="38"/>
  <c r="G290" i="38"/>
  <c r="G90" i="38"/>
  <c r="G10" i="38"/>
  <c r="G130" i="38"/>
  <c r="G50" i="38"/>
  <c r="G210" i="38"/>
  <c r="I660" i="38"/>
  <c r="I620" i="38"/>
  <c r="I580" i="38"/>
  <c r="I460" i="38"/>
  <c r="I380" i="38"/>
  <c r="I340" i="38"/>
  <c r="I540" i="38"/>
  <c r="I180" i="38"/>
  <c r="I220" i="38"/>
  <c r="I260" i="38"/>
  <c r="I500" i="38"/>
  <c r="I300" i="38"/>
  <c r="I20" i="38"/>
  <c r="I420" i="38"/>
  <c r="I140" i="38"/>
  <c r="I100" i="38"/>
  <c r="I60" i="38"/>
  <c r="L661" i="38"/>
  <c r="L621" i="38"/>
  <c r="L581" i="38"/>
  <c r="L381" i="38"/>
  <c r="L501" i="38"/>
  <c r="L341" i="38"/>
  <c r="L461" i="38"/>
  <c r="L421" i="38"/>
  <c r="L181" i="38"/>
  <c r="L541" i="38"/>
  <c r="L261" i="38"/>
  <c r="L301" i="38"/>
  <c r="L101" i="38"/>
  <c r="L21" i="38"/>
  <c r="L221" i="38"/>
  <c r="L141" i="38"/>
  <c r="L61" i="38"/>
  <c r="I659" i="38"/>
  <c r="I619" i="38"/>
  <c r="I539" i="38"/>
  <c r="I459" i="38"/>
  <c r="I579" i="38"/>
  <c r="I499" i="38"/>
  <c r="I419" i="38"/>
  <c r="I379" i="38"/>
  <c r="I219" i="38"/>
  <c r="I259" i="38"/>
  <c r="I179" i="38"/>
  <c r="I59" i="38"/>
  <c r="I19" i="38"/>
  <c r="I299" i="38"/>
  <c r="I339" i="38"/>
  <c r="I99" i="38"/>
  <c r="I139" i="38"/>
  <c r="H607" i="38"/>
  <c r="H647" i="38"/>
  <c r="H487" i="38"/>
  <c r="H447" i="38"/>
  <c r="H407" i="38"/>
  <c r="H567" i="38"/>
  <c r="H527" i="38"/>
  <c r="H247" i="38"/>
  <c r="H327" i="38"/>
  <c r="H167" i="38"/>
  <c r="H87" i="38"/>
  <c r="H287" i="38"/>
  <c r="H47" i="38"/>
  <c r="H7" i="38"/>
  <c r="H367" i="38"/>
  <c r="H207" i="38"/>
  <c r="H127" i="38"/>
  <c r="H660" i="38"/>
  <c r="H580" i="38"/>
  <c r="H540" i="38"/>
  <c r="H460" i="38"/>
  <c r="H620" i="38"/>
  <c r="H500" i="38"/>
  <c r="H420" i="38"/>
  <c r="H380" i="38"/>
  <c r="H220" i="38"/>
  <c r="H140" i="38"/>
  <c r="H60" i="38"/>
  <c r="H20" i="38"/>
  <c r="H300" i="38"/>
  <c r="H180" i="38"/>
  <c r="H260" i="38"/>
  <c r="H340" i="38"/>
  <c r="H100" i="38"/>
  <c r="K655" i="38"/>
  <c r="K615" i="38"/>
  <c r="K575" i="38"/>
  <c r="K535" i="38"/>
  <c r="K455" i="38"/>
  <c r="K375" i="38"/>
  <c r="K335" i="38"/>
  <c r="K495" i="38"/>
  <c r="K175" i="38"/>
  <c r="K295" i="38"/>
  <c r="K415" i="38"/>
  <c r="K135" i="38"/>
  <c r="K95" i="38"/>
  <c r="K255" i="38"/>
  <c r="K215" i="38"/>
  <c r="K15" i="38"/>
  <c r="K55" i="38"/>
  <c r="J666" i="38"/>
  <c r="J626" i="38"/>
  <c r="J586" i="38"/>
  <c r="J546" i="38"/>
  <c r="J386" i="38"/>
  <c r="J506" i="38"/>
  <c r="J426" i="38"/>
  <c r="J346" i="38"/>
  <c r="J186" i="38"/>
  <c r="J146" i="38"/>
  <c r="J466" i="38"/>
  <c r="J226" i="38"/>
  <c r="J106" i="38"/>
  <c r="J26" i="38"/>
  <c r="J306" i="38"/>
  <c r="J66" i="38"/>
  <c r="J266" i="38"/>
  <c r="J609" i="38"/>
  <c r="J569" i="38"/>
  <c r="J649" i="38"/>
  <c r="J489" i="38"/>
  <c r="J449" i="38"/>
  <c r="J529" i="38"/>
  <c r="J409" i="38"/>
  <c r="J249" i="38"/>
  <c r="J89" i="38"/>
  <c r="J329" i="38"/>
  <c r="J169" i="38"/>
  <c r="J49" i="38"/>
  <c r="J9" i="38"/>
  <c r="J289" i="38"/>
  <c r="J369" i="38"/>
  <c r="J209" i="38"/>
  <c r="J129" i="38"/>
  <c r="I622" i="38"/>
  <c r="I502" i="38"/>
  <c r="I542" i="38"/>
  <c r="I462" i="38"/>
  <c r="I662" i="38"/>
  <c r="I422" i="38"/>
  <c r="I582" i="38"/>
  <c r="I262" i="38"/>
  <c r="I342" i="38"/>
  <c r="I182" i="38"/>
  <c r="I102" i="38"/>
  <c r="I302" i="38"/>
  <c r="I62" i="38"/>
  <c r="I22" i="38"/>
  <c r="I382" i="38"/>
  <c r="I222" i="38"/>
  <c r="I142" i="38"/>
  <c r="M653" i="38"/>
  <c r="M573" i="38"/>
  <c r="M493" i="38"/>
  <c r="M453" i="38"/>
  <c r="M413" i="38"/>
  <c r="M253" i="38"/>
  <c r="M213" i="38"/>
  <c r="M133" i="38"/>
  <c r="M93" i="38"/>
  <c r="M613" i="38"/>
  <c r="M333" i="38"/>
  <c r="M53" i="38"/>
  <c r="M13" i="38"/>
  <c r="M373" i="38"/>
  <c r="M533" i="38"/>
  <c r="M293" i="38"/>
  <c r="M173" i="38"/>
  <c r="G649" i="38"/>
  <c r="G609" i="38"/>
  <c r="G569" i="38"/>
  <c r="G449" i="38"/>
  <c r="G409" i="38"/>
  <c r="G369" i="38"/>
  <c r="G529" i="38"/>
  <c r="G489" i="38"/>
  <c r="G329" i="38"/>
  <c r="G209" i="38"/>
  <c r="G289" i="38"/>
  <c r="G49" i="38"/>
  <c r="G129" i="38"/>
  <c r="G249" i="38"/>
  <c r="G169" i="38"/>
  <c r="G89" i="38"/>
  <c r="G9" i="38"/>
  <c r="L647" i="38"/>
  <c r="L567" i="38"/>
  <c r="L607" i="38"/>
  <c r="L487" i="38"/>
  <c r="L447" i="38"/>
  <c r="L527" i="38"/>
  <c r="L407" i="38"/>
  <c r="L247" i="38"/>
  <c r="L87" i="38"/>
  <c r="L367" i="38"/>
  <c r="L167" i="38"/>
  <c r="L47" i="38"/>
  <c r="L7" i="38"/>
  <c r="L327" i="38"/>
  <c r="L287" i="38"/>
  <c r="L207" i="38"/>
  <c r="L127" i="38"/>
  <c r="G623" i="38"/>
  <c r="G583" i="38"/>
  <c r="G663" i="38"/>
  <c r="G543" i="38"/>
  <c r="G503" i="38"/>
  <c r="G463" i="38"/>
  <c r="G423" i="38"/>
  <c r="G383" i="38"/>
  <c r="G343" i="38"/>
  <c r="G303" i="38"/>
  <c r="G143" i="38"/>
  <c r="G223" i="38"/>
  <c r="G103" i="38"/>
  <c r="G263" i="38"/>
  <c r="G183" i="38"/>
  <c r="G23" i="38"/>
  <c r="G63" i="38"/>
  <c r="G567" i="38"/>
  <c r="G607" i="38"/>
  <c r="G647" i="38"/>
  <c r="G527" i="38"/>
  <c r="G487" i="38"/>
  <c r="G407" i="38"/>
  <c r="G367" i="38"/>
  <c r="G287" i="38"/>
  <c r="G127" i="38"/>
  <c r="G247" i="38"/>
  <c r="G327" i="38"/>
  <c r="G167" i="38"/>
  <c r="G87" i="38"/>
  <c r="G447" i="38"/>
  <c r="G207" i="38"/>
  <c r="G47" i="38"/>
  <c r="G7" i="38"/>
  <c r="L648" i="38"/>
  <c r="L568" i="38"/>
  <c r="L448" i="38"/>
  <c r="L528" i="38"/>
  <c r="L488" i="38"/>
  <c r="L408" i="38"/>
  <c r="L368" i="38"/>
  <c r="L608" i="38"/>
  <c r="L208" i="38"/>
  <c r="L128" i="38"/>
  <c r="L48" i="38"/>
  <c r="L328" i="38"/>
  <c r="L8" i="38"/>
  <c r="L288" i="38"/>
  <c r="L248" i="38"/>
  <c r="L168" i="38"/>
  <c r="L88" i="38"/>
  <c r="K609" i="38"/>
  <c r="K649" i="38"/>
  <c r="K449" i="38"/>
  <c r="K529" i="38"/>
  <c r="K489" i="38"/>
  <c r="K409" i="38"/>
  <c r="K369" i="38"/>
  <c r="K209" i="38"/>
  <c r="K329" i="38"/>
  <c r="K249" i="38"/>
  <c r="K169" i="38"/>
  <c r="K49" i="38"/>
  <c r="K569" i="38"/>
  <c r="K289" i="38"/>
  <c r="K9" i="38"/>
  <c r="K89" i="38"/>
  <c r="K129" i="38"/>
  <c r="M659" i="38"/>
  <c r="M619" i="38"/>
  <c r="M579" i="38"/>
  <c r="M539" i="38"/>
  <c r="M459" i="38"/>
  <c r="M419" i="38"/>
  <c r="M379" i="38"/>
  <c r="M219" i="38"/>
  <c r="M59" i="38"/>
  <c r="M19" i="38"/>
  <c r="M339" i="38"/>
  <c r="M259" i="38"/>
  <c r="M179" i="38"/>
  <c r="M299" i="38"/>
  <c r="M499" i="38"/>
  <c r="M139" i="38"/>
  <c r="M99" i="38"/>
  <c r="H656" i="38"/>
  <c r="H576" i="38"/>
  <c r="H616" i="38"/>
  <c r="H536" i="38"/>
  <c r="H496" i="38"/>
  <c r="H456" i="38"/>
  <c r="H296" i="38"/>
  <c r="H136" i="38"/>
  <c r="H416" i="38"/>
  <c r="H176" i="38"/>
  <c r="H96" i="38"/>
  <c r="H336" i="38"/>
  <c r="H56" i="38"/>
  <c r="H16" i="38"/>
  <c r="H376" i="38"/>
  <c r="H256" i="38"/>
  <c r="H216" i="38"/>
  <c r="L664" i="38"/>
  <c r="L624" i="38"/>
  <c r="L584" i="38"/>
  <c r="L504" i="38"/>
  <c r="L464" i="38"/>
  <c r="L544" i="38"/>
  <c r="L424" i="38"/>
  <c r="L264" i="38"/>
  <c r="L104" i="38"/>
  <c r="L344" i="38"/>
  <c r="L184" i="38"/>
  <c r="L64" i="38"/>
  <c r="L24" i="38"/>
  <c r="L304" i="38"/>
  <c r="L384" i="38"/>
  <c r="L224" i="38"/>
  <c r="L144" i="38"/>
  <c r="H649" i="38"/>
  <c r="H609" i="38"/>
  <c r="H569" i="38"/>
  <c r="H529" i="38"/>
  <c r="H369" i="38"/>
  <c r="H489" i="38"/>
  <c r="H329" i="38"/>
  <c r="H409" i="38"/>
  <c r="H169" i="38"/>
  <c r="H129" i="38"/>
  <c r="H209" i="38"/>
  <c r="H449" i="38"/>
  <c r="H249" i="38"/>
  <c r="H89" i="38"/>
  <c r="H9" i="38"/>
  <c r="H289" i="38"/>
  <c r="H49" i="38"/>
  <c r="H663" i="38"/>
  <c r="H623" i="38"/>
  <c r="H583" i="38"/>
  <c r="H503" i="38"/>
  <c r="H463" i="38"/>
  <c r="H543" i="38"/>
  <c r="H423" i="38"/>
  <c r="H263" i="38"/>
  <c r="H383" i="38"/>
  <c r="H343" i="38"/>
  <c r="H223" i="38"/>
  <c r="H143" i="38"/>
  <c r="H103" i="38"/>
  <c r="H63" i="38"/>
  <c r="H23" i="38"/>
  <c r="H183" i="38"/>
  <c r="H303" i="38"/>
  <c r="Q208" i="16"/>
  <c r="Q320" i="16"/>
  <c r="Q323" i="16" s="1"/>
  <c r="K667" i="38"/>
  <c r="K587" i="38"/>
  <c r="K627" i="38"/>
  <c r="K547" i="38"/>
  <c r="K507" i="38"/>
  <c r="K467" i="38"/>
  <c r="K307" i="38"/>
  <c r="K147" i="38"/>
  <c r="K347" i="38"/>
  <c r="K187" i="38"/>
  <c r="K107" i="38"/>
  <c r="K427" i="38"/>
  <c r="K67" i="38"/>
  <c r="K267" i="38"/>
  <c r="K387" i="38"/>
  <c r="K227" i="38"/>
  <c r="K27" i="38"/>
  <c r="K619" i="38"/>
  <c r="K579" i="38"/>
  <c r="K659" i="38"/>
  <c r="K539" i="38"/>
  <c r="K499" i="38"/>
  <c r="K459" i="38"/>
  <c r="K419" i="38"/>
  <c r="K379" i="38"/>
  <c r="K339" i="38"/>
  <c r="K299" i="38"/>
  <c r="K139" i="38"/>
  <c r="K219" i="38"/>
  <c r="K99" i="38"/>
  <c r="K259" i="38"/>
  <c r="K179" i="38"/>
  <c r="K19" i="38"/>
  <c r="K59" i="38"/>
  <c r="K651" i="38"/>
  <c r="K611" i="38"/>
  <c r="K571" i="38"/>
  <c r="K531" i="38"/>
  <c r="K451" i="38"/>
  <c r="K371" i="38"/>
  <c r="K331" i="38"/>
  <c r="K491" i="38"/>
  <c r="K171" i="38"/>
  <c r="K291" i="38"/>
  <c r="K411" i="38"/>
  <c r="K131" i="38"/>
  <c r="K91" i="38"/>
  <c r="K251" i="38"/>
  <c r="K211" i="38"/>
  <c r="K11" i="38"/>
  <c r="K51" i="38"/>
  <c r="J668" i="38"/>
  <c r="J628" i="38"/>
  <c r="J588" i="38"/>
  <c r="J548" i="38"/>
  <c r="J388" i="38"/>
  <c r="J508" i="38"/>
  <c r="J428" i="38"/>
  <c r="J348" i="38"/>
  <c r="J188" i="38"/>
  <c r="J148" i="38"/>
  <c r="J228" i="38"/>
  <c r="J268" i="38"/>
  <c r="J28" i="38"/>
  <c r="J468" i="38"/>
  <c r="J308" i="38"/>
  <c r="J108" i="38"/>
  <c r="J68" i="38"/>
  <c r="J664" i="38"/>
  <c r="J624" i="38"/>
  <c r="J584" i="38"/>
  <c r="J544" i="38"/>
  <c r="J384" i="38"/>
  <c r="J504" i="38"/>
  <c r="J424" i="38"/>
  <c r="J344" i="38"/>
  <c r="J184" i="38"/>
  <c r="J144" i="38"/>
  <c r="J224" i="38"/>
  <c r="J464" i="38"/>
  <c r="J264" i="38"/>
  <c r="J104" i="38"/>
  <c r="J24" i="38"/>
  <c r="J304" i="38"/>
  <c r="J64" i="38"/>
  <c r="J580" i="38"/>
  <c r="J660" i="38"/>
  <c r="J620" i="38"/>
  <c r="J500" i="38"/>
  <c r="J540" i="38"/>
  <c r="J420" i="38"/>
  <c r="J380" i="38"/>
  <c r="J300" i="38"/>
  <c r="J140" i="38"/>
  <c r="J460" i="38"/>
  <c r="J260" i="38"/>
  <c r="J180" i="38"/>
  <c r="J100" i="38"/>
  <c r="J340" i="38"/>
  <c r="J60" i="38"/>
  <c r="J20" i="38"/>
  <c r="J220" i="38"/>
  <c r="J655" i="38"/>
  <c r="J615" i="38"/>
  <c r="J535" i="38"/>
  <c r="J455" i="38"/>
  <c r="J575" i="38"/>
  <c r="J495" i="38"/>
  <c r="J415" i="38"/>
  <c r="J375" i="38"/>
  <c r="J215" i="38"/>
  <c r="J255" i="38"/>
  <c r="J175" i="38"/>
  <c r="J55" i="38"/>
  <c r="J335" i="38"/>
  <c r="J295" i="38"/>
  <c r="J15" i="38"/>
  <c r="J95" i="38"/>
  <c r="J135" i="38"/>
  <c r="J651" i="38"/>
  <c r="J611" i="38"/>
  <c r="J451" i="38"/>
  <c r="J571" i="38"/>
  <c r="J531" i="38"/>
  <c r="J491" i="38"/>
  <c r="J411" i="38"/>
  <c r="J371" i="38"/>
  <c r="J211" i="38"/>
  <c r="J251" i="38"/>
  <c r="J171" i="38"/>
  <c r="J51" i="38"/>
  <c r="J291" i="38"/>
  <c r="J91" i="38"/>
  <c r="J331" i="38"/>
  <c r="J131" i="38"/>
  <c r="J11" i="38"/>
  <c r="J647" i="38"/>
  <c r="J607" i="38"/>
  <c r="J567" i="38"/>
  <c r="J527" i="38"/>
  <c r="J367" i="38"/>
  <c r="J487" i="38"/>
  <c r="J327" i="38"/>
  <c r="J407" i="38"/>
  <c r="J167" i="38"/>
  <c r="J127" i="38"/>
  <c r="J447" i="38"/>
  <c r="J207" i="38"/>
  <c r="J287" i="38"/>
  <c r="J87" i="38"/>
  <c r="J7" i="38"/>
  <c r="J47" i="38"/>
  <c r="J247" i="38"/>
  <c r="I666" i="38"/>
  <c r="I626" i="38"/>
  <c r="I546" i="38"/>
  <c r="I466" i="38"/>
  <c r="I426" i="38"/>
  <c r="I586" i="38"/>
  <c r="I386" i="38"/>
  <c r="I506" i="38"/>
  <c r="I346" i="38"/>
  <c r="I226" i="38"/>
  <c r="I306" i="38"/>
  <c r="I66" i="38"/>
  <c r="I26" i="38"/>
  <c r="I146" i="38"/>
  <c r="I186" i="38"/>
  <c r="I106" i="38"/>
  <c r="I266" i="38"/>
  <c r="M649" i="38"/>
  <c r="M609" i="38"/>
  <c r="M569" i="38"/>
  <c r="M529" i="38"/>
  <c r="M489" i="38"/>
  <c r="M449" i="38"/>
  <c r="M409" i="38"/>
  <c r="M369" i="38"/>
  <c r="M329" i="38"/>
  <c r="M289" i="38"/>
  <c r="M129" i="38"/>
  <c r="M209" i="38"/>
  <c r="M89" i="38"/>
  <c r="M9" i="38"/>
  <c r="M249" i="38"/>
  <c r="M49" i="38"/>
  <c r="M169" i="38"/>
  <c r="L570" i="38"/>
  <c r="L610" i="38"/>
  <c r="L530" i="38"/>
  <c r="L650" i="38"/>
  <c r="L490" i="38"/>
  <c r="L410" i="38"/>
  <c r="L370" i="38"/>
  <c r="L290" i="38"/>
  <c r="L130" i="38"/>
  <c r="L250" i="38"/>
  <c r="L170" i="38"/>
  <c r="L90" i="38"/>
  <c r="L450" i="38"/>
  <c r="L210" i="38"/>
  <c r="L50" i="38"/>
  <c r="L10" i="38"/>
  <c r="L330" i="38"/>
  <c r="K668" i="38"/>
  <c r="K588" i="38"/>
  <c r="K628" i="38"/>
  <c r="K508" i="38"/>
  <c r="K428" i="38"/>
  <c r="K548" i="38"/>
  <c r="K468" i="38"/>
  <c r="K308" i="38"/>
  <c r="K148" i="38"/>
  <c r="K388" i="38"/>
  <c r="K348" i="38"/>
  <c r="K228" i="38"/>
  <c r="K268" i="38"/>
  <c r="K188" i="38"/>
  <c r="K108" i="38"/>
  <c r="K68" i="38"/>
  <c r="K28" i="38"/>
  <c r="I655" i="38"/>
  <c r="I575" i="38"/>
  <c r="I615" i="38"/>
  <c r="I495" i="38"/>
  <c r="I455" i="38"/>
  <c r="I415" i="38"/>
  <c r="I535" i="38"/>
  <c r="I255" i="38"/>
  <c r="I95" i="38"/>
  <c r="I375" i="38"/>
  <c r="I175" i="38"/>
  <c r="I55" i="38"/>
  <c r="I15" i="38"/>
  <c r="I335" i="38"/>
  <c r="I295" i="38"/>
  <c r="I215" i="38"/>
  <c r="I135" i="38"/>
  <c r="L668" i="38"/>
  <c r="L628" i="38"/>
  <c r="L588" i="38"/>
  <c r="L508" i="38"/>
  <c r="L468" i="38"/>
  <c r="L548" i="38"/>
  <c r="L428" i="38"/>
  <c r="L268" i="38"/>
  <c r="L108" i="38"/>
  <c r="L188" i="38"/>
  <c r="L68" i="38"/>
  <c r="L28" i="38"/>
  <c r="L308" i="38"/>
  <c r="L228" i="38"/>
  <c r="L148" i="38"/>
  <c r="L388" i="38"/>
  <c r="L348" i="38"/>
  <c r="L615" i="38"/>
  <c r="L575" i="38"/>
  <c r="L655" i="38"/>
  <c r="L535" i="38"/>
  <c r="L495" i="38"/>
  <c r="L455" i="38"/>
  <c r="L415" i="38"/>
  <c r="L375" i="38"/>
  <c r="L335" i="38"/>
  <c r="L295" i="38"/>
  <c r="L135" i="38"/>
  <c r="L215" i="38"/>
  <c r="L95" i="38"/>
  <c r="L255" i="38"/>
  <c r="L15" i="38"/>
  <c r="L175" i="38"/>
  <c r="L55" i="38"/>
  <c r="G627" i="38"/>
  <c r="G587" i="38"/>
  <c r="G667" i="38"/>
  <c r="G547" i="38"/>
  <c r="G507" i="38"/>
  <c r="G427" i="38"/>
  <c r="G467" i="38"/>
  <c r="G387" i="38"/>
  <c r="G347" i="38"/>
  <c r="G307" i="38"/>
  <c r="G147" i="38"/>
  <c r="G227" i="38"/>
  <c r="G107" i="38"/>
  <c r="G267" i="38"/>
  <c r="G187" i="38"/>
  <c r="G27" i="38"/>
  <c r="G67" i="38"/>
  <c r="G659" i="38"/>
  <c r="G579" i="38"/>
  <c r="G499" i="38"/>
  <c r="G459" i="38"/>
  <c r="G619" i="38"/>
  <c r="G299" i="38"/>
  <c r="G139" i="38"/>
  <c r="G219" i="38"/>
  <c r="G339" i="38"/>
  <c r="G259" i="38"/>
  <c r="G99" i="38"/>
  <c r="G419" i="38"/>
  <c r="G379" i="38"/>
  <c r="G539" i="38"/>
  <c r="G59" i="38"/>
  <c r="G179" i="38"/>
  <c r="G19" i="38"/>
  <c r="G651" i="38"/>
  <c r="G611" i="38"/>
  <c r="G571" i="38"/>
  <c r="G531" i="38"/>
  <c r="G371" i="38"/>
  <c r="G491" i="38"/>
  <c r="G331" i="38"/>
  <c r="G411" i="38"/>
  <c r="G171" i="38"/>
  <c r="G131" i="38"/>
  <c r="G451" i="38"/>
  <c r="G211" i="38"/>
  <c r="G91" i="38"/>
  <c r="G11" i="38"/>
  <c r="G291" i="38"/>
  <c r="G51" i="38"/>
  <c r="G251" i="38"/>
  <c r="I621" i="38"/>
  <c r="I581" i="38"/>
  <c r="I661" i="38"/>
  <c r="I541" i="38"/>
  <c r="I501" i="38"/>
  <c r="I461" i="38"/>
  <c r="I421" i="38"/>
  <c r="I381" i="38"/>
  <c r="I341" i="38"/>
  <c r="I301" i="38"/>
  <c r="I141" i="38"/>
  <c r="I221" i="38"/>
  <c r="I101" i="38"/>
  <c r="I181" i="38"/>
  <c r="I21" i="38"/>
  <c r="I261" i="38"/>
  <c r="I61" i="38"/>
  <c r="I649" i="38"/>
  <c r="I569" i="38"/>
  <c r="I609" i="38"/>
  <c r="I529" i="38"/>
  <c r="I489" i="38"/>
  <c r="I449" i="38"/>
  <c r="I289" i="38"/>
  <c r="I129" i="38"/>
  <c r="I369" i="38"/>
  <c r="I209" i="38"/>
  <c r="I249" i="38"/>
  <c r="I89" i="38"/>
  <c r="I409" i="38"/>
  <c r="I329" i="38"/>
  <c r="I169" i="38"/>
  <c r="I49" i="38"/>
  <c r="I9" i="38"/>
  <c r="L574" i="38"/>
  <c r="L614" i="38"/>
  <c r="L494" i="38"/>
  <c r="L534" i="38"/>
  <c r="L414" i="38"/>
  <c r="L374" i="38"/>
  <c r="L294" i="38"/>
  <c r="L134" i="38"/>
  <c r="L254" i="38"/>
  <c r="L654" i="38"/>
  <c r="L334" i="38"/>
  <c r="L174" i="38"/>
  <c r="L94" i="38"/>
  <c r="L454" i="38"/>
  <c r="L214" i="38"/>
  <c r="L54" i="38"/>
  <c r="L14" i="38"/>
  <c r="K664" i="38"/>
  <c r="K584" i="38"/>
  <c r="K624" i="38"/>
  <c r="K504" i="38"/>
  <c r="K424" i="38"/>
  <c r="K544" i="38"/>
  <c r="K464" i="38"/>
  <c r="K304" i="38"/>
  <c r="K144" i="38"/>
  <c r="K384" i="38"/>
  <c r="K224" i="38"/>
  <c r="K264" i="38"/>
  <c r="K104" i="38"/>
  <c r="K344" i="38"/>
  <c r="K184" i="38"/>
  <c r="K64" i="38"/>
  <c r="K24" i="38"/>
  <c r="I667" i="38"/>
  <c r="I627" i="38"/>
  <c r="I587" i="38"/>
  <c r="I547" i="38"/>
  <c r="I467" i="38"/>
  <c r="I427" i="38"/>
  <c r="I387" i="38"/>
  <c r="I227" i="38"/>
  <c r="I67" i="38"/>
  <c r="I27" i="38"/>
  <c r="I347" i="38"/>
  <c r="I267" i="38"/>
  <c r="I187" i="38"/>
  <c r="I307" i="38"/>
  <c r="I147" i="38"/>
  <c r="I107" i="38"/>
  <c r="I507" i="38"/>
  <c r="H669" i="38"/>
  <c r="H629" i="38"/>
  <c r="H589" i="38"/>
  <c r="H509" i="38"/>
  <c r="H469" i="38"/>
  <c r="H429" i="38"/>
  <c r="H269" i="38"/>
  <c r="H109" i="38"/>
  <c r="H229" i="38"/>
  <c r="H149" i="38"/>
  <c r="H349" i="38"/>
  <c r="H69" i="38"/>
  <c r="H29" i="38"/>
  <c r="H389" i="38"/>
  <c r="H309" i="38"/>
  <c r="H189" i="38"/>
  <c r="H549" i="38"/>
  <c r="G662" i="38"/>
  <c r="G622" i="38"/>
  <c r="G582" i="38"/>
  <c r="G462" i="38"/>
  <c r="G382" i="38"/>
  <c r="G542" i="38"/>
  <c r="G342" i="38"/>
  <c r="G182" i="38"/>
  <c r="G502" i="38"/>
  <c r="G222" i="38"/>
  <c r="G262" i="38"/>
  <c r="G302" i="38"/>
  <c r="G142" i="38"/>
  <c r="G22" i="38"/>
  <c r="G422" i="38"/>
  <c r="G102" i="38"/>
  <c r="G62" i="38"/>
  <c r="K653" i="38"/>
  <c r="K613" i="38"/>
  <c r="K533" i="38"/>
  <c r="K573" i="38"/>
  <c r="K453" i="38"/>
  <c r="K373" i="38"/>
  <c r="K333" i="38"/>
  <c r="K493" i="38"/>
  <c r="K173" i="38"/>
  <c r="K293" i="38"/>
  <c r="K413" i="38"/>
  <c r="K133" i="38"/>
  <c r="K93" i="38"/>
  <c r="K13" i="38"/>
  <c r="K253" i="38"/>
  <c r="K213" i="38"/>
  <c r="K53" i="38"/>
  <c r="M663" i="38"/>
  <c r="M583" i="38"/>
  <c r="M543" i="38"/>
  <c r="M463" i="38"/>
  <c r="M423" i="38"/>
  <c r="M503" i="38"/>
  <c r="M383" i="38"/>
  <c r="M223" i="38"/>
  <c r="M143" i="38"/>
  <c r="M63" i="38"/>
  <c r="M23" i="38"/>
  <c r="M343" i="38"/>
  <c r="M303" i="38"/>
  <c r="M183" i="38"/>
  <c r="M623" i="38"/>
  <c r="M263" i="38"/>
  <c r="M103" i="38"/>
  <c r="M655" i="38"/>
  <c r="M615" i="38"/>
  <c r="M575" i="38"/>
  <c r="M495" i="38"/>
  <c r="M455" i="38"/>
  <c r="M535" i="38"/>
  <c r="M415" i="38"/>
  <c r="M255" i="38"/>
  <c r="M375" i="38"/>
  <c r="M335" i="38"/>
  <c r="M215" i="38"/>
  <c r="M135" i="38"/>
  <c r="M95" i="38"/>
  <c r="M55" i="38"/>
  <c r="M15" i="38"/>
  <c r="M175" i="38"/>
  <c r="M295" i="38"/>
  <c r="M647" i="38"/>
  <c r="M607" i="38"/>
  <c r="M447" i="38"/>
  <c r="M567" i="38"/>
  <c r="M527" i="38"/>
  <c r="M487" i="38"/>
  <c r="M407" i="38"/>
  <c r="M367" i="38"/>
  <c r="M207" i="38"/>
  <c r="M247" i="38"/>
  <c r="M167" i="38"/>
  <c r="M47" i="38"/>
  <c r="M327" i="38"/>
  <c r="M287" i="38"/>
  <c r="M87" i="38"/>
  <c r="M127" i="38"/>
  <c r="M7" i="38"/>
  <c r="L613" i="38"/>
  <c r="L573" i="38"/>
  <c r="L653" i="38"/>
  <c r="L533" i="38"/>
  <c r="L493" i="38"/>
  <c r="L453" i="38"/>
  <c r="L413" i="38"/>
  <c r="L373" i="38"/>
  <c r="L333" i="38"/>
  <c r="L293" i="38"/>
  <c r="L133" i="38"/>
  <c r="L213" i="38"/>
  <c r="L93" i="38"/>
  <c r="L13" i="38"/>
  <c r="L173" i="38"/>
  <c r="L253" i="38"/>
  <c r="L53" i="38"/>
  <c r="I663" i="38"/>
  <c r="I623" i="38"/>
  <c r="I583" i="38"/>
  <c r="I543" i="38"/>
  <c r="I463" i="38"/>
  <c r="I423" i="38"/>
  <c r="I383" i="38"/>
  <c r="I223" i="38"/>
  <c r="I63" i="38"/>
  <c r="I23" i="38"/>
  <c r="I263" i="38"/>
  <c r="I183" i="38"/>
  <c r="I303" i="38"/>
  <c r="I143" i="38"/>
  <c r="I503" i="38"/>
  <c r="I343" i="38"/>
  <c r="I103" i="38"/>
  <c r="M646" i="38"/>
  <c r="M606" i="38"/>
  <c r="M566" i="38"/>
  <c r="M486" i="38"/>
  <c r="M446" i="38"/>
  <c r="M526" i="38"/>
  <c r="M406" i="38"/>
  <c r="M326" i="38"/>
  <c r="M246" i="38"/>
  <c r="M366" i="38"/>
  <c r="M286" i="38"/>
  <c r="M86" i="38"/>
  <c r="M206" i="38"/>
  <c r="M126" i="38"/>
  <c r="M46" i="38"/>
  <c r="M6" i="38"/>
  <c r="M166" i="38"/>
  <c r="H661" i="38"/>
  <c r="H621" i="38"/>
  <c r="H541" i="38"/>
  <c r="H581" i="38"/>
  <c r="H461" i="38"/>
  <c r="H381" i="38"/>
  <c r="H341" i="38"/>
  <c r="H501" i="38"/>
  <c r="H181" i="38"/>
  <c r="H301" i="38"/>
  <c r="H421" i="38"/>
  <c r="H141" i="38"/>
  <c r="H101" i="38"/>
  <c r="H21" i="38"/>
  <c r="H261" i="38"/>
  <c r="H221" i="38"/>
  <c r="H61" i="38"/>
  <c r="H651" i="38"/>
  <c r="H571" i="38"/>
  <c r="H531" i="38"/>
  <c r="H491" i="38"/>
  <c r="H611" i="38"/>
  <c r="H451" i="38"/>
  <c r="H291" i="38"/>
  <c r="H131" i="38"/>
  <c r="H211" i="38"/>
  <c r="H331" i="38"/>
  <c r="H251" i="38"/>
  <c r="H91" i="38"/>
  <c r="H411" i="38"/>
  <c r="H371" i="38"/>
  <c r="H51" i="38"/>
  <c r="H171" i="38"/>
  <c r="H11" i="38"/>
  <c r="H608" i="38"/>
  <c r="H568" i="38"/>
  <c r="H448" i="38"/>
  <c r="H408" i="38"/>
  <c r="H648" i="38"/>
  <c r="H368" i="38"/>
  <c r="H208" i="38"/>
  <c r="H528" i="38"/>
  <c r="H48" i="38"/>
  <c r="H248" i="38"/>
  <c r="H168" i="38"/>
  <c r="H288" i="38"/>
  <c r="H128" i="38"/>
  <c r="H488" i="38"/>
  <c r="H8" i="38"/>
  <c r="H328" i="38"/>
  <c r="H88" i="38"/>
  <c r="N335" i="16"/>
  <c r="N338" i="16" s="1"/>
  <c r="N211" i="16"/>
  <c r="T335" i="16"/>
  <c r="T338" i="16" s="1"/>
  <c r="T211" i="16"/>
  <c r="L320" i="16"/>
  <c r="L323" i="16" s="1"/>
  <c r="L208" i="16"/>
  <c r="L158" i="16"/>
  <c r="L213" i="16" s="1"/>
  <c r="T158" i="16"/>
  <c r="T213" i="16" s="1"/>
  <c r="Q335" i="16"/>
  <c r="Q338" i="16" s="1"/>
  <c r="Q158" i="16"/>
  <c r="Q213" i="16" s="1"/>
  <c r="P289" i="16"/>
  <c r="P106" i="16"/>
  <c r="F343" i="16"/>
  <c r="F31" i="28" s="1"/>
  <c r="F328" i="16"/>
  <c r="F28" i="28" s="1"/>
  <c r="F318" i="16"/>
  <c r="F26" i="28" s="1"/>
  <c r="O158" i="16"/>
  <c r="O213" i="16" s="1"/>
  <c r="O320" i="16"/>
  <c r="O323" i="16" s="1"/>
  <c r="F323" i="16" s="1"/>
  <c r="F27" i="28" s="1"/>
  <c r="F333" i="16"/>
  <c r="F29" i="28" s="1"/>
  <c r="K336" i="16"/>
  <c r="K338" i="16" s="1"/>
  <c r="K304" i="16"/>
  <c r="Q227" i="16"/>
  <c r="Q11" i="27" s="1"/>
  <c r="L81" i="26"/>
  <c r="L24" i="26"/>
  <c r="L88" i="26"/>
  <c r="L63" i="26"/>
  <c r="J48" i="26"/>
  <c r="J29" i="26"/>
  <c r="J26" i="26"/>
  <c r="J38" i="26"/>
  <c r="L5" i="16"/>
  <c r="L5" i="27"/>
  <c r="J4" i="16"/>
  <c r="J4" i="27"/>
  <c r="M5" i="8"/>
  <c r="M13" i="26"/>
  <c r="M14" i="26" s="1"/>
  <c r="N10" i="26"/>
  <c r="M5" i="26"/>
  <c r="K260" i="16"/>
  <c r="K42" i="27" s="1"/>
  <c r="Q235" i="16"/>
  <c r="Q230" i="16"/>
  <c r="Q14" i="27" s="1"/>
  <c r="K266" i="16"/>
  <c r="K48" i="27" s="1"/>
  <c r="Q232" i="16"/>
  <c r="Q16" i="27" s="1"/>
  <c r="K267" i="16"/>
  <c r="K49" i="27" s="1"/>
  <c r="K223" i="16"/>
  <c r="K9" i="27" s="1"/>
  <c r="Q231" i="16"/>
  <c r="K261" i="16"/>
  <c r="K43" i="27" s="1"/>
  <c r="K240" i="16"/>
  <c r="K24" i="27" s="1"/>
  <c r="Q248" i="16"/>
  <c r="Q30" i="27" s="1"/>
  <c r="Q17" i="27"/>
  <c r="Q264" i="16"/>
  <c r="Q46" i="27" s="1"/>
  <c r="R233" i="16"/>
  <c r="R36" i="27"/>
  <c r="R269" i="16"/>
  <c r="R51" i="27" s="1"/>
  <c r="S254" i="16"/>
  <c r="O32" i="27"/>
  <c r="O267" i="16"/>
  <c r="O49" i="27" s="1"/>
  <c r="N32" i="27"/>
  <c r="N267" i="16"/>
  <c r="N49" i="27" s="1"/>
  <c r="N10" i="27"/>
  <c r="N260" i="16"/>
  <c r="N223" i="16"/>
  <c r="N9" i="27" s="1"/>
  <c r="L17" i="27"/>
  <c r="L264" i="16"/>
  <c r="L46" i="27" s="1"/>
  <c r="O36" i="27"/>
  <c r="O269" i="16"/>
  <c r="O51" i="27" s="1"/>
  <c r="N21" i="27"/>
  <c r="N266" i="16"/>
  <c r="N48" i="27" s="1"/>
  <c r="J10" i="27"/>
  <c r="J260" i="16"/>
  <c r="J42" i="27" s="1"/>
  <c r="J223" i="16"/>
  <c r="J9" i="27" s="1"/>
  <c r="Q32" i="27"/>
  <c r="Q267" i="16"/>
  <c r="Q49" i="27" s="1"/>
  <c r="Q244" i="16"/>
  <c r="Q10" i="27"/>
  <c r="O17" i="27"/>
  <c r="O264" i="16"/>
  <c r="O46" i="27" s="1"/>
  <c r="R25" i="27"/>
  <c r="S243" i="16"/>
  <c r="M36" i="27"/>
  <c r="M269" i="16"/>
  <c r="M51" i="27" s="1"/>
  <c r="M32" i="27"/>
  <c r="M267" i="16"/>
  <c r="M49" i="27" s="1"/>
  <c r="M21" i="27"/>
  <c r="M266" i="16"/>
  <c r="M48" i="27" s="1"/>
  <c r="M17" i="27"/>
  <c r="M264" i="16"/>
  <c r="M46" i="27" s="1"/>
  <c r="P36" i="27"/>
  <c r="P269" i="16"/>
  <c r="P51" i="27" s="1"/>
  <c r="L25" i="27"/>
  <c r="L261" i="16"/>
  <c r="L240" i="16"/>
  <c r="L24" i="27" s="1"/>
  <c r="R248" i="16"/>
  <c r="Q249" i="16"/>
  <c r="Q25" i="27"/>
  <c r="P25" i="27"/>
  <c r="P261" i="16"/>
  <c r="P240" i="16"/>
  <c r="P24" i="27" s="1"/>
  <c r="R32" i="27"/>
  <c r="R267" i="16"/>
  <c r="R49" i="27" s="1"/>
  <c r="S250" i="16"/>
  <c r="R10" i="27"/>
  <c r="S226" i="16"/>
  <c r="N25" i="27"/>
  <c r="N261" i="16"/>
  <c r="N240" i="16"/>
  <c r="N24" i="27" s="1"/>
  <c r="L32" i="27"/>
  <c r="L267" i="16"/>
  <c r="L49" i="27" s="1"/>
  <c r="P17" i="27"/>
  <c r="P264" i="16"/>
  <c r="P46" i="27" s="1"/>
  <c r="N17" i="27"/>
  <c r="N264" i="16"/>
  <c r="N46" i="27" s="1"/>
  <c r="Q252" i="16"/>
  <c r="Q245" i="16"/>
  <c r="Q234" i="16"/>
  <c r="Q228" i="16"/>
  <c r="K269" i="16"/>
  <c r="K51" i="27" s="1"/>
  <c r="N36" i="27"/>
  <c r="N269" i="16"/>
  <c r="N51" i="27" s="1"/>
  <c r="J25" i="27"/>
  <c r="J261" i="16"/>
  <c r="J43" i="27" s="1"/>
  <c r="J240" i="16"/>
  <c r="J24" i="27" s="1"/>
  <c r="L21" i="27"/>
  <c r="L266" i="16"/>
  <c r="L48" i="27" s="1"/>
  <c r="O260" i="16"/>
  <c r="O10" i="27"/>
  <c r="O223" i="16"/>
  <c r="O9" i="27" s="1"/>
  <c r="Q253" i="16"/>
  <c r="Q247" i="16"/>
  <c r="Q229" i="16"/>
  <c r="L36" i="27"/>
  <c r="L269" i="16"/>
  <c r="L51" i="27" s="1"/>
  <c r="P21" i="27"/>
  <c r="P266" i="16"/>
  <c r="P48" i="27" s="1"/>
  <c r="L10" i="27"/>
  <c r="L260" i="16"/>
  <c r="L223" i="16"/>
  <c r="L9" i="27" s="1"/>
  <c r="Q36" i="27"/>
  <c r="Q269" i="16"/>
  <c r="Q51" i="27" s="1"/>
  <c r="Q237" i="16"/>
  <c r="M25" i="27"/>
  <c r="M240" i="16"/>
  <c r="M24" i="27" s="1"/>
  <c r="M261" i="16"/>
  <c r="M10" i="27"/>
  <c r="M223" i="16"/>
  <c r="M9" i="27" s="1"/>
  <c r="M260" i="16"/>
  <c r="P32" i="27"/>
  <c r="P267" i="16"/>
  <c r="P49" i="27" s="1"/>
  <c r="P10" i="27"/>
  <c r="P260" i="16"/>
  <c r="P223" i="16"/>
  <c r="P9" i="27" s="1"/>
  <c r="O240" i="16"/>
  <c r="O24" i="27" s="1"/>
  <c r="O261" i="16"/>
  <c r="O25" i="27"/>
  <c r="Q251" i="16"/>
  <c r="Q246" i="16"/>
  <c r="Q236" i="16"/>
  <c r="O21" i="27"/>
  <c r="O266" i="16"/>
  <c r="O48" i="27" s="1"/>
  <c r="K264" i="16"/>
  <c r="K46" i="27" s="1"/>
  <c r="M516" i="38" l="1"/>
  <c r="M556" i="38"/>
  <c r="M476" i="38"/>
  <c r="M676" i="38"/>
  <c r="M596" i="38"/>
  <c r="M276" i="38"/>
  <c r="M116" i="38"/>
  <c r="M196" i="38"/>
  <c r="M636" i="38"/>
  <c r="M316" i="38"/>
  <c r="M76" i="38"/>
  <c r="M36" i="38"/>
  <c r="M436" i="38"/>
  <c r="M356" i="38"/>
  <c r="M396" i="38"/>
  <c r="M236" i="38"/>
  <c r="M156" i="38"/>
  <c r="I678" i="38"/>
  <c r="I638" i="38"/>
  <c r="I558" i="38"/>
  <c r="I518" i="38"/>
  <c r="I478" i="38"/>
  <c r="I598" i="38"/>
  <c r="I438" i="38"/>
  <c r="I358" i="38"/>
  <c r="I278" i="38"/>
  <c r="I118" i="38"/>
  <c r="I318" i="38"/>
  <c r="I238" i="38"/>
  <c r="I158" i="38"/>
  <c r="I78" i="38"/>
  <c r="I38" i="38"/>
  <c r="I398" i="38"/>
  <c r="I198" i="38"/>
  <c r="I676" i="38"/>
  <c r="I636" i="38"/>
  <c r="I596" i="38"/>
  <c r="I556" i="38"/>
  <c r="I516" i="38"/>
  <c r="I476" i="38"/>
  <c r="I436" i="38"/>
  <c r="I356" i="38"/>
  <c r="I276" i="38"/>
  <c r="I116" i="38"/>
  <c r="I396" i="38"/>
  <c r="I316" i="38"/>
  <c r="I236" i="38"/>
  <c r="I156" i="38"/>
  <c r="I76" i="38"/>
  <c r="I36" i="38"/>
  <c r="I196" i="38"/>
  <c r="K658" i="38"/>
  <c r="K618" i="38"/>
  <c r="K578" i="38"/>
  <c r="K458" i="38"/>
  <c r="K378" i="38"/>
  <c r="K538" i="38"/>
  <c r="K338" i="38"/>
  <c r="K178" i="38"/>
  <c r="K498" i="38"/>
  <c r="K218" i="38"/>
  <c r="K258" i="38"/>
  <c r="K298" i="38"/>
  <c r="K138" i="38"/>
  <c r="K18" i="38"/>
  <c r="K418" i="38"/>
  <c r="K98" i="38"/>
  <c r="K58" i="38"/>
  <c r="I657" i="38"/>
  <c r="I617" i="38"/>
  <c r="I577" i="38"/>
  <c r="I497" i="38"/>
  <c r="I457" i="38"/>
  <c r="I537" i="38"/>
  <c r="I417" i="38"/>
  <c r="I257" i="38"/>
  <c r="I97" i="38"/>
  <c r="I337" i="38"/>
  <c r="I177" i="38"/>
  <c r="I57" i="38"/>
  <c r="I17" i="38"/>
  <c r="I297" i="38"/>
  <c r="I217" i="38"/>
  <c r="I137" i="38"/>
  <c r="I377" i="38"/>
  <c r="J656" i="38"/>
  <c r="J576" i="38"/>
  <c r="J536" i="38"/>
  <c r="J456" i="38"/>
  <c r="J496" i="38"/>
  <c r="J416" i="38"/>
  <c r="J616" i="38"/>
  <c r="J376" i="38"/>
  <c r="J216" i="38"/>
  <c r="J136" i="38"/>
  <c r="J56" i="38"/>
  <c r="J336" i="38"/>
  <c r="J16" i="38"/>
  <c r="J296" i="38"/>
  <c r="J176" i="38"/>
  <c r="J256" i="38"/>
  <c r="J96" i="38"/>
  <c r="N665" i="38"/>
  <c r="N625" i="38"/>
  <c r="N585" i="38"/>
  <c r="N465" i="38"/>
  <c r="N425" i="38"/>
  <c r="N385" i="38"/>
  <c r="N545" i="38"/>
  <c r="N345" i="38"/>
  <c r="N185" i="38"/>
  <c r="N505" i="38"/>
  <c r="N225" i="38"/>
  <c r="N265" i="38"/>
  <c r="N305" i="38"/>
  <c r="N145" i="38"/>
  <c r="N25" i="38"/>
  <c r="N105" i="38"/>
  <c r="N65" i="38"/>
  <c r="I673" i="38"/>
  <c r="I633" i="38"/>
  <c r="I593" i="38"/>
  <c r="I513" i="38"/>
  <c r="I473" i="38"/>
  <c r="I353" i="38"/>
  <c r="I273" i="38"/>
  <c r="I113" i="38"/>
  <c r="I393" i="38"/>
  <c r="I193" i="38"/>
  <c r="I73" i="38"/>
  <c r="I33" i="38"/>
  <c r="I553" i="38"/>
  <c r="I313" i="38"/>
  <c r="I433" i="38"/>
  <c r="I233" i="38"/>
  <c r="I153" i="38"/>
  <c r="L665" i="38"/>
  <c r="L625" i="38"/>
  <c r="L585" i="38"/>
  <c r="L545" i="38"/>
  <c r="L505" i="38"/>
  <c r="L465" i="38"/>
  <c r="L425" i="38"/>
  <c r="L345" i="38"/>
  <c r="L265" i="38"/>
  <c r="L385" i="38"/>
  <c r="L305" i="38"/>
  <c r="L105" i="38"/>
  <c r="L225" i="38"/>
  <c r="L145" i="38"/>
  <c r="L65" i="38"/>
  <c r="L25" i="38"/>
  <c r="L185" i="38"/>
  <c r="H676" i="38"/>
  <c r="H596" i="38"/>
  <c r="H636" i="38"/>
  <c r="H556" i="38"/>
  <c r="H516" i="38"/>
  <c r="H356" i="38"/>
  <c r="H476" i="38"/>
  <c r="H436" i="38"/>
  <c r="H316" i="38"/>
  <c r="H156" i="38"/>
  <c r="H196" i="38"/>
  <c r="H116" i="38"/>
  <c r="H396" i="38"/>
  <c r="H76" i="38"/>
  <c r="H36" i="38"/>
  <c r="H276" i="38"/>
  <c r="H236" i="38"/>
  <c r="M564" i="38"/>
  <c r="M604" i="38"/>
  <c r="M644" i="38"/>
  <c r="M524" i="38"/>
  <c r="M484" i="38"/>
  <c r="M444" i="38"/>
  <c r="M284" i="38"/>
  <c r="M124" i="38"/>
  <c r="M404" i="38"/>
  <c r="M324" i="38"/>
  <c r="M164" i="38"/>
  <c r="M84" i="38"/>
  <c r="M364" i="38"/>
  <c r="M44" i="38"/>
  <c r="M244" i="38"/>
  <c r="M4" i="38"/>
  <c r="M204" i="38"/>
  <c r="L604" i="38"/>
  <c r="L644" i="38"/>
  <c r="L524" i="38"/>
  <c r="L364" i="38"/>
  <c r="L484" i="38"/>
  <c r="L324" i="38"/>
  <c r="L444" i="38"/>
  <c r="L404" i="38"/>
  <c r="L164" i="38"/>
  <c r="L244" i="38"/>
  <c r="L284" i="38"/>
  <c r="L564" i="38"/>
  <c r="L204" i="38"/>
  <c r="L84" i="38"/>
  <c r="L44" i="38"/>
  <c r="L4" i="38"/>
  <c r="L124" i="38"/>
  <c r="I656" i="38"/>
  <c r="I616" i="38"/>
  <c r="I536" i="38"/>
  <c r="I496" i="38"/>
  <c r="I456" i="38"/>
  <c r="I576" i="38"/>
  <c r="I416" i="38"/>
  <c r="I336" i="38"/>
  <c r="I256" i="38"/>
  <c r="I296" i="38"/>
  <c r="I96" i="38"/>
  <c r="I216" i="38"/>
  <c r="I136" i="38"/>
  <c r="I56" i="38"/>
  <c r="I16" i="38"/>
  <c r="I376" i="38"/>
  <c r="I176" i="38"/>
  <c r="I665" i="38"/>
  <c r="I585" i="38"/>
  <c r="I545" i="38"/>
  <c r="I625" i="38"/>
  <c r="I465" i="38"/>
  <c r="I425" i="38"/>
  <c r="I385" i="38"/>
  <c r="I225" i="38"/>
  <c r="I65" i="38"/>
  <c r="I25" i="38"/>
  <c r="I505" i="38"/>
  <c r="I265" i="38"/>
  <c r="I185" i="38"/>
  <c r="I345" i="38"/>
  <c r="I305" i="38"/>
  <c r="I145" i="38"/>
  <c r="I105" i="38"/>
  <c r="J676" i="38"/>
  <c r="J636" i="38"/>
  <c r="J596" i="38"/>
  <c r="J556" i="38"/>
  <c r="J476" i="38"/>
  <c r="J436" i="38"/>
  <c r="J516" i="38"/>
  <c r="J396" i="38"/>
  <c r="J236" i="38"/>
  <c r="J156" i="38"/>
  <c r="J76" i="38"/>
  <c r="J36" i="38"/>
  <c r="J276" i="38"/>
  <c r="J196" i="38"/>
  <c r="J356" i="38"/>
  <c r="J316" i="38"/>
  <c r="J116" i="38"/>
  <c r="N605" i="38"/>
  <c r="N565" i="38"/>
  <c r="N485" i="38"/>
  <c r="N645" i="38"/>
  <c r="N445" i="38"/>
  <c r="N525" i="38"/>
  <c r="N405" i="38"/>
  <c r="N245" i="38"/>
  <c r="N85" i="38"/>
  <c r="N165" i="38"/>
  <c r="N45" i="38"/>
  <c r="N5" i="38"/>
  <c r="N285" i="38"/>
  <c r="N325" i="38"/>
  <c r="N205" i="38"/>
  <c r="N125" i="38"/>
  <c r="N365" i="38"/>
  <c r="K676" i="38"/>
  <c r="K636" i="38"/>
  <c r="K596" i="38"/>
  <c r="K476" i="38"/>
  <c r="K436" i="38"/>
  <c r="K396" i="38"/>
  <c r="K556" i="38"/>
  <c r="K356" i="38"/>
  <c r="K196" i="38"/>
  <c r="K516" i="38"/>
  <c r="K236" i="38"/>
  <c r="K276" i="38"/>
  <c r="K316" i="38"/>
  <c r="K156" i="38"/>
  <c r="K116" i="38"/>
  <c r="K36" i="38"/>
  <c r="K76" i="38"/>
  <c r="H672" i="38"/>
  <c r="H592" i="38"/>
  <c r="H632" i="38"/>
  <c r="H552" i="38"/>
  <c r="H512" i="38"/>
  <c r="H352" i="38"/>
  <c r="H472" i="38"/>
  <c r="H432" i="38"/>
  <c r="H312" i="38"/>
  <c r="H152" i="38"/>
  <c r="H192" i="38"/>
  <c r="H112" i="38"/>
  <c r="H392" i="38"/>
  <c r="H72" i="38"/>
  <c r="H272" i="38"/>
  <c r="H232" i="38"/>
  <c r="H32" i="38"/>
  <c r="H671" i="38"/>
  <c r="H591" i="38"/>
  <c r="H631" i="38"/>
  <c r="H511" i="38"/>
  <c r="H431" i="38"/>
  <c r="H351" i="38"/>
  <c r="H551" i="38"/>
  <c r="H471" i="38"/>
  <c r="H311" i="38"/>
  <c r="H151" i="38"/>
  <c r="H391" i="38"/>
  <c r="H231" i="38"/>
  <c r="H271" i="38"/>
  <c r="H191" i="38"/>
  <c r="H111" i="38"/>
  <c r="H71" i="38"/>
  <c r="H31" i="38"/>
  <c r="L576" i="38"/>
  <c r="L656" i="38"/>
  <c r="L496" i="38"/>
  <c r="L616" i="38"/>
  <c r="L416" i="38"/>
  <c r="L376" i="38"/>
  <c r="L296" i="38"/>
  <c r="L136" i="38"/>
  <c r="L536" i="38"/>
  <c r="L456" i="38"/>
  <c r="L336" i="38"/>
  <c r="L256" i="38"/>
  <c r="L176" i="38"/>
  <c r="L96" i="38"/>
  <c r="L56" i="38"/>
  <c r="L16" i="38"/>
  <c r="L216" i="38"/>
  <c r="L578" i="38"/>
  <c r="L618" i="38"/>
  <c r="L658" i="38"/>
  <c r="L498" i="38"/>
  <c r="L538" i="38"/>
  <c r="L418" i="38"/>
  <c r="L378" i="38"/>
  <c r="L298" i="38"/>
  <c r="L138" i="38"/>
  <c r="L258" i="38"/>
  <c r="L178" i="38"/>
  <c r="L98" i="38"/>
  <c r="L458" i="38"/>
  <c r="L218" i="38"/>
  <c r="L338" i="38"/>
  <c r="L18" i="38"/>
  <c r="L58" i="38"/>
  <c r="J657" i="38"/>
  <c r="J617" i="38"/>
  <c r="J537" i="38"/>
  <c r="J457" i="38"/>
  <c r="J497" i="38"/>
  <c r="J417" i="38"/>
  <c r="J377" i="38"/>
  <c r="J577" i="38"/>
  <c r="J217" i="38"/>
  <c r="J337" i="38"/>
  <c r="J257" i="38"/>
  <c r="J177" i="38"/>
  <c r="J57" i="38"/>
  <c r="J17" i="38"/>
  <c r="J297" i="38"/>
  <c r="J137" i="38"/>
  <c r="J97" i="38"/>
  <c r="N669" i="38"/>
  <c r="N629" i="38"/>
  <c r="N589" i="38"/>
  <c r="N469" i="38"/>
  <c r="N429" i="38"/>
  <c r="N389" i="38"/>
  <c r="N549" i="38"/>
  <c r="N349" i="38"/>
  <c r="N189" i="38"/>
  <c r="N509" i="38"/>
  <c r="N229" i="38"/>
  <c r="N269" i="38"/>
  <c r="N309" i="38"/>
  <c r="N149" i="38"/>
  <c r="N109" i="38"/>
  <c r="N29" i="38"/>
  <c r="N69" i="38"/>
  <c r="M675" i="38"/>
  <c r="M635" i="38"/>
  <c r="M595" i="38"/>
  <c r="M515" i="38"/>
  <c r="M475" i="38"/>
  <c r="M435" i="38"/>
  <c r="M275" i="38"/>
  <c r="M115" i="38"/>
  <c r="M235" i="38"/>
  <c r="M155" i="38"/>
  <c r="M555" i="38"/>
  <c r="M355" i="38"/>
  <c r="M75" i="38"/>
  <c r="M35" i="38"/>
  <c r="M395" i="38"/>
  <c r="M315" i="38"/>
  <c r="M195" i="38"/>
  <c r="L645" i="38"/>
  <c r="L605" i="38"/>
  <c r="L565" i="38"/>
  <c r="L525" i="38"/>
  <c r="L365" i="38"/>
  <c r="L485" i="38"/>
  <c r="L325" i="38"/>
  <c r="L405" i="38"/>
  <c r="L165" i="38"/>
  <c r="L125" i="38"/>
  <c r="L205" i="38"/>
  <c r="L245" i="38"/>
  <c r="L85" i="38"/>
  <c r="L5" i="38"/>
  <c r="L285" i="38"/>
  <c r="L445" i="38"/>
  <c r="L45" i="38"/>
  <c r="G657" i="38"/>
  <c r="G617" i="38"/>
  <c r="G577" i="38"/>
  <c r="G537" i="38"/>
  <c r="G377" i="38"/>
  <c r="G497" i="38"/>
  <c r="G337" i="38"/>
  <c r="G417" i="38"/>
  <c r="G177" i="38"/>
  <c r="G137" i="38"/>
  <c r="G217" i="38"/>
  <c r="G257" i="38"/>
  <c r="G97" i="38"/>
  <c r="G17" i="38"/>
  <c r="G297" i="38"/>
  <c r="G57" i="38"/>
  <c r="G457" i="38"/>
  <c r="K669" i="38"/>
  <c r="K589" i="38"/>
  <c r="K629" i="38"/>
  <c r="K549" i="38"/>
  <c r="K509" i="38"/>
  <c r="K469" i="38"/>
  <c r="K429" i="38"/>
  <c r="K309" i="38"/>
  <c r="K149" i="38"/>
  <c r="K189" i="38"/>
  <c r="K109" i="38"/>
  <c r="K389" i="38"/>
  <c r="K349" i="38"/>
  <c r="K69" i="38"/>
  <c r="K29" i="38"/>
  <c r="K269" i="38"/>
  <c r="K229" i="38"/>
  <c r="M673" i="38"/>
  <c r="M633" i="38"/>
  <c r="M593" i="38"/>
  <c r="M513" i="38"/>
  <c r="M473" i="38"/>
  <c r="M433" i="38"/>
  <c r="M553" i="38"/>
  <c r="M273" i="38"/>
  <c r="M113" i="38"/>
  <c r="M393" i="38"/>
  <c r="M233" i="38"/>
  <c r="M153" i="38"/>
  <c r="M73" i="38"/>
  <c r="M33" i="38"/>
  <c r="M193" i="38"/>
  <c r="M313" i="38"/>
  <c r="M353" i="38"/>
  <c r="K657" i="38"/>
  <c r="K617" i="38"/>
  <c r="K537" i="38"/>
  <c r="K457" i="38"/>
  <c r="K377" i="38"/>
  <c r="K337" i="38"/>
  <c r="K577" i="38"/>
  <c r="K497" i="38"/>
  <c r="K177" i="38"/>
  <c r="K297" i="38"/>
  <c r="K417" i="38"/>
  <c r="K137" i="38"/>
  <c r="K97" i="38"/>
  <c r="K17" i="38"/>
  <c r="K257" i="38"/>
  <c r="K217" i="38"/>
  <c r="K57" i="38"/>
  <c r="O605" i="38"/>
  <c r="O645" i="38"/>
  <c r="O445" i="38"/>
  <c r="O525" i="38"/>
  <c r="O485" i="38"/>
  <c r="O405" i="38"/>
  <c r="O565" i="38"/>
  <c r="O365" i="38"/>
  <c r="O205" i="38"/>
  <c r="O245" i="38"/>
  <c r="O165" i="38"/>
  <c r="O45" i="38"/>
  <c r="O285" i="38"/>
  <c r="O325" i="38"/>
  <c r="O125" i="38"/>
  <c r="O85" i="38"/>
  <c r="O5" i="38"/>
  <c r="M657" i="38"/>
  <c r="M577" i="38"/>
  <c r="M497" i="38"/>
  <c r="M617" i="38"/>
  <c r="M457" i="38"/>
  <c r="M417" i="38"/>
  <c r="M537" i="38"/>
  <c r="M257" i="38"/>
  <c r="M217" i="38"/>
  <c r="M137" i="38"/>
  <c r="M97" i="38"/>
  <c r="M57" i="38"/>
  <c r="M17" i="38"/>
  <c r="M377" i="38"/>
  <c r="M297" i="38"/>
  <c r="M337" i="38"/>
  <c r="M177" i="38"/>
  <c r="I658" i="38"/>
  <c r="I618" i="38"/>
  <c r="I578" i="38"/>
  <c r="I538" i="38"/>
  <c r="I498" i="38"/>
  <c r="I458" i="38"/>
  <c r="I418" i="38"/>
  <c r="I338" i="38"/>
  <c r="I258" i="38"/>
  <c r="I378" i="38"/>
  <c r="I298" i="38"/>
  <c r="I98" i="38"/>
  <c r="I218" i="38"/>
  <c r="I138" i="38"/>
  <c r="I58" i="38"/>
  <c r="I18" i="38"/>
  <c r="I178" i="38"/>
  <c r="J652" i="38"/>
  <c r="J572" i="38"/>
  <c r="J452" i="38"/>
  <c r="J612" i="38"/>
  <c r="J532" i="38"/>
  <c r="J492" i="38"/>
  <c r="J412" i="38"/>
  <c r="J372" i="38"/>
  <c r="J212" i="38"/>
  <c r="J132" i="38"/>
  <c r="J52" i="38"/>
  <c r="J332" i="38"/>
  <c r="J292" i="38"/>
  <c r="J12" i="38"/>
  <c r="J172" i="38"/>
  <c r="J252" i="38"/>
  <c r="J92" i="38"/>
  <c r="J665" i="38"/>
  <c r="J625" i="38"/>
  <c r="J585" i="38"/>
  <c r="J385" i="38"/>
  <c r="J505" i="38"/>
  <c r="J345" i="38"/>
  <c r="J545" i="38"/>
  <c r="J465" i="38"/>
  <c r="J185" i="38"/>
  <c r="J265" i="38"/>
  <c r="J425" i="38"/>
  <c r="J305" i="38"/>
  <c r="J105" i="38"/>
  <c r="J25" i="38"/>
  <c r="J145" i="38"/>
  <c r="J65" i="38"/>
  <c r="J225" i="38"/>
  <c r="O658" i="38"/>
  <c r="O618" i="38"/>
  <c r="O578" i="38"/>
  <c r="O538" i="38"/>
  <c r="O378" i="38"/>
  <c r="O498" i="38"/>
  <c r="O338" i="38"/>
  <c r="O418" i="38"/>
  <c r="O178" i="38"/>
  <c r="O138" i="38"/>
  <c r="O458" i="38"/>
  <c r="O218" i="38"/>
  <c r="O98" i="38"/>
  <c r="O18" i="38"/>
  <c r="O298" i="38"/>
  <c r="O58" i="38"/>
  <c r="O258" i="38"/>
  <c r="G671" i="38"/>
  <c r="G631" i="38"/>
  <c r="G591" i="38"/>
  <c r="G551" i="38"/>
  <c r="G391" i="38"/>
  <c r="G511" i="38"/>
  <c r="G431" i="38"/>
  <c r="G351" i="38"/>
  <c r="G191" i="38"/>
  <c r="G151" i="38"/>
  <c r="G231" i="38"/>
  <c r="G271" i="38"/>
  <c r="G31" i="38"/>
  <c r="G311" i="38"/>
  <c r="G111" i="38"/>
  <c r="G71" i="38"/>
  <c r="G471" i="38"/>
  <c r="L638" i="38"/>
  <c r="L598" i="38"/>
  <c r="L678" i="38"/>
  <c r="L518" i="38"/>
  <c r="L358" i="38"/>
  <c r="L398" i="38"/>
  <c r="L318" i="38"/>
  <c r="L158" i="38"/>
  <c r="L478" i="38"/>
  <c r="L278" i="38"/>
  <c r="L198" i="38"/>
  <c r="L118" i="38"/>
  <c r="L558" i="38"/>
  <c r="L38" i="38"/>
  <c r="L438" i="38"/>
  <c r="L238" i="38"/>
  <c r="L78" i="38"/>
  <c r="K644" i="38"/>
  <c r="K604" i="38"/>
  <c r="K564" i="38"/>
  <c r="K444" i="38"/>
  <c r="K404" i="38"/>
  <c r="K364" i="38"/>
  <c r="K204" i="38"/>
  <c r="K524" i="38"/>
  <c r="K44" i="38"/>
  <c r="K324" i="38"/>
  <c r="K244" i="38"/>
  <c r="K164" i="38"/>
  <c r="K284" i="38"/>
  <c r="K484" i="38"/>
  <c r="K124" i="38"/>
  <c r="K4" i="38"/>
  <c r="K84" i="38"/>
  <c r="K665" i="38"/>
  <c r="K585" i="38"/>
  <c r="K625" i="38"/>
  <c r="K545" i="38"/>
  <c r="K505" i="38"/>
  <c r="K465" i="38"/>
  <c r="K425" i="38"/>
  <c r="K305" i="38"/>
  <c r="K145" i="38"/>
  <c r="K185" i="38"/>
  <c r="K385" i="38"/>
  <c r="K345" i="38"/>
  <c r="K105" i="38"/>
  <c r="K65" i="38"/>
  <c r="K265" i="38"/>
  <c r="K225" i="38"/>
  <c r="K25" i="38"/>
  <c r="N652" i="38"/>
  <c r="N612" i="38"/>
  <c r="N572" i="38"/>
  <c r="N452" i="38"/>
  <c r="N412" i="38"/>
  <c r="N372" i="38"/>
  <c r="N532" i="38"/>
  <c r="N492" i="38"/>
  <c r="N332" i="38"/>
  <c r="N212" i="38"/>
  <c r="N292" i="38"/>
  <c r="N52" i="38"/>
  <c r="N132" i="38"/>
  <c r="N252" i="38"/>
  <c r="N172" i="38"/>
  <c r="N92" i="38"/>
  <c r="N12" i="38"/>
  <c r="H675" i="38"/>
  <c r="H595" i="38"/>
  <c r="H635" i="38"/>
  <c r="H515" i="38"/>
  <c r="H435" i="38"/>
  <c r="H355" i="38"/>
  <c r="H555" i="38"/>
  <c r="H475" i="38"/>
  <c r="H315" i="38"/>
  <c r="H155" i="38"/>
  <c r="H395" i="38"/>
  <c r="H235" i="38"/>
  <c r="H275" i="38"/>
  <c r="H195" i="38"/>
  <c r="H115" i="38"/>
  <c r="H75" i="38"/>
  <c r="H35" i="38"/>
  <c r="N646" i="38"/>
  <c r="N606" i="38"/>
  <c r="N566" i="38"/>
  <c r="N446" i="38"/>
  <c r="N526" i="38"/>
  <c r="N486" i="38"/>
  <c r="N406" i="38"/>
  <c r="N366" i="38"/>
  <c r="N206" i="38"/>
  <c r="N126" i="38"/>
  <c r="N46" i="38"/>
  <c r="N326" i="38"/>
  <c r="N246" i="38"/>
  <c r="N166" i="38"/>
  <c r="N6" i="38"/>
  <c r="N286" i="38"/>
  <c r="N86" i="38"/>
  <c r="H673" i="38"/>
  <c r="H593" i="38"/>
  <c r="H513" i="38"/>
  <c r="H633" i="38"/>
  <c r="H433" i="38"/>
  <c r="H353" i="38"/>
  <c r="H473" i="38"/>
  <c r="H313" i="38"/>
  <c r="H153" i="38"/>
  <c r="H233" i="38"/>
  <c r="H273" i="38"/>
  <c r="H393" i="38"/>
  <c r="H73" i="38"/>
  <c r="H193" i="38"/>
  <c r="H553" i="38"/>
  <c r="H113" i="38"/>
  <c r="H33" i="38"/>
  <c r="L617" i="38"/>
  <c r="L577" i="38"/>
  <c r="L657" i="38"/>
  <c r="L537" i="38"/>
  <c r="L497" i="38"/>
  <c r="L457" i="38"/>
  <c r="L417" i="38"/>
  <c r="L377" i="38"/>
  <c r="L337" i="38"/>
  <c r="L297" i="38"/>
  <c r="L137" i="38"/>
  <c r="L217" i="38"/>
  <c r="L97" i="38"/>
  <c r="L17" i="38"/>
  <c r="L257" i="38"/>
  <c r="L57" i="38"/>
  <c r="L177" i="38"/>
  <c r="J645" i="38"/>
  <c r="J605" i="38"/>
  <c r="J485" i="38"/>
  <c r="J565" i="38"/>
  <c r="J445" i="38"/>
  <c r="J405" i="38"/>
  <c r="J525" i="38"/>
  <c r="J245" i="38"/>
  <c r="J165" i="38"/>
  <c r="J85" i="38"/>
  <c r="J365" i="38"/>
  <c r="J325" i="38"/>
  <c r="J285" i="38"/>
  <c r="J45" i="38"/>
  <c r="J5" i="38"/>
  <c r="J205" i="38"/>
  <c r="J125" i="38"/>
  <c r="I675" i="38"/>
  <c r="I635" i="38"/>
  <c r="I595" i="38"/>
  <c r="I515" i="38"/>
  <c r="I475" i="38"/>
  <c r="I555" i="38"/>
  <c r="I435" i="38"/>
  <c r="I355" i="38"/>
  <c r="I275" i="38"/>
  <c r="I115" i="38"/>
  <c r="I195" i="38"/>
  <c r="I75" i="38"/>
  <c r="I35" i="38"/>
  <c r="I315" i="38"/>
  <c r="I235" i="38"/>
  <c r="I155" i="38"/>
  <c r="I395" i="38"/>
  <c r="G658" i="38"/>
  <c r="G618" i="38"/>
  <c r="G578" i="38"/>
  <c r="G378" i="38"/>
  <c r="G498" i="38"/>
  <c r="G338" i="38"/>
  <c r="G538" i="38"/>
  <c r="G458" i="38"/>
  <c r="G418" i="38"/>
  <c r="G178" i="38"/>
  <c r="G258" i="38"/>
  <c r="G298" i="38"/>
  <c r="G98" i="38"/>
  <c r="G18" i="38"/>
  <c r="G138" i="38"/>
  <c r="G58" i="38"/>
  <c r="G218" i="38"/>
  <c r="K673" i="38"/>
  <c r="K633" i="38"/>
  <c r="K593" i="38"/>
  <c r="K553" i="38"/>
  <c r="K473" i="38"/>
  <c r="K393" i="38"/>
  <c r="K353" i="38"/>
  <c r="K513" i="38"/>
  <c r="K433" i="38"/>
  <c r="K193" i="38"/>
  <c r="K313" i="38"/>
  <c r="K113" i="38"/>
  <c r="K153" i="38"/>
  <c r="K33" i="38"/>
  <c r="K273" i="38"/>
  <c r="K233" i="38"/>
  <c r="K73" i="38"/>
  <c r="M618" i="38"/>
  <c r="M658" i="38"/>
  <c r="M498" i="38"/>
  <c r="M538" i="38"/>
  <c r="M458" i="38"/>
  <c r="M578" i="38"/>
  <c r="M418" i="38"/>
  <c r="M258" i="38"/>
  <c r="M178" i="38"/>
  <c r="M98" i="38"/>
  <c r="M298" i="38"/>
  <c r="M58" i="38"/>
  <c r="M18" i="38"/>
  <c r="M338" i="38"/>
  <c r="M378" i="38"/>
  <c r="M218" i="38"/>
  <c r="M138" i="38"/>
  <c r="M669" i="38"/>
  <c r="M629" i="38"/>
  <c r="M589" i="38"/>
  <c r="M549" i="38"/>
  <c r="M469" i="38"/>
  <c r="M429" i="38"/>
  <c r="M509" i="38"/>
  <c r="M389" i="38"/>
  <c r="M229" i="38"/>
  <c r="M149" i="38"/>
  <c r="M69" i="38"/>
  <c r="M29" i="38"/>
  <c r="M349" i="38"/>
  <c r="M269" i="38"/>
  <c r="M189" i="38"/>
  <c r="M309" i="38"/>
  <c r="M109" i="38"/>
  <c r="J669" i="38"/>
  <c r="J629" i="38"/>
  <c r="J589" i="38"/>
  <c r="J389" i="38"/>
  <c r="J509" i="38"/>
  <c r="J349" i="38"/>
  <c r="J469" i="38"/>
  <c r="J189" i="38"/>
  <c r="J269" i="38"/>
  <c r="J309" i="38"/>
  <c r="J109" i="38"/>
  <c r="J549" i="38"/>
  <c r="J29" i="38"/>
  <c r="J149" i="38"/>
  <c r="J69" i="38"/>
  <c r="J429" i="38"/>
  <c r="J229" i="38"/>
  <c r="L572" i="38"/>
  <c r="L652" i="38"/>
  <c r="L612" i="38"/>
  <c r="L532" i="38"/>
  <c r="L492" i="38"/>
  <c r="L412" i="38"/>
  <c r="L372" i="38"/>
  <c r="L292" i="38"/>
  <c r="L132" i="38"/>
  <c r="L452" i="38"/>
  <c r="L252" i="38"/>
  <c r="L172" i="38"/>
  <c r="L92" i="38"/>
  <c r="L332" i="38"/>
  <c r="L52" i="38"/>
  <c r="L12" i="38"/>
  <c r="L212" i="38"/>
  <c r="K675" i="38"/>
  <c r="K635" i="38"/>
  <c r="K555" i="38"/>
  <c r="K595" i="38"/>
  <c r="K475" i="38"/>
  <c r="K395" i="38"/>
  <c r="K355" i="38"/>
  <c r="K515" i="38"/>
  <c r="K195" i="38"/>
  <c r="K435" i="38"/>
  <c r="K315" i="38"/>
  <c r="K115" i="38"/>
  <c r="K155" i="38"/>
  <c r="K35" i="38"/>
  <c r="K275" i="38"/>
  <c r="K235" i="38"/>
  <c r="K75" i="38"/>
  <c r="K645" i="38"/>
  <c r="K605" i="38"/>
  <c r="K565" i="38"/>
  <c r="K445" i="38"/>
  <c r="K405" i="38"/>
  <c r="K365" i="38"/>
  <c r="K525" i="38"/>
  <c r="K485" i="38"/>
  <c r="K325" i="38"/>
  <c r="K205" i="38"/>
  <c r="K285" i="38"/>
  <c r="K45" i="38"/>
  <c r="K125" i="38"/>
  <c r="K245" i="38"/>
  <c r="K165" i="38"/>
  <c r="K85" i="38"/>
  <c r="K5" i="38"/>
  <c r="H657" i="38"/>
  <c r="H577" i="38"/>
  <c r="H617" i="38"/>
  <c r="H497" i="38"/>
  <c r="H537" i="38"/>
  <c r="H457" i="38"/>
  <c r="H297" i="38"/>
  <c r="H137" i="38"/>
  <c r="H377" i="38"/>
  <c r="H217" i="38"/>
  <c r="H257" i="38"/>
  <c r="H97" i="38"/>
  <c r="H417" i="38"/>
  <c r="H337" i="38"/>
  <c r="H177" i="38"/>
  <c r="H57" i="38"/>
  <c r="H17" i="38"/>
  <c r="L635" i="38"/>
  <c r="L595" i="38"/>
  <c r="L675" i="38"/>
  <c r="L555" i="38"/>
  <c r="L515" i="38"/>
  <c r="L355" i="38"/>
  <c r="L435" i="38"/>
  <c r="L475" i="38"/>
  <c r="L395" i="38"/>
  <c r="L315" i="38"/>
  <c r="L155" i="38"/>
  <c r="L235" i="38"/>
  <c r="L195" i="38"/>
  <c r="L115" i="38"/>
  <c r="L35" i="38"/>
  <c r="L275" i="38"/>
  <c r="L75" i="38"/>
  <c r="M665" i="38"/>
  <c r="M625" i="38"/>
  <c r="M585" i="38"/>
  <c r="M545" i="38"/>
  <c r="M465" i="38"/>
  <c r="M425" i="38"/>
  <c r="M505" i="38"/>
  <c r="M385" i="38"/>
  <c r="M225" i="38"/>
  <c r="M345" i="38"/>
  <c r="M145" i="38"/>
  <c r="M65" i="38"/>
  <c r="M25" i="38"/>
  <c r="M265" i="38"/>
  <c r="M185" i="38"/>
  <c r="M305" i="38"/>
  <c r="M105" i="38"/>
  <c r="N678" i="38"/>
  <c r="N638" i="38"/>
  <c r="N558" i="38"/>
  <c r="N598" i="38"/>
  <c r="N478" i="38"/>
  <c r="N438" i="38"/>
  <c r="N398" i="38"/>
  <c r="N518" i="38"/>
  <c r="N238" i="38"/>
  <c r="N318" i="38"/>
  <c r="N118" i="38"/>
  <c r="N78" i="38"/>
  <c r="N38" i="38"/>
  <c r="N158" i="38"/>
  <c r="N278" i="38"/>
  <c r="N198" i="38"/>
  <c r="N358" i="38"/>
  <c r="I565" i="38"/>
  <c r="I645" i="38"/>
  <c r="I605" i="38"/>
  <c r="I525" i="38"/>
  <c r="I485" i="38"/>
  <c r="I405" i="38"/>
  <c r="I365" i="38"/>
  <c r="I285" i="38"/>
  <c r="I125" i="38"/>
  <c r="I445" i="38"/>
  <c r="I245" i="38"/>
  <c r="I165" i="38"/>
  <c r="I85" i="38"/>
  <c r="I325" i="38"/>
  <c r="I45" i="38"/>
  <c r="I5" i="38"/>
  <c r="I205" i="38"/>
  <c r="I669" i="38"/>
  <c r="I629" i="38"/>
  <c r="I589" i="38"/>
  <c r="I549" i="38"/>
  <c r="I469" i="38"/>
  <c r="I429" i="38"/>
  <c r="I389" i="38"/>
  <c r="I229" i="38"/>
  <c r="I349" i="38"/>
  <c r="I69" i="38"/>
  <c r="I29" i="38"/>
  <c r="I509" i="38"/>
  <c r="I269" i="38"/>
  <c r="I189" i="38"/>
  <c r="I309" i="38"/>
  <c r="I149" i="38"/>
  <c r="I109" i="38"/>
  <c r="K678" i="38"/>
  <c r="K638" i="38"/>
  <c r="K598" i="38"/>
  <c r="K478" i="38"/>
  <c r="K438" i="38"/>
  <c r="K398" i="38"/>
  <c r="K358" i="38"/>
  <c r="K198" i="38"/>
  <c r="K238" i="38"/>
  <c r="K278" i="38"/>
  <c r="K518" i="38"/>
  <c r="K318" i="38"/>
  <c r="K558" i="38"/>
  <c r="K38" i="38"/>
  <c r="K158" i="38"/>
  <c r="K118" i="38"/>
  <c r="K78" i="38"/>
  <c r="K652" i="38"/>
  <c r="K612" i="38"/>
  <c r="K572" i="38"/>
  <c r="K532" i="38"/>
  <c r="K452" i="38"/>
  <c r="K372" i="38"/>
  <c r="K332" i="38"/>
  <c r="K172" i="38"/>
  <c r="K212" i="38"/>
  <c r="K252" i="38"/>
  <c r="K492" i="38"/>
  <c r="K292" i="38"/>
  <c r="K412" i="38"/>
  <c r="K132" i="38"/>
  <c r="K92" i="38"/>
  <c r="K52" i="38"/>
  <c r="K12" i="38"/>
  <c r="N658" i="38"/>
  <c r="N618" i="38"/>
  <c r="N538" i="38"/>
  <c r="N458" i="38"/>
  <c r="N578" i="38"/>
  <c r="N418" i="38"/>
  <c r="N378" i="38"/>
  <c r="N498" i="38"/>
  <c r="N338" i="38"/>
  <c r="N218" i="38"/>
  <c r="N298" i="38"/>
  <c r="N58" i="38"/>
  <c r="N18" i="38"/>
  <c r="N138" i="38"/>
  <c r="N178" i="38"/>
  <c r="N98" i="38"/>
  <c r="N258" i="38"/>
  <c r="J673" i="38"/>
  <c r="J633" i="38"/>
  <c r="J553" i="38"/>
  <c r="J473" i="38"/>
  <c r="J593" i="38"/>
  <c r="J433" i="38"/>
  <c r="J513" i="38"/>
  <c r="J393" i="38"/>
  <c r="J233" i="38"/>
  <c r="J353" i="38"/>
  <c r="J273" i="38"/>
  <c r="J193" i="38"/>
  <c r="J73" i="38"/>
  <c r="J33" i="38"/>
  <c r="J313" i="38"/>
  <c r="J113" i="38"/>
  <c r="J153" i="38"/>
  <c r="G644" i="38"/>
  <c r="G604" i="38"/>
  <c r="G444" i="38"/>
  <c r="G564" i="38"/>
  <c r="G524" i="38"/>
  <c r="G484" i="38"/>
  <c r="G404" i="38"/>
  <c r="G364" i="38"/>
  <c r="G204" i="38"/>
  <c r="G244" i="38"/>
  <c r="G164" i="38"/>
  <c r="G44" i="38"/>
  <c r="G284" i="38"/>
  <c r="G4" i="38"/>
  <c r="G84" i="38"/>
  <c r="G124" i="38"/>
  <c r="G324" i="38"/>
  <c r="K656" i="38"/>
  <c r="K616" i="38"/>
  <c r="K576" i="38"/>
  <c r="K456" i="38"/>
  <c r="K376" i="38"/>
  <c r="K336" i="38"/>
  <c r="K176" i="38"/>
  <c r="K216" i="38"/>
  <c r="K536" i="38"/>
  <c r="K256" i="38"/>
  <c r="K496" i="38"/>
  <c r="K296" i="38"/>
  <c r="K416" i="38"/>
  <c r="K136" i="38"/>
  <c r="K96" i="38"/>
  <c r="K56" i="38"/>
  <c r="K16" i="38"/>
  <c r="I652" i="38"/>
  <c r="I612" i="38"/>
  <c r="I492" i="38"/>
  <c r="I452" i="38"/>
  <c r="I532" i="38"/>
  <c r="I412" i="38"/>
  <c r="I572" i="38"/>
  <c r="I332" i="38"/>
  <c r="I252" i="38"/>
  <c r="I292" i="38"/>
  <c r="I92" i="38"/>
  <c r="I212" i="38"/>
  <c r="I132" i="38"/>
  <c r="I52" i="38"/>
  <c r="I12" i="38"/>
  <c r="I372" i="38"/>
  <c r="I172" i="38"/>
  <c r="N673" i="38"/>
  <c r="N633" i="38"/>
  <c r="N593" i="38"/>
  <c r="N553" i="38"/>
  <c r="N473" i="38"/>
  <c r="N433" i="38"/>
  <c r="N393" i="38"/>
  <c r="N233" i="38"/>
  <c r="N73" i="38"/>
  <c r="N33" i="38"/>
  <c r="N273" i="38"/>
  <c r="N193" i="38"/>
  <c r="N353" i="38"/>
  <c r="N313" i="38"/>
  <c r="N513" i="38"/>
  <c r="N153" i="38"/>
  <c r="N113" i="38"/>
  <c r="N651" i="38"/>
  <c r="N611" i="38"/>
  <c r="N571" i="38"/>
  <c r="N451" i="38"/>
  <c r="N411" i="38"/>
  <c r="N371" i="38"/>
  <c r="N211" i="38"/>
  <c r="N531" i="38"/>
  <c r="N51" i="38"/>
  <c r="N331" i="38"/>
  <c r="N251" i="38"/>
  <c r="N171" i="38"/>
  <c r="N291" i="38"/>
  <c r="N131" i="38"/>
  <c r="N11" i="38"/>
  <c r="N91" i="38"/>
  <c r="N491" i="38"/>
  <c r="M645" i="38"/>
  <c r="M565" i="38"/>
  <c r="M605" i="38"/>
  <c r="M525" i="38"/>
  <c r="M485" i="38"/>
  <c r="M445" i="38"/>
  <c r="M285" i="38"/>
  <c r="M125" i="38"/>
  <c r="M365" i="38"/>
  <c r="M325" i="38"/>
  <c r="M205" i="38"/>
  <c r="M245" i="38"/>
  <c r="M85" i="38"/>
  <c r="M405" i="38"/>
  <c r="M165" i="38"/>
  <c r="M45" i="38"/>
  <c r="M5" i="38"/>
  <c r="J644" i="38"/>
  <c r="J604" i="38"/>
  <c r="J564" i="38"/>
  <c r="J484" i="38"/>
  <c r="J444" i="38"/>
  <c r="J404" i="38"/>
  <c r="J244" i="38"/>
  <c r="J364" i="38"/>
  <c r="J204" i="38"/>
  <c r="J124" i="38"/>
  <c r="J84" i="38"/>
  <c r="J524" i="38"/>
  <c r="J44" i="38"/>
  <c r="J4" i="38"/>
  <c r="J324" i="38"/>
  <c r="J164" i="38"/>
  <c r="J284" i="38"/>
  <c r="J658" i="38"/>
  <c r="J618" i="38"/>
  <c r="J578" i="38"/>
  <c r="J538" i="38"/>
  <c r="J458" i="38"/>
  <c r="J498" i="38"/>
  <c r="J418" i="38"/>
  <c r="J378" i="38"/>
  <c r="J218" i="38"/>
  <c r="J338" i="38"/>
  <c r="J138" i="38"/>
  <c r="J58" i="38"/>
  <c r="J18" i="38"/>
  <c r="J258" i="38"/>
  <c r="J178" i="38"/>
  <c r="J298" i="38"/>
  <c r="J98" i="38"/>
  <c r="I644" i="38"/>
  <c r="I604" i="38"/>
  <c r="I564" i="38"/>
  <c r="I524" i="38"/>
  <c r="I484" i="38"/>
  <c r="I444" i="38"/>
  <c r="I404" i="38"/>
  <c r="I364" i="38"/>
  <c r="I324" i="38"/>
  <c r="I284" i="38"/>
  <c r="I124" i="38"/>
  <c r="I204" i="38"/>
  <c r="I84" i="38"/>
  <c r="I244" i="38"/>
  <c r="I4" i="38"/>
  <c r="I164" i="38"/>
  <c r="I44" i="38"/>
  <c r="M616" i="38"/>
  <c r="M656" i="38"/>
  <c r="M496" i="38"/>
  <c r="M576" i="38"/>
  <c r="M536" i="38"/>
  <c r="M456" i="38"/>
  <c r="M416" i="38"/>
  <c r="M256" i="38"/>
  <c r="M176" i="38"/>
  <c r="M96" i="38"/>
  <c r="M376" i="38"/>
  <c r="M296" i="38"/>
  <c r="M56" i="38"/>
  <c r="M16" i="38"/>
  <c r="M336" i="38"/>
  <c r="M216" i="38"/>
  <c r="M136" i="38"/>
  <c r="G672" i="38"/>
  <c r="G632" i="38"/>
  <c r="G592" i="38"/>
  <c r="G392" i="38"/>
  <c r="G512" i="38"/>
  <c r="G352" i="38"/>
  <c r="G552" i="38"/>
  <c r="G472" i="38"/>
  <c r="G192" i="38"/>
  <c r="G272" i="38"/>
  <c r="G432" i="38"/>
  <c r="G312" i="38"/>
  <c r="G112" i="38"/>
  <c r="G32" i="38"/>
  <c r="G152" i="38"/>
  <c r="G72" i="38"/>
  <c r="G232" i="38"/>
  <c r="H678" i="38"/>
  <c r="H598" i="38"/>
  <c r="H638" i="38"/>
  <c r="H558" i="38"/>
  <c r="H518" i="38"/>
  <c r="H358" i="38"/>
  <c r="H478" i="38"/>
  <c r="H318" i="38"/>
  <c r="H158" i="38"/>
  <c r="H438" i="38"/>
  <c r="H198" i="38"/>
  <c r="H118" i="38"/>
  <c r="H78" i="38"/>
  <c r="H398" i="38"/>
  <c r="H278" i="38"/>
  <c r="H238" i="38"/>
  <c r="H38" i="38"/>
  <c r="M612" i="38"/>
  <c r="M652" i="38"/>
  <c r="M492" i="38"/>
  <c r="M572" i="38"/>
  <c r="M452" i="38"/>
  <c r="M412" i="38"/>
  <c r="M532" i="38"/>
  <c r="M252" i="38"/>
  <c r="M172" i="38"/>
  <c r="M92" i="38"/>
  <c r="M372" i="38"/>
  <c r="M332" i="38"/>
  <c r="M292" i="38"/>
  <c r="M52" i="38"/>
  <c r="M12" i="38"/>
  <c r="M212" i="38"/>
  <c r="M132" i="38"/>
  <c r="M678" i="38"/>
  <c r="M518" i="38"/>
  <c r="M638" i="38"/>
  <c r="M598" i="38"/>
  <c r="M558" i="38"/>
  <c r="M478" i="38"/>
  <c r="M438" i="38"/>
  <c r="M278" i="38"/>
  <c r="M118" i="38"/>
  <c r="M358" i="38"/>
  <c r="M198" i="38"/>
  <c r="M398" i="38"/>
  <c r="M318" i="38"/>
  <c r="M78" i="38"/>
  <c r="M38" i="38"/>
  <c r="M238" i="38"/>
  <c r="M158" i="38"/>
  <c r="J675" i="38"/>
  <c r="J635" i="38"/>
  <c r="J555" i="38"/>
  <c r="J475" i="38"/>
  <c r="J435" i="38"/>
  <c r="J515" i="38"/>
  <c r="J595" i="38"/>
  <c r="J395" i="38"/>
  <c r="J235" i="38"/>
  <c r="J275" i="38"/>
  <c r="J195" i="38"/>
  <c r="J75" i="38"/>
  <c r="J35" i="38"/>
  <c r="J315" i="38"/>
  <c r="J115" i="38"/>
  <c r="J355" i="38"/>
  <c r="J155" i="38"/>
  <c r="J678" i="38"/>
  <c r="J638" i="38"/>
  <c r="J598" i="38"/>
  <c r="J558" i="38"/>
  <c r="J478" i="38"/>
  <c r="J438" i="38"/>
  <c r="J518" i="38"/>
  <c r="J398" i="38"/>
  <c r="J238" i="38"/>
  <c r="J158" i="38"/>
  <c r="J78" i="38"/>
  <c r="J38" i="38"/>
  <c r="J358" i="38"/>
  <c r="J318" i="38"/>
  <c r="J198" i="38"/>
  <c r="J118" i="38"/>
  <c r="J278" i="38"/>
  <c r="L633" i="38"/>
  <c r="L593" i="38"/>
  <c r="L673" i="38"/>
  <c r="L553" i="38"/>
  <c r="L513" i="38"/>
  <c r="L353" i="38"/>
  <c r="L433" i="38"/>
  <c r="L473" i="38"/>
  <c r="L393" i="38"/>
  <c r="L313" i="38"/>
  <c r="L153" i="38"/>
  <c r="L233" i="38"/>
  <c r="L273" i="38"/>
  <c r="L193" i="38"/>
  <c r="L113" i="38"/>
  <c r="L33" i="38"/>
  <c r="L73" i="38"/>
  <c r="N676" i="38"/>
  <c r="N636" i="38"/>
  <c r="N556" i="38"/>
  <c r="N476" i="38"/>
  <c r="N436" i="38"/>
  <c r="N396" i="38"/>
  <c r="N596" i="38"/>
  <c r="N516" i="38"/>
  <c r="N236" i="38"/>
  <c r="N316" i="38"/>
  <c r="N116" i="38"/>
  <c r="N76" i="38"/>
  <c r="N36" i="38"/>
  <c r="N356" i="38"/>
  <c r="N156" i="38"/>
  <c r="N276" i="38"/>
  <c r="N196" i="38"/>
  <c r="G645" i="38"/>
  <c r="G565" i="38"/>
  <c r="G445" i="38"/>
  <c r="G605" i="38"/>
  <c r="G525" i="38"/>
  <c r="G485" i="38"/>
  <c r="G405" i="38"/>
  <c r="G365" i="38"/>
  <c r="G205" i="38"/>
  <c r="G125" i="38"/>
  <c r="G45" i="38"/>
  <c r="G285" i="38"/>
  <c r="G5" i="38"/>
  <c r="G165" i="38"/>
  <c r="G325" i="38"/>
  <c r="G245" i="38"/>
  <c r="G85" i="38"/>
  <c r="L669" i="38"/>
  <c r="L629" i="38"/>
  <c r="L589" i="38"/>
  <c r="L549" i="38"/>
  <c r="L509" i="38"/>
  <c r="L469" i="38"/>
  <c r="L429" i="38"/>
  <c r="L349" i="38"/>
  <c r="L269" i="38"/>
  <c r="L109" i="38"/>
  <c r="L389" i="38"/>
  <c r="L309" i="38"/>
  <c r="L229" i="38"/>
  <c r="L149" i="38"/>
  <c r="L69" i="38"/>
  <c r="L29" i="38"/>
  <c r="L189" i="38"/>
  <c r="L636" i="38"/>
  <c r="L596" i="38"/>
  <c r="L516" i="38"/>
  <c r="L556" i="38"/>
  <c r="L356" i="38"/>
  <c r="L676" i="38"/>
  <c r="L436" i="38"/>
  <c r="L396" i="38"/>
  <c r="L316" i="38"/>
  <c r="L156" i="38"/>
  <c r="L276" i="38"/>
  <c r="L196" i="38"/>
  <c r="L116" i="38"/>
  <c r="L476" i="38"/>
  <c r="L236" i="38"/>
  <c r="L36" i="38"/>
  <c r="L76" i="38"/>
  <c r="N663" i="38"/>
  <c r="N623" i="38"/>
  <c r="N583" i="38"/>
  <c r="N463" i="38"/>
  <c r="N423" i="38"/>
  <c r="N383" i="38"/>
  <c r="N343" i="38"/>
  <c r="N183" i="38"/>
  <c r="N223" i="38"/>
  <c r="N263" i="38"/>
  <c r="N503" i="38"/>
  <c r="N303" i="38"/>
  <c r="N23" i="38"/>
  <c r="N543" i="38"/>
  <c r="N143" i="38"/>
  <c r="N103" i="38"/>
  <c r="N63" i="38"/>
  <c r="H604" i="38"/>
  <c r="H644" i="38"/>
  <c r="H564" i="38"/>
  <c r="H524" i="38"/>
  <c r="H444" i="38"/>
  <c r="H364" i="38"/>
  <c r="H324" i="38"/>
  <c r="H484" i="38"/>
  <c r="H164" i="38"/>
  <c r="H284" i="38"/>
  <c r="H404" i="38"/>
  <c r="H124" i="38"/>
  <c r="H84" i="38"/>
  <c r="H244" i="38"/>
  <c r="H204" i="38"/>
  <c r="H4" i="38"/>
  <c r="H44" i="38"/>
  <c r="N649" i="38"/>
  <c r="N569" i="38"/>
  <c r="N489" i="38"/>
  <c r="N609" i="38"/>
  <c r="N449" i="38"/>
  <c r="N409" i="38"/>
  <c r="N249" i="38"/>
  <c r="N209" i="38"/>
  <c r="N129" i="38"/>
  <c r="N89" i="38"/>
  <c r="N49" i="38"/>
  <c r="N9" i="38"/>
  <c r="N369" i="38"/>
  <c r="N289" i="38"/>
  <c r="N169" i="38"/>
  <c r="N329" i="38"/>
  <c r="N529" i="38"/>
  <c r="O636" i="38"/>
  <c r="O476" i="38"/>
  <c r="O316" i="38"/>
  <c r="O156" i="38"/>
  <c r="O596" i="38"/>
  <c r="O436" i="38"/>
  <c r="O276" i="38"/>
  <c r="O116" i="38"/>
  <c r="O36" i="38"/>
  <c r="O196" i="38"/>
  <c r="O556" i="38"/>
  <c r="O396" i="38"/>
  <c r="O236" i="38"/>
  <c r="O76" i="38"/>
  <c r="O356" i="38"/>
  <c r="O676" i="38"/>
  <c r="O516" i="38"/>
  <c r="O665" i="38"/>
  <c r="O505" i="38"/>
  <c r="O345" i="38"/>
  <c r="O185" i="38"/>
  <c r="O385" i="38"/>
  <c r="O625" i="38"/>
  <c r="O465" i="38"/>
  <c r="O305" i="38"/>
  <c r="O145" i="38"/>
  <c r="O65" i="38"/>
  <c r="O25" i="38"/>
  <c r="O585" i="38"/>
  <c r="O425" i="38"/>
  <c r="O265" i="38"/>
  <c r="O105" i="38"/>
  <c r="O225" i="38"/>
  <c r="O545" i="38"/>
  <c r="O669" i="38"/>
  <c r="O509" i="38"/>
  <c r="O349" i="38"/>
  <c r="O189" i="38"/>
  <c r="O389" i="38"/>
  <c r="O629" i="38"/>
  <c r="O469" i="38"/>
  <c r="O309" i="38"/>
  <c r="O149" i="38"/>
  <c r="O69" i="38"/>
  <c r="O589" i="38"/>
  <c r="O429" i="38"/>
  <c r="O269" i="38"/>
  <c r="O109" i="38"/>
  <c r="O229" i="38"/>
  <c r="O29" i="38"/>
  <c r="O549" i="38"/>
  <c r="O558" i="38"/>
  <c r="O398" i="38"/>
  <c r="O238" i="38"/>
  <c r="O78" i="38"/>
  <c r="O38" i="38"/>
  <c r="O278" i="38"/>
  <c r="O118" i="38"/>
  <c r="O678" i="38"/>
  <c r="O518" i="38"/>
  <c r="O358" i="38"/>
  <c r="O198" i="38"/>
  <c r="O638" i="38"/>
  <c r="O478" i="38"/>
  <c r="O318" i="38"/>
  <c r="O158" i="38"/>
  <c r="O438" i="38"/>
  <c r="O598" i="38"/>
  <c r="F338" i="16"/>
  <c r="F30" i="28" s="1"/>
  <c r="R232" i="16"/>
  <c r="R16" i="27" s="1"/>
  <c r="R227" i="16"/>
  <c r="R230" i="16"/>
  <c r="N13" i="26"/>
  <c r="N14" i="26" s="1"/>
  <c r="O10" i="26"/>
  <c r="N5" i="26"/>
  <c r="N5" i="8"/>
  <c r="J2" i="16"/>
  <c r="J49" i="26"/>
  <c r="J50" i="26" s="1"/>
  <c r="J2" i="26"/>
  <c r="J2" i="8"/>
  <c r="J2" i="27"/>
  <c r="J28" i="26"/>
  <c r="J30" i="26" s="1"/>
  <c r="J39" i="26"/>
  <c r="J40" i="26" s="1"/>
  <c r="J80" i="26"/>
  <c r="K25" i="26"/>
  <c r="M81" i="26"/>
  <c r="M24" i="26"/>
  <c r="M88" i="26"/>
  <c r="M63" i="26"/>
  <c r="M5" i="16"/>
  <c r="M5" i="27"/>
  <c r="Q19" i="27"/>
  <c r="R235" i="16"/>
  <c r="K268" i="16"/>
  <c r="K50" i="27" s="1"/>
  <c r="K265" i="16"/>
  <c r="K47" i="27" s="1"/>
  <c r="Q15" i="27"/>
  <c r="R231" i="16"/>
  <c r="Q240" i="16"/>
  <c r="Q24" i="27" s="1"/>
  <c r="M43" i="27"/>
  <c r="M268" i="16"/>
  <c r="M50" i="27" s="1"/>
  <c r="Q12" i="27"/>
  <c r="R228" i="16"/>
  <c r="R30" i="27"/>
  <c r="S248" i="16"/>
  <c r="Q260" i="16"/>
  <c r="N42" i="27"/>
  <c r="N265" i="16"/>
  <c r="P42" i="27"/>
  <c r="P265" i="16"/>
  <c r="M42" i="27"/>
  <c r="M265" i="16"/>
  <c r="Q13" i="27"/>
  <c r="R229" i="16"/>
  <c r="Q18" i="27"/>
  <c r="R234" i="16"/>
  <c r="Q223" i="16"/>
  <c r="Q9" i="27" s="1"/>
  <c r="R17" i="27"/>
  <c r="R264" i="16"/>
  <c r="R46" i="27" s="1"/>
  <c r="S233" i="16"/>
  <c r="N43" i="27"/>
  <c r="N268" i="16"/>
  <c r="N50" i="27" s="1"/>
  <c r="O43" i="27"/>
  <c r="O268" i="16"/>
  <c r="O50" i="27" s="1"/>
  <c r="Q29" i="27"/>
  <c r="R247" i="16"/>
  <c r="Q27" i="27"/>
  <c r="R245" i="16"/>
  <c r="R14" i="27"/>
  <c r="S230" i="16"/>
  <c r="S10" i="27"/>
  <c r="T226" i="16"/>
  <c r="S32" i="27"/>
  <c r="S267" i="16"/>
  <c r="S49" i="27" s="1"/>
  <c r="T250" i="16"/>
  <c r="P43" i="27"/>
  <c r="P268" i="16"/>
  <c r="P50" i="27" s="1"/>
  <c r="L43" i="27"/>
  <c r="L268" i="16"/>
  <c r="L50" i="27" s="1"/>
  <c r="S25" i="27"/>
  <c r="T243" i="16"/>
  <c r="S36" i="27"/>
  <c r="S269" i="16"/>
  <c r="S51" i="27" s="1"/>
  <c r="T254" i="16"/>
  <c r="Q33" i="27"/>
  <c r="R251" i="16"/>
  <c r="Q261" i="16"/>
  <c r="Q20" i="27"/>
  <c r="R236" i="16"/>
  <c r="Q28" i="27"/>
  <c r="R246" i="16"/>
  <c r="Q21" i="27"/>
  <c r="Q266" i="16"/>
  <c r="Q48" i="27" s="1"/>
  <c r="R237" i="16"/>
  <c r="L42" i="27"/>
  <c r="L265" i="16"/>
  <c r="Q35" i="27"/>
  <c r="R253" i="16"/>
  <c r="O265" i="16"/>
  <c r="O42" i="27"/>
  <c r="Q34" i="27"/>
  <c r="R252" i="16"/>
  <c r="Q31" i="27"/>
  <c r="R249" i="16"/>
  <c r="Q26" i="27"/>
  <c r="R244" i="16"/>
  <c r="N659" i="38" l="1"/>
  <c r="N619" i="38"/>
  <c r="N539" i="38"/>
  <c r="N379" i="38"/>
  <c r="N499" i="38"/>
  <c r="N339" i="38"/>
  <c r="N459" i="38"/>
  <c r="N419" i="38"/>
  <c r="N179" i="38"/>
  <c r="N259" i="38"/>
  <c r="N579" i="38"/>
  <c r="N299" i="38"/>
  <c r="N219" i="38"/>
  <c r="N99" i="38"/>
  <c r="N19" i="38"/>
  <c r="N59" i="38"/>
  <c r="N139" i="38"/>
  <c r="N675" i="38"/>
  <c r="N635" i="38"/>
  <c r="N595" i="38"/>
  <c r="N555" i="38"/>
  <c r="N475" i="38"/>
  <c r="N435" i="38"/>
  <c r="N395" i="38"/>
  <c r="N235" i="38"/>
  <c r="N355" i="38"/>
  <c r="N75" i="38"/>
  <c r="N35" i="38"/>
  <c r="N515" i="38"/>
  <c r="N275" i="38"/>
  <c r="N195" i="38"/>
  <c r="N315" i="38"/>
  <c r="N155" i="38"/>
  <c r="N115" i="38"/>
  <c r="N666" i="38"/>
  <c r="N626" i="38"/>
  <c r="N586" i="38"/>
  <c r="N546" i="38"/>
  <c r="N466" i="38"/>
  <c r="N386" i="38"/>
  <c r="N346" i="38"/>
  <c r="N506" i="38"/>
  <c r="N426" i="38"/>
  <c r="N186" i="38"/>
  <c r="N306" i="38"/>
  <c r="N146" i="38"/>
  <c r="N26" i="38"/>
  <c r="N266" i="38"/>
  <c r="N226" i="38"/>
  <c r="N106" i="38"/>
  <c r="N66" i="38"/>
  <c r="O649" i="38"/>
  <c r="O569" i="38"/>
  <c r="O609" i="38"/>
  <c r="O449" i="38"/>
  <c r="O409" i="38"/>
  <c r="O369" i="38"/>
  <c r="O209" i="38"/>
  <c r="O49" i="38"/>
  <c r="O489" i="38"/>
  <c r="O249" i="38"/>
  <c r="O169" i="38"/>
  <c r="O529" i="38"/>
  <c r="O329" i="38"/>
  <c r="O289" i="38"/>
  <c r="O89" i="38"/>
  <c r="O129" i="38"/>
  <c r="O9" i="38"/>
  <c r="N662" i="38"/>
  <c r="N622" i="38"/>
  <c r="N542" i="38"/>
  <c r="N462" i="38"/>
  <c r="N582" i="38"/>
  <c r="N502" i="38"/>
  <c r="N422" i="38"/>
  <c r="N382" i="38"/>
  <c r="N222" i="38"/>
  <c r="N262" i="38"/>
  <c r="N182" i="38"/>
  <c r="N62" i="38"/>
  <c r="N22" i="38"/>
  <c r="N342" i="38"/>
  <c r="N302" i="38"/>
  <c r="N102" i="38"/>
  <c r="N142" i="38"/>
  <c r="K672" i="38"/>
  <c r="K632" i="38"/>
  <c r="K592" i="38"/>
  <c r="K472" i="38"/>
  <c r="K432" i="38"/>
  <c r="K392" i="38"/>
  <c r="K552" i="38"/>
  <c r="K352" i="38"/>
  <c r="K192" i="38"/>
  <c r="K512" i="38"/>
  <c r="K232" i="38"/>
  <c r="K272" i="38"/>
  <c r="K312" i="38"/>
  <c r="K152" i="38"/>
  <c r="K112" i="38"/>
  <c r="K32" i="38"/>
  <c r="K72" i="38"/>
  <c r="M671" i="38"/>
  <c r="M631" i="38"/>
  <c r="M591" i="38"/>
  <c r="M511" i="38"/>
  <c r="M471" i="38"/>
  <c r="M431" i="38"/>
  <c r="M551" i="38"/>
  <c r="M271" i="38"/>
  <c r="M111" i="38"/>
  <c r="M231" i="38"/>
  <c r="M151" i="38"/>
  <c r="M351" i="38"/>
  <c r="M71" i="38"/>
  <c r="M31" i="38"/>
  <c r="M391" i="38"/>
  <c r="M311" i="38"/>
  <c r="M191" i="38"/>
  <c r="N650" i="38"/>
  <c r="N610" i="38"/>
  <c r="N450" i="38"/>
  <c r="N570" i="38"/>
  <c r="N410" i="38"/>
  <c r="N370" i="38"/>
  <c r="N530" i="38"/>
  <c r="N490" i="38"/>
  <c r="N330" i="38"/>
  <c r="N210" i="38"/>
  <c r="N290" i="38"/>
  <c r="N50" i="38"/>
  <c r="N130" i="38"/>
  <c r="N170" i="38"/>
  <c r="N90" i="38"/>
  <c r="N10" i="38"/>
  <c r="N250" i="38"/>
  <c r="N655" i="38"/>
  <c r="N615" i="38"/>
  <c r="N575" i="38"/>
  <c r="N535" i="38"/>
  <c r="N455" i="38"/>
  <c r="N415" i="38"/>
  <c r="N375" i="38"/>
  <c r="N215" i="38"/>
  <c r="N55" i="38"/>
  <c r="N255" i="38"/>
  <c r="N175" i="38"/>
  <c r="N295" i="38"/>
  <c r="N335" i="38"/>
  <c r="N135" i="38"/>
  <c r="N15" i="38"/>
  <c r="N495" i="38"/>
  <c r="N95" i="38"/>
  <c r="H674" i="38"/>
  <c r="H594" i="38"/>
  <c r="H634" i="38"/>
  <c r="H554" i="38"/>
  <c r="H514" i="38"/>
  <c r="H354" i="38"/>
  <c r="H474" i="38"/>
  <c r="H314" i="38"/>
  <c r="H154" i="38"/>
  <c r="H194" i="38"/>
  <c r="H114" i="38"/>
  <c r="H434" i="38"/>
  <c r="H394" i="38"/>
  <c r="H74" i="38"/>
  <c r="H274" i="38"/>
  <c r="H234" i="38"/>
  <c r="H34" i="38"/>
  <c r="I671" i="38"/>
  <c r="I631" i="38"/>
  <c r="I591" i="38"/>
  <c r="I511" i="38"/>
  <c r="I471" i="38"/>
  <c r="I551" i="38"/>
  <c r="I431" i="38"/>
  <c r="I351" i="38"/>
  <c r="I271" i="38"/>
  <c r="I111" i="38"/>
  <c r="I191" i="38"/>
  <c r="I71" i="38"/>
  <c r="I31" i="38"/>
  <c r="I311" i="38"/>
  <c r="I231" i="38"/>
  <c r="I151" i="38"/>
  <c r="I391" i="38"/>
  <c r="I677" i="38"/>
  <c r="I637" i="38"/>
  <c r="I597" i="38"/>
  <c r="I517" i="38"/>
  <c r="I477" i="38"/>
  <c r="I557" i="38"/>
  <c r="I357" i="38"/>
  <c r="I277" i="38"/>
  <c r="I117" i="38"/>
  <c r="I437" i="38"/>
  <c r="I397" i="38"/>
  <c r="I197" i="38"/>
  <c r="I77" i="38"/>
  <c r="I37" i="38"/>
  <c r="I317" i="38"/>
  <c r="I157" i="38"/>
  <c r="I237" i="38"/>
  <c r="N660" i="38"/>
  <c r="N580" i="38"/>
  <c r="N620" i="38"/>
  <c r="N500" i="38"/>
  <c r="N540" i="38"/>
  <c r="N460" i="38"/>
  <c r="N300" i="38"/>
  <c r="N140" i="38"/>
  <c r="N380" i="38"/>
  <c r="N340" i="38"/>
  <c r="N220" i="38"/>
  <c r="N260" i="38"/>
  <c r="N100" i="38"/>
  <c r="N420" i="38"/>
  <c r="N180" i="38"/>
  <c r="N60" i="38"/>
  <c r="N20" i="38"/>
  <c r="L632" i="38"/>
  <c r="L592" i="38"/>
  <c r="L672" i="38"/>
  <c r="L512" i="38"/>
  <c r="L552" i="38"/>
  <c r="L352" i="38"/>
  <c r="L432" i="38"/>
  <c r="L392" i="38"/>
  <c r="L312" i="38"/>
  <c r="L152" i="38"/>
  <c r="L272" i="38"/>
  <c r="L192" i="38"/>
  <c r="L112" i="38"/>
  <c r="L472" i="38"/>
  <c r="L232" i="38"/>
  <c r="L32" i="38"/>
  <c r="L72" i="38"/>
  <c r="N653" i="38"/>
  <c r="N573" i="38"/>
  <c r="N533" i="38"/>
  <c r="N453" i="38"/>
  <c r="N413" i="38"/>
  <c r="N373" i="38"/>
  <c r="N213" i="38"/>
  <c r="N613" i="38"/>
  <c r="N333" i="38"/>
  <c r="N53" i="38"/>
  <c r="N493" i="38"/>
  <c r="N253" i="38"/>
  <c r="N173" i="38"/>
  <c r="N293" i="38"/>
  <c r="N133" i="38"/>
  <c r="N93" i="38"/>
  <c r="N13" i="38"/>
  <c r="J671" i="38"/>
  <c r="J631" i="38"/>
  <c r="J551" i="38"/>
  <c r="J471" i="38"/>
  <c r="J431" i="38"/>
  <c r="J511" i="38"/>
  <c r="J391" i="38"/>
  <c r="J591" i="38"/>
  <c r="J231" i="38"/>
  <c r="J271" i="38"/>
  <c r="J191" i="38"/>
  <c r="J71" i="38"/>
  <c r="J31" i="38"/>
  <c r="J311" i="38"/>
  <c r="J111" i="38"/>
  <c r="J351" i="38"/>
  <c r="J151" i="38"/>
  <c r="K671" i="38"/>
  <c r="K631" i="38"/>
  <c r="K551" i="38"/>
  <c r="K471" i="38"/>
  <c r="K391" i="38"/>
  <c r="K351" i="38"/>
  <c r="K591" i="38"/>
  <c r="K511" i="38"/>
  <c r="K191" i="38"/>
  <c r="K311" i="38"/>
  <c r="K111" i="38"/>
  <c r="K151" i="38"/>
  <c r="K431" i="38"/>
  <c r="K31" i="38"/>
  <c r="K271" i="38"/>
  <c r="K231" i="38"/>
  <c r="K71" i="38"/>
  <c r="N657" i="38"/>
  <c r="N577" i="38"/>
  <c r="N537" i="38"/>
  <c r="N617" i="38"/>
  <c r="N457" i="38"/>
  <c r="N417" i="38"/>
  <c r="N377" i="38"/>
  <c r="N217" i="38"/>
  <c r="N57" i="38"/>
  <c r="N17" i="38"/>
  <c r="N497" i="38"/>
  <c r="N257" i="38"/>
  <c r="N177" i="38"/>
  <c r="N337" i="38"/>
  <c r="N297" i="38"/>
  <c r="N97" i="38"/>
  <c r="N137" i="38"/>
  <c r="H677" i="38"/>
  <c r="H597" i="38"/>
  <c r="H517" i="38"/>
  <c r="H437" i="38"/>
  <c r="H357" i="38"/>
  <c r="H477" i="38"/>
  <c r="H557" i="38"/>
  <c r="H317" i="38"/>
  <c r="H157" i="38"/>
  <c r="H637" i="38"/>
  <c r="H237" i="38"/>
  <c r="H277" i="38"/>
  <c r="H397" i="38"/>
  <c r="H77" i="38"/>
  <c r="H197" i="38"/>
  <c r="H117" i="38"/>
  <c r="H37" i="38"/>
  <c r="N667" i="38"/>
  <c r="N627" i="38"/>
  <c r="N587" i="38"/>
  <c r="N467" i="38"/>
  <c r="N427" i="38"/>
  <c r="N387" i="38"/>
  <c r="N347" i="38"/>
  <c r="N547" i="38"/>
  <c r="N187" i="38"/>
  <c r="N227" i="38"/>
  <c r="N267" i="38"/>
  <c r="N507" i="38"/>
  <c r="N307" i="38"/>
  <c r="N147" i="38"/>
  <c r="N107" i="38"/>
  <c r="N27" i="38"/>
  <c r="N67" i="38"/>
  <c r="N668" i="38"/>
  <c r="N628" i="38"/>
  <c r="N548" i="38"/>
  <c r="N588" i="38"/>
  <c r="N468" i="38"/>
  <c r="N388" i="38"/>
  <c r="N348" i="38"/>
  <c r="N508" i="38"/>
  <c r="N188" i="38"/>
  <c r="N428" i="38"/>
  <c r="N308" i="38"/>
  <c r="N108" i="38"/>
  <c r="N148" i="38"/>
  <c r="N28" i="38"/>
  <c r="N268" i="38"/>
  <c r="N228" i="38"/>
  <c r="N68" i="38"/>
  <c r="M677" i="38"/>
  <c r="M637" i="38"/>
  <c r="M597" i="38"/>
  <c r="M517" i="38"/>
  <c r="M477" i="38"/>
  <c r="M437" i="38"/>
  <c r="M557" i="38"/>
  <c r="M277" i="38"/>
  <c r="M117" i="38"/>
  <c r="M397" i="38"/>
  <c r="M237" i="38"/>
  <c r="M157" i="38"/>
  <c r="M77" i="38"/>
  <c r="M37" i="38"/>
  <c r="M357" i="38"/>
  <c r="M197" i="38"/>
  <c r="M317" i="38"/>
  <c r="N644" i="38"/>
  <c r="N604" i="38"/>
  <c r="N484" i="38"/>
  <c r="N444" i="38"/>
  <c r="N524" i="38"/>
  <c r="N404" i="38"/>
  <c r="N324" i="38"/>
  <c r="N244" i="38"/>
  <c r="N284" i="38"/>
  <c r="N84" i="38"/>
  <c r="N204" i="38"/>
  <c r="N124" i="38"/>
  <c r="N44" i="38"/>
  <c r="N4" i="38"/>
  <c r="N564" i="38"/>
  <c r="N364" i="38"/>
  <c r="N164" i="38"/>
  <c r="N568" i="38"/>
  <c r="N648" i="38"/>
  <c r="N528" i="38"/>
  <c r="N488" i="38"/>
  <c r="N608" i="38"/>
  <c r="N408" i="38"/>
  <c r="N368" i="38"/>
  <c r="N288" i="38"/>
  <c r="N128" i="38"/>
  <c r="N448" i="38"/>
  <c r="N328" i="38"/>
  <c r="N248" i="38"/>
  <c r="N168" i="38"/>
  <c r="N88" i="38"/>
  <c r="N208" i="38"/>
  <c r="N48" i="38"/>
  <c r="N8" i="38"/>
  <c r="J677" i="38"/>
  <c r="J637" i="38"/>
  <c r="J557" i="38"/>
  <c r="J477" i="38"/>
  <c r="J597" i="38"/>
  <c r="J437" i="38"/>
  <c r="J517" i="38"/>
  <c r="J397" i="38"/>
  <c r="J237" i="38"/>
  <c r="J357" i="38"/>
  <c r="J277" i="38"/>
  <c r="J197" i="38"/>
  <c r="J77" i="38"/>
  <c r="J37" i="38"/>
  <c r="J317" i="38"/>
  <c r="J117" i="38"/>
  <c r="J157" i="38"/>
  <c r="N654" i="38"/>
  <c r="N614" i="38"/>
  <c r="N534" i="38"/>
  <c r="N454" i="38"/>
  <c r="N414" i="38"/>
  <c r="N374" i="38"/>
  <c r="N494" i="38"/>
  <c r="N334" i="38"/>
  <c r="N214" i="38"/>
  <c r="N294" i="38"/>
  <c r="N54" i="38"/>
  <c r="N134" i="38"/>
  <c r="N574" i="38"/>
  <c r="N254" i="38"/>
  <c r="N94" i="38"/>
  <c r="N14" i="38"/>
  <c r="N174" i="38"/>
  <c r="L631" i="38"/>
  <c r="L591" i="38"/>
  <c r="L671" i="38"/>
  <c r="L551" i="38"/>
  <c r="L511" i="38"/>
  <c r="L351" i="38"/>
  <c r="L431" i="38"/>
  <c r="L471" i="38"/>
  <c r="L391" i="38"/>
  <c r="L311" i="38"/>
  <c r="L151" i="38"/>
  <c r="L231" i="38"/>
  <c r="L31" i="38"/>
  <c r="L271" i="38"/>
  <c r="L71" i="38"/>
  <c r="L191" i="38"/>
  <c r="L111" i="38"/>
  <c r="N656" i="38"/>
  <c r="N616" i="38"/>
  <c r="N536" i="38"/>
  <c r="N576" i="38"/>
  <c r="N456" i="38"/>
  <c r="N416" i="38"/>
  <c r="N376" i="38"/>
  <c r="N496" i="38"/>
  <c r="N336" i="38"/>
  <c r="N216" i="38"/>
  <c r="N296" i="38"/>
  <c r="N56" i="38"/>
  <c r="N136" i="38"/>
  <c r="N256" i="38"/>
  <c r="N176" i="38"/>
  <c r="N96" i="38"/>
  <c r="N16" i="38"/>
  <c r="M672" i="38"/>
  <c r="M512" i="38"/>
  <c r="M552" i="38"/>
  <c r="M472" i="38"/>
  <c r="M632" i="38"/>
  <c r="M592" i="38"/>
  <c r="M272" i="38"/>
  <c r="M112" i="38"/>
  <c r="M432" i="38"/>
  <c r="M192" i="38"/>
  <c r="M312" i="38"/>
  <c r="M72" i="38"/>
  <c r="M32" i="38"/>
  <c r="M352" i="38"/>
  <c r="M392" i="38"/>
  <c r="M232" i="38"/>
  <c r="M152" i="38"/>
  <c r="L637" i="38"/>
  <c r="L597" i="38"/>
  <c r="L677" i="38"/>
  <c r="L557" i="38"/>
  <c r="L517" i="38"/>
  <c r="L357" i="38"/>
  <c r="L437" i="38"/>
  <c r="L477" i="38"/>
  <c r="L397" i="38"/>
  <c r="L317" i="38"/>
  <c r="L157" i="38"/>
  <c r="L237" i="38"/>
  <c r="L277" i="38"/>
  <c r="L197" i="38"/>
  <c r="L117" i="38"/>
  <c r="L37" i="38"/>
  <c r="L77" i="38"/>
  <c r="J672" i="38"/>
  <c r="J632" i="38"/>
  <c r="J592" i="38"/>
  <c r="J552" i="38"/>
  <c r="J472" i="38"/>
  <c r="J432" i="38"/>
  <c r="J512" i="38"/>
  <c r="J392" i="38"/>
  <c r="J232" i="38"/>
  <c r="J152" i="38"/>
  <c r="J72" i="38"/>
  <c r="J32" i="38"/>
  <c r="J352" i="38"/>
  <c r="J272" i="38"/>
  <c r="J192" i="38"/>
  <c r="J112" i="38"/>
  <c r="J312" i="38"/>
  <c r="N664" i="38"/>
  <c r="N624" i="38"/>
  <c r="N544" i="38"/>
  <c r="N464" i="38"/>
  <c r="N384" i="38"/>
  <c r="N344" i="38"/>
  <c r="N504" i="38"/>
  <c r="N184" i="38"/>
  <c r="N304" i="38"/>
  <c r="N144" i="38"/>
  <c r="N584" i="38"/>
  <c r="N424" i="38"/>
  <c r="N104" i="38"/>
  <c r="N24" i="38"/>
  <c r="N264" i="38"/>
  <c r="N224" i="38"/>
  <c r="N64" i="38"/>
  <c r="N661" i="38"/>
  <c r="N621" i="38"/>
  <c r="N581" i="38"/>
  <c r="N541" i="38"/>
  <c r="N501" i="38"/>
  <c r="N461" i="38"/>
  <c r="N421" i="38"/>
  <c r="N341" i="38"/>
  <c r="N261" i="38"/>
  <c r="N381" i="38"/>
  <c r="N301" i="38"/>
  <c r="N101" i="38"/>
  <c r="N221" i="38"/>
  <c r="N141" i="38"/>
  <c r="N61" i="38"/>
  <c r="N21" i="38"/>
  <c r="N181" i="38"/>
  <c r="I672" i="38"/>
  <c r="I632" i="38"/>
  <c r="I592" i="38"/>
  <c r="I552" i="38"/>
  <c r="I512" i="38"/>
  <c r="I472" i="38"/>
  <c r="I432" i="38"/>
  <c r="I352" i="38"/>
  <c r="I272" i="38"/>
  <c r="I112" i="38"/>
  <c r="I392" i="38"/>
  <c r="I312" i="38"/>
  <c r="I232" i="38"/>
  <c r="I152" i="38"/>
  <c r="I72" i="38"/>
  <c r="I32" i="38"/>
  <c r="I192" i="38"/>
  <c r="K677" i="38"/>
  <c r="K637" i="38"/>
  <c r="K597" i="38"/>
  <c r="K557" i="38"/>
  <c r="K477" i="38"/>
  <c r="K397" i="38"/>
  <c r="K357" i="38"/>
  <c r="K517" i="38"/>
  <c r="K437" i="38"/>
  <c r="K197" i="38"/>
  <c r="K317" i="38"/>
  <c r="K117" i="38"/>
  <c r="K157" i="38"/>
  <c r="K37" i="38"/>
  <c r="K277" i="38"/>
  <c r="K237" i="38"/>
  <c r="K77" i="38"/>
  <c r="N647" i="38"/>
  <c r="N607" i="38"/>
  <c r="N567" i="38"/>
  <c r="N527" i="38"/>
  <c r="N447" i="38"/>
  <c r="N367" i="38"/>
  <c r="N327" i="38"/>
  <c r="N487" i="38"/>
  <c r="N167" i="38"/>
  <c r="N287" i="38"/>
  <c r="N407" i="38"/>
  <c r="N127" i="38"/>
  <c r="N87" i="38"/>
  <c r="N247" i="38"/>
  <c r="N207" i="38"/>
  <c r="N7" i="38"/>
  <c r="N47" i="38"/>
  <c r="O583" i="38"/>
  <c r="O423" i="38"/>
  <c r="O263" i="38"/>
  <c r="O103" i="38"/>
  <c r="O543" i="38"/>
  <c r="O383" i="38"/>
  <c r="O223" i="38"/>
  <c r="O63" i="38"/>
  <c r="O23" i="38"/>
  <c r="O463" i="38"/>
  <c r="O303" i="38"/>
  <c r="O143" i="38"/>
  <c r="O663" i="38"/>
  <c r="O503" i="38"/>
  <c r="O343" i="38"/>
  <c r="O183" i="38"/>
  <c r="O623" i="38"/>
  <c r="P629" i="38"/>
  <c r="P669" i="38"/>
  <c r="P549" i="38"/>
  <c r="P589" i="38"/>
  <c r="P469" i="38"/>
  <c r="P509" i="38"/>
  <c r="P429" i="38"/>
  <c r="P389" i="38"/>
  <c r="P309" i="38"/>
  <c r="P349" i="38"/>
  <c r="P269" i="38"/>
  <c r="P109" i="38"/>
  <c r="P189" i="38"/>
  <c r="P149" i="38"/>
  <c r="P229" i="38"/>
  <c r="P69" i="38"/>
  <c r="P29" i="38"/>
  <c r="P625" i="38"/>
  <c r="P665" i="38"/>
  <c r="P585" i="38"/>
  <c r="P545" i="38"/>
  <c r="P465" i="38"/>
  <c r="P505" i="38"/>
  <c r="P425" i="38"/>
  <c r="P385" i="38"/>
  <c r="P345" i="38"/>
  <c r="P305" i="38"/>
  <c r="P265" i="38"/>
  <c r="P105" i="38"/>
  <c r="P145" i="38"/>
  <c r="P225" i="38"/>
  <c r="P185" i="38"/>
  <c r="P65" i="38"/>
  <c r="P25" i="38"/>
  <c r="P676" i="38"/>
  <c r="P596" i="38"/>
  <c r="P636" i="38"/>
  <c r="P556" i="38"/>
  <c r="P516" i="38"/>
  <c r="P396" i="38"/>
  <c r="P476" i="38"/>
  <c r="P436" i="38"/>
  <c r="P316" i="38"/>
  <c r="P236" i="38"/>
  <c r="P356" i="38"/>
  <c r="P156" i="38"/>
  <c r="P276" i="38"/>
  <c r="P196" i="38"/>
  <c r="P116" i="38"/>
  <c r="P76" i="38"/>
  <c r="P36" i="38"/>
  <c r="P618" i="38"/>
  <c r="P578" i="38"/>
  <c r="P658" i="38"/>
  <c r="P498" i="38"/>
  <c r="P538" i="38"/>
  <c r="P378" i="38"/>
  <c r="P418" i="38"/>
  <c r="P458" i="38"/>
  <c r="P338" i="38"/>
  <c r="P298" i="38"/>
  <c r="P218" i="38"/>
  <c r="P258" i="38"/>
  <c r="P178" i="38"/>
  <c r="P18" i="38"/>
  <c r="P58" i="38"/>
  <c r="P138" i="38"/>
  <c r="P98" i="38"/>
  <c r="P638" i="38"/>
  <c r="P678" i="38"/>
  <c r="P598" i="38"/>
  <c r="P518" i="38"/>
  <c r="P558" i="38"/>
  <c r="P478" i="38"/>
  <c r="P398" i="38"/>
  <c r="P438" i="38"/>
  <c r="P358" i="38"/>
  <c r="P238" i="38"/>
  <c r="P318" i="38"/>
  <c r="P198" i="38"/>
  <c r="P278" i="38"/>
  <c r="P118" i="38"/>
  <c r="P78" i="38"/>
  <c r="P158" i="38"/>
  <c r="P38" i="38"/>
  <c r="O673" i="38"/>
  <c r="O633" i="38"/>
  <c r="O593" i="38"/>
  <c r="O553" i="38"/>
  <c r="O513" i="38"/>
  <c r="O473" i="38"/>
  <c r="O433" i="38"/>
  <c r="O393" i="38"/>
  <c r="O353" i="38"/>
  <c r="O313" i="38"/>
  <c r="O273" i="38"/>
  <c r="O233" i="38"/>
  <c r="O193" i="38"/>
  <c r="O153" i="38"/>
  <c r="O113" i="38"/>
  <c r="O73" i="38"/>
  <c r="O33" i="38"/>
  <c r="O651" i="38"/>
  <c r="O611" i="38"/>
  <c r="O571" i="38"/>
  <c r="O531" i="38"/>
  <c r="O491" i="38"/>
  <c r="O451" i="38"/>
  <c r="O411" i="38"/>
  <c r="O371" i="38"/>
  <c r="O331" i="38"/>
  <c r="O291" i="38"/>
  <c r="O251" i="38"/>
  <c r="O211" i="38"/>
  <c r="O171" i="38"/>
  <c r="O131" i="38"/>
  <c r="O91" i="38"/>
  <c r="O51" i="38"/>
  <c r="O11" i="38"/>
  <c r="O652" i="38"/>
  <c r="O612" i="38"/>
  <c r="O572" i="38"/>
  <c r="O412" i="38"/>
  <c r="O532" i="38"/>
  <c r="O452" i="38"/>
  <c r="O12" i="38"/>
  <c r="O492" i="38"/>
  <c r="O252" i="38"/>
  <c r="O92" i="38"/>
  <c r="O132" i="38"/>
  <c r="O52" i="38"/>
  <c r="O292" i="38"/>
  <c r="O332" i="38"/>
  <c r="O172" i="38"/>
  <c r="O372" i="38"/>
  <c r="O212" i="38"/>
  <c r="P645" i="38"/>
  <c r="P605" i="38"/>
  <c r="P565" i="38"/>
  <c r="P525" i="38"/>
  <c r="P445" i="38"/>
  <c r="P485" i="38"/>
  <c r="P405" i="38"/>
  <c r="P365" i="38"/>
  <c r="P325" i="38"/>
  <c r="P285" i="38"/>
  <c r="P245" i="38"/>
  <c r="P205" i="38"/>
  <c r="P165" i="38"/>
  <c r="P125" i="38"/>
  <c r="P85" i="38"/>
  <c r="P45" i="38"/>
  <c r="P5" i="38"/>
  <c r="S232" i="16"/>
  <c r="S16" i="27" s="1"/>
  <c r="S227" i="16"/>
  <c r="R11" i="27"/>
  <c r="K270" i="16"/>
  <c r="K52" i="27" s="1"/>
  <c r="J89" i="26"/>
  <c r="J90" i="26" s="1"/>
  <c r="J64" i="26"/>
  <c r="J65" i="26" s="1"/>
  <c r="J53" i="26"/>
  <c r="J55" i="26" s="1"/>
  <c r="J68" i="26"/>
  <c r="N5" i="27"/>
  <c r="N5" i="16"/>
  <c r="J54" i="26"/>
  <c r="K29" i="26"/>
  <c r="K26" i="26"/>
  <c r="K38" i="26"/>
  <c r="K48" i="26"/>
  <c r="O13" i="26"/>
  <c r="O14" i="26" s="1"/>
  <c r="P10" i="26"/>
  <c r="O5" i="26"/>
  <c r="O5" i="8"/>
  <c r="N88" i="26"/>
  <c r="N63" i="26"/>
  <c r="N81" i="26"/>
  <c r="N24" i="26"/>
  <c r="R19" i="27"/>
  <c r="S235" i="16"/>
  <c r="S231" i="16"/>
  <c r="R15" i="27"/>
  <c r="T32" i="27"/>
  <c r="T267" i="16"/>
  <c r="T49" i="27" s="1"/>
  <c r="U250" i="16"/>
  <c r="S17" i="27"/>
  <c r="S264" i="16"/>
  <c r="S46" i="27" s="1"/>
  <c r="T233" i="16"/>
  <c r="R18" i="27"/>
  <c r="S234" i="16"/>
  <c r="P47" i="27"/>
  <c r="P270" i="16"/>
  <c r="P52" i="27" s="1"/>
  <c r="Q42" i="27"/>
  <c r="Q265" i="16"/>
  <c r="Q43" i="27"/>
  <c r="Q268" i="16"/>
  <c r="Q50" i="27" s="1"/>
  <c r="S30" i="27"/>
  <c r="T248" i="16"/>
  <c r="R31" i="27"/>
  <c r="S249" i="16"/>
  <c r="R33" i="27"/>
  <c r="S251" i="16"/>
  <c r="O47" i="27"/>
  <c r="O270" i="16"/>
  <c r="O52" i="27" s="1"/>
  <c r="R20" i="27"/>
  <c r="S236" i="16"/>
  <c r="T25" i="27"/>
  <c r="U243" i="16"/>
  <c r="R12" i="27"/>
  <c r="S228" i="16"/>
  <c r="R223" i="16"/>
  <c r="R9" i="27" s="1"/>
  <c r="R260" i="16"/>
  <c r="R28" i="27"/>
  <c r="S246" i="16"/>
  <c r="L47" i="27"/>
  <c r="L270" i="16"/>
  <c r="L52" i="27" s="1"/>
  <c r="R27" i="27"/>
  <c r="S245" i="16"/>
  <c r="R26" i="27"/>
  <c r="S244" i="16"/>
  <c r="R240" i="16"/>
  <c r="R24" i="27" s="1"/>
  <c r="R261" i="16"/>
  <c r="R34" i="27"/>
  <c r="S252" i="16"/>
  <c r="R35" i="27"/>
  <c r="S253" i="16"/>
  <c r="R266" i="16"/>
  <c r="R48" i="27" s="1"/>
  <c r="R21" i="27"/>
  <c r="S237" i="16"/>
  <c r="T36" i="27"/>
  <c r="T269" i="16"/>
  <c r="T51" i="27" s="1"/>
  <c r="U254" i="16"/>
  <c r="T10" i="27"/>
  <c r="U226" i="16"/>
  <c r="S14" i="27"/>
  <c r="T230" i="16"/>
  <c r="R29" i="27"/>
  <c r="S247" i="16"/>
  <c r="R13" i="27"/>
  <c r="S229" i="16"/>
  <c r="M47" i="27"/>
  <c r="M270" i="16"/>
  <c r="M52" i="27" s="1"/>
  <c r="N47" i="27"/>
  <c r="N270" i="16"/>
  <c r="N52" i="27" s="1"/>
  <c r="J674" i="38" l="1"/>
  <c r="J634" i="38"/>
  <c r="J594" i="38"/>
  <c r="J554" i="38"/>
  <c r="J474" i="38"/>
  <c r="J434" i="38"/>
  <c r="J514" i="38"/>
  <c r="J394" i="38"/>
  <c r="J234" i="38"/>
  <c r="J154" i="38"/>
  <c r="J74" i="38"/>
  <c r="J34" i="38"/>
  <c r="J354" i="38"/>
  <c r="J314" i="38"/>
  <c r="J194" i="38"/>
  <c r="J274" i="38"/>
  <c r="J114" i="38"/>
  <c r="O661" i="38"/>
  <c r="O621" i="38"/>
  <c r="O581" i="38"/>
  <c r="O541" i="38"/>
  <c r="O461" i="38"/>
  <c r="O501" i="38"/>
  <c r="O421" i="38"/>
  <c r="O381" i="38"/>
  <c r="O221" i="38"/>
  <c r="O141" i="38"/>
  <c r="O61" i="38"/>
  <c r="O21" i="38"/>
  <c r="O341" i="38"/>
  <c r="O261" i="38"/>
  <c r="O181" i="38"/>
  <c r="O301" i="38"/>
  <c r="O101" i="38"/>
  <c r="K679" i="38"/>
  <c r="K639" i="38"/>
  <c r="K559" i="38"/>
  <c r="K479" i="38"/>
  <c r="K399" i="38"/>
  <c r="K359" i="38"/>
  <c r="K519" i="38"/>
  <c r="K199" i="38"/>
  <c r="K599" i="38"/>
  <c r="K319" i="38"/>
  <c r="K119" i="38"/>
  <c r="K159" i="38"/>
  <c r="K439" i="38"/>
  <c r="K39" i="38"/>
  <c r="K279" i="38"/>
  <c r="K239" i="38"/>
  <c r="K79" i="38"/>
  <c r="M679" i="38"/>
  <c r="M639" i="38"/>
  <c r="M599" i="38"/>
  <c r="M519" i="38"/>
  <c r="M479" i="38"/>
  <c r="M439" i="38"/>
  <c r="M559" i="38"/>
  <c r="M279" i="38"/>
  <c r="M119" i="38"/>
  <c r="M239" i="38"/>
  <c r="M159" i="38"/>
  <c r="M359" i="38"/>
  <c r="M79" i="38"/>
  <c r="M39" i="38"/>
  <c r="M399" i="38"/>
  <c r="M319" i="38"/>
  <c r="M199" i="38"/>
  <c r="K674" i="38"/>
  <c r="K634" i="38"/>
  <c r="K594" i="38"/>
  <c r="K474" i="38"/>
  <c r="K434" i="38"/>
  <c r="K394" i="38"/>
  <c r="K354" i="38"/>
  <c r="K554" i="38"/>
  <c r="K194" i="38"/>
  <c r="K234" i="38"/>
  <c r="K274" i="38"/>
  <c r="K514" i="38"/>
  <c r="K314" i="38"/>
  <c r="K34" i="38"/>
  <c r="K154" i="38"/>
  <c r="K114" i="38"/>
  <c r="K74" i="38"/>
  <c r="O648" i="38"/>
  <c r="O608" i="38"/>
  <c r="O488" i="38"/>
  <c r="O568" i="38"/>
  <c r="O448" i="38"/>
  <c r="O408" i="38"/>
  <c r="O528" i="38"/>
  <c r="O248" i="38"/>
  <c r="O168" i="38"/>
  <c r="O88" i="38"/>
  <c r="O368" i="38"/>
  <c r="O288" i="38"/>
  <c r="O48" i="38"/>
  <c r="O8" i="38"/>
  <c r="O328" i="38"/>
  <c r="O208" i="38"/>
  <c r="O128" i="38"/>
  <c r="O659" i="38"/>
  <c r="O579" i="38"/>
  <c r="O619" i="38"/>
  <c r="O539" i="38"/>
  <c r="O499" i="38"/>
  <c r="O459" i="38"/>
  <c r="O299" i="38"/>
  <c r="O139" i="38"/>
  <c r="O419" i="38"/>
  <c r="O339" i="38"/>
  <c r="O179" i="38"/>
  <c r="O99" i="38"/>
  <c r="O379" i="38"/>
  <c r="O59" i="38"/>
  <c r="O259" i="38"/>
  <c r="O219" i="38"/>
  <c r="O19" i="38"/>
  <c r="I674" i="38"/>
  <c r="I634" i="38"/>
  <c r="I554" i="38"/>
  <c r="I514" i="38"/>
  <c r="I474" i="38"/>
  <c r="I434" i="38"/>
  <c r="I354" i="38"/>
  <c r="I274" i="38"/>
  <c r="I114" i="38"/>
  <c r="I314" i="38"/>
  <c r="I234" i="38"/>
  <c r="I154" i="38"/>
  <c r="I74" i="38"/>
  <c r="I34" i="38"/>
  <c r="I594" i="38"/>
  <c r="I394" i="38"/>
  <c r="I194" i="38"/>
  <c r="L634" i="38"/>
  <c r="L594" i="38"/>
  <c r="L674" i="38"/>
  <c r="L514" i="38"/>
  <c r="L354" i="38"/>
  <c r="L554" i="38"/>
  <c r="L394" i="38"/>
  <c r="L314" i="38"/>
  <c r="L154" i="38"/>
  <c r="L474" i="38"/>
  <c r="L274" i="38"/>
  <c r="L434" i="38"/>
  <c r="L194" i="38"/>
  <c r="L114" i="38"/>
  <c r="L34" i="38"/>
  <c r="L234" i="38"/>
  <c r="L74" i="38"/>
  <c r="N672" i="38"/>
  <c r="N632" i="38"/>
  <c r="N552" i="38"/>
  <c r="N472" i="38"/>
  <c r="N432" i="38"/>
  <c r="N592" i="38"/>
  <c r="N392" i="38"/>
  <c r="N512" i="38"/>
  <c r="N232" i="38"/>
  <c r="N312" i="38"/>
  <c r="N112" i="38"/>
  <c r="N72" i="38"/>
  <c r="N32" i="38"/>
  <c r="N352" i="38"/>
  <c r="N152" i="38"/>
  <c r="N192" i="38"/>
  <c r="N272" i="38"/>
  <c r="M674" i="38"/>
  <c r="M514" i="38"/>
  <c r="M634" i="38"/>
  <c r="M594" i="38"/>
  <c r="M554" i="38"/>
  <c r="M474" i="38"/>
  <c r="M434" i="38"/>
  <c r="M274" i="38"/>
  <c r="M114" i="38"/>
  <c r="M354" i="38"/>
  <c r="M194" i="38"/>
  <c r="M394" i="38"/>
  <c r="M314" i="38"/>
  <c r="M74" i="38"/>
  <c r="M34" i="38"/>
  <c r="M234" i="38"/>
  <c r="M154" i="38"/>
  <c r="H679" i="38"/>
  <c r="H599" i="38"/>
  <c r="H639" i="38"/>
  <c r="H519" i="38"/>
  <c r="H439" i="38"/>
  <c r="H359" i="38"/>
  <c r="H559" i="38"/>
  <c r="H479" i="38"/>
  <c r="H319" i="38"/>
  <c r="H159" i="38"/>
  <c r="H399" i="38"/>
  <c r="H239" i="38"/>
  <c r="H279" i="38"/>
  <c r="H199" i="38"/>
  <c r="H119" i="38"/>
  <c r="H79" i="38"/>
  <c r="H39" i="38"/>
  <c r="O662" i="38"/>
  <c r="O622" i="38"/>
  <c r="O582" i="38"/>
  <c r="O542" i="38"/>
  <c r="O462" i="38"/>
  <c r="O382" i="38"/>
  <c r="O342" i="38"/>
  <c r="O502" i="38"/>
  <c r="O182" i="38"/>
  <c r="O302" i="38"/>
  <c r="O422" i="38"/>
  <c r="O142" i="38"/>
  <c r="O102" i="38"/>
  <c r="O22" i="38"/>
  <c r="O262" i="38"/>
  <c r="O222" i="38"/>
  <c r="O62" i="38"/>
  <c r="O660" i="38"/>
  <c r="O620" i="38"/>
  <c r="O580" i="38"/>
  <c r="O500" i="38"/>
  <c r="O460" i="38"/>
  <c r="O540" i="38"/>
  <c r="O420" i="38"/>
  <c r="O260" i="38"/>
  <c r="O100" i="38"/>
  <c r="O180" i="38"/>
  <c r="O60" i="38"/>
  <c r="O20" i="38"/>
  <c r="O300" i="38"/>
  <c r="O220" i="38"/>
  <c r="O140" i="38"/>
  <c r="O380" i="38"/>
  <c r="O340" i="38"/>
  <c r="O647" i="38"/>
  <c r="O607" i="38"/>
  <c r="O567" i="38"/>
  <c r="O527" i="38"/>
  <c r="O487" i="38"/>
  <c r="O447" i="38"/>
  <c r="O407" i="38"/>
  <c r="O367" i="38"/>
  <c r="O327" i="38"/>
  <c r="O287" i="38"/>
  <c r="O127" i="38"/>
  <c r="O207" i="38"/>
  <c r="O87" i="38"/>
  <c r="O247" i="38"/>
  <c r="O7" i="38"/>
  <c r="O167" i="38"/>
  <c r="O47" i="38"/>
  <c r="N671" i="38"/>
  <c r="N631" i="38"/>
  <c r="N591" i="38"/>
  <c r="N551" i="38"/>
  <c r="N471" i="38"/>
  <c r="N431" i="38"/>
  <c r="N391" i="38"/>
  <c r="N231" i="38"/>
  <c r="N351" i="38"/>
  <c r="N71" i="38"/>
  <c r="N31" i="38"/>
  <c r="N511" i="38"/>
  <c r="N271" i="38"/>
  <c r="N191" i="38"/>
  <c r="N311" i="38"/>
  <c r="N151" i="38"/>
  <c r="N111" i="38"/>
  <c r="I679" i="38"/>
  <c r="I639" i="38"/>
  <c r="I599" i="38"/>
  <c r="I519" i="38"/>
  <c r="I479" i="38"/>
  <c r="I559" i="38"/>
  <c r="I439" i="38"/>
  <c r="I359" i="38"/>
  <c r="I279" i="38"/>
  <c r="I119" i="38"/>
  <c r="I199" i="38"/>
  <c r="I79" i="38"/>
  <c r="I39" i="38"/>
  <c r="I319" i="38"/>
  <c r="I399" i="38"/>
  <c r="I239" i="38"/>
  <c r="I159" i="38"/>
  <c r="L639" i="38"/>
  <c r="L599" i="38"/>
  <c r="L679" i="38"/>
  <c r="L559" i="38"/>
  <c r="L519" i="38"/>
  <c r="L359" i="38"/>
  <c r="L439" i="38"/>
  <c r="L479" i="38"/>
  <c r="L399" i="38"/>
  <c r="L319" i="38"/>
  <c r="L159" i="38"/>
  <c r="L239" i="38"/>
  <c r="L39" i="38"/>
  <c r="L279" i="38"/>
  <c r="L79" i="38"/>
  <c r="L199" i="38"/>
  <c r="L119" i="38"/>
  <c r="N677" i="38"/>
  <c r="N637" i="38"/>
  <c r="N597" i="38"/>
  <c r="N557" i="38"/>
  <c r="N477" i="38"/>
  <c r="N437" i="38"/>
  <c r="N397" i="38"/>
  <c r="N237" i="38"/>
  <c r="N77" i="38"/>
  <c r="N37" i="38"/>
  <c r="N277" i="38"/>
  <c r="N197" i="38"/>
  <c r="N357" i="38"/>
  <c r="N317" i="38"/>
  <c r="N157" i="38"/>
  <c r="N117" i="38"/>
  <c r="N517" i="38"/>
  <c r="J679" i="38"/>
  <c r="J639" i="38"/>
  <c r="J559" i="38"/>
  <c r="J479" i="38"/>
  <c r="J439" i="38"/>
  <c r="J519" i="38"/>
  <c r="J399" i="38"/>
  <c r="J239" i="38"/>
  <c r="J279" i="38"/>
  <c r="J199" i="38"/>
  <c r="J79" i="38"/>
  <c r="J39" i="38"/>
  <c r="J599" i="38"/>
  <c r="J319" i="38"/>
  <c r="J119" i="38"/>
  <c r="J359" i="38"/>
  <c r="J159" i="38"/>
  <c r="O646" i="38"/>
  <c r="O606" i="38"/>
  <c r="O566" i="38"/>
  <c r="O526" i="38"/>
  <c r="O446" i="38"/>
  <c r="O366" i="38"/>
  <c r="O326" i="38"/>
  <c r="O166" i="38"/>
  <c r="O486" i="38"/>
  <c r="O206" i="38"/>
  <c r="O246" i="38"/>
  <c r="O286" i="38"/>
  <c r="O126" i="38"/>
  <c r="O6" i="38"/>
  <c r="O406" i="38"/>
  <c r="O86" i="38"/>
  <c r="O46" i="38"/>
  <c r="O587" i="38"/>
  <c r="O427" i="38"/>
  <c r="O267" i="38"/>
  <c r="O107" i="38"/>
  <c r="O547" i="38"/>
  <c r="O387" i="38"/>
  <c r="O227" i="38"/>
  <c r="O67" i="38"/>
  <c r="O27" i="38"/>
  <c r="O467" i="38"/>
  <c r="O307" i="38"/>
  <c r="O147" i="38"/>
  <c r="O667" i="38"/>
  <c r="O507" i="38"/>
  <c r="O347" i="38"/>
  <c r="O187" i="38"/>
  <c r="O627" i="38"/>
  <c r="O548" i="38"/>
  <c r="O388" i="38"/>
  <c r="O228" i="38"/>
  <c r="O68" i="38"/>
  <c r="O28" i="38"/>
  <c r="O268" i="38"/>
  <c r="O108" i="38"/>
  <c r="O668" i="38"/>
  <c r="O508" i="38"/>
  <c r="O348" i="38"/>
  <c r="O188" i="38"/>
  <c r="O628" i="38"/>
  <c r="O468" i="38"/>
  <c r="O308" i="38"/>
  <c r="O148" i="38"/>
  <c r="O428" i="38"/>
  <c r="O588" i="38"/>
  <c r="O657" i="38"/>
  <c r="O497" i="38"/>
  <c r="O337" i="38"/>
  <c r="O177" i="38"/>
  <c r="O377" i="38"/>
  <c r="O617" i="38"/>
  <c r="O457" i="38"/>
  <c r="O297" i="38"/>
  <c r="O137" i="38"/>
  <c r="O57" i="38"/>
  <c r="O577" i="38"/>
  <c r="O417" i="38"/>
  <c r="O257" i="38"/>
  <c r="O97" i="38"/>
  <c r="O217" i="38"/>
  <c r="O17" i="38"/>
  <c r="O537" i="38"/>
  <c r="O626" i="38"/>
  <c r="O466" i="38"/>
  <c r="O306" i="38"/>
  <c r="O146" i="38"/>
  <c r="O586" i="38"/>
  <c r="O426" i="38"/>
  <c r="O266" i="38"/>
  <c r="O106" i="38"/>
  <c r="O26" i="38"/>
  <c r="O186" i="38"/>
  <c r="O546" i="38"/>
  <c r="O386" i="38"/>
  <c r="O226" i="38"/>
  <c r="O66" i="38"/>
  <c r="O346" i="38"/>
  <c r="O666" i="38"/>
  <c r="O506" i="38"/>
  <c r="O544" i="38"/>
  <c r="O384" i="38"/>
  <c r="O224" i="38"/>
  <c r="O64" i="38"/>
  <c r="O24" i="38"/>
  <c r="O264" i="38"/>
  <c r="O104" i="38"/>
  <c r="O664" i="38"/>
  <c r="O504" i="38"/>
  <c r="O344" i="38"/>
  <c r="O184" i="38"/>
  <c r="O624" i="38"/>
  <c r="O464" i="38"/>
  <c r="O304" i="38"/>
  <c r="O144" i="38"/>
  <c r="O424" i="38"/>
  <c r="O584" i="38"/>
  <c r="Q638" i="38"/>
  <c r="Q678" i="38"/>
  <c r="Q598" i="38"/>
  <c r="Q558" i="38"/>
  <c r="Q478" i="38"/>
  <c r="Q518" i="38"/>
  <c r="Q438" i="38"/>
  <c r="Q398" i="38"/>
  <c r="Q358" i="38"/>
  <c r="Q318" i="38"/>
  <c r="Q278" i="38"/>
  <c r="Q118" i="38"/>
  <c r="Q158" i="38"/>
  <c r="Q238" i="38"/>
  <c r="Q198" i="38"/>
  <c r="Q78" i="38"/>
  <c r="Q38" i="38"/>
  <c r="Q618" i="38"/>
  <c r="Q658" i="38"/>
  <c r="Q578" i="38"/>
  <c r="Q538" i="38"/>
  <c r="Q458" i="38"/>
  <c r="Q498" i="38"/>
  <c r="Q418" i="38"/>
  <c r="Q378" i="38"/>
  <c r="Q338" i="38"/>
  <c r="Q258" i="38"/>
  <c r="Q218" i="38"/>
  <c r="Q138" i="38"/>
  <c r="Q298" i="38"/>
  <c r="Q178" i="38"/>
  <c r="Q58" i="38"/>
  <c r="Q98" i="38"/>
  <c r="Q18" i="38"/>
  <c r="Q665" i="38"/>
  <c r="Q585" i="38"/>
  <c r="Q545" i="38"/>
  <c r="Q625" i="38"/>
  <c r="Q505" i="38"/>
  <c r="Q385" i="38"/>
  <c r="Q465" i="38"/>
  <c r="Q425" i="38"/>
  <c r="Q345" i="38"/>
  <c r="Q225" i="38"/>
  <c r="Q305" i="38"/>
  <c r="Q265" i="38"/>
  <c r="Q145" i="38"/>
  <c r="Q185" i="38"/>
  <c r="Q105" i="38"/>
  <c r="Q25" i="38"/>
  <c r="Q65" i="38"/>
  <c r="Q669" i="38"/>
  <c r="Q629" i="38"/>
  <c r="Q589" i="38"/>
  <c r="Q549" i="38"/>
  <c r="Q509" i="38"/>
  <c r="Q469" i="38"/>
  <c r="Q389" i="38"/>
  <c r="Q429" i="38"/>
  <c r="Q349" i="38"/>
  <c r="Q229" i="38"/>
  <c r="Q269" i="38"/>
  <c r="Q189" i="38"/>
  <c r="Q149" i="38"/>
  <c r="Q109" i="38"/>
  <c r="Q69" i="38"/>
  <c r="Q309" i="38"/>
  <c r="Q29" i="38"/>
  <c r="P663" i="38"/>
  <c r="P623" i="38"/>
  <c r="P543" i="38"/>
  <c r="P583" i="38"/>
  <c r="P463" i="38"/>
  <c r="P503" i="38"/>
  <c r="P343" i="38"/>
  <c r="P383" i="38"/>
  <c r="P423" i="38"/>
  <c r="P263" i="38"/>
  <c r="P303" i="38"/>
  <c r="P183" i="38"/>
  <c r="P223" i="38"/>
  <c r="P143" i="38"/>
  <c r="P23" i="38"/>
  <c r="P103" i="38"/>
  <c r="P63" i="38"/>
  <c r="Q676" i="38"/>
  <c r="Q636" i="38"/>
  <c r="Q556" i="38"/>
  <c r="Q596" i="38"/>
  <c r="Q476" i="38"/>
  <c r="Q516" i="38"/>
  <c r="Q356" i="38"/>
  <c r="Q396" i="38"/>
  <c r="Q436" i="38"/>
  <c r="Q316" i="38"/>
  <c r="Q276" i="38"/>
  <c r="Q196" i="38"/>
  <c r="Q156" i="38"/>
  <c r="Q116" i="38"/>
  <c r="Q36" i="38"/>
  <c r="Q236" i="38"/>
  <c r="Q76" i="38"/>
  <c r="O644" i="38"/>
  <c r="O604" i="38"/>
  <c r="O564" i="38"/>
  <c r="O444" i="38"/>
  <c r="O4" i="38"/>
  <c r="O524" i="38"/>
  <c r="O484" i="38"/>
  <c r="O324" i="38"/>
  <c r="O164" i="38"/>
  <c r="O44" i="38"/>
  <c r="O364" i="38"/>
  <c r="O204" i="38"/>
  <c r="O404" i="38"/>
  <c r="O244" i="38"/>
  <c r="O84" i="38"/>
  <c r="O284" i="38"/>
  <c r="O124" i="38"/>
  <c r="O14" i="38"/>
  <c r="O654" i="38"/>
  <c r="O614" i="38"/>
  <c r="O574" i="38"/>
  <c r="O534" i="38"/>
  <c r="O494" i="38"/>
  <c r="O454" i="38"/>
  <c r="O414" i="38"/>
  <c r="O374" i="38"/>
  <c r="O334" i="38"/>
  <c r="O294" i="38"/>
  <c r="O254" i="38"/>
  <c r="O214" i="38"/>
  <c r="O174" i="38"/>
  <c r="O134" i="38"/>
  <c r="O94" i="38"/>
  <c r="O54" i="38"/>
  <c r="O35" i="38"/>
  <c r="O235" i="38"/>
  <c r="O115" i="38"/>
  <c r="O75" i="38"/>
  <c r="O675" i="38"/>
  <c r="O635" i="38"/>
  <c r="O595" i="38"/>
  <c r="O555" i="38"/>
  <c r="O515" i="38"/>
  <c r="O475" i="38"/>
  <c r="O435" i="38"/>
  <c r="O395" i="38"/>
  <c r="O355" i="38"/>
  <c r="O315" i="38"/>
  <c r="O275" i="38"/>
  <c r="O195" i="38"/>
  <c r="O155" i="38"/>
  <c r="O10" i="38"/>
  <c r="O650" i="38"/>
  <c r="O610" i="38"/>
  <c r="O570" i="38"/>
  <c r="O530" i="38"/>
  <c r="O490" i="38"/>
  <c r="O450" i="38"/>
  <c r="O410" i="38"/>
  <c r="O370" i="38"/>
  <c r="O330" i="38"/>
  <c r="O290" i="38"/>
  <c r="O250" i="38"/>
  <c r="O210" i="38"/>
  <c r="O170" i="38"/>
  <c r="O130" i="38"/>
  <c r="O90" i="38"/>
  <c r="O50" i="38"/>
  <c r="O655" i="38"/>
  <c r="O615" i="38"/>
  <c r="O575" i="38"/>
  <c r="O535" i="38"/>
  <c r="O495" i="38"/>
  <c r="O455" i="38"/>
  <c r="O415" i="38"/>
  <c r="O375" i="38"/>
  <c r="O335" i="38"/>
  <c r="O295" i="38"/>
  <c r="O255" i="38"/>
  <c r="O215" i="38"/>
  <c r="O175" i="38"/>
  <c r="O135" i="38"/>
  <c r="O95" i="38"/>
  <c r="O55" i="38"/>
  <c r="O15" i="38"/>
  <c r="O13" i="38"/>
  <c r="O213" i="38"/>
  <c r="O93" i="38"/>
  <c r="O53" i="38"/>
  <c r="O653" i="38"/>
  <c r="O613" i="38"/>
  <c r="O573" i="38"/>
  <c r="O533" i="38"/>
  <c r="O493" i="38"/>
  <c r="O453" i="38"/>
  <c r="O413" i="38"/>
  <c r="O373" i="38"/>
  <c r="O333" i="38"/>
  <c r="O293" i="38"/>
  <c r="O253" i="38"/>
  <c r="O173" i="38"/>
  <c r="O133" i="38"/>
  <c r="O656" i="38"/>
  <c r="O616" i="38"/>
  <c r="O576" i="38"/>
  <c r="O416" i="38"/>
  <c r="O456" i="38"/>
  <c r="O16" i="38"/>
  <c r="O536" i="38"/>
  <c r="O496" i="38"/>
  <c r="O296" i="38"/>
  <c r="O136" i="38"/>
  <c r="O176" i="38"/>
  <c r="O336" i="38"/>
  <c r="O56" i="38"/>
  <c r="O376" i="38"/>
  <c r="O216" i="38"/>
  <c r="O256" i="38"/>
  <c r="O96" i="38"/>
  <c r="P651" i="38"/>
  <c r="P611" i="38"/>
  <c r="P571" i="38"/>
  <c r="P531" i="38"/>
  <c r="P451" i="38"/>
  <c r="P491" i="38"/>
  <c r="P411" i="38"/>
  <c r="P371" i="38"/>
  <c r="P331" i="38"/>
  <c r="P291" i="38"/>
  <c r="P251" i="38"/>
  <c r="P211" i="38"/>
  <c r="P171" i="38"/>
  <c r="P131" i="38"/>
  <c r="P91" i="38"/>
  <c r="P51" i="38"/>
  <c r="P11" i="38"/>
  <c r="P649" i="38"/>
  <c r="P609" i="38"/>
  <c r="P569" i="38"/>
  <c r="P529" i="38"/>
  <c r="P489" i="38"/>
  <c r="P449" i="38"/>
  <c r="P409" i="38"/>
  <c r="P369" i="38"/>
  <c r="P329" i="38"/>
  <c r="P289" i="38"/>
  <c r="P249" i="38"/>
  <c r="P209" i="38"/>
  <c r="P169" i="38"/>
  <c r="P129" i="38"/>
  <c r="P89" i="38"/>
  <c r="P49" i="38"/>
  <c r="P9" i="38"/>
  <c r="P673" i="38"/>
  <c r="P633" i="38"/>
  <c r="P593" i="38"/>
  <c r="P473" i="38"/>
  <c r="P553" i="38"/>
  <c r="P513" i="38"/>
  <c r="P433" i="38"/>
  <c r="P393" i="38"/>
  <c r="P353" i="38"/>
  <c r="P313" i="38"/>
  <c r="P273" i="38"/>
  <c r="P233" i="38"/>
  <c r="P193" i="38"/>
  <c r="P153" i="38"/>
  <c r="P113" i="38"/>
  <c r="P73" i="38"/>
  <c r="P33" i="38"/>
  <c r="P572" i="38"/>
  <c r="P612" i="38"/>
  <c r="P652" i="38"/>
  <c r="P532" i="38"/>
  <c r="P492" i="38"/>
  <c r="P452" i="38"/>
  <c r="P412" i="38"/>
  <c r="P372" i="38"/>
  <c r="P332" i="38"/>
  <c r="P252" i="38"/>
  <c r="P212" i="38"/>
  <c r="P292" i="38"/>
  <c r="P172" i="38"/>
  <c r="P132" i="38"/>
  <c r="P92" i="38"/>
  <c r="P52" i="38"/>
  <c r="P12" i="38"/>
  <c r="Q605" i="38"/>
  <c r="Q565" i="38"/>
  <c r="Q645" i="38"/>
  <c r="Q525" i="38"/>
  <c r="Q485" i="38"/>
  <c r="Q445" i="38"/>
  <c r="Q405" i="38"/>
  <c r="Q365" i="38"/>
  <c r="Q325" i="38"/>
  <c r="Q285" i="38"/>
  <c r="Q245" i="38"/>
  <c r="Q205" i="38"/>
  <c r="Q165" i="38"/>
  <c r="Q125" i="38"/>
  <c r="Q85" i="38"/>
  <c r="Q5" i="38"/>
  <c r="Q45" i="38"/>
  <c r="T232" i="16"/>
  <c r="U232" i="16" s="1"/>
  <c r="S11" i="27"/>
  <c r="T227" i="16"/>
  <c r="O5" i="16"/>
  <c r="O5" i="27"/>
  <c r="P5" i="8"/>
  <c r="P13" i="26"/>
  <c r="P14" i="26" s="1"/>
  <c r="Q10" i="26"/>
  <c r="P5" i="26"/>
  <c r="K2" i="27"/>
  <c r="K28" i="26"/>
  <c r="K30" i="26" s="1"/>
  <c r="K2" i="26"/>
  <c r="K2" i="8"/>
  <c r="K39" i="26"/>
  <c r="K40" i="26" s="1"/>
  <c r="K80" i="26"/>
  <c r="K82" i="26" s="1"/>
  <c r="K2" i="16"/>
  <c r="K49" i="26"/>
  <c r="K50" i="26" s="1"/>
  <c r="L25" i="26"/>
  <c r="J310" i="16"/>
  <c r="J311" i="16" s="1"/>
  <c r="J305" i="16"/>
  <c r="J306" i="16" s="1"/>
  <c r="J300" i="16"/>
  <c r="J301" i="16" s="1"/>
  <c r="J295" i="16"/>
  <c r="J296" i="16" s="1"/>
  <c r="J290" i="16"/>
  <c r="J291" i="16" s="1"/>
  <c r="J285" i="16"/>
  <c r="J286" i="16" s="1"/>
  <c r="O81" i="26"/>
  <c r="O24" i="26"/>
  <c r="O88" i="26"/>
  <c r="O63" i="26"/>
  <c r="J95" i="26"/>
  <c r="J96" i="26" s="1"/>
  <c r="T235" i="16"/>
  <c r="S19" i="27"/>
  <c r="S15" i="27"/>
  <c r="T231" i="16"/>
  <c r="S29" i="27"/>
  <c r="T247" i="16"/>
  <c r="S26" i="27"/>
  <c r="T244" i="16"/>
  <c r="S261" i="16"/>
  <c r="S240" i="16"/>
  <c r="S24" i="27" s="1"/>
  <c r="S12" i="27"/>
  <c r="T228" i="16"/>
  <c r="S223" i="16"/>
  <c r="S9" i="27" s="1"/>
  <c r="S260" i="16"/>
  <c r="S33" i="27"/>
  <c r="T251" i="16"/>
  <c r="T30" i="27"/>
  <c r="U248" i="16"/>
  <c r="Q47" i="27"/>
  <c r="Q270" i="16"/>
  <c r="Q52" i="27" s="1"/>
  <c r="S18" i="27"/>
  <c r="T234" i="16"/>
  <c r="U32" i="27"/>
  <c r="U267" i="16"/>
  <c r="U49" i="27" s="1"/>
  <c r="V250" i="16"/>
  <c r="U36" i="27"/>
  <c r="U269" i="16"/>
  <c r="U51" i="27" s="1"/>
  <c r="V254" i="16"/>
  <c r="T14" i="27"/>
  <c r="U230" i="16"/>
  <c r="R268" i="16"/>
  <c r="R50" i="27" s="1"/>
  <c r="R43" i="27"/>
  <c r="U25" i="27"/>
  <c r="V243" i="16"/>
  <c r="S20" i="27"/>
  <c r="T236" i="16"/>
  <c r="S31" i="27"/>
  <c r="T249" i="16"/>
  <c r="T17" i="27"/>
  <c r="T264" i="16"/>
  <c r="T46" i="27" s="1"/>
  <c r="U233" i="16"/>
  <c r="U10" i="27"/>
  <c r="V226" i="16"/>
  <c r="S34" i="27"/>
  <c r="T252" i="16"/>
  <c r="S28" i="27"/>
  <c r="T246" i="16"/>
  <c r="S13" i="27"/>
  <c r="T229" i="16"/>
  <c r="S35" i="27"/>
  <c r="T253" i="16"/>
  <c r="S27" i="27"/>
  <c r="T245" i="16"/>
  <c r="R42" i="27"/>
  <c r="R265" i="16"/>
  <c r="S21" i="27"/>
  <c r="S266" i="16"/>
  <c r="S48" i="27" s="1"/>
  <c r="T237" i="16"/>
  <c r="N674" i="38" l="1"/>
  <c r="N634" i="38"/>
  <c r="N554" i="38"/>
  <c r="N594" i="38"/>
  <c r="N474" i="38"/>
  <c r="N434" i="38"/>
  <c r="N394" i="38"/>
  <c r="N514" i="38"/>
  <c r="N234" i="38"/>
  <c r="N314" i="38"/>
  <c r="N114" i="38"/>
  <c r="N74" i="38"/>
  <c r="N34" i="38"/>
  <c r="N154" i="38"/>
  <c r="N274" i="38"/>
  <c r="N194" i="38"/>
  <c r="N354" i="38"/>
  <c r="N679" i="38"/>
  <c r="N639" i="38"/>
  <c r="N599" i="38"/>
  <c r="N559" i="38"/>
  <c r="N479" i="38"/>
  <c r="N439" i="38"/>
  <c r="N399" i="38"/>
  <c r="N239" i="38"/>
  <c r="N359" i="38"/>
  <c r="N79" i="38"/>
  <c r="N39" i="38"/>
  <c r="N519" i="38"/>
  <c r="N279" i="38"/>
  <c r="N199" i="38"/>
  <c r="N319" i="38"/>
  <c r="N159" i="38"/>
  <c r="N119" i="38"/>
  <c r="O672" i="38"/>
  <c r="O512" i="38"/>
  <c r="O352" i="38"/>
  <c r="O192" i="38"/>
  <c r="O392" i="38"/>
  <c r="O632" i="38"/>
  <c r="O472" i="38"/>
  <c r="O312" i="38"/>
  <c r="O152" i="38"/>
  <c r="O72" i="38"/>
  <c r="O32" i="38"/>
  <c r="O592" i="38"/>
  <c r="O432" i="38"/>
  <c r="O272" i="38"/>
  <c r="O112" i="38"/>
  <c r="O232" i="38"/>
  <c r="O552" i="38"/>
  <c r="O597" i="38"/>
  <c r="O437" i="38"/>
  <c r="O277" i="38"/>
  <c r="O117" i="38"/>
  <c r="O557" i="38"/>
  <c r="O397" i="38"/>
  <c r="O237" i="38"/>
  <c r="O77" i="38"/>
  <c r="O37" i="38"/>
  <c r="O477" i="38"/>
  <c r="O317" i="38"/>
  <c r="O157" i="38"/>
  <c r="O677" i="38"/>
  <c r="O517" i="38"/>
  <c r="O357" i="38"/>
  <c r="O197" i="38"/>
  <c r="O637" i="38"/>
  <c r="P621" i="38"/>
  <c r="P661" i="38"/>
  <c r="P581" i="38"/>
  <c r="P541" i="38"/>
  <c r="P461" i="38"/>
  <c r="P501" i="38"/>
  <c r="P421" i="38"/>
  <c r="P381" i="38"/>
  <c r="P341" i="38"/>
  <c r="P261" i="38"/>
  <c r="P301" i="38"/>
  <c r="P141" i="38"/>
  <c r="P221" i="38"/>
  <c r="P181" i="38"/>
  <c r="P61" i="38"/>
  <c r="P101" i="38"/>
  <c r="P21" i="38"/>
  <c r="R629" i="38"/>
  <c r="R549" i="38"/>
  <c r="R589" i="38"/>
  <c r="R669" i="38"/>
  <c r="R469" i="38"/>
  <c r="R509" i="38"/>
  <c r="R349" i="38"/>
  <c r="R389" i="38"/>
  <c r="R429" i="38"/>
  <c r="R309" i="38"/>
  <c r="R269" i="38"/>
  <c r="R189" i="38"/>
  <c r="R229" i="38"/>
  <c r="R149" i="38"/>
  <c r="R109" i="38"/>
  <c r="R29" i="38"/>
  <c r="R69" i="38"/>
  <c r="P657" i="38"/>
  <c r="P617" i="38"/>
  <c r="P577" i="38"/>
  <c r="P537" i="38"/>
  <c r="P457" i="38"/>
  <c r="P497" i="38"/>
  <c r="P417" i="38"/>
  <c r="P377" i="38"/>
  <c r="P337" i="38"/>
  <c r="P257" i="38"/>
  <c r="P137" i="38"/>
  <c r="P297" i="38"/>
  <c r="P217" i="38"/>
  <c r="P177" i="38"/>
  <c r="P57" i="38"/>
  <c r="P97" i="38"/>
  <c r="P17" i="38"/>
  <c r="P664" i="38"/>
  <c r="P584" i="38"/>
  <c r="P544" i="38"/>
  <c r="P624" i="38"/>
  <c r="P504" i="38"/>
  <c r="P384" i="38"/>
  <c r="P464" i="38"/>
  <c r="P424" i="38"/>
  <c r="P224" i="38"/>
  <c r="P304" i="38"/>
  <c r="P144" i="38"/>
  <c r="P344" i="38"/>
  <c r="P264" i="38"/>
  <c r="P104" i="38"/>
  <c r="P184" i="38"/>
  <c r="P24" i="38"/>
  <c r="P64" i="38"/>
  <c r="R658" i="38"/>
  <c r="R618" i="38"/>
  <c r="R538" i="38"/>
  <c r="R578" i="38"/>
  <c r="R498" i="38"/>
  <c r="R458" i="38"/>
  <c r="R378" i="38"/>
  <c r="R418" i="38"/>
  <c r="R218" i="38"/>
  <c r="R338" i="38"/>
  <c r="R298" i="38"/>
  <c r="R138" i="38"/>
  <c r="R258" i="38"/>
  <c r="R178" i="38"/>
  <c r="R98" i="38"/>
  <c r="R58" i="38"/>
  <c r="R18" i="38"/>
  <c r="Q663" i="38"/>
  <c r="Q623" i="38"/>
  <c r="Q583" i="38"/>
  <c r="Q503" i="38"/>
  <c r="Q543" i="38"/>
  <c r="Q463" i="38"/>
  <c r="Q383" i="38"/>
  <c r="Q423" i="38"/>
  <c r="Q343" i="38"/>
  <c r="Q303" i="38"/>
  <c r="Q223" i="38"/>
  <c r="Q263" i="38"/>
  <c r="Q143" i="38"/>
  <c r="Q103" i="38"/>
  <c r="Q183" i="38"/>
  <c r="Q23" i="38"/>
  <c r="Q63" i="38"/>
  <c r="P622" i="38"/>
  <c r="P662" i="38"/>
  <c r="P582" i="38"/>
  <c r="P502" i="38"/>
  <c r="P542" i="38"/>
  <c r="P382" i="38"/>
  <c r="P422" i="38"/>
  <c r="P462" i="38"/>
  <c r="P342" i="38"/>
  <c r="P302" i="38"/>
  <c r="P222" i="38"/>
  <c r="P262" i="38"/>
  <c r="P182" i="38"/>
  <c r="P102" i="38"/>
  <c r="P22" i="38"/>
  <c r="P62" i="38"/>
  <c r="P142" i="38"/>
  <c r="P668" i="38"/>
  <c r="P628" i="38"/>
  <c r="P588" i="38"/>
  <c r="P548" i="38"/>
  <c r="P508" i="38"/>
  <c r="P468" i="38"/>
  <c r="P388" i="38"/>
  <c r="P428" i="38"/>
  <c r="P308" i="38"/>
  <c r="P228" i="38"/>
  <c r="P348" i="38"/>
  <c r="P148" i="38"/>
  <c r="P188" i="38"/>
  <c r="P268" i="38"/>
  <c r="P68" i="38"/>
  <c r="P108" i="38"/>
  <c r="P28" i="38"/>
  <c r="P660" i="38"/>
  <c r="P620" i="38"/>
  <c r="P580" i="38"/>
  <c r="P540" i="38"/>
  <c r="P500" i="38"/>
  <c r="P380" i="38"/>
  <c r="P460" i="38"/>
  <c r="P420" i="38"/>
  <c r="P220" i="38"/>
  <c r="P300" i="38"/>
  <c r="P140" i="38"/>
  <c r="P180" i="38"/>
  <c r="P340" i="38"/>
  <c r="P260" i="38"/>
  <c r="P100" i="38"/>
  <c r="P60" i="38"/>
  <c r="P20" i="38"/>
  <c r="P667" i="38"/>
  <c r="P587" i="38"/>
  <c r="P547" i="38"/>
  <c r="P627" i="38"/>
  <c r="P467" i="38"/>
  <c r="P507" i="38"/>
  <c r="P347" i="38"/>
  <c r="P387" i="38"/>
  <c r="P427" i="38"/>
  <c r="P307" i="38"/>
  <c r="P267" i="38"/>
  <c r="P187" i="38"/>
  <c r="P227" i="38"/>
  <c r="P107" i="38"/>
  <c r="P147" i="38"/>
  <c r="P27" i="38"/>
  <c r="P67" i="38"/>
  <c r="R636" i="38"/>
  <c r="R676" i="38"/>
  <c r="R596" i="38"/>
  <c r="R556" i="38"/>
  <c r="R516" i="38"/>
  <c r="R476" i="38"/>
  <c r="R396" i="38"/>
  <c r="R436" i="38"/>
  <c r="R356" i="38"/>
  <c r="R236" i="38"/>
  <c r="R276" i="38"/>
  <c r="R196" i="38"/>
  <c r="R316" i="38"/>
  <c r="R156" i="38"/>
  <c r="R116" i="38"/>
  <c r="R76" i="38"/>
  <c r="R36" i="38"/>
  <c r="R678" i="38"/>
  <c r="R638" i="38"/>
  <c r="R598" i="38"/>
  <c r="R558" i="38"/>
  <c r="R518" i="38"/>
  <c r="R398" i="38"/>
  <c r="R478" i="38"/>
  <c r="R438" i="38"/>
  <c r="R358" i="38"/>
  <c r="R238" i="38"/>
  <c r="R318" i="38"/>
  <c r="R278" i="38"/>
  <c r="R158" i="38"/>
  <c r="R198" i="38"/>
  <c r="R118" i="38"/>
  <c r="R38" i="38"/>
  <c r="R78" i="38"/>
  <c r="R625" i="38"/>
  <c r="R585" i="38"/>
  <c r="R545" i="38"/>
  <c r="R665" i="38"/>
  <c r="R465" i="38"/>
  <c r="R505" i="38"/>
  <c r="R345" i="38"/>
  <c r="R385" i="38"/>
  <c r="R425" i="38"/>
  <c r="R305" i="38"/>
  <c r="R265" i="38"/>
  <c r="R185" i="38"/>
  <c r="R225" i="38"/>
  <c r="R145" i="38"/>
  <c r="R25" i="38"/>
  <c r="R65" i="38"/>
  <c r="R105" i="38"/>
  <c r="P586" i="38"/>
  <c r="P666" i="38"/>
  <c r="P626" i="38"/>
  <c r="P506" i="38"/>
  <c r="P546" i="38"/>
  <c r="P466" i="38"/>
  <c r="P386" i="38"/>
  <c r="P426" i="38"/>
  <c r="P346" i="38"/>
  <c r="P306" i="38"/>
  <c r="P226" i="38"/>
  <c r="P266" i="38"/>
  <c r="P186" i="38"/>
  <c r="P106" i="38"/>
  <c r="P26" i="38"/>
  <c r="P146" i="38"/>
  <c r="P66" i="38"/>
  <c r="P659" i="38"/>
  <c r="P619" i="38"/>
  <c r="P539" i="38"/>
  <c r="P579" i="38"/>
  <c r="P459" i="38"/>
  <c r="P499" i="38"/>
  <c r="P339" i="38"/>
  <c r="P379" i="38"/>
  <c r="P419" i="38"/>
  <c r="P259" i="38"/>
  <c r="P299" i="38"/>
  <c r="P179" i="38"/>
  <c r="P219" i="38"/>
  <c r="P99" i="38"/>
  <c r="P139" i="38"/>
  <c r="P19" i="38"/>
  <c r="P59" i="38"/>
  <c r="O671" i="38"/>
  <c r="O631" i="38"/>
  <c r="O591" i="38"/>
  <c r="O551" i="38"/>
  <c r="O511" i="38"/>
  <c r="O471" i="38"/>
  <c r="O431" i="38"/>
  <c r="O391" i="38"/>
  <c r="O351" i="38"/>
  <c r="O311" i="38"/>
  <c r="O271" i="38"/>
  <c r="O231" i="38"/>
  <c r="O191" i="38"/>
  <c r="O151" i="38"/>
  <c r="O111" i="38"/>
  <c r="O71" i="38"/>
  <c r="O31" i="38"/>
  <c r="R645" i="38"/>
  <c r="R605" i="38"/>
  <c r="R525" i="38"/>
  <c r="R565" i="38"/>
  <c r="R485" i="38"/>
  <c r="R445" i="38"/>
  <c r="R405" i="38"/>
  <c r="R365" i="38"/>
  <c r="R325" i="38"/>
  <c r="R285" i="38"/>
  <c r="R245" i="38"/>
  <c r="R205" i="38"/>
  <c r="R165" i="38"/>
  <c r="R125" i="38"/>
  <c r="R85" i="38"/>
  <c r="R45" i="38"/>
  <c r="R5" i="38"/>
  <c r="P654" i="38"/>
  <c r="P574" i="38"/>
  <c r="P614" i="38"/>
  <c r="P454" i="38"/>
  <c r="P534" i="38"/>
  <c r="P494" i="38"/>
  <c r="P414" i="38"/>
  <c r="P374" i="38"/>
  <c r="P334" i="38"/>
  <c r="P254" i="38"/>
  <c r="P214" i="38"/>
  <c r="P174" i="38"/>
  <c r="P294" i="38"/>
  <c r="P134" i="38"/>
  <c r="P94" i="38"/>
  <c r="P14" i="38"/>
  <c r="P54" i="38"/>
  <c r="P675" i="38"/>
  <c r="P595" i="38"/>
  <c r="P635" i="38"/>
  <c r="P555" i="38"/>
  <c r="P515" i="38"/>
  <c r="P475" i="38"/>
  <c r="P435" i="38"/>
  <c r="P395" i="38"/>
  <c r="P355" i="38"/>
  <c r="P275" i="38"/>
  <c r="P235" i="38"/>
  <c r="P315" i="38"/>
  <c r="P195" i="38"/>
  <c r="P155" i="38"/>
  <c r="P115" i="38"/>
  <c r="P75" i="38"/>
  <c r="P35" i="38"/>
  <c r="P604" i="38"/>
  <c r="P644" i="38"/>
  <c r="P564" i="38"/>
  <c r="P524" i="38"/>
  <c r="P484" i="38"/>
  <c r="P444" i="38"/>
  <c r="P404" i="38"/>
  <c r="P364" i="38"/>
  <c r="P324" i="38"/>
  <c r="P284" i="38"/>
  <c r="P244" i="38"/>
  <c r="P204" i="38"/>
  <c r="P164" i="38"/>
  <c r="P124" i="38"/>
  <c r="P84" i="38"/>
  <c r="P44" i="38"/>
  <c r="P4" i="38"/>
  <c r="P646" i="38"/>
  <c r="P566" i="38"/>
  <c r="P606" i="38"/>
  <c r="P446" i="38"/>
  <c r="P526" i="38"/>
  <c r="P486" i="38"/>
  <c r="P406" i="38"/>
  <c r="P366" i="38"/>
  <c r="P326" i="38"/>
  <c r="P286" i="38"/>
  <c r="P246" i="38"/>
  <c r="P206" i="38"/>
  <c r="P166" i="38"/>
  <c r="P126" i="38"/>
  <c r="P86" i="38"/>
  <c r="P6" i="38"/>
  <c r="P46" i="38"/>
  <c r="P648" i="38"/>
  <c r="P608" i="38"/>
  <c r="P568" i="38"/>
  <c r="P528" i="38"/>
  <c r="P488" i="38"/>
  <c r="P448" i="38"/>
  <c r="P408" i="38"/>
  <c r="P368" i="38"/>
  <c r="P328" i="38"/>
  <c r="P288" i="38"/>
  <c r="P248" i="38"/>
  <c r="P208" i="38"/>
  <c r="P128" i="38"/>
  <c r="P88" i="38"/>
  <c r="P168" i="38"/>
  <c r="P48" i="38"/>
  <c r="P8" i="38"/>
  <c r="Q609" i="38"/>
  <c r="Q649" i="38"/>
  <c r="Q569" i="38"/>
  <c r="Q529" i="38"/>
  <c r="Q489" i="38"/>
  <c r="Q449" i="38"/>
  <c r="Q409" i="38"/>
  <c r="Q369" i="38"/>
  <c r="Q329" i="38"/>
  <c r="Q289" i="38"/>
  <c r="Q249" i="38"/>
  <c r="Q209" i="38"/>
  <c r="Q169" i="38"/>
  <c r="Q129" i="38"/>
  <c r="Q89" i="38"/>
  <c r="Q9" i="38"/>
  <c r="Q49" i="38"/>
  <c r="P653" i="38"/>
  <c r="P613" i="38"/>
  <c r="P573" i="38"/>
  <c r="P533" i="38"/>
  <c r="P453" i="38"/>
  <c r="P493" i="38"/>
  <c r="P413" i="38"/>
  <c r="P373" i="38"/>
  <c r="P333" i="38"/>
  <c r="P293" i="38"/>
  <c r="P253" i="38"/>
  <c r="P213" i="38"/>
  <c r="P173" i="38"/>
  <c r="P133" i="38"/>
  <c r="P93" i="38"/>
  <c r="P53" i="38"/>
  <c r="P13" i="38"/>
  <c r="P656" i="38"/>
  <c r="P616" i="38"/>
  <c r="P576" i="38"/>
  <c r="P536" i="38"/>
  <c r="P496" i="38"/>
  <c r="P456" i="38"/>
  <c r="P416" i="38"/>
  <c r="P376" i="38"/>
  <c r="P336" i="38"/>
  <c r="P296" i="38"/>
  <c r="P256" i="38"/>
  <c r="P216" i="38"/>
  <c r="P136" i="38"/>
  <c r="P96" i="38"/>
  <c r="P176" i="38"/>
  <c r="P56" i="38"/>
  <c r="P16" i="38"/>
  <c r="Q673" i="38"/>
  <c r="Q633" i="38"/>
  <c r="Q593" i="38"/>
  <c r="Q553" i="38"/>
  <c r="Q513" i="38"/>
  <c r="Q473" i="38"/>
  <c r="Q433" i="38"/>
  <c r="Q393" i="38"/>
  <c r="Q353" i="38"/>
  <c r="Q313" i="38"/>
  <c r="Q273" i="38"/>
  <c r="Q233" i="38"/>
  <c r="Q193" i="38"/>
  <c r="Q153" i="38"/>
  <c r="Q113" i="38"/>
  <c r="Q73" i="38"/>
  <c r="Q33" i="38"/>
  <c r="Q652" i="38"/>
  <c r="Q572" i="38"/>
  <c r="Q612" i="38"/>
  <c r="Q532" i="38"/>
  <c r="Q492" i="38"/>
  <c r="Q452" i="38"/>
  <c r="Q412" i="38"/>
  <c r="Q372" i="38"/>
  <c r="Q332" i="38"/>
  <c r="Q252" i="38"/>
  <c r="Q212" i="38"/>
  <c r="Q292" i="38"/>
  <c r="Q172" i="38"/>
  <c r="Q132" i="38"/>
  <c r="Q92" i="38"/>
  <c r="Q52" i="38"/>
  <c r="Q12" i="38"/>
  <c r="P655" i="38"/>
  <c r="P575" i="38"/>
  <c r="P615" i="38"/>
  <c r="P535" i="38"/>
  <c r="P495" i="38"/>
  <c r="P455" i="38"/>
  <c r="P415" i="38"/>
  <c r="P375" i="38"/>
  <c r="P335" i="38"/>
  <c r="P255" i="38"/>
  <c r="P215" i="38"/>
  <c r="P295" i="38"/>
  <c r="P135" i="38"/>
  <c r="P95" i="38"/>
  <c r="P55" i="38"/>
  <c r="P175" i="38"/>
  <c r="P15" i="38"/>
  <c r="P647" i="38"/>
  <c r="P607" i="38"/>
  <c r="P527" i="38"/>
  <c r="P567" i="38"/>
  <c r="P487" i="38"/>
  <c r="P447" i="38"/>
  <c r="P407" i="38"/>
  <c r="P367" i="38"/>
  <c r="P327" i="38"/>
  <c r="P247" i="38"/>
  <c r="P207" i="38"/>
  <c r="P287" i="38"/>
  <c r="P127" i="38"/>
  <c r="P87" i="38"/>
  <c r="P47" i="38"/>
  <c r="P167" i="38"/>
  <c r="P7" i="38"/>
  <c r="P650" i="38"/>
  <c r="P610" i="38"/>
  <c r="P570" i="38"/>
  <c r="P490" i="38"/>
  <c r="P450" i="38"/>
  <c r="P530" i="38"/>
  <c r="P410" i="38"/>
  <c r="P370" i="38"/>
  <c r="P330" i="38"/>
  <c r="P290" i="38"/>
  <c r="P250" i="38"/>
  <c r="P210" i="38"/>
  <c r="P170" i="38"/>
  <c r="P130" i="38"/>
  <c r="P90" i="38"/>
  <c r="P10" i="38"/>
  <c r="P50" i="38"/>
  <c r="T16" i="27"/>
  <c r="T11" i="27"/>
  <c r="U227" i="16"/>
  <c r="K68" i="26"/>
  <c r="J69" i="26" s="1"/>
  <c r="K89" i="26"/>
  <c r="K90" i="26" s="1"/>
  <c r="K64" i="26"/>
  <c r="K65" i="26" s="1"/>
  <c r="K53" i="26"/>
  <c r="K55" i="26" s="1"/>
  <c r="K54" i="26"/>
  <c r="J3" i="16"/>
  <c r="J3" i="26"/>
  <c r="J3" i="27"/>
  <c r="J3" i="8"/>
  <c r="K4" i="26"/>
  <c r="K4" i="8"/>
  <c r="Q5" i="8"/>
  <c r="Q13" i="26"/>
  <c r="Q14" i="26" s="1"/>
  <c r="R10" i="26"/>
  <c r="Q5" i="26"/>
  <c r="L38" i="26"/>
  <c r="L48" i="26"/>
  <c r="L29" i="26"/>
  <c r="L26" i="26"/>
  <c r="P81" i="26"/>
  <c r="P24" i="26"/>
  <c r="P88" i="26"/>
  <c r="P63" i="26"/>
  <c r="P5" i="16"/>
  <c r="P5" i="27"/>
  <c r="T19" i="27"/>
  <c r="U235" i="16"/>
  <c r="T15" i="27"/>
  <c r="U231" i="16"/>
  <c r="V25" i="27"/>
  <c r="W243" i="16"/>
  <c r="U30" i="27"/>
  <c r="V248" i="16"/>
  <c r="T12" i="27"/>
  <c r="U228" i="16"/>
  <c r="T260" i="16"/>
  <c r="T223" i="16"/>
  <c r="T9" i="27" s="1"/>
  <c r="T26" i="27"/>
  <c r="U244" i="16"/>
  <c r="T240" i="16"/>
  <c r="T24" i="27" s="1"/>
  <c r="T261" i="16"/>
  <c r="R270" i="16"/>
  <c r="R52" i="27" s="1"/>
  <c r="R47" i="27"/>
  <c r="T35" i="27"/>
  <c r="U253" i="16"/>
  <c r="T28" i="27"/>
  <c r="U246" i="16"/>
  <c r="V10" i="27"/>
  <c r="W226" i="16"/>
  <c r="U17" i="27"/>
  <c r="U264" i="16"/>
  <c r="U46" i="27" s="1"/>
  <c r="V233" i="16"/>
  <c r="V267" i="16"/>
  <c r="V49" i="27" s="1"/>
  <c r="V32" i="27"/>
  <c r="W250" i="16"/>
  <c r="U14" i="27"/>
  <c r="V230" i="16"/>
  <c r="V36" i="27"/>
  <c r="V269" i="16"/>
  <c r="V51" i="27" s="1"/>
  <c r="W254" i="16"/>
  <c r="W269" i="16" s="1"/>
  <c r="T33" i="27"/>
  <c r="U251" i="16"/>
  <c r="S42" i="27"/>
  <c r="S265" i="16"/>
  <c r="T29" i="27"/>
  <c r="U247" i="16"/>
  <c r="T31" i="27"/>
  <c r="U249" i="16"/>
  <c r="T18" i="27"/>
  <c r="U234" i="16"/>
  <c r="T21" i="27"/>
  <c r="T266" i="16"/>
  <c r="T48" i="27" s="1"/>
  <c r="U237" i="16"/>
  <c r="T20" i="27"/>
  <c r="U236" i="16"/>
  <c r="U16" i="27"/>
  <c r="V232" i="16"/>
  <c r="T27" i="27"/>
  <c r="U245" i="16"/>
  <c r="T13" i="27"/>
  <c r="U229" i="16"/>
  <c r="T34" i="27"/>
  <c r="U252" i="16"/>
  <c r="S43" i="27"/>
  <c r="S268" i="16"/>
  <c r="S50" i="27" s="1"/>
  <c r="P632" i="38" l="1"/>
  <c r="P592" i="38"/>
  <c r="P552" i="38"/>
  <c r="P672" i="38"/>
  <c r="P472" i="38"/>
  <c r="P512" i="38"/>
  <c r="P352" i="38"/>
  <c r="P392" i="38"/>
  <c r="P432" i="38"/>
  <c r="P312" i="38"/>
  <c r="P272" i="38"/>
  <c r="P192" i="38"/>
  <c r="P232" i="38"/>
  <c r="P152" i="38"/>
  <c r="P32" i="38"/>
  <c r="P72" i="38"/>
  <c r="P112" i="38"/>
  <c r="Q668" i="38"/>
  <c r="Q548" i="38"/>
  <c r="Q628" i="38"/>
  <c r="Q588" i="38"/>
  <c r="Q468" i="38"/>
  <c r="Q508" i="38"/>
  <c r="Q348" i="38"/>
  <c r="Q388" i="38"/>
  <c r="Q428" i="38"/>
  <c r="Q308" i="38"/>
  <c r="Q268" i="38"/>
  <c r="Q188" i="38"/>
  <c r="Q228" i="38"/>
  <c r="Q28" i="38"/>
  <c r="Q148" i="38"/>
  <c r="Q108" i="38"/>
  <c r="Q68" i="38"/>
  <c r="Q657" i="38"/>
  <c r="Q617" i="38"/>
  <c r="Q537" i="38"/>
  <c r="Q577" i="38"/>
  <c r="Q497" i="38"/>
  <c r="Q457" i="38"/>
  <c r="Q377" i="38"/>
  <c r="Q417" i="38"/>
  <c r="Q337" i="38"/>
  <c r="Q217" i="38"/>
  <c r="Q297" i="38"/>
  <c r="Q257" i="38"/>
  <c r="Q137" i="38"/>
  <c r="Q177" i="38"/>
  <c r="Q97" i="38"/>
  <c r="Q17" i="38"/>
  <c r="Q57" i="38"/>
  <c r="R623" i="38"/>
  <c r="R663" i="38"/>
  <c r="R583" i="38"/>
  <c r="R543" i="38"/>
  <c r="R463" i="38"/>
  <c r="R503" i="38"/>
  <c r="R423" i="38"/>
  <c r="R383" i="38"/>
  <c r="R343" i="38"/>
  <c r="R263" i="38"/>
  <c r="R303" i="38"/>
  <c r="R103" i="38"/>
  <c r="R223" i="38"/>
  <c r="R143" i="38"/>
  <c r="R183" i="38"/>
  <c r="R63" i="38"/>
  <c r="R23" i="38"/>
  <c r="Q664" i="38"/>
  <c r="Q544" i="38"/>
  <c r="Q584" i="38"/>
  <c r="Q624" i="38"/>
  <c r="Q464" i="38"/>
  <c r="Q504" i="38"/>
  <c r="Q344" i="38"/>
  <c r="Q384" i="38"/>
  <c r="Q424" i="38"/>
  <c r="Q304" i="38"/>
  <c r="Q264" i="38"/>
  <c r="Q184" i="38"/>
  <c r="Q224" i="38"/>
  <c r="Q104" i="38"/>
  <c r="Q24" i="38"/>
  <c r="Q144" i="38"/>
  <c r="Q64" i="38"/>
  <c r="S678" i="38"/>
  <c r="S638" i="38"/>
  <c r="S558" i="38"/>
  <c r="S598" i="38"/>
  <c r="S478" i="38"/>
  <c r="S518" i="38"/>
  <c r="S358" i="38"/>
  <c r="S398" i="38"/>
  <c r="S438" i="38"/>
  <c r="S318" i="38"/>
  <c r="S278" i="38"/>
  <c r="S198" i="38"/>
  <c r="S238" i="38"/>
  <c r="S158" i="38"/>
  <c r="S38" i="38"/>
  <c r="S118" i="38"/>
  <c r="S78" i="38"/>
  <c r="Q627" i="38"/>
  <c r="Q667" i="38"/>
  <c r="Q587" i="38"/>
  <c r="Q507" i="38"/>
  <c r="Q547" i="38"/>
  <c r="Q467" i="38"/>
  <c r="Q387" i="38"/>
  <c r="Q427" i="38"/>
  <c r="Q347" i="38"/>
  <c r="Q307" i="38"/>
  <c r="Q227" i="38"/>
  <c r="Q267" i="38"/>
  <c r="Q187" i="38"/>
  <c r="Q147" i="38"/>
  <c r="Q67" i="38"/>
  <c r="Q107" i="38"/>
  <c r="Q27" i="38"/>
  <c r="Q620" i="38"/>
  <c r="Q660" i="38"/>
  <c r="Q540" i="38"/>
  <c r="Q580" i="38"/>
  <c r="Q460" i="38"/>
  <c r="Q500" i="38"/>
  <c r="Q340" i="38"/>
  <c r="Q380" i="38"/>
  <c r="Q420" i="38"/>
  <c r="Q260" i="38"/>
  <c r="Q300" i="38"/>
  <c r="Q220" i="38"/>
  <c r="Q180" i="38"/>
  <c r="Q100" i="38"/>
  <c r="Q20" i="38"/>
  <c r="Q140" i="38"/>
  <c r="Q60" i="38"/>
  <c r="S629" i="38"/>
  <c r="S589" i="38"/>
  <c r="S669" i="38"/>
  <c r="S509" i="38"/>
  <c r="S549" i="38"/>
  <c r="S469" i="38"/>
  <c r="S389" i="38"/>
  <c r="S429" i="38"/>
  <c r="S349" i="38"/>
  <c r="S309" i="38"/>
  <c r="S229" i="38"/>
  <c r="S189" i="38"/>
  <c r="S109" i="38"/>
  <c r="S269" i="38"/>
  <c r="S69" i="38"/>
  <c r="S29" i="38"/>
  <c r="S149" i="38"/>
  <c r="S625" i="38"/>
  <c r="S665" i="38"/>
  <c r="S585" i="38"/>
  <c r="S545" i="38"/>
  <c r="S505" i="38"/>
  <c r="S465" i="38"/>
  <c r="S385" i="38"/>
  <c r="S425" i="38"/>
  <c r="S345" i="38"/>
  <c r="S305" i="38"/>
  <c r="S225" i="38"/>
  <c r="S185" i="38"/>
  <c r="S265" i="38"/>
  <c r="S105" i="38"/>
  <c r="S145" i="38"/>
  <c r="S65" i="38"/>
  <c r="S25" i="38"/>
  <c r="Q661" i="38"/>
  <c r="Q621" i="38"/>
  <c r="Q581" i="38"/>
  <c r="Q541" i="38"/>
  <c r="Q501" i="38"/>
  <c r="Q461" i="38"/>
  <c r="Q381" i="38"/>
  <c r="Q421" i="38"/>
  <c r="Q341" i="38"/>
  <c r="Q221" i="38"/>
  <c r="Q301" i="38"/>
  <c r="Q261" i="38"/>
  <c r="Q141" i="38"/>
  <c r="Q181" i="38"/>
  <c r="Q101" i="38"/>
  <c r="Q21" i="38"/>
  <c r="Q61" i="38"/>
  <c r="Q619" i="38"/>
  <c r="Q579" i="38"/>
  <c r="Q659" i="38"/>
  <c r="Q499" i="38"/>
  <c r="Q539" i="38"/>
  <c r="Q379" i="38"/>
  <c r="Q459" i="38"/>
  <c r="Q419" i="38"/>
  <c r="Q339" i="38"/>
  <c r="Q299" i="38"/>
  <c r="Q219" i="38"/>
  <c r="Q259" i="38"/>
  <c r="Q179" i="38"/>
  <c r="Q139" i="38"/>
  <c r="Q59" i="38"/>
  <c r="Q99" i="38"/>
  <c r="Q19" i="38"/>
  <c r="S618" i="38"/>
  <c r="S658" i="38"/>
  <c r="S538" i="38"/>
  <c r="S578" i="38"/>
  <c r="S458" i="38"/>
  <c r="S498" i="38"/>
  <c r="S338" i="38"/>
  <c r="S378" i="38"/>
  <c r="S418" i="38"/>
  <c r="S258" i="38"/>
  <c r="S298" i="38"/>
  <c r="S178" i="38"/>
  <c r="S98" i="38"/>
  <c r="S18" i="38"/>
  <c r="S138" i="38"/>
  <c r="S218" i="38"/>
  <c r="S58" i="38"/>
  <c r="P637" i="38"/>
  <c r="P677" i="38"/>
  <c r="P557" i="38"/>
  <c r="P597" i="38"/>
  <c r="P477" i="38"/>
  <c r="P517" i="38"/>
  <c r="P437" i="38"/>
  <c r="P397" i="38"/>
  <c r="P357" i="38"/>
  <c r="P317" i="38"/>
  <c r="P277" i="38"/>
  <c r="P117" i="38"/>
  <c r="P237" i="38"/>
  <c r="P197" i="38"/>
  <c r="P157" i="38"/>
  <c r="P77" i="38"/>
  <c r="P37" i="38"/>
  <c r="Q622" i="38"/>
  <c r="Q662" i="38"/>
  <c r="Q582" i="38"/>
  <c r="Q542" i="38"/>
  <c r="Q462" i="38"/>
  <c r="Q502" i="38"/>
  <c r="Q422" i="38"/>
  <c r="Q382" i="38"/>
  <c r="Q342" i="38"/>
  <c r="Q262" i="38"/>
  <c r="Q302" i="38"/>
  <c r="Q222" i="38"/>
  <c r="Q142" i="38"/>
  <c r="Q182" i="38"/>
  <c r="Q62" i="38"/>
  <c r="Q102" i="38"/>
  <c r="Q22" i="38"/>
  <c r="Q626" i="38"/>
  <c r="Q666" i="38"/>
  <c r="Q586" i="38"/>
  <c r="Q546" i="38"/>
  <c r="Q466" i="38"/>
  <c r="Q506" i="38"/>
  <c r="Q426" i="38"/>
  <c r="Q386" i="38"/>
  <c r="Q306" i="38"/>
  <c r="Q346" i="38"/>
  <c r="Q266" i="38"/>
  <c r="Q226" i="38"/>
  <c r="Q106" i="38"/>
  <c r="Q186" i="38"/>
  <c r="Q146" i="38"/>
  <c r="Q66" i="38"/>
  <c r="Q26" i="38"/>
  <c r="S636" i="38"/>
  <c r="S676" i="38"/>
  <c r="S596" i="38"/>
  <c r="S556" i="38"/>
  <c r="S476" i="38"/>
  <c r="S516" i="38"/>
  <c r="S436" i="38"/>
  <c r="S396" i="38"/>
  <c r="S356" i="38"/>
  <c r="S316" i="38"/>
  <c r="S276" i="38"/>
  <c r="S116" i="38"/>
  <c r="S156" i="38"/>
  <c r="S236" i="38"/>
  <c r="S76" i="38"/>
  <c r="S36" i="38"/>
  <c r="S196" i="38"/>
  <c r="O679" i="38"/>
  <c r="O639" i="38"/>
  <c r="O599" i="38"/>
  <c r="O559" i="38"/>
  <c r="O519" i="38"/>
  <c r="O479" i="38"/>
  <c r="O439" i="38"/>
  <c r="O399" i="38"/>
  <c r="O359" i="38"/>
  <c r="O319" i="38"/>
  <c r="O279" i="38"/>
  <c r="O239" i="38"/>
  <c r="O199" i="38"/>
  <c r="O159" i="38"/>
  <c r="O119" i="38"/>
  <c r="O79" i="38"/>
  <c r="O39" i="38"/>
  <c r="O674" i="38"/>
  <c r="O634" i="38"/>
  <c r="O594" i="38"/>
  <c r="O554" i="38"/>
  <c r="O434" i="38"/>
  <c r="O474" i="38"/>
  <c r="O34" i="38"/>
  <c r="O514" i="38"/>
  <c r="O394" i="38"/>
  <c r="O234" i="38"/>
  <c r="O74" i="38"/>
  <c r="O114" i="38"/>
  <c r="O274" i="38"/>
  <c r="O314" i="38"/>
  <c r="O154" i="38"/>
  <c r="O354" i="38"/>
  <c r="O194" i="38"/>
  <c r="Q656" i="38"/>
  <c r="Q616" i="38"/>
  <c r="Q576" i="38"/>
  <c r="Q536" i="38"/>
  <c r="Q496" i="38"/>
  <c r="Q456" i="38"/>
  <c r="Q416" i="38"/>
  <c r="Q376" i="38"/>
  <c r="Q336" i="38"/>
  <c r="Q296" i="38"/>
  <c r="Q256" i="38"/>
  <c r="Q216" i="38"/>
  <c r="Q136" i="38"/>
  <c r="Q96" i="38"/>
  <c r="Q56" i="38"/>
  <c r="Q176" i="38"/>
  <c r="Q16" i="38"/>
  <c r="P671" i="38"/>
  <c r="P591" i="38"/>
  <c r="P631" i="38"/>
  <c r="P551" i="38"/>
  <c r="P511" i="38"/>
  <c r="P471" i="38"/>
  <c r="P431" i="38"/>
  <c r="P391" i="38"/>
  <c r="P351" i="38"/>
  <c r="P271" i="38"/>
  <c r="P231" i="38"/>
  <c r="P311" i="38"/>
  <c r="P191" i="38"/>
  <c r="P151" i="38"/>
  <c r="P111" i="38"/>
  <c r="P71" i="38"/>
  <c r="P31" i="38"/>
  <c r="Q646" i="38"/>
  <c r="Q606" i="38"/>
  <c r="Q566" i="38"/>
  <c r="Q446" i="38"/>
  <c r="Q526" i="38"/>
  <c r="Q486" i="38"/>
  <c r="Q406" i="38"/>
  <c r="Q366" i="38"/>
  <c r="Q326" i="38"/>
  <c r="Q286" i="38"/>
  <c r="Q246" i="38"/>
  <c r="Q206" i="38"/>
  <c r="Q166" i="38"/>
  <c r="Q126" i="38"/>
  <c r="Q86" i="38"/>
  <c r="Q46" i="38"/>
  <c r="Q6" i="38"/>
  <c r="Q655" i="38"/>
  <c r="Q575" i="38"/>
  <c r="Q615" i="38"/>
  <c r="Q495" i="38"/>
  <c r="Q455" i="38"/>
  <c r="Q535" i="38"/>
  <c r="Q415" i="38"/>
  <c r="Q375" i="38"/>
  <c r="Q335" i="38"/>
  <c r="Q255" i="38"/>
  <c r="Q215" i="38"/>
  <c r="Q175" i="38"/>
  <c r="Q295" i="38"/>
  <c r="Q135" i="38"/>
  <c r="Q95" i="38"/>
  <c r="Q15" i="38"/>
  <c r="Q55" i="38"/>
  <c r="R652" i="38"/>
  <c r="R572" i="38"/>
  <c r="R612" i="38"/>
  <c r="R532" i="38"/>
  <c r="R492" i="38"/>
  <c r="R452" i="38"/>
  <c r="R412" i="38"/>
  <c r="R372" i="38"/>
  <c r="R332" i="38"/>
  <c r="R252" i="38"/>
  <c r="R212" i="38"/>
  <c r="R172" i="38"/>
  <c r="R292" i="38"/>
  <c r="R132" i="38"/>
  <c r="R92" i="38"/>
  <c r="R52" i="38"/>
  <c r="R12" i="38"/>
  <c r="Q654" i="38"/>
  <c r="Q614" i="38"/>
  <c r="Q574" i="38"/>
  <c r="Q454" i="38"/>
  <c r="Q534" i="38"/>
  <c r="Q494" i="38"/>
  <c r="Q414" i="38"/>
  <c r="Q374" i="38"/>
  <c r="Q334" i="38"/>
  <c r="Q294" i="38"/>
  <c r="Q254" i="38"/>
  <c r="Q214" i="38"/>
  <c r="Q174" i="38"/>
  <c r="Q134" i="38"/>
  <c r="Q94" i="38"/>
  <c r="Q54" i="38"/>
  <c r="Q14" i="38"/>
  <c r="R673" i="38"/>
  <c r="R633" i="38"/>
  <c r="R593" i="38"/>
  <c r="R553" i="38"/>
  <c r="R513" i="38"/>
  <c r="R473" i="38"/>
  <c r="R433" i="38"/>
  <c r="R393" i="38"/>
  <c r="R353" i="38"/>
  <c r="R313" i="38"/>
  <c r="R273" i="38"/>
  <c r="R233" i="38"/>
  <c r="R153" i="38"/>
  <c r="R113" i="38"/>
  <c r="R73" i="38"/>
  <c r="R193" i="38"/>
  <c r="R33" i="38"/>
  <c r="Q647" i="38"/>
  <c r="Q567" i="38"/>
  <c r="Q607" i="38"/>
  <c r="Q487" i="38"/>
  <c r="Q447" i="38"/>
  <c r="Q527" i="38"/>
  <c r="Q407" i="38"/>
  <c r="Q367" i="38"/>
  <c r="Q327" i="38"/>
  <c r="Q247" i="38"/>
  <c r="Q207" i="38"/>
  <c r="Q167" i="38"/>
  <c r="Q287" i="38"/>
  <c r="Q127" i="38"/>
  <c r="Q87" i="38"/>
  <c r="Q7" i="38"/>
  <c r="Q47" i="38"/>
  <c r="Q651" i="38"/>
  <c r="Q571" i="38"/>
  <c r="Q611" i="38"/>
  <c r="Q451" i="38"/>
  <c r="Q491" i="38"/>
  <c r="Q531" i="38"/>
  <c r="Q411" i="38"/>
  <c r="Q371" i="38"/>
  <c r="Q331" i="38"/>
  <c r="Q251" i="38"/>
  <c r="Q211" i="38"/>
  <c r="Q171" i="38"/>
  <c r="Q291" i="38"/>
  <c r="Q131" i="38"/>
  <c r="Q91" i="38"/>
  <c r="Q11" i="38"/>
  <c r="Q51" i="38"/>
  <c r="Q613" i="38"/>
  <c r="Q573" i="38"/>
  <c r="Q653" i="38"/>
  <c r="Q533" i="38"/>
  <c r="Q493" i="38"/>
  <c r="Q453" i="38"/>
  <c r="Q413" i="38"/>
  <c r="Q373" i="38"/>
  <c r="Q333" i="38"/>
  <c r="Q293" i="38"/>
  <c r="Q253" i="38"/>
  <c r="Q213" i="38"/>
  <c r="Q133" i="38"/>
  <c r="Q93" i="38"/>
  <c r="Q173" i="38"/>
  <c r="Q53" i="38"/>
  <c r="Q13" i="38"/>
  <c r="Q644" i="38"/>
  <c r="Q604" i="38"/>
  <c r="Q564" i="38"/>
  <c r="Q524" i="38"/>
  <c r="Q484" i="38"/>
  <c r="Q444" i="38"/>
  <c r="Q404" i="38"/>
  <c r="Q364" i="38"/>
  <c r="Q324" i="38"/>
  <c r="Q284" i="38"/>
  <c r="Q244" i="38"/>
  <c r="Q204" i="38"/>
  <c r="Q164" i="38"/>
  <c r="Q124" i="38"/>
  <c r="Q84" i="38"/>
  <c r="Q4" i="38"/>
  <c r="Q44" i="38"/>
  <c r="Q648" i="38"/>
  <c r="Q608" i="38"/>
  <c r="Q568" i="38"/>
  <c r="Q528" i="38"/>
  <c r="Q488" i="38"/>
  <c r="Q448" i="38"/>
  <c r="Q408" i="38"/>
  <c r="Q368" i="38"/>
  <c r="Q328" i="38"/>
  <c r="Q288" i="38"/>
  <c r="Q248" i="38"/>
  <c r="Q208" i="38"/>
  <c r="Q128" i="38"/>
  <c r="Q88" i="38"/>
  <c r="Q48" i="38"/>
  <c r="Q168" i="38"/>
  <c r="Q8" i="38"/>
  <c r="R651" i="38"/>
  <c r="R611" i="38"/>
  <c r="R571" i="38"/>
  <c r="R451" i="38"/>
  <c r="R491" i="38"/>
  <c r="R531" i="38"/>
  <c r="R411" i="38"/>
  <c r="R371" i="38"/>
  <c r="R331" i="38"/>
  <c r="R291" i="38"/>
  <c r="R251" i="38"/>
  <c r="R211" i="38"/>
  <c r="R171" i="38"/>
  <c r="R131" i="38"/>
  <c r="R91" i="38"/>
  <c r="R51" i="38"/>
  <c r="R11" i="38"/>
  <c r="Q675" i="38"/>
  <c r="Q595" i="38"/>
  <c r="Q635" i="38"/>
  <c r="Q555" i="38"/>
  <c r="Q475" i="38"/>
  <c r="Q515" i="38"/>
  <c r="Q435" i="38"/>
  <c r="Q395" i="38"/>
  <c r="Q355" i="38"/>
  <c r="Q275" i="38"/>
  <c r="Q235" i="38"/>
  <c r="Q195" i="38"/>
  <c r="Q315" i="38"/>
  <c r="Q155" i="38"/>
  <c r="Q115" i="38"/>
  <c r="Q75" i="38"/>
  <c r="Q35" i="38"/>
  <c r="R649" i="38"/>
  <c r="R569" i="38"/>
  <c r="R609" i="38"/>
  <c r="R529" i="38"/>
  <c r="R449" i="38"/>
  <c r="R489" i="38"/>
  <c r="R409" i="38"/>
  <c r="R369" i="38"/>
  <c r="R329" i="38"/>
  <c r="R249" i="38"/>
  <c r="R209" i="38"/>
  <c r="R289" i="38"/>
  <c r="R169" i="38"/>
  <c r="R129" i="38"/>
  <c r="R89" i="38"/>
  <c r="R49" i="38"/>
  <c r="R9" i="38"/>
  <c r="S645" i="38"/>
  <c r="S605" i="38"/>
  <c r="S565" i="38"/>
  <c r="S485" i="38"/>
  <c r="S445" i="38"/>
  <c r="S525" i="38"/>
  <c r="S405" i="38"/>
  <c r="S365" i="38"/>
  <c r="S325" i="38"/>
  <c r="S285" i="38"/>
  <c r="S245" i="38"/>
  <c r="S205" i="38"/>
  <c r="S165" i="38"/>
  <c r="S125" i="38"/>
  <c r="S85" i="38"/>
  <c r="S5" i="38"/>
  <c r="S45" i="38"/>
  <c r="Q650" i="38"/>
  <c r="Q610" i="38"/>
  <c r="Q570" i="38"/>
  <c r="Q450" i="38"/>
  <c r="Q530" i="38"/>
  <c r="Q490" i="38"/>
  <c r="Q410" i="38"/>
  <c r="Q370" i="38"/>
  <c r="Q330" i="38"/>
  <c r="Q290" i="38"/>
  <c r="Q250" i="38"/>
  <c r="Q210" i="38"/>
  <c r="Q170" i="38"/>
  <c r="Q130" i="38"/>
  <c r="Q90" i="38"/>
  <c r="Q50" i="38"/>
  <c r="Q10" i="38"/>
  <c r="U11" i="27"/>
  <c r="L39" i="26"/>
  <c r="L80" i="26"/>
  <c r="L82" i="26" s="1"/>
  <c r="L2" i="16"/>
  <c r="L49" i="26"/>
  <c r="L50" i="26" s="1"/>
  <c r="L2" i="8"/>
  <c r="L2" i="27"/>
  <c r="L28" i="26"/>
  <c r="L30" i="26" s="1"/>
  <c r="L2" i="26"/>
  <c r="M25" i="26"/>
  <c r="Q81" i="26"/>
  <c r="Q24" i="26"/>
  <c r="Q88" i="26"/>
  <c r="Q63" i="26"/>
  <c r="Q5" i="16"/>
  <c r="Q5" i="27"/>
  <c r="K310" i="16"/>
  <c r="K311" i="16" s="1"/>
  <c r="K305" i="16"/>
  <c r="K306" i="16" s="1"/>
  <c r="K300" i="16"/>
  <c r="K301" i="16" s="1"/>
  <c r="K295" i="16"/>
  <c r="K296" i="16" s="1"/>
  <c r="K290" i="16"/>
  <c r="K291" i="16" s="1"/>
  <c r="K285" i="16"/>
  <c r="K286" i="16" s="1"/>
  <c r="K95" i="26"/>
  <c r="K96" i="26" s="1"/>
  <c r="L40" i="26"/>
  <c r="R13" i="26"/>
  <c r="R14" i="26" s="1"/>
  <c r="S10" i="26"/>
  <c r="R5" i="26"/>
  <c r="R5" i="8"/>
  <c r="K4" i="16"/>
  <c r="K4" i="27"/>
  <c r="U19" i="27"/>
  <c r="V235" i="16"/>
  <c r="U15" i="27"/>
  <c r="V231" i="16"/>
  <c r="U20" i="27"/>
  <c r="V236" i="16"/>
  <c r="V14" i="27"/>
  <c r="W230" i="16"/>
  <c r="T43" i="27"/>
  <c r="T268" i="16"/>
  <c r="T50" i="27" s="1"/>
  <c r="W25" i="27"/>
  <c r="X243" i="16"/>
  <c r="U18" i="27"/>
  <c r="V234" i="16"/>
  <c r="U31" i="27"/>
  <c r="V249" i="16"/>
  <c r="S47" i="27"/>
  <c r="S270" i="16"/>
  <c r="S52" i="27" s="1"/>
  <c r="W36" i="27"/>
  <c r="W51" i="27"/>
  <c r="X254" i="16"/>
  <c r="T42" i="27"/>
  <c r="T265" i="16"/>
  <c r="U27" i="27"/>
  <c r="V245" i="16"/>
  <c r="U35" i="27"/>
  <c r="V253" i="16"/>
  <c r="U13" i="27"/>
  <c r="V229" i="16"/>
  <c r="W10" i="27"/>
  <c r="X226" i="16"/>
  <c r="U28" i="27"/>
  <c r="V246" i="16"/>
  <c r="U26" i="27"/>
  <c r="V244" i="16"/>
  <c r="U240" i="16"/>
  <c r="U24" i="27" s="1"/>
  <c r="U261" i="16"/>
  <c r="U12" i="27"/>
  <c r="V228" i="16"/>
  <c r="U223" i="16"/>
  <c r="U9" i="27" s="1"/>
  <c r="U260" i="16"/>
  <c r="V30" i="27"/>
  <c r="W248" i="16"/>
  <c r="U34" i="27"/>
  <c r="V252" i="16"/>
  <c r="W32" i="27"/>
  <c r="W267" i="16"/>
  <c r="W49" i="27" s="1"/>
  <c r="X250" i="16"/>
  <c r="V16" i="27"/>
  <c r="W232" i="16"/>
  <c r="U21" i="27"/>
  <c r="U266" i="16"/>
  <c r="U48" i="27" s="1"/>
  <c r="V237" i="16"/>
  <c r="U29" i="27"/>
  <c r="V247" i="16"/>
  <c r="U33" i="27"/>
  <c r="V251" i="16"/>
  <c r="V17" i="27"/>
  <c r="V264" i="16"/>
  <c r="V46" i="27" s="1"/>
  <c r="W233" i="16"/>
  <c r="T676" i="38" l="1"/>
  <c r="T636" i="38"/>
  <c r="T596" i="38"/>
  <c r="T556" i="38"/>
  <c r="T516" i="38"/>
  <c r="T476" i="38"/>
  <c r="T396" i="38"/>
  <c r="T436" i="38"/>
  <c r="T356" i="38"/>
  <c r="T236" i="38"/>
  <c r="T316" i="38"/>
  <c r="T156" i="38"/>
  <c r="T196" i="38"/>
  <c r="T276" i="38"/>
  <c r="T76" i="38"/>
  <c r="T36" i="38"/>
  <c r="T116" i="38"/>
  <c r="T629" i="38"/>
  <c r="T669" i="38"/>
  <c r="T589" i="38"/>
  <c r="T549" i="38"/>
  <c r="T469" i="38"/>
  <c r="T509" i="38"/>
  <c r="T429" i="38"/>
  <c r="T389" i="38"/>
  <c r="T309" i="38"/>
  <c r="T269" i="38"/>
  <c r="T229" i="38"/>
  <c r="T109" i="38"/>
  <c r="T349" i="38"/>
  <c r="T149" i="38"/>
  <c r="T189" i="38"/>
  <c r="T69" i="38"/>
  <c r="T29" i="38"/>
  <c r="R664" i="38"/>
  <c r="R624" i="38"/>
  <c r="R584" i="38"/>
  <c r="R504" i="38"/>
  <c r="R544" i="38"/>
  <c r="R464" i="38"/>
  <c r="R384" i="38"/>
  <c r="R424" i="38"/>
  <c r="R344" i="38"/>
  <c r="R304" i="38"/>
  <c r="R224" i="38"/>
  <c r="R264" i="38"/>
  <c r="R184" i="38"/>
  <c r="R144" i="38"/>
  <c r="R64" i="38"/>
  <c r="R24" i="38"/>
  <c r="R104" i="38"/>
  <c r="T658" i="38"/>
  <c r="T578" i="38"/>
  <c r="T618" i="38"/>
  <c r="T538" i="38"/>
  <c r="T498" i="38"/>
  <c r="T378" i="38"/>
  <c r="T458" i="38"/>
  <c r="T418" i="38"/>
  <c r="T338" i="38"/>
  <c r="T298" i="38"/>
  <c r="T218" i="38"/>
  <c r="T258" i="38"/>
  <c r="T138" i="38"/>
  <c r="T178" i="38"/>
  <c r="T98" i="38"/>
  <c r="T18" i="38"/>
  <c r="T58" i="38"/>
  <c r="R662" i="38"/>
  <c r="R582" i="38"/>
  <c r="R622" i="38"/>
  <c r="R542" i="38"/>
  <c r="R502" i="38"/>
  <c r="R462" i="38"/>
  <c r="R382" i="38"/>
  <c r="R422" i="38"/>
  <c r="R222" i="38"/>
  <c r="R342" i="38"/>
  <c r="R302" i="38"/>
  <c r="R142" i="38"/>
  <c r="R262" i="38"/>
  <c r="R182" i="38"/>
  <c r="R102" i="38"/>
  <c r="R22" i="38"/>
  <c r="R62" i="38"/>
  <c r="T625" i="38"/>
  <c r="T665" i="38"/>
  <c r="T585" i="38"/>
  <c r="T545" i="38"/>
  <c r="T465" i="38"/>
  <c r="T505" i="38"/>
  <c r="T425" i="38"/>
  <c r="T385" i="38"/>
  <c r="T265" i="38"/>
  <c r="T225" i="38"/>
  <c r="T185" i="38"/>
  <c r="T105" i="38"/>
  <c r="T145" i="38"/>
  <c r="T345" i="38"/>
  <c r="T305" i="38"/>
  <c r="T65" i="38"/>
  <c r="T25" i="38"/>
  <c r="S663" i="38"/>
  <c r="S583" i="38"/>
  <c r="S543" i="38"/>
  <c r="S623" i="38"/>
  <c r="S503" i="38"/>
  <c r="S463" i="38"/>
  <c r="S383" i="38"/>
  <c r="S423" i="38"/>
  <c r="S223" i="38"/>
  <c r="S303" i="38"/>
  <c r="S143" i="38"/>
  <c r="S183" i="38"/>
  <c r="S343" i="38"/>
  <c r="S103" i="38"/>
  <c r="S263" i="38"/>
  <c r="S63" i="38"/>
  <c r="S23" i="38"/>
  <c r="R619" i="38"/>
  <c r="R659" i="38"/>
  <c r="R579" i="38"/>
  <c r="R539" i="38"/>
  <c r="R459" i="38"/>
  <c r="R499" i="38"/>
  <c r="R419" i="38"/>
  <c r="R379" i="38"/>
  <c r="R339" i="38"/>
  <c r="R259" i="38"/>
  <c r="R219" i="38"/>
  <c r="R139" i="38"/>
  <c r="R299" i="38"/>
  <c r="R179" i="38"/>
  <c r="R59" i="38"/>
  <c r="R99" i="38"/>
  <c r="R19" i="38"/>
  <c r="R628" i="38"/>
  <c r="R668" i="38"/>
  <c r="R588" i="38"/>
  <c r="R508" i="38"/>
  <c r="R548" i="38"/>
  <c r="R468" i="38"/>
  <c r="R388" i="38"/>
  <c r="R428" i="38"/>
  <c r="R348" i="38"/>
  <c r="R228" i="38"/>
  <c r="R188" i="38"/>
  <c r="R268" i="38"/>
  <c r="R308" i="38"/>
  <c r="R148" i="38"/>
  <c r="R108" i="38"/>
  <c r="R68" i="38"/>
  <c r="R28" i="38"/>
  <c r="Q677" i="38"/>
  <c r="Q597" i="38"/>
  <c r="Q637" i="38"/>
  <c r="Q557" i="38"/>
  <c r="Q517" i="38"/>
  <c r="Q397" i="38"/>
  <c r="Q477" i="38"/>
  <c r="Q437" i="38"/>
  <c r="Q237" i="38"/>
  <c r="Q357" i="38"/>
  <c r="Q197" i="38"/>
  <c r="Q157" i="38"/>
  <c r="Q317" i="38"/>
  <c r="Q117" i="38"/>
  <c r="Q277" i="38"/>
  <c r="Q77" i="38"/>
  <c r="Q37" i="38"/>
  <c r="Q632" i="38"/>
  <c r="Q672" i="38"/>
  <c r="Q592" i="38"/>
  <c r="Q552" i="38"/>
  <c r="Q512" i="38"/>
  <c r="Q472" i="38"/>
  <c r="Q392" i="38"/>
  <c r="Q432" i="38"/>
  <c r="Q352" i="38"/>
  <c r="Q312" i="38"/>
  <c r="Q232" i="38"/>
  <c r="Q192" i="38"/>
  <c r="Q272" i="38"/>
  <c r="Q112" i="38"/>
  <c r="Q72" i="38"/>
  <c r="Q152" i="38"/>
  <c r="Q32" i="38"/>
  <c r="R666" i="38"/>
  <c r="R626" i="38"/>
  <c r="R586" i="38"/>
  <c r="R546" i="38"/>
  <c r="R506" i="38"/>
  <c r="R386" i="38"/>
  <c r="R466" i="38"/>
  <c r="R426" i="38"/>
  <c r="R226" i="38"/>
  <c r="R346" i="38"/>
  <c r="R306" i="38"/>
  <c r="R186" i="38"/>
  <c r="R146" i="38"/>
  <c r="R266" i="38"/>
  <c r="R106" i="38"/>
  <c r="R66" i="38"/>
  <c r="R26" i="38"/>
  <c r="R627" i="38"/>
  <c r="R667" i="38"/>
  <c r="R587" i="38"/>
  <c r="R547" i="38"/>
  <c r="R467" i="38"/>
  <c r="R507" i="38"/>
  <c r="R427" i="38"/>
  <c r="R387" i="38"/>
  <c r="R347" i="38"/>
  <c r="R267" i="38"/>
  <c r="R187" i="38"/>
  <c r="R107" i="38"/>
  <c r="R307" i="38"/>
  <c r="R227" i="38"/>
  <c r="R147" i="38"/>
  <c r="R67" i="38"/>
  <c r="R27" i="38"/>
  <c r="R617" i="38"/>
  <c r="R537" i="38"/>
  <c r="R657" i="38"/>
  <c r="R577" i="38"/>
  <c r="R457" i="38"/>
  <c r="R497" i="38"/>
  <c r="R337" i="38"/>
  <c r="R377" i="38"/>
  <c r="R417" i="38"/>
  <c r="R257" i="38"/>
  <c r="R297" i="38"/>
  <c r="R177" i="38"/>
  <c r="R217" i="38"/>
  <c r="R137" i="38"/>
  <c r="R97" i="38"/>
  <c r="R17" i="38"/>
  <c r="R57" i="38"/>
  <c r="R541" i="38"/>
  <c r="R621" i="38"/>
  <c r="R581" i="38"/>
  <c r="R661" i="38"/>
  <c r="R461" i="38"/>
  <c r="R501" i="38"/>
  <c r="R341" i="38"/>
  <c r="R381" i="38"/>
  <c r="R421" i="38"/>
  <c r="R261" i="38"/>
  <c r="R301" i="38"/>
  <c r="R181" i="38"/>
  <c r="R221" i="38"/>
  <c r="R141" i="38"/>
  <c r="R101" i="38"/>
  <c r="R21" i="38"/>
  <c r="R61" i="38"/>
  <c r="R660" i="38"/>
  <c r="R580" i="38"/>
  <c r="R620" i="38"/>
  <c r="R500" i="38"/>
  <c r="R540" i="38"/>
  <c r="R380" i="38"/>
  <c r="R420" i="38"/>
  <c r="R460" i="38"/>
  <c r="R340" i="38"/>
  <c r="R300" i="38"/>
  <c r="R220" i="38"/>
  <c r="R260" i="38"/>
  <c r="R180" i="38"/>
  <c r="R140" i="38"/>
  <c r="R20" i="38"/>
  <c r="R100" i="38"/>
  <c r="R60" i="38"/>
  <c r="T638" i="38"/>
  <c r="T598" i="38"/>
  <c r="T678" i="38"/>
  <c r="T518" i="38"/>
  <c r="T558" i="38"/>
  <c r="T478" i="38"/>
  <c r="T398" i="38"/>
  <c r="T438" i="38"/>
  <c r="T358" i="38"/>
  <c r="T318" i="38"/>
  <c r="T238" i="38"/>
  <c r="T198" i="38"/>
  <c r="T278" i="38"/>
  <c r="T158" i="38"/>
  <c r="T78" i="38"/>
  <c r="T118" i="38"/>
  <c r="T38" i="38"/>
  <c r="P674" i="38"/>
  <c r="P594" i="38"/>
  <c r="P634" i="38"/>
  <c r="P514" i="38"/>
  <c r="P474" i="38"/>
  <c r="P554" i="38"/>
  <c r="P434" i="38"/>
  <c r="P394" i="38"/>
  <c r="P354" i="38"/>
  <c r="P274" i="38"/>
  <c r="P234" i="38"/>
  <c r="P194" i="38"/>
  <c r="P314" i="38"/>
  <c r="P154" i="38"/>
  <c r="P114" i="38"/>
  <c r="P34" i="38"/>
  <c r="P74" i="38"/>
  <c r="R614" i="38"/>
  <c r="R574" i="38"/>
  <c r="R654" i="38"/>
  <c r="R534" i="38"/>
  <c r="R494" i="38"/>
  <c r="R454" i="38"/>
  <c r="R414" i="38"/>
  <c r="R374" i="38"/>
  <c r="R334" i="38"/>
  <c r="R294" i="38"/>
  <c r="R254" i="38"/>
  <c r="R214" i="38"/>
  <c r="R174" i="38"/>
  <c r="R134" i="38"/>
  <c r="R94" i="38"/>
  <c r="R54" i="38"/>
  <c r="R14" i="38"/>
  <c r="R675" i="38"/>
  <c r="R635" i="38"/>
  <c r="R595" i="38"/>
  <c r="R475" i="38"/>
  <c r="R515" i="38"/>
  <c r="R555" i="38"/>
  <c r="R435" i="38"/>
  <c r="R395" i="38"/>
  <c r="R355" i="38"/>
  <c r="R315" i="38"/>
  <c r="R275" i="38"/>
  <c r="R235" i="38"/>
  <c r="R195" i="38"/>
  <c r="R155" i="38"/>
  <c r="R115" i="38"/>
  <c r="R75" i="38"/>
  <c r="R35" i="38"/>
  <c r="R644" i="38"/>
  <c r="R604" i="38"/>
  <c r="R564" i="38"/>
  <c r="R524" i="38"/>
  <c r="R484" i="38"/>
  <c r="R444" i="38"/>
  <c r="R404" i="38"/>
  <c r="R364" i="38"/>
  <c r="R324" i="38"/>
  <c r="R284" i="38"/>
  <c r="R244" i="38"/>
  <c r="R204" i="38"/>
  <c r="R164" i="38"/>
  <c r="R124" i="38"/>
  <c r="R84" i="38"/>
  <c r="R4" i="38"/>
  <c r="R44" i="38"/>
  <c r="R648" i="38"/>
  <c r="R568" i="38"/>
  <c r="R608" i="38"/>
  <c r="R528" i="38"/>
  <c r="R448" i="38"/>
  <c r="R488" i="38"/>
  <c r="R408" i="38"/>
  <c r="R368" i="38"/>
  <c r="R328" i="38"/>
  <c r="R248" i="38"/>
  <c r="R208" i="38"/>
  <c r="R168" i="38"/>
  <c r="R288" i="38"/>
  <c r="R128" i="38"/>
  <c r="R88" i="38"/>
  <c r="R48" i="38"/>
  <c r="R8" i="38"/>
  <c r="S651" i="38"/>
  <c r="S611" i="38"/>
  <c r="S571" i="38"/>
  <c r="S531" i="38"/>
  <c r="S491" i="38"/>
  <c r="S451" i="38"/>
  <c r="S411" i="38"/>
  <c r="S371" i="38"/>
  <c r="S331" i="38"/>
  <c r="S291" i="38"/>
  <c r="S251" i="38"/>
  <c r="S211" i="38"/>
  <c r="S131" i="38"/>
  <c r="S91" i="38"/>
  <c r="S171" i="38"/>
  <c r="S11" i="38"/>
  <c r="S51" i="38"/>
  <c r="R653" i="38"/>
  <c r="R613" i="38"/>
  <c r="R573" i="38"/>
  <c r="R533" i="38"/>
  <c r="R493" i="38"/>
  <c r="R453" i="38"/>
  <c r="R413" i="38"/>
  <c r="R373" i="38"/>
  <c r="R333" i="38"/>
  <c r="R293" i="38"/>
  <c r="R253" i="38"/>
  <c r="R213" i="38"/>
  <c r="R133" i="38"/>
  <c r="R93" i="38"/>
  <c r="R53" i="38"/>
  <c r="R173" i="38"/>
  <c r="R13" i="38"/>
  <c r="R655" i="38"/>
  <c r="R615" i="38"/>
  <c r="R575" i="38"/>
  <c r="R455" i="38"/>
  <c r="R535" i="38"/>
  <c r="R495" i="38"/>
  <c r="R415" i="38"/>
  <c r="R375" i="38"/>
  <c r="R335" i="38"/>
  <c r="R295" i="38"/>
  <c r="R255" i="38"/>
  <c r="R215" i="38"/>
  <c r="R175" i="38"/>
  <c r="R135" i="38"/>
  <c r="R95" i="38"/>
  <c r="R55" i="38"/>
  <c r="R15" i="38"/>
  <c r="S673" i="38"/>
  <c r="S633" i="38"/>
  <c r="S593" i="38"/>
  <c r="S553" i="38"/>
  <c r="S473" i="38"/>
  <c r="S513" i="38"/>
  <c r="S433" i="38"/>
  <c r="S393" i="38"/>
  <c r="S353" i="38"/>
  <c r="S313" i="38"/>
  <c r="S273" i="38"/>
  <c r="S233" i="38"/>
  <c r="S193" i="38"/>
  <c r="S153" i="38"/>
  <c r="S113" i="38"/>
  <c r="S33" i="38"/>
  <c r="S73" i="38"/>
  <c r="R656" i="38"/>
  <c r="R576" i="38"/>
  <c r="R616" i="38"/>
  <c r="R536" i="38"/>
  <c r="R456" i="38"/>
  <c r="R496" i="38"/>
  <c r="R416" i="38"/>
  <c r="R376" i="38"/>
  <c r="R336" i="38"/>
  <c r="R256" i="38"/>
  <c r="R216" i="38"/>
  <c r="R176" i="38"/>
  <c r="R296" i="38"/>
  <c r="R136" i="38"/>
  <c r="R96" i="38"/>
  <c r="R56" i="38"/>
  <c r="R16" i="38"/>
  <c r="S649" i="38"/>
  <c r="S569" i="38"/>
  <c r="S609" i="38"/>
  <c r="S449" i="38"/>
  <c r="S489" i="38"/>
  <c r="S529" i="38"/>
  <c r="S409" i="38"/>
  <c r="S369" i="38"/>
  <c r="S329" i="38"/>
  <c r="S249" i="38"/>
  <c r="S209" i="38"/>
  <c r="S169" i="38"/>
  <c r="S289" i="38"/>
  <c r="S129" i="38"/>
  <c r="S89" i="38"/>
  <c r="S9" i="38"/>
  <c r="S49" i="38"/>
  <c r="R650" i="38"/>
  <c r="R570" i="38"/>
  <c r="R610" i="38"/>
  <c r="R530" i="38"/>
  <c r="R490" i="38"/>
  <c r="R450" i="38"/>
  <c r="R410" i="38"/>
  <c r="R370" i="38"/>
  <c r="R330" i="38"/>
  <c r="R250" i="38"/>
  <c r="R210" i="38"/>
  <c r="R290" i="38"/>
  <c r="R170" i="38"/>
  <c r="R130" i="38"/>
  <c r="R90" i="38"/>
  <c r="R50" i="38"/>
  <c r="R10" i="38"/>
  <c r="R606" i="38"/>
  <c r="R566" i="38"/>
  <c r="R646" i="38"/>
  <c r="R526" i="38"/>
  <c r="R486" i="38"/>
  <c r="R446" i="38"/>
  <c r="R406" i="38"/>
  <c r="R366" i="38"/>
  <c r="R326" i="38"/>
  <c r="R286" i="38"/>
  <c r="R246" i="38"/>
  <c r="R206" i="38"/>
  <c r="R166" i="38"/>
  <c r="R126" i="38"/>
  <c r="R86" i="38"/>
  <c r="R46" i="38"/>
  <c r="R6" i="38"/>
  <c r="S652" i="38"/>
  <c r="S612" i="38"/>
  <c r="S572" i="38"/>
  <c r="S532" i="38"/>
  <c r="S492" i="38"/>
  <c r="S452" i="38"/>
  <c r="S412" i="38"/>
  <c r="S372" i="38"/>
  <c r="S332" i="38"/>
  <c r="S292" i="38"/>
  <c r="S252" i="38"/>
  <c r="S212" i="38"/>
  <c r="S172" i="38"/>
  <c r="S132" i="38"/>
  <c r="S92" i="38"/>
  <c r="S52" i="38"/>
  <c r="S12" i="38"/>
  <c r="R647" i="38"/>
  <c r="R607" i="38"/>
  <c r="R567" i="38"/>
  <c r="R447" i="38"/>
  <c r="R527" i="38"/>
  <c r="R487" i="38"/>
  <c r="R407" i="38"/>
  <c r="R367" i="38"/>
  <c r="R327" i="38"/>
  <c r="R287" i="38"/>
  <c r="R247" i="38"/>
  <c r="R207" i="38"/>
  <c r="R167" i="38"/>
  <c r="R127" i="38"/>
  <c r="R87" i="38"/>
  <c r="R47" i="38"/>
  <c r="R7" i="38"/>
  <c r="T645" i="38"/>
  <c r="T605" i="38"/>
  <c r="T565" i="38"/>
  <c r="T445" i="38"/>
  <c r="T525" i="38"/>
  <c r="T485" i="38"/>
  <c r="T405" i="38"/>
  <c r="T365" i="38"/>
  <c r="T325" i="38"/>
  <c r="T285" i="38"/>
  <c r="T245" i="38"/>
  <c r="T205" i="38"/>
  <c r="T165" i="38"/>
  <c r="T125" i="38"/>
  <c r="T85" i="38"/>
  <c r="T45" i="38"/>
  <c r="T5" i="38"/>
  <c r="Q671" i="38"/>
  <c r="Q591" i="38"/>
  <c r="Q631" i="38"/>
  <c r="Q511" i="38"/>
  <c r="Q471" i="38"/>
  <c r="Q551" i="38"/>
  <c r="Q431" i="38"/>
  <c r="Q391" i="38"/>
  <c r="Q351" i="38"/>
  <c r="Q271" i="38"/>
  <c r="Q231" i="38"/>
  <c r="Q191" i="38"/>
  <c r="Q311" i="38"/>
  <c r="Q151" i="38"/>
  <c r="Q111" i="38"/>
  <c r="Q31" i="38"/>
  <c r="Q71" i="38"/>
  <c r="P679" i="38"/>
  <c r="P639" i="38"/>
  <c r="P599" i="38"/>
  <c r="P559" i="38"/>
  <c r="P519" i="38"/>
  <c r="P479" i="38"/>
  <c r="P439" i="38"/>
  <c r="P399" i="38"/>
  <c r="P359" i="38"/>
  <c r="P319" i="38"/>
  <c r="P279" i="38"/>
  <c r="P239" i="38"/>
  <c r="P159" i="38"/>
  <c r="P119" i="38"/>
  <c r="P79" i="38"/>
  <c r="P199" i="38"/>
  <c r="P39" i="38"/>
  <c r="V11" i="27"/>
  <c r="W227" i="16"/>
  <c r="S13" i="26"/>
  <c r="S14" i="26" s="1"/>
  <c r="T10" i="26"/>
  <c r="S5" i="26"/>
  <c r="S5" i="8"/>
  <c r="R88" i="26"/>
  <c r="R63" i="26"/>
  <c r="R81" i="26"/>
  <c r="R24" i="26"/>
  <c r="K3" i="16"/>
  <c r="K3" i="26"/>
  <c r="K3" i="27"/>
  <c r="K3" i="8"/>
  <c r="L4" i="8"/>
  <c r="L4" i="26"/>
  <c r="R5" i="27"/>
  <c r="R5" i="16"/>
  <c r="L68" i="26"/>
  <c r="K69" i="26" s="1"/>
  <c r="L89" i="26"/>
  <c r="L90" i="26" s="1"/>
  <c r="L64" i="26"/>
  <c r="L65" i="26" s="1"/>
  <c r="L53" i="26"/>
  <c r="L55" i="26" s="1"/>
  <c r="L54" i="26"/>
  <c r="M48" i="26"/>
  <c r="M29" i="26"/>
  <c r="M26" i="26"/>
  <c r="M38" i="26"/>
  <c r="V19" i="27"/>
  <c r="W235" i="16"/>
  <c r="W231" i="16"/>
  <c r="V15" i="27"/>
  <c r="V31" i="27"/>
  <c r="W249" i="16"/>
  <c r="W14" i="27"/>
  <c r="X230" i="16"/>
  <c r="V33" i="27"/>
  <c r="W251" i="16"/>
  <c r="V21" i="27"/>
  <c r="V266" i="16"/>
  <c r="V48" i="27" s="1"/>
  <c r="W237" i="16"/>
  <c r="V34" i="27"/>
  <c r="W252" i="16"/>
  <c r="U42" i="27"/>
  <c r="U265" i="16"/>
  <c r="U43" i="27"/>
  <c r="U268" i="16"/>
  <c r="U50" i="27" s="1"/>
  <c r="V28" i="27"/>
  <c r="W246" i="16"/>
  <c r="V35" i="27"/>
  <c r="W253" i="16"/>
  <c r="T47" i="27"/>
  <c r="T270" i="16"/>
  <c r="T52" i="27" s="1"/>
  <c r="V18" i="27"/>
  <c r="W234" i="16"/>
  <c r="V20" i="27"/>
  <c r="W236" i="16"/>
  <c r="W16" i="27"/>
  <c r="X232" i="16"/>
  <c r="X25" i="27"/>
  <c r="Y243" i="16"/>
  <c r="W264" i="16"/>
  <c r="W46" i="27" s="1"/>
  <c r="W17" i="27"/>
  <c r="X233" i="16"/>
  <c r="X32" i="27"/>
  <c r="X267" i="16"/>
  <c r="X49" i="27" s="1"/>
  <c r="Y250" i="16"/>
  <c r="V29" i="27"/>
  <c r="W247" i="16"/>
  <c r="W30" i="27"/>
  <c r="X248" i="16"/>
  <c r="V12" i="27"/>
  <c r="W228" i="16"/>
  <c r="V223" i="16"/>
  <c r="V9" i="27" s="1"/>
  <c r="V260" i="16"/>
  <c r="V26" i="27"/>
  <c r="W244" i="16"/>
  <c r="V261" i="16"/>
  <c r="V240" i="16"/>
  <c r="V24" i="27" s="1"/>
  <c r="X10" i="27"/>
  <c r="Y226" i="16"/>
  <c r="V13" i="27"/>
  <c r="W229" i="16"/>
  <c r="V27" i="27"/>
  <c r="W245" i="16"/>
  <c r="X36" i="27"/>
  <c r="X269" i="16"/>
  <c r="X51" i="27" s="1"/>
  <c r="Y254" i="16"/>
  <c r="U638" i="38" l="1"/>
  <c r="U678" i="38"/>
  <c r="U558" i="38"/>
  <c r="U598" i="38"/>
  <c r="U478" i="38"/>
  <c r="U518" i="38"/>
  <c r="U438" i="38"/>
  <c r="U398" i="38"/>
  <c r="U278" i="38"/>
  <c r="U198" i="38"/>
  <c r="U118" i="38"/>
  <c r="U358" i="38"/>
  <c r="U238" i="38"/>
  <c r="U158" i="38"/>
  <c r="U78" i="38"/>
  <c r="U318" i="38"/>
  <c r="U38" i="38"/>
  <c r="S617" i="38"/>
  <c r="S657" i="38"/>
  <c r="S577" i="38"/>
  <c r="S497" i="38"/>
  <c r="S537" i="38"/>
  <c r="S457" i="38"/>
  <c r="S377" i="38"/>
  <c r="S417" i="38"/>
  <c r="S337" i="38"/>
  <c r="S297" i="38"/>
  <c r="S217" i="38"/>
  <c r="S257" i="38"/>
  <c r="S137" i="38"/>
  <c r="S97" i="38"/>
  <c r="S177" i="38"/>
  <c r="S57" i="38"/>
  <c r="S17" i="38"/>
  <c r="R637" i="38"/>
  <c r="R557" i="38"/>
  <c r="R677" i="38"/>
  <c r="R597" i="38"/>
  <c r="R477" i="38"/>
  <c r="R517" i="38"/>
  <c r="R357" i="38"/>
  <c r="R397" i="38"/>
  <c r="R437" i="38"/>
  <c r="R317" i="38"/>
  <c r="R277" i="38"/>
  <c r="R197" i="38"/>
  <c r="R237" i="38"/>
  <c r="R117" i="38"/>
  <c r="R37" i="38"/>
  <c r="R157" i="38"/>
  <c r="R77" i="38"/>
  <c r="U669" i="38"/>
  <c r="U589" i="38"/>
  <c r="U549" i="38"/>
  <c r="U629" i="38"/>
  <c r="U509" i="38"/>
  <c r="U469" i="38"/>
  <c r="U389" i="38"/>
  <c r="U429" i="38"/>
  <c r="U309" i="38"/>
  <c r="U229" i="38"/>
  <c r="U349" i="38"/>
  <c r="U149" i="38"/>
  <c r="U189" i="38"/>
  <c r="U269" i="38"/>
  <c r="U69" i="38"/>
  <c r="U109" i="38"/>
  <c r="U29" i="38"/>
  <c r="T623" i="38"/>
  <c r="T543" i="38"/>
  <c r="T663" i="38"/>
  <c r="T583" i="38"/>
  <c r="T463" i="38"/>
  <c r="T503" i="38"/>
  <c r="T343" i="38"/>
  <c r="T383" i="38"/>
  <c r="T423" i="38"/>
  <c r="T263" i="38"/>
  <c r="T303" i="38"/>
  <c r="T183" i="38"/>
  <c r="T223" i="38"/>
  <c r="T23" i="38"/>
  <c r="T63" i="38"/>
  <c r="T103" i="38"/>
  <c r="T143" i="38"/>
  <c r="U636" i="38"/>
  <c r="U596" i="38"/>
  <c r="U556" i="38"/>
  <c r="U676" i="38"/>
  <c r="U476" i="38"/>
  <c r="U516" i="38"/>
  <c r="U356" i="38"/>
  <c r="U396" i="38"/>
  <c r="U436" i="38"/>
  <c r="U316" i="38"/>
  <c r="U276" i="38"/>
  <c r="U196" i="38"/>
  <c r="U236" i="38"/>
  <c r="U36" i="38"/>
  <c r="U116" i="38"/>
  <c r="U156" i="38"/>
  <c r="U76" i="38"/>
  <c r="S628" i="38"/>
  <c r="S668" i="38"/>
  <c r="S588" i="38"/>
  <c r="S548" i="38"/>
  <c r="S468" i="38"/>
  <c r="S508" i="38"/>
  <c r="S428" i="38"/>
  <c r="S388" i="38"/>
  <c r="S348" i="38"/>
  <c r="S308" i="38"/>
  <c r="S268" i="38"/>
  <c r="S108" i="38"/>
  <c r="S148" i="38"/>
  <c r="S68" i="38"/>
  <c r="S228" i="38"/>
  <c r="S28" i="38"/>
  <c r="S188" i="38"/>
  <c r="R632" i="38"/>
  <c r="R672" i="38"/>
  <c r="R592" i="38"/>
  <c r="R552" i="38"/>
  <c r="R472" i="38"/>
  <c r="R512" i="38"/>
  <c r="R432" i="38"/>
  <c r="R392" i="38"/>
  <c r="R272" i="38"/>
  <c r="R352" i="38"/>
  <c r="R232" i="38"/>
  <c r="R192" i="38"/>
  <c r="R112" i="38"/>
  <c r="R312" i="38"/>
  <c r="R152" i="38"/>
  <c r="R72" i="38"/>
  <c r="R32" i="38"/>
  <c r="S667" i="38"/>
  <c r="S627" i="38"/>
  <c r="S587" i="38"/>
  <c r="S547" i="38"/>
  <c r="S507" i="38"/>
  <c r="S467" i="38"/>
  <c r="S387" i="38"/>
  <c r="S427" i="38"/>
  <c r="S227" i="38"/>
  <c r="S307" i="38"/>
  <c r="S147" i="38"/>
  <c r="S347" i="38"/>
  <c r="S267" i="38"/>
  <c r="S187" i="38"/>
  <c r="S107" i="38"/>
  <c r="S67" i="38"/>
  <c r="S27" i="38"/>
  <c r="U665" i="38"/>
  <c r="U585" i="38"/>
  <c r="U625" i="38"/>
  <c r="U545" i="38"/>
  <c r="U505" i="38"/>
  <c r="U465" i="38"/>
  <c r="U385" i="38"/>
  <c r="U425" i="38"/>
  <c r="U225" i="38"/>
  <c r="U345" i="38"/>
  <c r="U305" i="38"/>
  <c r="U145" i="38"/>
  <c r="U265" i="38"/>
  <c r="U105" i="38"/>
  <c r="U25" i="38"/>
  <c r="U185" i="38"/>
  <c r="U65" i="38"/>
  <c r="S626" i="38"/>
  <c r="S666" i="38"/>
  <c r="S546" i="38"/>
  <c r="S586" i="38"/>
  <c r="S466" i="38"/>
  <c r="S506" i="38"/>
  <c r="S346" i="38"/>
  <c r="S386" i="38"/>
  <c r="S426" i="38"/>
  <c r="S306" i="38"/>
  <c r="S266" i="38"/>
  <c r="S186" i="38"/>
  <c r="S26" i="38"/>
  <c r="S146" i="38"/>
  <c r="S106" i="38"/>
  <c r="S226" i="38"/>
  <c r="S66" i="38"/>
  <c r="S624" i="38"/>
  <c r="S664" i="38"/>
  <c r="S544" i="38"/>
  <c r="S584" i="38"/>
  <c r="S464" i="38"/>
  <c r="S504" i="38"/>
  <c r="S424" i="38"/>
  <c r="S384" i="38"/>
  <c r="S304" i="38"/>
  <c r="S344" i="38"/>
  <c r="S264" i="38"/>
  <c r="S104" i="38"/>
  <c r="S184" i="38"/>
  <c r="S144" i="38"/>
  <c r="S64" i="38"/>
  <c r="S224" i="38"/>
  <c r="S24" i="38"/>
  <c r="S620" i="38"/>
  <c r="S660" i="38"/>
  <c r="S580" i="38"/>
  <c r="S540" i="38"/>
  <c r="S460" i="38"/>
  <c r="S500" i="38"/>
  <c r="S420" i="38"/>
  <c r="S380" i="38"/>
  <c r="S340" i="38"/>
  <c r="S260" i="38"/>
  <c r="S140" i="38"/>
  <c r="S180" i="38"/>
  <c r="S60" i="38"/>
  <c r="S300" i="38"/>
  <c r="S100" i="38"/>
  <c r="S220" i="38"/>
  <c r="S20" i="38"/>
  <c r="S659" i="38"/>
  <c r="S619" i="38"/>
  <c r="S539" i="38"/>
  <c r="S579" i="38"/>
  <c r="S499" i="38"/>
  <c r="S459" i="38"/>
  <c r="S379" i="38"/>
  <c r="S419" i="38"/>
  <c r="S219" i="38"/>
  <c r="S299" i="38"/>
  <c r="S339" i="38"/>
  <c r="S139" i="38"/>
  <c r="S179" i="38"/>
  <c r="S259" i="38"/>
  <c r="S99" i="38"/>
  <c r="S19" i="38"/>
  <c r="S59" i="38"/>
  <c r="S662" i="38"/>
  <c r="S622" i="38"/>
  <c r="S542" i="38"/>
  <c r="S582" i="38"/>
  <c r="S462" i="38"/>
  <c r="S502" i="38"/>
  <c r="S342" i="38"/>
  <c r="S382" i="38"/>
  <c r="S422" i="38"/>
  <c r="S262" i="38"/>
  <c r="S302" i="38"/>
  <c r="S182" i="38"/>
  <c r="S102" i="38"/>
  <c r="S22" i="38"/>
  <c r="S142" i="38"/>
  <c r="S222" i="38"/>
  <c r="S62" i="38"/>
  <c r="U618" i="38"/>
  <c r="U658" i="38"/>
  <c r="U578" i="38"/>
  <c r="U458" i="38"/>
  <c r="U538" i="38"/>
  <c r="U498" i="38"/>
  <c r="U418" i="38"/>
  <c r="U378" i="38"/>
  <c r="U338" i="38"/>
  <c r="U258" i="38"/>
  <c r="U298" i="38"/>
  <c r="U138" i="38"/>
  <c r="U218" i="38"/>
  <c r="U178" i="38"/>
  <c r="U58" i="38"/>
  <c r="U98" i="38"/>
  <c r="U18" i="38"/>
  <c r="S621" i="38"/>
  <c r="S581" i="38"/>
  <c r="S661" i="38"/>
  <c r="S501" i="38"/>
  <c r="S541" i="38"/>
  <c r="S461" i="38"/>
  <c r="S381" i="38"/>
  <c r="S421" i="38"/>
  <c r="S341" i="38"/>
  <c r="S301" i="38"/>
  <c r="S221" i="38"/>
  <c r="S261" i="38"/>
  <c r="S181" i="38"/>
  <c r="S141" i="38"/>
  <c r="S61" i="38"/>
  <c r="S21" i="38"/>
  <c r="S101" i="38"/>
  <c r="T612" i="38"/>
  <c r="T652" i="38"/>
  <c r="T572" i="38"/>
  <c r="T532" i="38"/>
  <c r="T492" i="38"/>
  <c r="T452" i="38"/>
  <c r="T412" i="38"/>
  <c r="T372" i="38"/>
  <c r="T332" i="38"/>
  <c r="T292" i="38"/>
  <c r="T252" i="38"/>
  <c r="T212" i="38"/>
  <c r="T172" i="38"/>
  <c r="T132" i="38"/>
  <c r="T92" i="38"/>
  <c r="T52" i="38"/>
  <c r="T12" i="38"/>
  <c r="S648" i="38"/>
  <c r="S608" i="38"/>
  <c r="S568" i="38"/>
  <c r="S528" i="38"/>
  <c r="S448" i="38"/>
  <c r="S488" i="38"/>
  <c r="S408" i="38"/>
  <c r="S368" i="38"/>
  <c r="S328" i="38"/>
  <c r="S288" i="38"/>
  <c r="S248" i="38"/>
  <c r="S208" i="38"/>
  <c r="S168" i="38"/>
  <c r="S128" i="38"/>
  <c r="S88" i="38"/>
  <c r="S48" i="38"/>
  <c r="S8" i="38"/>
  <c r="S644" i="38"/>
  <c r="S564" i="38"/>
  <c r="S604" i="38"/>
  <c r="S524" i="38"/>
  <c r="S484" i="38"/>
  <c r="S444" i="38"/>
  <c r="S404" i="38"/>
  <c r="S364" i="38"/>
  <c r="S324" i="38"/>
  <c r="S284" i="38"/>
  <c r="S244" i="38"/>
  <c r="S204" i="38"/>
  <c r="S164" i="38"/>
  <c r="S124" i="38"/>
  <c r="S84" i="38"/>
  <c r="S44" i="38"/>
  <c r="S4" i="38"/>
  <c r="T673" i="38"/>
  <c r="T633" i="38"/>
  <c r="T593" i="38"/>
  <c r="T473" i="38"/>
  <c r="T513" i="38"/>
  <c r="T553" i="38"/>
  <c r="T433" i="38"/>
  <c r="T393" i="38"/>
  <c r="T353" i="38"/>
  <c r="T313" i="38"/>
  <c r="T273" i="38"/>
  <c r="T233" i="38"/>
  <c r="T193" i="38"/>
  <c r="T153" i="38"/>
  <c r="T113" i="38"/>
  <c r="T73" i="38"/>
  <c r="T33" i="38"/>
  <c r="T651" i="38"/>
  <c r="T611" i="38"/>
  <c r="T571" i="38"/>
  <c r="T531" i="38"/>
  <c r="T491" i="38"/>
  <c r="T451" i="38"/>
  <c r="T411" i="38"/>
  <c r="T371" i="38"/>
  <c r="T331" i="38"/>
  <c r="T291" i="38"/>
  <c r="T251" i="38"/>
  <c r="T211" i="38"/>
  <c r="T131" i="38"/>
  <c r="T91" i="38"/>
  <c r="T51" i="38"/>
  <c r="T171" i="38"/>
  <c r="T11" i="38"/>
  <c r="S653" i="38"/>
  <c r="S613" i="38"/>
  <c r="S573" i="38"/>
  <c r="S493" i="38"/>
  <c r="S453" i="38"/>
  <c r="S533" i="38"/>
  <c r="S413" i="38"/>
  <c r="S373" i="38"/>
  <c r="S333" i="38"/>
  <c r="S293" i="38"/>
  <c r="S253" i="38"/>
  <c r="S213" i="38"/>
  <c r="S173" i="38"/>
  <c r="S133" i="38"/>
  <c r="S93" i="38"/>
  <c r="S13" i="38"/>
  <c r="S53" i="38"/>
  <c r="S646" i="38"/>
  <c r="S606" i="38"/>
  <c r="S526" i="38"/>
  <c r="S566" i="38"/>
  <c r="S486" i="38"/>
  <c r="S446" i="38"/>
  <c r="S406" i="38"/>
  <c r="S366" i="38"/>
  <c r="S326" i="38"/>
  <c r="S286" i="38"/>
  <c r="S246" i="38"/>
  <c r="S206" i="38"/>
  <c r="S166" i="38"/>
  <c r="S126" i="38"/>
  <c r="S86" i="38"/>
  <c r="S46" i="38"/>
  <c r="S6" i="38"/>
  <c r="U645" i="38"/>
  <c r="U565" i="38"/>
  <c r="U525" i="38"/>
  <c r="U485" i="38"/>
  <c r="U605" i="38"/>
  <c r="U445" i="38"/>
  <c r="U405" i="38"/>
  <c r="U365" i="38"/>
  <c r="U325" i="38"/>
  <c r="U285" i="38"/>
  <c r="U245" i="38"/>
  <c r="U205" i="38"/>
  <c r="U165" i="38"/>
  <c r="U125" i="38"/>
  <c r="U85" i="38"/>
  <c r="U45" i="38"/>
  <c r="U5" i="38"/>
  <c r="S647" i="38"/>
  <c r="S607" i="38"/>
  <c r="S567" i="38"/>
  <c r="S527" i="38"/>
  <c r="S487" i="38"/>
  <c r="S407" i="38"/>
  <c r="S367" i="38"/>
  <c r="S327" i="38"/>
  <c r="S447" i="38"/>
  <c r="S287" i="38"/>
  <c r="S247" i="38"/>
  <c r="S207" i="38"/>
  <c r="S167" i="38"/>
  <c r="S127" i="38"/>
  <c r="S87" i="38"/>
  <c r="S47" i="38"/>
  <c r="S7" i="38"/>
  <c r="S655" i="38"/>
  <c r="S615" i="38"/>
  <c r="S575" i="38"/>
  <c r="S535" i="38"/>
  <c r="S495" i="38"/>
  <c r="S455" i="38"/>
  <c r="S415" i="38"/>
  <c r="S375" i="38"/>
  <c r="S335" i="38"/>
  <c r="S295" i="38"/>
  <c r="S255" i="38"/>
  <c r="S215" i="38"/>
  <c r="S175" i="38"/>
  <c r="S135" i="38"/>
  <c r="S95" i="38"/>
  <c r="S55" i="38"/>
  <c r="S15" i="38"/>
  <c r="Q674" i="38"/>
  <c r="Q634" i="38"/>
  <c r="Q594" i="38"/>
  <c r="Q514" i="38"/>
  <c r="Q474" i="38"/>
  <c r="Q554" i="38"/>
  <c r="Q434" i="38"/>
  <c r="Q394" i="38"/>
  <c r="Q354" i="38"/>
  <c r="Q314" i="38"/>
  <c r="Q274" i="38"/>
  <c r="Q234" i="38"/>
  <c r="Q194" i="38"/>
  <c r="Q154" i="38"/>
  <c r="Q114" i="38"/>
  <c r="Q74" i="38"/>
  <c r="Q34" i="38"/>
  <c r="R671" i="38"/>
  <c r="R631" i="38"/>
  <c r="R591" i="38"/>
  <c r="R471" i="38"/>
  <c r="R551" i="38"/>
  <c r="R511" i="38"/>
  <c r="R431" i="38"/>
  <c r="R391" i="38"/>
  <c r="R351" i="38"/>
  <c r="R311" i="38"/>
  <c r="R271" i="38"/>
  <c r="R231" i="38"/>
  <c r="R191" i="38"/>
  <c r="R151" i="38"/>
  <c r="R111" i="38"/>
  <c r="R71" i="38"/>
  <c r="R31" i="38"/>
  <c r="S635" i="38"/>
  <c r="S675" i="38"/>
  <c r="S595" i="38"/>
  <c r="S555" i="38"/>
  <c r="S515" i="38"/>
  <c r="S475" i="38"/>
  <c r="S435" i="38"/>
  <c r="S395" i="38"/>
  <c r="S355" i="38"/>
  <c r="S315" i="38"/>
  <c r="S275" i="38"/>
  <c r="S235" i="38"/>
  <c r="S195" i="38"/>
  <c r="S155" i="38"/>
  <c r="S115" i="38"/>
  <c r="S35" i="38"/>
  <c r="S75" i="38"/>
  <c r="S650" i="38"/>
  <c r="S570" i="38"/>
  <c r="S610" i="38"/>
  <c r="S530" i="38"/>
  <c r="S490" i="38"/>
  <c r="S450" i="38"/>
  <c r="S410" i="38"/>
  <c r="S370" i="38"/>
  <c r="S330" i="38"/>
  <c r="S250" i="38"/>
  <c r="S210" i="38"/>
  <c r="S290" i="38"/>
  <c r="S130" i="38"/>
  <c r="S90" i="38"/>
  <c r="S50" i="38"/>
  <c r="S170" i="38"/>
  <c r="S10" i="38"/>
  <c r="S656" i="38"/>
  <c r="S616" i="38"/>
  <c r="S576" i="38"/>
  <c r="S536" i="38"/>
  <c r="S456" i="38"/>
  <c r="S496" i="38"/>
  <c r="S416" i="38"/>
  <c r="S376" i="38"/>
  <c r="S336" i="38"/>
  <c r="S296" i="38"/>
  <c r="S256" i="38"/>
  <c r="S216" i="38"/>
  <c r="S176" i="38"/>
  <c r="S136" i="38"/>
  <c r="S96" i="38"/>
  <c r="S56" i="38"/>
  <c r="S16" i="38"/>
  <c r="T649" i="38"/>
  <c r="T609" i="38"/>
  <c r="T569" i="38"/>
  <c r="T449" i="38"/>
  <c r="T489" i="38"/>
  <c r="T529" i="38"/>
  <c r="T409" i="38"/>
  <c r="T369" i="38"/>
  <c r="T329" i="38"/>
  <c r="T289" i="38"/>
  <c r="T249" i="38"/>
  <c r="T209" i="38"/>
  <c r="T169" i="38"/>
  <c r="T129" i="38"/>
  <c r="T89" i="38"/>
  <c r="T49" i="38"/>
  <c r="T9" i="38"/>
  <c r="Q679" i="38"/>
  <c r="Q599" i="38"/>
  <c r="Q639" i="38"/>
  <c r="Q559" i="38"/>
  <c r="Q479" i="38"/>
  <c r="Q519" i="38"/>
  <c r="Q439" i="38"/>
  <c r="Q399" i="38"/>
  <c r="Q359" i="38"/>
  <c r="Q279" i="38"/>
  <c r="Q239" i="38"/>
  <c r="Q199" i="38"/>
  <c r="Q319" i="38"/>
  <c r="Q159" i="38"/>
  <c r="Q119" i="38"/>
  <c r="Q39" i="38"/>
  <c r="Q79" i="38"/>
  <c r="S654" i="38"/>
  <c r="S614" i="38"/>
  <c r="S574" i="38"/>
  <c r="S534" i="38"/>
  <c r="S494" i="38"/>
  <c r="S454" i="38"/>
  <c r="S414" i="38"/>
  <c r="S374" i="38"/>
  <c r="S334" i="38"/>
  <c r="S294" i="38"/>
  <c r="S254" i="38"/>
  <c r="S214" i="38"/>
  <c r="S174" i="38"/>
  <c r="S134" i="38"/>
  <c r="S94" i="38"/>
  <c r="S54" i="38"/>
  <c r="S14" i="38"/>
  <c r="W11" i="27"/>
  <c r="X227" i="16"/>
  <c r="L95" i="26"/>
  <c r="L96" i="26" s="1"/>
  <c r="S5" i="16"/>
  <c r="S5" i="27"/>
  <c r="L4" i="16"/>
  <c r="L4" i="27"/>
  <c r="M80" i="26"/>
  <c r="M82" i="26" s="1"/>
  <c r="M2" i="16"/>
  <c r="M49" i="26"/>
  <c r="M50" i="26" s="1"/>
  <c r="M2" i="27"/>
  <c r="M28" i="26"/>
  <c r="M30" i="26" s="1"/>
  <c r="M2" i="26"/>
  <c r="M2" i="8"/>
  <c r="M39" i="26"/>
  <c r="M40" i="26" s="1"/>
  <c r="N25" i="26"/>
  <c r="T5" i="8"/>
  <c r="T13" i="26"/>
  <c r="T14" i="26" s="1"/>
  <c r="U10" i="26"/>
  <c r="T5" i="26"/>
  <c r="L310" i="16"/>
  <c r="L311" i="16" s="1"/>
  <c r="L305" i="16"/>
  <c r="L306" i="16" s="1"/>
  <c r="L300" i="16"/>
  <c r="L301" i="16" s="1"/>
  <c r="L295" i="16"/>
  <c r="L296" i="16" s="1"/>
  <c r="L290" i="16"/>
  <c r="L291" i="16" s="1"/>
  <c r="L285" i="16"/>
  <c r="L286" i="16" s="1"/>
  <c r="S81" i="26"/>
  <c r="S24" i="26"/>
  <c r="S88" i="26"/>
  <c r="S63" i="26"/>
  <c r="X235" i="16"/>
  <c r="W19" i="27"/>
  <c r="W15" i="27"/>
  <c r="X231" i="16"/>
  <c r="W27" i="27"/>
  <c r="X245" i="16"/>
  <c r="Y10" i="27"/>
  <c r="Z226" i="16"/>
  <c r="V42" i="27"/>
  <c r="V265" i="16"/>
  <c r="X30" i="27"/>
  <c r="Y248" i="16"/>
  <c r="W29" i="27"/>
  <c r="X247" i="16"/>
  <c r="Y25" i="27"/>
  <c r="Z243" i="16"/>
  <c r="X16" i="27"/>
  <c r="Y232" i="16"/>
  <c r="W18" i="27"/>
  <c r="X234" i="16"/>
  <c r="W35" i="27"/>
  <c r="X253" i="16"/>
  <c r="W34" i="27"/>
  <c r="X252" i="16"/>
  <c r="Y36" i="27"/>
  <c r="Y269" i="16"/>
  <c r="Y51" i="27" s="1"/>
  <c r="Z254" i="16"/>
  <c r="V43" i="27"/>
  <c r="V268" i="16"/>
  <c r="V50" i="27" s="1"/>
  <c r="X17" i="27"/>
  <c r="X264" i="16"/>
  <c r="X46" i="27" s="1"/>
  <c r="Y233" i="16"/>
  <c r="X14" i="27"/>
  <c r="Y230" i="16"/>
  <c r="W31" i="27"/>
  <c r="X249" i="16"/>
  <c r="W33" i="27"/>
  <c r="X251" i="16"/>
  <c r="W13" i="27"/>
  <c r="X229" i="16"/>
  <c r="W26" i="27"/>
  <c r="X244" i="16"/>
  <c r="W240" i="16"/>
  <c r="W24" i="27" s="1"/>
  <c r="W261" i="16"/>
  <c r="W12" i="27"/>
  <c r="X228" i="16"/>
  <c r="W260" i="16"/>
  <c r="W223" i="16"/>
  <c r="W9" i="27" s="1"/>
  <c r="Y32" i="27"/>
  <c r="Y267" i="16"/>
  <c r="Y49" i="27" s="1"/>
  <c r="Z250" i="16"/>
  <c r="W20" i="27"/>
  <c r="X236" i="16"/>
  <c r="W28" i="27"/>
  <c r="X246" i="16"/>
  <c r="U47" i="27"/>
  <c r="U270" i="16"/>
  <c r="U52" i="27" s="1"/>
  <c r="W21" i="27"/>
  <c r="W266" i="16"/>
  <c r="W48" i="27" s="1"/>
  <c r="X237" i="16"/>
  <c r="S672" i="38" l="1"/>
  <c r="S592" i="38"/>
  <c r="S632" i="38"/>
  <c r="S552" i="38"/>
  <c r="S512" i="38"/>
  <c r="S472" i="38"/>
  <c r="S392" i="38"/>
  <c r="S432" i="38"/>
  <c r="S232" i="38"/>
  <c r="S352" i="38"/>
  <c r="S312" i="38"/>
  <c r="S152" i="38"/>
  <c r="S272" i="38"/>
  <c r="S112" i="38"/>
  <c r="S192" i="38"/>
  <c r="S32" i="38"/>
  <c r="S72" i="38"/>
  <c r="T617" i="38"/>
  <c r="T657" i="38"/>
  <c r="T577" i="38"/>
  <c r="T537" i="38"/>
  <c r="T457" i="38"/>
  <c r="T497" i="38"/>
  <c r="T417" i="38"/>
  <c r="T377" i="38"/>
  <c r="T257" i="38"/>
  <c r="T337" i="38"/>
  <c r="T217" i="38"/>
  <c r="T297" i="38"/>
  <c r="T137" i="38"/>
  <c r="T177" i="38"/>
  <c r="T57" i="38"/>
  <c r="T97" i="38"/>
  <c r="T17" i="38"/>
  <c r="T664" i="38"/>
  <c r="T624" i="38"/>
  <c r="T584" i="38"/>
  <c r="T544" i="38"/>
  <c r="T504" i="38"/>
  <c r="T464" i="38"/>
  <c r="T384" i="38"/>
  <c r="T424" i="38"/>
  <c r="T224" i="38"/>
  <c r="T344" i="38"/>
  <c r="T264" i="38"/>
  <c r="T184" i="38"/>
  <c r="T144" i="38"/>
  <c r="T304" i="38"/>
  <c r="T104" i="38"/>
  <c r="T24" i="38"/>
  <c r="T64" i="38"/>
  <c r="T627" i="38"/>
  <c r="T547" i="38"/>
  <c r="T667" i="38"/>
  <c r="T587" i="38"/>
  <c r="T467" i="38"/>
  <c r="T507" i="38"/>
  <c r="T347" i="38"/>
  <c r="T387" i="38"/>
  <c r="T427" i="38"/>
  <c r="T307" i="38"/>
  <c r="T267" i="38"/>
  <c r="T187" i="38"/>
  <c r="T227" i="38"/>
  <c r="T107" i="38"/>
  <c r="T27" i="38"/>
  <c r="T147" i="38"/>
  <c r="T67" i="38"/>
  <c r="V658" i="38"/>
  <c r="V538" i="38"/>
  <c r="V618" i="38"/>
  <c r="V578" i="38"/>
  <c r="V498" i="38"/>
  <c r="V458" i="38"/>
  <c r="V378" i="38"/>
  <c r="V418" i="38"/>
  <c r="V218" i="38"/>
  <c r="V298" i="38"/>
  <c r="V138" i="38"/>
  <c r="V178" i="38"/>
  <c r="V338" i="38"/>
  <c r="V98" i="38"/>
  <c r="V58" i="38"/>
  <c r="V258" i="38"/>
  <c r="V18" i="38"/>
  <c r="U623" i="38"/>
  <c r="U663" i="38"/>
  <c r="U583" i="38"/>
  <c r="U503" i="38"/>
  <c r="U543" i="38"/>
  <c r="U463" i="38"/>
  <c r="U383" i="38"/>
  <c r="U423" i="38"/>
  <c r="U343" i="38"/>
  <c r="U303" i="38"/>
  <c r="U223" i="38"/>
  <c r="U183" i="38"/>
  <c r="U263" i="38"/>
  <c r="U143" i="38"/>
  <c r="U103" i="38"/>
  <c r="U23" i="38"/>
  <c r="U63" i="38"/>
  <c r="T621" i="38"/>
  <c r="T661" i="38"/>
  <c r="T581" i="38"/>
  <c r="T541" i="38"/>
  <c r="T461" i="38"/>
  <c r="T501" i="38"/>
  <c r="T421" i="38"/>
  <c r="T381" i="38"/>
  <c r="T261" i="38"/>
  <c r="T221" i="38"/>
  <c r="T141" i="38"/>
  <c r="T181" i="38"/>
  <c r="T301" i="38"/>
  <c r="T61" i="38"/>
  <c r="T101" i="38"/>
  <c r="T341" i="38"/>
  <c r="T21" i="38"/>
  <c r="V636" i="38"/>
  <c r="V676" i="38"/>
  <c r="V596" i="38"/>
  <c r="V516" i="38"/>
  <c r="V556" i="38"/>
  <c r="V476" i="38"/>
  <c r="V396" i="38"/>
  <c r="V436" i="38"/>
  <c r="V356" i="38"/>
  <c r="V316" i="38"/>
  <c r="V236" i="38"/>
  <c r="V196" i="38"/>
  <c r="V276" i="38"/>
  <c r="V116" i="38"/>
  <c r="V156" i="38"/>
  <c r="V76" i="38"/>
  <c r="V36" i="38"/>
  <c r="V678" i="38"/>
  <c r="V598" i="38"/>
  <c r="V638" i="38"/>
  <c r="V558" i="38"/>
  <c r="V518" i="38"/>
  <c r="V478" i="38"/>
  <c r="V398" i="38"/>
  <c r="V438" i="38"/>
  <c r="V238" i="38"/>
  <c r="V358" i="38"/>
  <c r="V318" i="38"/>
  <c r="V158" i="38"/>
  <c r="V278" i="38"/>
  <c r="V198" i="38"/>
  <c r="V118" i="38"/>
  <c r="V78" i="38"/>
  <c r="V38" i="38"/>
  <c r="V665" i="38"/>
  <c r="V625" i="38"/>
  <c r="V545" i="38"/>
  <c r="V585" i="38"/>
  <c r="V465" i="38"/>
  <c r="V505" i="38"/>
  <c r="V345" i="38"/>
  <c r="V385" i="38"/>
  <c r="V425" i="38"/>
  <c r="V305" i="38"/>
  <c r="V265" i="38"/>
  <c r="V185" i="38"/>
  <c r="V105" i="38"/>
  <c r="V225" i="38"/>
  <c r="V25" i="38"/>
  <c r="V145" i="38"/>
  <c r="V65" i="38"/>
  <c r="T539" i="38"/>
  <c r="T659" i="38"/>
  <c r="T579" i="38"/>
  <c r="T619" i="38"/>
  <c r="T459" i="38"/>
  <c r="T499" i="38"/>
  <c r="T339" i="38"/>
  <c r="T379" i="38"/>
  <c r="T419" i="38"/>
  <c r="T259" i="38"/>
  <c r="T299" i="38"/>
  <c r="T219" i="38"/>
  <c r="T179" i="38"/>
  <c r="T99" i="38"/>
  <c r="T19" i="38"/>
  <c r="T139" i="38"/>
  <c r="T59" i="38"/>
  <c r="T666" i="38"/>
  <c r="T626" i="38"/>
  <c r="T586" i="38"/>
  <c r="T546" i="38"/>
  <c r="T506" i="38"/>
  <c r="T466" i="38"/>
  <c r="T386" i="38"/>
  <c r="T426" i="38"/>
  <c r="T346" i="38"/>
  <c r="T306" i="38"/>
  <c r="T226" i="38"/>
  <c r="T266" i="38"/>
  <c r="T186" i="38"/>
  <c r="T146" i="38"/>
  <c r="T106" i="38"/>
  <c r="T26" i="38"/>
  <c r="T66" i="38"/>
  <c r="S637" i="38"/>
  <c r="S677" i="38"/>
  <c r="S597" i="38"/>
  <c r="S517" i="38"/>
  <c r="S557" i="38"/>
  <c r="S477" i="38"/>
  <c r="S397" i="38"/>
  <c r="S437" i="38"/>
  <c r="S357" i="38"/>
  <c r="S317" i="38"/>
  <c r="S237" i="38"/>
  <c r="S277" i="38"/>
  <c r="S197" i="38"/>
  <c r="S157" i="38"/>
  <c r="S117" i="38"/>
  <c r="S77" i="38"/>
  <c r="S37" i="38"/>
  <c r="V669" i="38"/>
  <c r="V549" i="38"/>
  <c r="V629" i="38"/>
  <c r="V589" i="38"/>
  <c r="V469" i="38"/>
  <c r="V509" i="38"/>
  <c r="V349" i="38"/>
  <c r="V389" i="38"/>
  <c r="V429" i="38"/>
  <c r="V309" i="38"/>
  <c r="V269" i="38"/>
  <c r="V189" i="38"/>
  <c r="V229" i="38"/>
  <c r="V29" i="38"/>
  <c r="V149" i="38"/>
  <c r="V109" i="38"/>
  <c r="V69" i="38"/>
  <c r="T668" i="38"/>
  <c r="T588" i="38"/>
  <c r="T628" i="38"/>
  <c r="T548" i="38"/>
  <c r="T508" i="38"/>
  <c r="T468" i="38"/>
  <c r="T388" i="38"/>
  <c r="T428" i="38"/>
  <c r="T228" i="38"/>
  <c r="T348" i="38"/>
  <c r="T308" i="38"/>
  <c r="T268" i="38"/>
  <c r="T148" i="38"/>
  <c r="T188" i="38"/>
  <c r="T108" i="38"/>
  <c r="T28" i="38"/>
  <c r="T68" i="38"/>
  <c r="T662" i="38"/>
  <c r="T622" i="38"/>
  <c r="T582" i="38"/>
  <c r="T542" i="38"/>
  <c r="T502" i="38"/>
  <c r="T382" i="38"/>
  <c r="T462" i="38"/>
  <c r="T422" i="38"/>
  <c r="T342" i="38"/>
  <c r="T302" i="38"/>
  <c r="T222" i="38"/>
  <c r="T262" i="38"/>
  <c r="T182" i="38"/>
  <c r="T142" i="38"/>
  <c r="T62" i="38"/>
  <c r="T102" i="38"/>
  <c r="T22" i="38"/>
  <c r="T660" i="38"/>
  <c r="T580" i="38"/>
  <c r="T540" i="38"/>
  <c r="T620" i="38"/>
  <c r="T500" i="38"/>
  <c r="T460" i="38"/>
  <c r="T380" i="38"/>
  <c r="T420" i="38"/>
  <c r="T220" i="38"/>
  <c r="T340" i="38"/>
  <c r="T300" i="38"/>
  <c r="T260" i="38"/>
  <c r="T140" i="38"/>
  <c r="T180" i="38"/>
  <c r="T100" i="38"/>
  <c r="T20" i="38"/>
  <c r="T60" i="38"/>
  <c r="R674" i="38"/>
  <c r="R634" i="38"/>
  <c r="R594" i="38"/>
  <c r="R554" i="38"/>
  <c r="R514" i="38"/>
  <c r="R474" i="38"/>
  <c r="R434" i="38"/>
  <c r="R394" i="38"/>
  <c r="R354" i="38"/>
  <c r="R314" i="38"/>
  <c r="R274" i="38"/>
  <c r="R234" i="38"/>
  <c r="R154" i="38"/>
  <c r="R114" i="38"/>
  <c r="R194" i="38"/>
  <c r="R74" i="38"/>
  <c r="R34" i="38"/>
  <c r="T655" i="38"/>
  <c r="T575" i="38"/>
  <c r="T615" i="38"/>
  <c r="T535" i="38"/>
  <c r="T495" i="38"/>
  <c r="T455" i="38"/>
  <c r="T415" i="38"/>
  <c r="T375" i="38"/>
  <c r="T335" i="38"/>
  <c r="T255" i="38"/>
  <c r="T215" i="38"/>
  <c r="T295" i="38"/>
  <c r="T175" i="38"/>
  <c r="T135" i="38"/>
  <c r="T95" i="38"/>
  <c r="T55" i="38"/>
  <c r="T15" i="38"/>
  <c r="U673" i="38"/>
  <c r="U593" i="38"/>
  <c r="U553" i="38"/>
  <c r="U513" i="38"/>
  <c r="U633" i="38"/>
  <c r="U473" i="38"/>
  <c r="U433" i="38"/>
  <c r="U393" i="38"/>
  <c r="U353" i="38"/>
  <c r="U273" i="38"/>
  <c r="U233" i="38"/>
  <c r="U313" i="38"/>
  <c r="U193" i="38"/>
  <c r="U153" i="38"/>
  <c r="U113" i="38"/>
  <c r="U33" i="38"/>
  <c r="U73" i="38"/>
  <c r="V645" i="38"/>
  <c r="V605" i="38"/>
  <c r="V565" i="38"/>
  <c r="V525" i="38"/>
  <c r="V485" i="38"/>
  <c r="V445" i="38"/>
  <c r="V405" i="38"/>
  <c r="V365" i="38"/>
  <c r="V325" i="38"/>
  <c r="V285" i="38"/>
  <c r="V245" i="38"/>
  <c r="V205" i="38"/>
  <c r="V165" i="38"/>
  <c r="V125" i="38"/>
  <c r="V85" i="38"/>
  <c r="V45" i="38"/>
  <c r="V5" i="38"/>
  <c r="T644" i="38"/>
  <c r="T604" i="38"/>
  <c r="T524" i="38"/>
  <c r="T484" i="38"/>
  <c r="T564" i="38"/>
  <c r="T444" i="38"/>
  <c r="T404" i="38"/>
  <c r="T364" i="38"/>
  <c r="T324" i="38"/>
  <c r="T284" i="38"/>
  <c r="T244" i="38"/>
  <c r="T204" i="38"/>
  <c r="T164" i="38"/>
  <c r="T124" i="38"/>
  <c r="T84" i="38"/>
  <c r="T44" i="38"/>
  <c r="T4" i="38"/>
  <c r="T675" i="38"/>
  <c r="T595" i="38"/>
  <c r="T555" i="38"/>
  <c r="T515" i="38"/>
  <c r="T635" i="38"/>
  <c r="T475" i="38"/>
  <c r="T435" i="38"/>
  <c r="T395" i="38"/>
  <c r="T355" i="38"/>
  <c r="T275" i="38"/>
  <c r="T235" i="38"/>
  <c r="T315" i="38"/>
  <c r="T195" i="38"/>
  <c r="T155" i="38"/>
  <c r="T115" i="38"/>
  <c r="T75" i="38"/>
  <c r="T35" i="38"/>
  <c r="T648" i="38"/>
  <c r="T608" i="38"/>
  <c r="T568" i="38"/>
  <c r="T528" i="38"/>
  <c r="T488" i="38"/>
  <c r="T448" i="38"/>
  <c r="T408" i="38"/>
  <c r="T368" i="38"/>
  <c r="T328" i="38"/>
  <c r="T288" i="38"/>
  <c r="T248" i="38"/>
  <c r="T208" i="38"/>
  <c r="T168" i="38"/>
  <c r="T128" i="38"/>
  <c r="T88" i="38"/>
  <c r="T8" i="38"/>
  <c r="T48" i="38"/>
  <c r="T653" i="38"/>
  <c r="T613" i="38"/>
  <c r="T573" i="38"/>
  <c r="T453" i="38"/>
  <c r="T533" i="38"/>
  <c r="T493" i="38"/>
  <c r="T413" i="38"/>
  <c r="T373" i="38"/>
  <c r="T333" i="38"/>
  <c r="T293" i="38"/>
  <c r="T253" i="38"/>
  <c r="T213" i="38"/>
  <c r="T173" i="38"/>
  <c r="T133" i="38"/>
  <c r="T93" i="38"/>
  <c r="T53" i="38"/>
  <c r="T13" i="38"/>
  <c r="T646" i="38"/>
  <c r="T566" i="38"/>
  <c r="T606" i="38"/>
  <c r="T526" i="38"/>
  <c r="T446" i="38"/>
  <c r="T486" i="38"/>
  <c r="T406" i="38"/>
  <c r="T366" i="38"/>
  <c r="T326" i="38"/>
  <c r="T286" i="38"/>
  <c r="T246" i="38"/>
  <c r="T206" i="38"/>
  <c r="T166" i="38"/>
  <c r="T126" i="38"/>
  <c r="T86" i="38"/>
  <c r="T6" i="38"/>
  <c r="T46" i="38"/>
  <c r="T650" i="38"/>
  <c r="T570" i="38"/>
  <c r="T610" i="38"/>
  <c r="T530" i="38"/>
  <c r="T490" i="38"/>
  <c r="T450" i="38"/>
  <c r="T410" i="38"/>
  <c r="T370" i="38"/>
  <c r="T330" i="38"/>
  <c r="T250" i="38"/>
  <c r="T210" i="38"/>
  <c r="T170" i="38"/>
  <c r="T290" i="38"/>
  <c r="T130" i="38"/>
  <c r="T90" i="38"/>
  <c r="T10" i="38"/>
  <c r="T50" i="38"/>
  <c r="T656" i="38"/>
  <c r="T616" i="38"/>
  <c r="T576" i="38"/>
  <c r="T536" i="38"/>
  <c r="T496" i="38"/>
  <c r="T456" i="38"/>
  <c r="T416" i="38"/>
  <c r="T376" i="38"/>
  <c r="T336" i="38"/>
  <c r="T296" i="38"/>
  <c r="T256" i="38"/>
  <c r="T216" i="38"/>
  <c r="T176" i="38"/>
  <c r="T136" i="38"/>
  <c r="T96" i="38"/>
  <c r="T56" i="38"/>
  <c r="T16" i="38"/>
  <c r="U652" i="38"/>
  <c r="U572" i="38"/>
  <c r="U532" i="38"/>
  <c r="U612" i="38"/>
  <c r="U452" i="38"/>
  <c r="U492" i="38"/>
  <c r="U412" i="38"/>
  <c r="U372" i="38"/>
  <c r="U332" i="38"/>
  <c r="U252" i="38"/>
  <c r="U212" i="38"/>
  <c r="U292" i="38"/>
  <c r="U172" i="38"/>
  <c r="U132" i="38"/>
  <c r="U92" i="38"/>
  <c r="U52" i="38"/>
  <c r="U12" i="38"/>
  <c r="T654" i="38"/>
  <c r="T574" i="38"/>
  <c r="T614" i="38"/>
  <c r="T534" i="38"/>
  <c r="T454" i="38"/>
  <c r="T494" i="38"/>
  <c r="T414" i="38"/>
  <c r="T374" i="38"/>
  <c r="T334" i="38"/>
  <c r="T254" i="38"/>
  <c r="T214" i="38"/>
  <c r="T174" i="38"/>
  <c r="T294" i="38"/>
  <c r="T134" i="38"/>
  <c r="T94" i="38"/>
  <c r="T14" i="38"/>
  <c r="T54" i="38"/>
  <c r="R679" i="38"/>
  <c r="R639" i="38"/>
  <c r="R599" i="38"/>
  <c r="R559" i="38"/>
  <c r="R479" i="38"/>
  <c r="R519" i="38"/>
  <c r="R439" i="38"/>
  <c r="R399" i="38"/>
  <c r="R359" i="38"/>
  <c r="R319" i="38"/>
  <c r="R279" i="38"/>
  <c r="R239" i="38"/>
  <c r="R199" i="38"/>
  <c r="R159" i="38"/>
  <c r="R119" i="38"/>
  <c r="R79" i="38"/>
  <c r="R39" i="38"/>
  <c r="T647" i="38"/>
  <c r="T567" i="38"/>
  <c r="T527" i="38"/>
  <c r="T607" i="38"/>
  <c r="T487" i="38"/>
  <c r="T447" i="38"/>
  <c r="T407" i="38"/>
  <c r="T367" i="38"/>
  <c r="T327" i="38"/>
  <c r="T247" i="38"/>
  <c r="T207" i="38"/>
  <c r="T287" i="38"/>
  <c r="T167" i="38"/>
  <c r="T127" i="38"/>
  <c r="T87" i="38"/>
  <c r="T47" i="38"/>
  <c r="T7" i="38"/>
  <c r="U649" i="38"/>
  <c r="U609" i="38"/>
  <c r="U569" i="38"/>
  <c r="U529" i="38"/>
  <c r="U489" i="38"/>
  <c r="U449" i="38"/>
  <c r="U409" i="38"/>
  <c r="U369" i="38"/>
  <c r="U329" i="38"/>
  <c r="U289" i="38"/>
  <c r="U249" i="38"/>
  <c r="U209" i="38"/>
  <c r="U169" i="38"/>
  <c r="U129" i="38"/>
  <c r="U89" i="38"/>
  <c r="U49" i="38"/>
  <c r="U9" i="38"/>
  <c r="U651" i="38"/>
  <c r="U611" i="38"/>
  <c r="U571" i="38"/>
  <c r="U531" i="38"/>
  <c r="U451" i="38"/>
  <c r="U491" i="38"/>
  <c r="U411" i="38"/>
  <c r="U371" i="38"/>
  <c r="U331" i="38"/>
  <c r="U291" i="38"/>
  <c r="U251" i="38"/>
  <c r="U211" i="38"/>
  <c r="U171" i="38"/>
  <c r="U131" i="38"/>
  <c r="U91" i="38"/>
  <c r="U11" i="38"/>
  <c r="U51" i="38"/>
  <c r="S631" i="38"/>
  <c r="S591" i="38"/>
  <c r="S671" i="38"/>
  <c r="S551" i="38"/>
  <c r="S511" i="38"/>
  <c r="S471" i="38"/>
  <c r="S431" i="38"/>
  <c r="S391" i="38"/>
  <c r="S351" i="38"/>
  <c r="S311" i="38"/>
  <c r="S271" i="38"/>
  <c r="S231" i="38"/>
  <c r="S191" i="38"/>
  <c r="S151" i="38"/>
  <c r="S111" i="38"/>
  <c r="S71" i="38"/>
  <c r="S31" i="38"/>
  <c r="X11" i="27"/>
  <c r="Y227" i="16"/>
  <c r="M54" i="26"/>
  <c r="M68" i="26"/>
  <c r="L69" i="26" s="1"/>
  <c r="M89" i="26"/>
  <c r="M90" i="26" s="1"/>
  <c r="M64" i="26"/>
  <c r="M65" i="26" s="1"/>
  <c r="M53" i="26"/>
  <c r="M55" i="26" s="1"/>
  <c r="T5" i="16"/>
  <c r="T5" i="27"/>
  <c r="N48" i="26"/>
  <c r="N29" i="26"/>
  <c r="N26" i="26"/>
  <c r="N38" i="26"/>
  <c r="M4" i="8"/>
  <c r="M4" i="26"/>
  <c r="U5" i="8"/>
  <c r="U13" i="26"/>
  <c r="U14" i="26" s="1"/>
  <c r="V10" i="26"/>
  <c r="U5" i="26"/>
  <c r="L3" i="27"/>
  <c r="L3" i="8"/>
  <c r="L3" i="16"/>
  <c r="L3" i="26"/>
  <c r="T81" i="26"/>
  <c r="T24" i="26"/>
  <c r="T88" i="26"/>
  <c r="T63" i="26"/>
  <c r="Y235" i="16"/>
  <c r="X19" i="27"/>
  <c r="X15" i="27"/>
  <c r="Y231" i="16"/>
  <c r="X31" i="27"/>
  <c r="Y249" i="16"/>
  <c r="X35" i="27"/>
  <c r="Y253" i="16"/>
  <c r="Y30" i="27"/>
  <c r="Z248" i="16"/>
  <c r="X27" i="27"/>
  <c r="Y245" i="16"/>
  <c r="X20" i="27"/>
  <c r="Y236" i="16"/>
  <c r="W42" i="27"/>
  <c r="W265" i="16"/>
  <c r="W43" i="27"/>
  <c r="W268" i="16"/>
  <c r="W50" i="27" s="1"/>
  <c r="Y16" i="27"/>
  <c r="Z232" i="16"/>
  <c r="X21" i="27"/>
  <c r="X266" i="16"/>
  <c r="X48" i="27" s="1"/>
  <c r="Y237" i="16"/>
  <c r="X33" i="27"/>
  <c r="Y251" i="16"/>
  <c r="Y17" i="27"/>
  <c r="Y264" i="16"/>
  <c r="Y46" i="27" s="1"/>
  <c r="Z233" i="16"/>
  <c r="X34" i="27"/>
  <c r="Y252" i="16"/>
  <c r="X18" i="27"/>
  <c r="Y234" i="16"/>
  <c r="Z25" i="27"/>
  <c r="AA243" i="16"/>
  <c r="X29" i="27"/>
  <c r="Y247" i="16"/>
  <c r="V270" i="16"/>
  <c r="V52" i="27" s="1"/>
  <c r="V47" i="27"/>
  <c r="X13" i="27"/>
  <c r="Y229" i="16"/>
  <c r="Z10" i="27"/>
  <c r="AA226" i="16"/>
  <c r="AB226" i="16" s="1"/>
  <c r="X12" i="27"/>
  <c r="Y228" i="16"/>
  <c r="X260" i="16"/>
  <c r="X223" i="16"/>
  <c r="X9" i="27" s="1"/>
  <c r="X26" i="27"/>
  <c r="Y244" i="16"/>
  <c r="X261" i="16"/>
  <c r="X240" i="16"/>
  <c r="X24" i="27" s="1"/>
  <c r="Y14" i="27"/>
  <c r="Z230" i="16"/>
  <c r="X28" i="27"/>
  <c r="Y246" i="16"/>
  <c r="Z32" i="27"/>
  <c r="Z267" i="16"/>
  <c r="Z49" i="27" s="1"/>
  <c r="AA250" i="16"/>
  <c r="Z36" i="27"/>
  <c r="Z269" i="16"/>
  <c r="Z51" i="27" s="1"/>
  <c r="AA254" i="16"/>
  <c r="W618" i="38" l="1"/>
  <c r="W538" i="38"/>
  <c r="W658" i="38"/>
  <c r="W578" i="38"/>
  <c r="W458" i="38"/>
  <c r="W498" i="38"/>
  <c r="W338" i="38"/>
  <c r="W378" i="38"/>
  <c r="W418" i="38"/>
  <c r="W258" i="38"/>
  <c r="W298" i="38"/>
  <c r="W178" i="38"/>
  <c r="W218" i="38"/>
  <c r="W138" i="38"/>
  <c r="W98" i="38"/>
  <c r="W18" i="38"/>
  <c r="W58" i="38"/>
  <c r="U664" i="38"/>
  <c r="U544" i="38"/>
  <c r="U624" i="38"/>
  <c r="U584" i="38"/>
  <c r="U464" i="38"/>
  <c r="U504" i="38"/>
  <c r="U344" i="38"/>
  <c r="U384" i="38"/>
  <c r="U424" i="38"/>
  <c r="U304" i="38"/>
  <c r="U264" i="38"/>
  <c r="U184" i="38"/>
  <c r="U224" i="38"/>
  <c r="U144" i="38"/>
  <c r="U104" i="38"/>
  <c r="U24" i="38"/>
  <c r="U64" i="38"/>
  <c r="W638" i="38"/>
  <c r="W558" i="38"/>
  <c r="W678" i="38"/>
  <c r="W598" i="38"/>
  <c r="W478" i="38"/>
  <c r="W518" i="38"/>
  <c r="W358" i="38"/>
  <c r="W398" i="38"/>
  <c r="W438" i="38"/>
  <c r="W318" i="38"/>
  <c r="W278" i="38"/>
  <c r="W198" i="38"/>
  <c r="W238" i="38"/>
  <c r="W118" i="38"/>
  <c r="W38" i="38"/>
  <c r="W78" i="38"/>
  <c r="W158" i="38"/>
  <c r="W665" i="38"/>
  <c r="W625" i="38"/>
  <c r="W585" i="38"/>
  <c r="W505" i="38"/>
  <c r="W545" i="38"/>
  <c r="W465" i="38"/>
  <c r="W385" i="38"/>
  <c r="W425" i="38"/>
  <c r="W345" i="38"/>
  <c r="W305" i="38"/>
  <c r="W225" i="38"/>
  <c r="W265" i="38"/>
  <c r="W185" i="38"/>
  <c r="W145" i="38"/>
  <c r="W65" i="38"/>
  <c r="W25" i="38"/>
  <c r="W105" i="38"/>
  <c r="U659" i="38"/>
  <c r="U579" i="38"/>
  <c r="U619" i="38"/>
  <c r="U499" i="38"/>
  <c r="U539" i="38"/>
  <c r="U379" i="38"/>
  <c r="U419" i="38"/>
  <c r="U459" i="38"/>
  <c r="U339" i="38"/>
  <c r="U299" i="38"/>
  <c r="U219" i="38"/>
  <c r="U259" i="38"/>
  <c r="U139" i="38"/>
  <c r="U19" i="38"/>
  <c r="U99" i="38"/>
  <c r="U59" i="38"/>
  <c r="U179" i="38"/>
  <c r="U622" i="38"/>
  <c r="U662" i="38"/>
  <c r="U582" i="38"/>
  <c r="U462" i="38"/>
  <c r="U542" i="38"/>
  <c r="U502" i="38"/>
  <c r="U422" i="38"/>
  <c r="U382" i="38"/>
  <c r="U342" i="38"/>
  <c r="U262" i="38"/>
  <c r="U102" i="38"/>
  <c r="U142" i="38"/>
  <c r="U222" i="38"/>
  <c r="U182" i="38"/>
  <c r="U62" i="38"/>
  <c r="U302" i="38"/>
  <c r="U22" i="38"/>
  <c r="U620" i="38"/>
  <c r="U580" i="38"/>
  <c r="U540" i="38"/>
  <c r="U660" i="38"/>
  <c r="U460" i="38"/>
  <c r="U500" i="38"/>
  <c r="U340" i="38"/>
  <c r="U380" i="38"/>
  <c r="U420" i="38"/>
  <c r="U260" i="38"/>
  <c r="U300" i="38"/>
  <c r="U180" i="38"/>
  <c r="U220" i="38"/>
  <c r="U140" i="38"/>
  <c r="U100" i="38"/>
  <c r="U20" i="38"/>
  <c r="U60" i="38"/>
  <c r="U628" i="38"/>
  <c r="U588" i="38"/>
  <c r="U548" i="38"/>
  <c r="U668" i="38"/>
  <c r="U468" i="38"/>
  <c r="U508" i="38"/>
  <c r="U348" i="38"/>
  <c r="U388" i="38"/>
  <c r="U428" i="38"/>
  <c r="U308" i="38"/>
  <c r="U268" i="38"/>
  <c r="U188" i="38"/>
  <c r="U228" i="38"/>
  <c r="U148" i="38"/>
  <c r="U28" i="38"/>
  <c r="U68" i="38"/>
  <c r="U108" i="38"/>
  <c r="W629" i="38"/>
  <c r="W669" i="38"/>
  <c r="W589" i="38"/>
  <c r="W509" i="38"/>
  <c r="W549" i="38"/>
  <c r="W469" i="38"/>
  <c r="W389" i="38"/>
  <c r="W429" i="38"/>
  <c r="W349" i="38"/>
  <c r="W229" i="38"/>
  <c r="W189" i="38"/>
  <c r="W269" i="38"/>
  <c r="W309" i="38"/>
  <c r="W149" i="38"/>
  <c r="W109" i="38"/>
  <c r="W69" i="38"/>
  <c r="W29" i="38"/>
  <c r="U657" i="38"/>
  <c r="U537" i="38"/>
  <c r="U577" i="38"/>
  <c r="U617" i="38"/>
  <c r="U497" i="38"/>
  <c r="U377" i="38"/>
  <c r="U457" i="38"/>
  <c r="U417" i="38"/>
  <c r="U217" i="38"/>
  <c r="U337" i="38"/>
  <c r="U297" i="38"/>
  <c r="U137" i="38"/>
  <c r="U177" i="38"/>
  <c r="U257" i="38"/>
  <c r="U97" i="38"/>
  <c r="U17" i="38"/>
  <c r="U57" i="38"/>
  <c r="T637" i="38"/>
  <c r="T677" i="38"/>
  <c r="T597" i="38"/>
  <c r="T557" i="38"/>
  <c r="T477" i="38"/>
  <c r="T517" i="38"/>
  <c r="T437" i="38"/>
  <c r="T397" i="38"/>
  <c r="T317" i="38"/>
  <c r="T357" i="38"/>
  <c r="T277" i="38"/>
  <c r="T117" i="38"/>
  <c r="T157" i="38"/>
  <c r="T197" i="38"/>
  <c r="T77" i="38"/>
  <c r="T237" i="38"/>
  <c r="T37" i="38"/>
  <c r="U661" i="38"/>
  <c r="U621" i="38"/>
  <c r="U581" i="38"/>
  <c r="U541" i="38"/>
  <c r="U501" i="38"/>
  <c r="U381" i="38"/>
  <c r="U461" i="38"/>
  <c r="U421" i="38"/>
  <c r="U221" i="38"/>
  <c r="U341" i="38"/>
  <c r="U301" i="38"/>
  <c r="U141" i="38"/>
  <c r="U181" i="38"/>
  <c r="U261" i="38"/>
  <c r="U101" i="38"/>
  <c r="U61" i="38"/>
  <c r="U21" i="38"/>
  <c r="U627" i="38"/>
  <c r="U667" i="38"/>
  <c r="U587" i="38"/>
  <c r="U547" i="38"/>
  <c r="U507" i="38"/>
  <c r="U467" i="38"/>
  <c r="U387" i="38"/>
  <c r="U427" i="38"/>
  <c r="U347" i="38"/>
  <c r="U307" i="38"/>
  <c r="U227" i="38"/>
  <c r="U267" i="38"/>
  <c r="U187" i="38"/>
  <c r="U107" i="38"/>
  <c r="U147" i="38"/>
  <c r="U27" i="38"/>
  <c r="U67" i="38"/>
  <c r="T672" i="38"/>
  <c r="T552" i="38"/>
  <c r="T592" i="38"/>
  <c r="T632" i="38"/>
  <c r="T472" i="38"/>
  <c r="T512" i="38"/>
  <c r="T352" i="38"/>
  <c r="T392" i="38"/>
  <c r="T432" i="38"/>
  <c r="T312" i="38"/>
  <c r="T272" i="38"/>
  <c r="T192" i="38"/>
  <c r="T232" i="38"/>
  <c r="T112" i="38"/>
  <c r="T32" i="38"/>
  <c r="T152" i="38"/>
  <c r="T72" i="38"/>
  <c r="V623" i="38"/>
  <c r="V663" i="38"/>
  <c r="V583" i="38"/>
  <c r="V543" i="38"/>
  <c r="V463" i="38"/>
  <c r="V503" i="38"/>
  <c r="V423" i="38"/>
  <c r="V383" i="38"/>
  <c r="V343" i="38"/>
  <c r="V263" i="38"/>
  <c r="V103" i="38"/>
  <c r="V143" i="38"/>
  <c r="V303" i="38"/>
  <c r="V223" i="38"/>
  <c r="V183" i="38"/>
  <c r="V63" i="38"/>
  <c r="V23" i="38"/>
  <c r="W636" i="38"/>
  <c r="W676" i="38"/>
  <c r="W596" i="38"/>
  <c r="W556" i="38"/>
  <c r="W476" i="38"/>
  <c r="W516" i="38"/>
  <c r="W436" i="38"/>
  <c r="W396" i="38"/>
  <c r="W276" i="38"/>
  <c r="W236" i="38"/>
  <c r="W196" i="38"/>
  <c r="W116" i="38"/>
  <c r="W316" i="38"/>
  <c r="W156" i="38"/>
  <c r="W356" i="38"/>
  <c r="W76" i="38"/>
  <c r="W36" i="38"/>
  <c r="U626" i="38"/>
  <c r="U666" i="38"/>
  <c r="U586" i="38"/>
  <c r="U546" i="38"/>
  <c r="U466" i="38"/>
  <c r="U506" i="38"/>
  <c r="U426" i="38"/>
  <c r="U386" i="38"/>
  <c r="U346" i="38"/>
  <c r="U306" i="38"/>
  <c r="U266" i="38"/>
  <c r="U106" i="38"/>
  <c r="U146" i="38"/>
  <c r="U226" i="38"/>
  <c r="U186" i="38"/>
  <c r="U66" i="38"/>
  <c r="U26" i="38"/>
  <c r="U644" i="38"/>
  <c r="U604" i="38"/>
  <c r="U524" i="38"/>
  <c r="U564" i="38"/>
  <c r="U444" i="38"/>
  <c r="U484" i="38"/>
  <c r="U404" i="38"/>
  <c r="U364" i="38"/>
  <c r="U324" i="38"/>
  <c r="U284" i="38"/>
  <c r="U244" i="38"/>
  <c r="U204" i="38"/>
  <c r="U164" i="38"/>
  <c r="U124" i="38"/>
  <c r="U84" i="38"/>
  <c r="U4" i="38"/>
  <c r="U44" i="38"/>
  <c r="S674" i="38"/>
  <c r="S634" i="38"/>
  <c r="S594" i="38"/>
  <c r="S554" i="38"/>
  <c r="S514" i="38"/>
  <c r="S474" i="38"/>
  <c r="S434" i="38"/>
  <c r="S394" i="38"/>
  <c r="S354" i="38"/>
  <c r="S314" i="38"/>
  <c r="S274" i="38"/>
  <c r="S234" i="38"/>
  <c r="S154" i="38"/>
  <c r="S114" i="38"/>
  <c r="S74" i="38"/>
  <c r="S194" i="38"/>
  <c r="S34" i="38"/>
  <c r="V652" i="38"/>
  <c r="V572" i="38"/>
  <c r="V612" i="38"/>
  <c r="V452" i="38"/>
  <c r="V492" i="38"/>
  <c r="V532" i="38"/>
  <c r="V412" i="38"/>
  <c r="V372" i="38"/>
  <c r="V332" i="38"/>
  <c r="V252" i="38"/>
  <c r="V212" i="38"/>
  <c r="V172" i="38"/>
  <c r="V292" i="38"/>
  <c r="V132" i="38"/>
  <c r="V92" i="38"/>
  <c r="V12" i="38"/>
  <c r="V52" i="38"/>
  <c r="U675" i="38"/>
  <c r="U595" i="38"/>
  <c r="U635" i="38"/>
  <c r="U515" i="38"/>
  <c r="U475" i="38"/>
  <c r="U555" i="38"/>
  <c r="U435" i="38"/>
  <c r="U395" i="38"/>
  <c r="U355" i="38"/>
  <c r="U275" i="38"/>
  <c r="U235" i="38"/>
  <c r="U195" i="38"/>
  <c r="U315" i="38"/>
  <c r="U155" i="38"/>
  <c r="U115" i="38"/>
  <c r="U35" i="38"/>
  <c r="U75" i="38"/>
  <c r="U654" i="38"/>
  <c r="U614" i="38"/>
  <c r="U574" i="38"/>
  <c r="U454" i="38"/>
  <c r="U494" i="38"/>
  <c r="U534" i="38"/>
  <c r="U414" i="38"/>
  <c r="U374" i="38"/>
  <c r="U334" i="38"/>
  <c r="U294" i="38"/>
  <c r="U254" i="38"/>
  <c r="U214" i="38"/>
  <c r="U174" i="38"/>
  <c r="U134" i="38"/>
  <c r="U94" i="38"/>
  <c r="U54" i="38"/>
  <c r="U14" i="38"/>
  <c r="U646" i="38"/>
  <c r="U606" i="38"/>
  <c r="U566" i="38"/>
  <c r="U446" i="38"/>
  <c r="U486" i="38"/>
  <c r="U526" i="38"/>
  <c r="U406" i="38"/>
  <c r="U366" i="38"/>
  <c r="U326" i="38"/>
  <c r="U286" i="38"/>
  <c r="U246" i="38"/>
  <c r="U206" i="38"/>
  <c r="U166" i="38"/>
  <c r="U126" i="38"/>
  <c r="U86" i="38"/>
  <c r="U46" i="38"/>
  <c r="U6" i="38"/>
  <c r="V649" i="38"/>
  <c r="V609" i="38"/>
  <c r="V569" i="38"/>
  <c r="V529" i="38"/>
  <c r="V489" i="38"/>
  <c r="V449" i="38"/>
  <c r="V409" i="38"/>
  <c r="V369" i="38"/>
  <c r="V329" i="38"/>
  <c r="V289" i="38"/>
  <c r="V249" i="38"/>
  <c r="V209" i="38"/>
  <c r="V169" i="38"/>
  <c r="V129" i="38"/>
  <c r="V89" i="38"/>
  <c r="V49" i="38"/>
  <c r="V9" i="38"/>
  <c r="U648" i="38"/>
  <c r="U608" i="38"/>
  <c r="U528" i="38"/>
  <c r="U568" i="38"/>
  <c r="U488" i="38"/>
  <c r="U448" i="38"/>
  <c r="U408" i="38"/>
  <c r="U368" i="38"/>
  <c r="U328" i="38"/>
  <c r="U288" i="38"/>
  <c r="U248" i="38"/>
  <c r="U208" i="38"/>
  <c r="U128" i="38"/>
  <c r="U88" i="38"/>
  <c r="U48" i="38"/>
  <c r="U168" i="38"/>
  <c r="U8" i="38"/>
  <c r="U653" i="38"/>
  <c r="U573" i="38"/>
  <c r="U613" i="38"/>
  <c r="U533" i="38"/>
  <c r="U493" i="38"/>
  <c r="U453" i="38"/>
  <c r="U413" i="38"/>
  <c r="U373" i="38"/>
  <c r="U333" i="38"/>
  <c r="U253" i="38"/>
  <c r="U213" i="38"/>
  <c r="U293" i="38"/>
  <c r="U173" i="38"/>
  <c r="U133" i="38"/>
  <c r="U93" i="38"/>
  <c r="U53" i="38"/>
  <c r="U13" i="38"/>
  <c r="T671" i="38"/>
  <c r="T591" i="38"/>
  <c r="T631" i="38"/>
  <c r="T551" i="38"/>
  <c r="T511" i="38"/>
  <c r="T471" i="38"/>
  <c r="T431" i="38"/>
  <c r="T391" i="38"/>
  <c r="T351" i="38"/>
  <c r="T271" i="38"/>
  <c r="T231" i="38"/>
  <c r="T311" i="38"/>
  <c r="T191" i="38"/>
  <c r="T151" i="38"/>
  <c r="T111" i="38"/>
  <c r="T71" i="38"/>
  <c r="T31" i="38"/>
  <c r="W645" i="38"/>
  <c r="W565" i="38"/>
  <c r="W605" i="38"/>
  <c r="W525" i="38"/>
  <c r="W485" i="38"/>
  <c r="W445" i="38"/>
  <c r="W405" i="38"/>
  <c r="W365" i="38"/>
  <c r="W325" i="38"/>
  <c r="W285" i="38"/>
  <c r="W245" i="38"/>
  <c r="W205" i="38"/>
  <c r="W165" i="38"/>
  <c r="W125" i="38"/>
  <c r="W85" i="38"/>
  <c r="W45" i="38"/>
  <c r="W5" i="38"/>
  <c r="S679" i="38"/>
  <c r="S639" i="38"/>
  <c r="S599" i="38"/>
  <c r="S559" i="38"/>
  <c r="S519" i="38"/>
  <c r="S479" i="38"/>
  <c r="S439" i="38"/>
  <c r="S399" i="38"/>
  <c r="S359" i="38"/>
  <c r="S319" i="38"/>
  <c r="S279" i="38"/>
  <c r="S239" i="38"/>
  <c r="S199" i="38"/>
  <c r="S159" i="38"/>
  <c r="S119" i="38"/>
  <c r="S79" i="38"/>
  <c r="S39" i="38"/>
  <c r="U656" i="38"/>
  <c r="U616" i="38"/>
  <c r="U576" i="38"/>
  <c r="U536" i="38"/>
  <c r="U496" i="38"/>
  <c r="U456" i="38"/>
  <c r="U416" i="38"/>
  <c r="U376" i="38"/>
  <c r="U336" i="38"/>
  <c r="U296" i="38"/>
  <c r="U256" i="38"/>
  <c r="U216" i="38"/>
  <c r="U136" i="38"/>
  <c r="U96" i="38"/>
  <c r="U56" i="38"/>
  <c r="U176" i="38"/>
  <c r="U16" i="38"/>
  <c r="U655" i="38"/>
  <c r="U575" i="38"/>
  <c r="U615" i="38"/>
  <c r="U535" i="38"/>
  <c r="U495" i="38"/>
  <c r="U455" i="38"/>
  <c r="U415" i="38"/>
  <c r="U375" i="38"/>
  <c r="U335" i="38"/>
  <c r="U255" i="38"/>
  <c r="U215" i="38"/>
  <c r="U175" i="38"/>
  <c r="U295" i="38"/>
  <c r="U135" i="38"/>
  <c r="U95" i="38"/>
  <c r="U15" i="38"/>
  <c r="U55" i="38"/>
  <c r="U647" i="38"/>
  <c r="U567" i="38"/>
  <c r="U607" i="38"/>
  <c r="U527" i="38"/>
  <c r="U487" i="38"/>
  <c r="U447" i="38"/>
  <c r="U407" i="38"/>
  <c r="U367" i="38"/>
  <c r="U327" i="38"/>
  <c r="U247" i="38"/>
  <c r="U207" i="38"/>
  <c r="U167" i="38"/>
  <c r="U287" i="38"/>
  <c r="U127" i="38"/>
  <c r="U87" i="38"/>
  <c r="U7" i="38"/>
  <c r="U47" i="38"/>
  <c r="V673" i="38"/>
  <c r="V593" i="38"/>
  <c r="V633" i="38"/>
  <c r="V553" i="38"/>
  <c r="V513" i="38"/>
  <c r="V473" i="38"/>
  <c r="V433" i="38"/>
  <c r="V393" i="38"/>
  <c r="V353" i="38"/>
  <c r="V273" i="38"/>
  <c r="V233" i="38"/>
  <c r="V313" i="38"/>
  <c r="V193" i="38"/>
  <c r="V153" i="38"/>
  <c r="V113" i="38"/>
  <c r="V73" i="38"/>
  <c r="V33" i="38"/>
  <c r="V651" i="38"/>
  <c r="V611" i="38"/>
  <c r="V571" i="38"/>
  <c r="V531" i="38"/>
  <c r="V451" i="38"/>
  <c r="V491" i="38"/>
  <c r="V411" i="38"/>
  <c r="V371" i="38"/>
  <c r="V331" i="38"/>
  <c r="V291" i="38"/>
  <c r="V251" i="38"/>
  <c r="V211" i="38"/>
  <c r="V171" i="38"/>
  <c r="V131" i="38"/>
  <c r="V91" i="38"/>
  <c r="V51" i="38"/>
  <c r="V11" i="38"/>
  <c r="U650" i="38"/>
  <c r="U610" i="38"/>
  <c r="U570" i="38"/>
  <c r="U490" i="38"/>
  <c r="U450" i="38"/>
  <c r="U530" i="38"/>
  <c r="U410" i="38"/>
  <c r="U370" i="38"/>
  <c r="U330" i="38"/>
  <c r="U290" i="38"/>
  <c r="U250" i="38"/>
  <c r="U210" i="38"/>
  <c r="U170" i="38"/>
  <c r="U130" i="38"/>
  <c r="U90" i="38"/>
  <c r="U50" i="38"/>
  <c r="U10" i="38"/>
  <c r="Y11" i="27"/>
  <c r="Z227" i="16"/>
  <c r="V13" i="26"/>
  <c r="V14" i="26" s="1"/>
  <c r="W10" i="26"/>
  <c r="V5" i="26"/>
  <c r="V5" i="8"/>
  <c r="M95" i="26"/>
  <c r="M96" i="26" s="1"/>
  <c r="U81" i="26"/>
  <c r="U24" i="26"/>
  <c r="U88" i="26"/>
  <c r="U63" i="26"/>
  <c r="N2" i="16"/>
  <c r="N49" i="26"/>
  <c r="N2" i="27"/>
  <c r="N28" i="26"/>
  <c r="N30" i="26" s="1"/>
  <c r="N2" i="26"/>
  <c r="N2" i="8"/>
  <c r="N39" i="26"/>
  <c r="N40" i="26" s="1"/>
  <c r="N80" i="26"/>
  <c r="N82" i="26" s="1"/>
  <c r="O25" i="26"/>
  <c r="U5" i="16"/>
  <c r="U5" i="27"/>
  <c r="M4" i="27"/>
  <c r="M4" i="16"/>
  <c r="N50" i="26"/>
  <c r="M310" i="16"/>
  <c r="M311" i="16" s="1"/>
  <c r="M305" i="16"/>
  <c r="M306" i="16" s="1"/>
  <c r="M300" i="16"/>
  <c r="M301" i="16" s="1"/>
  <c r="M295" i="16"/>
  <c r="M296" i="16" s="1"/>
  <c r="M290" i="16"/>
  <c r="M291" i="16" s="1"/>
  <c r="M285" i="16"/>
  <c r="M286" i="16" s="1"/>
  <c r="Y19" i="27"/>
  <c r="Z235" i="16"/>
  <c r="Y15" i="27"/>
  <c r="Z231" i="16"/>
  <c r="AA25" i="27"/>
  <c r="AB243" i="16"/>
  <c r="Y27" i="27"/>
  <c r="Z245" i="16"/>
  <c r="AA32" i="27"/>
  <c r="AA267" i="16"/>
  <c r="AA49" i="27" s="1"/>
  <c r="AB250" i="16"/>
  <c r="X43" i="27"/>
  <c r="X268" i="16"/>
  <c r="X50" i="27" s="1"/>
  <c r="X42" i="27"/>
  <c r="X265" i="16"/>
  <c r="Y28" i="27"/>
  <c r="Z246" i="16"/>
  <c r="AA10" i="27"/>
  <c r="Z17" i="27"/>
  <c r="Z264" i="16"/>
  <c r="Z46" i="27" s="1"/>
  <c r="AA233" i="16"/>
  <c r="W47" i="27"/>
  <c r="W270" i="16"/>
  <c r="W52" i="27" s="1"/>
  <c r="AA36" i="27"/>
  <c r="AA269" i="16"/>
  <c r="AA51" i="27" s="1"/>
  <c r="AB254" i="16"/>
  <c r="Z14" i="27"/>
  <c r="AA230" i="16"/>
  <c r="Z16" i="27"/>
  <c r="AA232" i="16"/>
  <c r="Y20" i="27"/>
  <c r="Z236" i="16"/>
  <c r="Z30" i="27"/>
  <c r="AA248" i="16"/>
  <c r="Y31" i="27"/>
  <c r="Z249" i="16"/>
  <c r="Y13" i="27"/>
  <c r="Z229" i="16"/>
  <c r="Y18" i="27"/>
  <c r="Z234" i="16"/>
  <c r="Y35" i="27"/>
  <c r="Z253" i="16"/>
  <c r="Y26" i="27"/>
  <c r="Z244" i="16"/>
  <c r="Y261" i="16"/>
  <c r="Y240" i="16"/>
  <c r="Y24" i="27" s="1"/>
  <c r="Y12" i="27"/>
  <c r="Z228" i="16"/>
  <c r="Y260" i="16"/>
  <c r="Y223" i="16"/>
  <c r="Y9" i="27" s="1"/>
  <c r="Y29" i="27"/>
  <c r="Z247" i="16"/>
  <c r="Y34" i="27"/>
  <c r="Z252" i="16"/>
  <c r="Y33" i="27"/>
  <c r="Z251" i="16"/>
  <c r="Y21" i="27"/>
  <c r="Y266" i="16"/>
  <c r="Y48" i="27" s="1"/>
  <c r="Z237" i="16"/>
  <c r="V666" i="38" l="1"/>
  <c r="V586" i="38"/>
  <c r="V626" i="38"/>
  <c r="V546" i="38"/>
  <c r="V506" i="38"/>
  <c r="V466" i="38"/>
  <c r="V386" i="38"/>
  <c r="V426" i="38"/>
  <c r="V306" i="38"/>
  <c r="V226" i="38"/>
  <c r="V346" i="38"/>
  <c r="V146" i="38"/>
  <c r="V186" i="38"/>
  <c r="V106" i="38"/>
  <c r="V66" i="38"/>
  <c r="V266" i="38"/>
  <c r="V26" i="38"/>
  <c r="V662" i="38"/>
  <c r="V622" i="38"/>
  <c r="V582" i="38"/>
  <c r="V542" i="38"/>
  <c r="V502" i="38"/>
  <c r="V462" i="38"/>
  <c r="V382" i="38"/>
  <c r="V422" i="38"/>
  <c r="V222" i="38"/>
  <c r="V302" i="38"/>
  <c r="V142" i="38"/>
  <c r="V342" i="38"/>
  <c r="V182" i="38"/>
  <c r="V102" i="38"/>
  <c r="V262" i="38"/>
  <c r="V22" i="38"/>
  <c r="V62" i="38"/>
  <c r="V619" i="38"/>
  <c r="V659" i="38"/>
  <c r="V579" i="38"/>
  <c r="V539" i="38"/>
  <c r="V459" i="38"/>
  <c r="V499" i="38"/>
  <c r="V419" i="38"/>
  <c r="V379" i="38"/>
  <c r="V339" i="38"/>
  <c r="V259" i="38"/>
  <c r="V299" i="38"/>
  <c r="V139" i="38"/>
  <c r="V179" i="38"/>
  <c r="V219" i="38"/>
  <c r="V59" i="38"/>
  <c r="V99" i="38"/>
  <c r="V19" i="38"/>
  <c r="V624" i="38"/>
  <c r="V584" i="38"/>
  <c r="V664" i="38"/>
  <c r="V504" i="38"/>
  <c r="V544" i="38"/>
  <c r="V464" i="38"/>
  <c r="V384" i="38"/>
  <c r="V424" i="38"/>
  <c r="V344" i="38"/>
  <c r="V304" i="38"/>
  <c r="V224" i="38"/>
  <c r="V104" i="38"/>
  <c r="V184" i="38"/>
  <c r="V144" i="38"/>
  <c r="V64" i="38"/>
  <c r="V24" i="38"/>
  <c r="V264" i="38"/>
  <c r="V620" i="38"/>
  <c r="V660" i="38"/>
  <c r="V580" i="38"/>
  <c r="V500" i="38"/>
  <c r="V540" i="38"/>
  <c r="V460" i="38"/>
  <c r="V380" i="38"/>
  <c r="V420" i="38"/>
  <c r="V340" i="38"/>
  <c r="V300" i="38"/>
  <c r="V220" i="38"/>
  <c r="V260" i="38"/>
  <c r="V180" i="38"/>
  <c r="V100" i="38"/>
  <c r="V140" i="38"/>
  <c r="V60" i="38"/>
  <c r="V20" i="38"/>
  <c r="V657" i="38"/>
  <c r="V537" i="38"/>
  <c r="V577" i="38"/>
  <c r="V617" i="38"/>
  <c r="V457" i="38"/>
  <c r="V497" i="38"/>
  <c r="V337" i="38"/>
  <c r="V377" i="38"/>
  <c r="V417" i="38"/>
  <c r="V257" i="38"/>
  <c r="V297" i="38"/>
  <c r="V177" i="38"/>
  <c r="V97" i="38"/>
  <c r="V217" i="38"/>
  <c r="V17" i="38"/>
  <c r="V137" i="38"/>
  <c r="V57" i="38"/>
  <c r="X676" i="38"/>
  <c r="X596" i="38"/>
  <c r="X556" i="38"/>
  <c r="X636" i="38"/>
  <c r="X516" i="38"/>
  <c r="X476" i="38"/>
  <c r="X396" i="38"/>
  <c r="X436" i="38"/>
  <c r="X236" i="38"/>
  <c r="X356" i="38"/>
  <c r="X316" i="38"/>
  <c r="X156" i="38"/>
  <c r="X276" i="38"/>
  <c r="X116" i="38"/>
  <c r="X196" i="38"/>
  <c r="X76" i="38"/>
  <c r="X36" i="38"/>
  <c r="V627" i="38"/>
  <c r="V667" i="38"/>
  <c r="V547" i="38"/>
  <c r="V587" i="38"/>
  <c r="V467" i="38"/>
  <c r="V507" i="38"/>
  <c r="V427" i="38"/>
  <c r="V387" i="38"/>
  <c r="V307" i="38"/>
  <c r="V347" i="38"/>
  <c r="V267" i="38"/>
  <c r="V107" i="38"/>
  <c r="V187" i="38"/>
  <c r="V147" i="38"/>
  <c r="V227" i="38"/>
  <c r="V67" i="38"/>
  <c r="V27" i="38"/>
  <c r="V628" i="38"/>
  <c r="V668" i="38"/>
  <c r="V588" i="38"/>
  <c r="V548" i="38"/>
  <c r="V508" i="38"/>
  <c r="V468" i="38"/>
  <c r="V388" i="38"/>
  <c r="V428" i="38"/>
  <c r="V348" i="38"/>
  <c r="V308" i="38"/>
  <c r="V228" i="38"/>
  <c r="V188" i="38"/>
  <c r="V108" i="38"/>
  <c r="V268" i="38"/>
  <c r="V148" i="38"/>
  <c r="V68" i="38"/>
  <c r="V28" i="38"/>
  <c r="W663" i="38"/>
  <c r="W583" i="38"/>
  <c r="W543" i="38"/>
  <c r="W623" i="38"/>
  <c r="W503" i="38"/>
  <c r="W463" i="38"/>
  <c r="W383" i="38"/>
  <c r="W423" i="38"/>
  <c r="W223" i="38"/>
  <c r="W343" i="38"/>
  <c r="W303" i="38"/>
  <c r="W143" i="38"/>
  <c r="W263" i="38"/>
  <c r="W183" i="38"/>
  <c r="W103" i="38"/>
  <c r="W23" i="38"/>
  <c r="W63" i="38"/>
  <c r="X638" i="38"/>
  <c r="X678" i="38"/>
  <c r="X598" i="38"/>
  <c r="X558" i="38"/>
  <c r="X518" i="38"/>
  <c r="X478" i="38"/>
  <c r="X398" i="38"/>
  <c r="X438" i="38"/>
  <c r="X358" i="38"/>
  <c r="X318" i="38"/>
  <c r="X238" i="38"/>
  <c r="X278" i="38"/>
  <c r="X198" i="38"/>
  <c r="X78" i="38"/>
  <c r="X158" i="38"/>
  <c r="X118" i="38"/>
  <c r="X38" i="38"/>
  <c r="U677" i="38"/>
  <c r="U637" i="38"/>
  <c r="U597" i="38"/>
  <c r="U557" i="38"/>
  <c r="U517" i="38"/>
  <c r="U477" i="38"/>
  <c r="U397" i="38"/>
  <c r="U437" i="38"/>
  <c r="U317" i="38"/>
  <c r="U237" i="38"/>
  <c r="U357" i="38"/>
  <c r="U157" i="38"/>
  <c r="U277" i="38"/>
  <c r="U197" i="38"/>
  <c r="U117" i="38"/>
  <c r="U77" i="38"/>
  <c r="U37" i="38"/>
  <c r="X625" i="38"/>
  <c r="X665" i="38"/>
  <c r="X545" i="38"/>
  <c r="X585" i="38"/>
  <c r="X465" i="38"/>
  <c r="X505" i="38"/>
  <c r="X425" i="38"/>
  <c r="X385" i="38"/>
  <c r="X305" i="38"/>
  <c r="X345" i="38"/>
  <c r="X265" i="38"/>
  <c r="X105" i="38"/>
  <c r="X185" i="38"/>
  <c r="X145" i="38"/>
  <c r="X225" i="38"/>
  <c r="X65" i="38"/>
  <c r="X25" i="38"/>
  <c r="X618" i="38"/>
  <c r="X658" i="38"/>
  <c r="X578" i="38"/>
  <c r="X498" i="38"/>
  <c r="X538" i="38"/>
  <c r="X378" i="38"/>
  <c r="X418" i="38"/>
  <c r="X458" i="38"/>
  <c r="X338" i="38"/>
  <c r="X298" i="38"/>
  <c r="X218" i="38"/>
  <c r="X258" i="38"/>
  <c r="X178" i="38"/>
  <c r="X98" i="38"/>
  <c r="X138" i="38"/>
  <c r="X18" i="38"/>
  <c r="X58" i="38"/>
  <c r="X629" i="38"/>
  <c r="X669" i="38"/>
  <c r="X589" i="38"/>
  <c r="X549" i="38"/>
  <c r="X469" i="38"/>
  <c r="X509" i="38"/>
  <c r="X429" i="38"/>
  <c r="X389" i="38"/>
  <c r="X349" i="38"/>
  <c r="X309" i="38"/>
  <c r="X269" i="38"/>
  <c r="X109" i="38"/>
  <c r="X149" i="38"/>
  <c r="X229" i="38"/>
  <c r="X69" i="38"/>
  <c r="X189" i="38"/>
  <c r="X29" i="38"/>
  <c r="V621" i="38"/>
  <c r="V661" i="38"/>
  <c r="V541" i="38"/>
  <c r="V581" i="38"/>
  <c r="V461" i="38"/>
  <c r="V501" i="38"/>
  <c r="V341" i="38"/>
  <c r="V381" i="38"/>
  <c r="V421" i="38"/>
  <c r="V261" i="38"/>
  <c r="V301" i="38"/>
  <c r="V181" i="38"/>
  <c r="V101" i="38"/>
  <c r="V221" i="38"/>
  <c r="V21" i="38"/>
  <c r="V141" i="38"/>
  <c r="V61" i="38"/>
  <c r="U632" i="38"/>
  <c r="U672" i="38"/>
  <c r="U592" i="38"/>
  <c r="U512" i="38"/>
  <c r="U552" i="38"/>
  <c r="U472" i="38"/>
  <c r="U392" i="38"/>
  <c r="U432" i="38"/>
  <c r="U352" i="38"/>
  <c r="U312" i="38"/>
  <c r="U232" i="38"/>
  <c r="U272" i="38"/>
  <c r="U192" i="38"/>
  <c r="U152" i="38"/>
  <c r="U72" i="38"/>
  <c r="U32" i="38"/>
  <c r="U112" i="38"/>
  <c r="W673" i="38"/>
  <c r="W593" i="38"/>
  <c r="W633" i="38"/>
  <c r="W513" i="38"/>
  <c r="W473" i="38"/>
  <c r="W553" i="38"/>
  <c r="W433" i="38"/>
  <c r="W393" i="38"/>
  <c r="W353" i="38"/>
  <c r="W273" i="38"/>
  <c r="W233" i="38"/>
  <c r="W193" i="38"/>
  <c r="W313" i="38"/>
  <c r="W153" i="38"/>
  <c r="W113" i="38"/>
  <c r="W33" i="38"/>
  <c r="W73" i="38"/>
  <c r="V653" i="38"/>
  <c r="V573" i="38"/>
  <c r="V613" i="38"/>
  <c r="V533" i="38"/>
  <c r="V493" i="38"/>
  <c r="V453" i="38"/>
  <c r="V413" i="38"/>
  <c r="V373" i="38"/>
  <c r="V333" i="38"/>
  <c r="V253" i="38"/>
  <c r="V213" i="38"/>
  <c r="V293" i="38"/>
  <c r="V133" i="38"/>
  <c r="V93" i="38"/>
  <c r="V53" i="38"/>
  <c r="V173" i="38"/>
  <c r="V13" i="38"/>
  <c r="V655" i="38"/>
  <c r="V615" i="38"/>
  <c r="V575" i="38"/>
  <c r="V535" i="38"/>
  <c r="V495" i="38"/>
  <c r="V455" i="38"/>
  <c r="V415" i="38"/>
  <c r="V375" i="38"/>
  <c r="V335" i="38"/>
  <c r="V295" i="38"/>
  <c r="V255" i="38"/>
  <c r="V215" i="38"/>
  <c r="V175" i="38"/>
  <c r="V135" i="38"/>
  <c r="V95" i="38"/>
  <c r="V55" i="38"/>
  <c r="V15" i="38"/>
  <c r="W649" i="38"/>
  <c r="W569" i="38"/>
  <c r="W609" i="38"/>
  <c r="W529" i="38"/>
  <c r="W449" i="38"/>
  <c r="W489" i="38"/>
  <c r="W409" i="38"/>
  <c r="W369" i="38"/>
  <c r="W329" i="38"/>
  <c r="W249" i="38"/>
  <c r="W209" i="38"/>
  <c r="W169" i="38"/>
  <c r="W289" i="38"/>
  <c r="W129" i="38"/>
  <c r="W89" i="38"/>
  <c r="W49" i="38"/>
  <c r="W9" i="38"/>
  <c r="W652" i="38"/>
  <c r="W612" i="38"/>
  <c r="W572" i="38"/>
  <c r="W452" i="38"/>
  <c r="W492" i="38"/>
  <c r="W532" i="38"/>
  <c r="W412" i="38"/>
  <c r="W372" i="38"/>
  <c r="W332" i="38"/>
  <c r="W292" i="38"/>
  <c r="W252" i="38"/>
  <c r="W212" i="38"/>
  <c r="W172" i="38"/>
  <c r="W132" i="38"/>
  <c r="W92" i="38"/>
  <c r="W52" i="38"/>
  <c r="W12" i="38"/>
  <c r="V650" i="38"/>
  <c r="V610" i="38"/>
  <c r="V570" i="38"/>
  <c r="V530" i="38"/>
  <c r="V490" i="38"/>
  <c r="V450" i="38"/>
  <c r="V410" i="38"/>
  <c r="V370" i="38"/>
  <c r="V330" i="38"/>
  <c r="V290" i="38"/>
  <c r="V250" i="38"/>
  <c r="V210" i="38"/>
  <c r="V170" i="38"/>
  <c r="V130" i="38"/>
  <c r="V90" i="38"/>
  <c r="V10" i="38"/>
  <c r="V50" i="38"/>
  <c r="V675" i="38"/>
  <c r="V635" i="38"/>
  <c r="V595" i="38"/>
  <c r="V475" i="38"/>
  <c r="V555" i="38"/>
  <c r="V515" i="38"/>
  <c r="V435" i="38"/>
  <c r="V395" i="38"/>
  <c r="V355" i="38"/>
  <c r="V315" i="38"/>
  <c r="V275" i="38"/>
  <c r="V235" i="38"/>
  <c r="V195" i="38"/>
  <c r="V155" i="38"/>
  <c r="V115" i="38"/>
  <c r="V75" i="38"/>
  <c r="V35" i="38"/>
  <c r="V644" i="38"/>
  <c r="V604" i="38"/>
  <c r="V564" i="38"/>
  <c r="V444" i="38"/>
  <c r="V484" i="38"/>
  <c r="V524" i="38"/>
  <c r="V404" i="38"/>
  <c r="V364" i="38"/>
  <c r="V324" i="38"/>
  <c r="V284" i="38"/>
  <c r="V244" i="38"/>
  <c r="V204" i="38"/>
  <c r="V164" i="38"/>
  <c r="V124" i="38"/>
  <c r="V84" i="38"/>
  <c r="V4" i="38"/>
  <c r="V44" i="38"/>
  <c r="T674" i="38"/>
  <c r="T594" i="38"/>
  <c r="T634" i="38"/>
  <c r="T554" i="38"/>
  <c r="T474" i="38"/>
  <c r="T514" i="38"/>
  <c r="T434" i="38"/>
  <c r="T394" i="38"/>
  <c r="T354" i="38"/>
  <c r="T274" i="38"/>
  <c r="T234" i="38"/>
  <c r="T194" i="38"/>
  <c r="T314" i="38"/>
  <c r="T154" i="38"/>
  <c r="T114" i="38"/>
  <c r="T74" i="38"/>
  <c r="T34" i="38"/>
  <c r="X645" i="38"/>
  <c r="X605" i="38"/>
  <c r="X565" i="38"/>
  <c r="X525" i="38"/>
  <c r="X485" i="38"/>
  <c r="X445" i="38"/>
  <c r="X405" i="38"/>
  <c r="X365" i="38"/>
  <c r="X325" i="38"/>
  <c r="X285" i="38"/>
  <c r="X245" i="38"/>
  <c r="X205" i="38"/>
  <c r="X165" i="38"/>
  <c r="X125" i="38"/>
  <c r="X85" i="38"/>
  <c r="X45" i="38"/>
  <c r="X5" i="38"/>
  <c r="U671" i="38"/>
  <c r="U591" i="38"/>
  <c r="U631" i="38"/>
  <c r="U551" i="38"/>
  <c r="U471" i="38"/>
  <c r="U511" i="38"/>
  <c r="U431" i="38"/>
  <c r="U391" i="38"/>
  <c r="U351" i="38"/>
  <c r="U271" i="38"/>
  <c r="U231" i="38"/>
  <c r="U191" i="38"/>
  <c r="U311" i="38"/>
  <c r="U151" i="38"/>
  <c r="U111" i="38"/>
  <c r="U31" i="38"/>
  <c r="U71" i="38"/>
  <c r="V646" i="38"/>
  <c r="V606" i="38"/>
  <c r="V566" i="38"/>
  <c r="V526" i="38"/>
  <c r="V486" i="38"/>
  <c r="V446" i="38"/>
  <c r="V406" i="38"/>
  <c r="V366" i="38"/>
  <c r="V326" i="38"/>
  <c r="V286" i="38"/>
  <c r="V246" i="38"/>
  <c r="V206" i="38"/>
  <c r="V126" i="38"/>
  <c r="V86" i="38"/>
  <c r="V166" i="38"/>
  <c r="V6" i="38"/>
  <c r="V46" i="38"/>
  <c r="V647" i="38"/>
  <c r="V607" i="38"/>
  <c r="V567" i="38"/>
  <c r="V527" i="38"/>
  <c r="V487" i="38"/>
  <c r="V447" i="38"/>
  <c r="V407" i="38"/>
  <c r="V367" i="38"/>
  <c r="V327" i="38"/>
  <c r="V287" i="38"/>
  <c r="V247" i="38"/>
  <c r="V207" i="38"/>
  <c r="V167" i="38"/>
  <c r="V127" i="38"/>
  <c r="V87" i="38"/>
  <c r="V47" i="38"/>
  <c r="V7" i="38"/>
  <c r="T679" i="38"/>
  <c r="T639" i="38"/>
  <c r="T599" i="38"/>
  <c r="T559" i="38"/>
  <c r="T519" i="38"/>
  <c r="T479" i="38"/>
  <c r="T439" i="38"/>
  <c r="T399" i="38"/>
  <c r="T359" i="38"/>
  <c r="T319" i="38"/>
  <c r="T279" i="38"/>
  <c r="T239" i="38"/>
  <c r="T199" i="38"/>
  <c r="T159" i="38"/>
  <c r="T119" i="38"/>
  <c r="T79" i="38"/>
  <c r="T39" i="38"/>
  <c r="V656" i="38"/>
  <c r="V616" i="38"/>
  <c r="V576" i="38"/>
  <c r="V496" i="38"/>
  <c r="V456" i="38"/>
  <c r="V536" i="38"/>
  <c r="V416" i="38"/>
  <c r="V376" i="38"/>
  <c r="V336" i="38"/>
  <c r="V296" i="38"/>
  <c r="V256" i="38"/>
  <c r="V216" i="38"/>
  <c r="V176" i="38"/>
  <c r="V136" i="38"/>
  <c r="V96" i="38"/>
  <c r="V16" i="38"/>
  <c r="V56" i="38"/>
  <c r="V648" i="38"/>
  <c r="V608" i="38"/>
  <c r="V568" i="38"/>
  <c r="V488" i="38"/>
  <c r="V448" i="38"/>
  <c r="V528" i="38"/>
  <c r="V408" i="38"/>
  <c r="V368" i="38"/>
  <c r="V328" i="38"/>
  <c r="V288" i="38"/>
  <c r="V248" i="38"/>
  <c r="V208" i="38"/>
  <c r="V168" i="38"/>
  <c r="V128" i="38"/>
  <c r="V88" i="38"/>
  <c r="V8" i="38"/>
  <c r="V48" i="38"/>
  <c r="W651" i="38"/>
  <c r="W571" i="38"/>
  <c r="W611" i="38"/>
  <c r="W531" i="38"/>
  <c r="W491" i="38"/>
  <c r="W451" i="38"/>
  <c r="W411" i="38"/>
  <c r="W371" i="38"/>
  <c r="W331" i="38"/>
  <c r="W251" i="38"/>
  <c r="W211" i="38"/>
  <c r="W291" i="38"/>
  <c r="W171" i="38"/>
  <c r="W131" i="38"/>
  <c r="W91" i="38"/>
  <c r="W51" i="38"/>
  <c r="W11" i="38"/>
  <c r="V654" i="38"/>
  <c r="V614" i="38"/>
  <c r="V574" i="38"/>
  <c r="V534" i="38"/>
  <c r="V494" i="38"/>
  <c r="V454" i="38"/>
  <c r="V414" i="38"/>
  <c r="V374" i="38"/>
  <c r="V334" i="38"/>
  <c r="V294" i="38"/>
  <c r="V254" i="38"/>
  <c r="V214" i="38"/>
  <c r="V134" i="38"/>
  <c r="V94" i="38"/>
  <c r="V174" i="38"/>
  <c r="V14" i="38"/>
  <c r="V54" i="38"/>
  <c r="Z11" i="27"/>
  <c r="AA227" i="16"/>
  <c r="N89" i="26"/>
  <c r="N90" i="26" s="1"/>
  <c r="N64" i="26"/>
  <c r="N65" i="26" s="1"/>
  <c r="N53" i="26"/>
  <c r="N55" i="26" s="1"/>
  <c r="N68" i="26"/>
  <c r="M69" i="26" s="1"/>
  <c r="N4" i="26"/>
  <c r="N4" i="8"/>
  <c r="N54" i="26"/>
  <c r="M3" i="16"/>
  <c r="M3" i="26"/>
  <c r="M3" i="27"/>
  <c r="M3" i="8"/>
  <c r="W13" i="26"/>
  <c r="W14" i="26" s="1"/>
  <c r="X10" i="26"/>
  <c r="W5" i="26"/>
  <c r="W5" i="8"/>
  <c r="V88" i="26"/>
  <c r="V63" i="26"/>
  <c r="V81" i="26"/>
  <c r="V24" i="26"/>
  <c r="O29" i="26"/>
  <c r="O26" i="26"/>
  <c r="O38" i="26"/>
  <c r="O48" i="26"/>
  <c r="V5" i="27"/>
  <c r="V5" i="16"/>
  <c r="Z19" i="27"/>
  <c r="AA235" i="16"/>
  <c r="Z15" i="27"/>
  <c r="AA231" i="16"/>
  <c r="AA264" i="16"/>
  <c r="AA46" i="27" s="1"/>
  <c r="AA17" i="27"/>
  <c r="AB233" i="16"/>
  <c r="AB25" i="27"/>
  <c r="Z29" i="27"/>
  <c r="AA247" i="16"/>
  <c r="Z35" i="27"/>
  <c r="AA253" i="16"/>
  <c r="Z18" i="27"/>
  <c r="AA234" i="16"/>
  <c r="Z31" i="27"/>
  <c r="AA249" i="16"/>
  <c r="Z20" i="27"/>
  <c r="AA236" i="16"/>
  <c r="AA14" i="27"/>
  <c r="AB230" i="16"/>
  <c r="AB14" i="27" s="1"/>
  <c r="Z33" i="27"/>
  <c r="AA251" i="16"/>
  <c r="Z21" i="27"/>
  <c r="Z266" i="16"/>
  <c r="Z48" i="27" s="1"/>
  <c r="AA237" i="16"/>
  <c r="Y43" i="27"/>
  <c r="Y268" i="16"/>
  <c r="Y50" i="27" s="1"/>
  <c r="Z27" i="27"/>
  <c r="AA245" i="16"/>
  <c r="Y42" i="27"/>
  <c r="Y265" i="16"/>
  <c r="Z34" i="27"/>
  <c r="AA252" i="16"/>
  <c r="Z12" i="27"/>
  <c r="AA228" i="16"/>
  <c r="Z260" i="16"/>
  <c r="Z223" i="16"/>
  <c r="Z9" i="27" s="1"/>
  <c r="Z26" i="27"/>
  <c r="AA244" i="16"/>
  <c r="Z261" i="16"/>
  <c r="Z240" i="16"/>
  <c r="Z24" i="27" s="1"/>
  <c r="Z13" i="27"/>
  <c r="AA229" i="16"/>
  <c r="AA30" i="27"/>
  <c r="AB248" i="16"/>
  <c r="AB30" i="27" s="1"/>
  <c r="AA16" i="27"/>
  <c r="AB232" i="16"/>
  <c r="AB16" i="27" s="1"/>
  <c r="AB36" i="27"/>
  <c r="AB269" i="16"/>
  <c r="AB51" i="27" s="1"/>
  <c r="AB10" i="27"/>
  <c r="Z28" i="27"/>
  <c r="AA246" i="16"/>
  <c r="X47" i="27"/>
  <c r="X270" i="16"/>
  <c r="X52" i="27" s="1"/>
  <c r="AB32" i="27"/>
  <c r="AB267" i="16"/>
  <c r="AB49" i="27" s="1"/>
  <c r="Y638" i="38" l="1"/>
  <c r="Y678" i="38"/>
  <c r="Y598" i="38"/>
  <c r="Y558" i="38"/>
  <c r="Y478" i="38"/>
  <c r="Y518" i="38"/>
  <c r="Y438" i="38"/>
  <c r="Y398" i="38"/>
  <c r="Y318" i="38"/>
  <c r="Y358" i="38"/>
  <c r="Y278" i="38"/>
  <c r="Y118" i="38"/>
  <c r="Y198" i="38"/>
  <c r="Y158" i="38"/>
  <c r="Y238" i="38"/>
  <c r="Y78" i="38"/>
  <c r="Y38" i="38"/>
  <c r="Y665" i="38"/>
  <c r="Y625" i="38"/>
  <c r="Y585" i="38"/>
  <c r="Y545" i="38"/>
  <c r="Y505" i="38"/>
  <c r="Y465" i="38"/>
  <c r="Y385" i="38"/>
  <c r="Y425" i="38"/>
  <c r="Y345" i="38"/>
  <c r="Y225" i="38"/>
  <c r="Y265" i="38"/>
  <c r="Y185" i="38"/>
  <c r="Y145" i="38"/>
  <c r="Y305" i="38"/>
  <c r="Y105" i="38"/>
  <c r="Y65" i="38"/>
  <c r="Y25" i="38"/>
  <c r="W661" i="38"/>
  <c r="W621" i="38"/>
  <c r="W581" i="38"/>
  <c r="W501" i="38"/>
  <c r="W541" i="38"/>
  <c r="W381" i="38"/>
  <c r="W421" i="38"/>
  <c r="W461" i="38"/>
  <c r="W341" i="38"/>
  <c r="W301" i="38"/>
  <c r="W221" i="38"/>
  <c r="W261" i="38"/>
  <c r="W181" i="38"/>
  <c r="W141" i="38"/>
  <c r="W101" i="38"/>
  <c r="W61" i="38"/>
  <c r="W21" i="38"/>
  <c r="V677" i="38"/>
  <c r="V637" i="38"/>
  <c r="V557" i="38"/>
  <c r="V597" i="38"/>
  <c r="V477" i="38"/>
  <c r="V517" i="38"/>
  <c r="V357" i="38"/>
  <c r="V397" i="38"/>
  <c r="V437" i="38"/>
  <c r="V317" i="38"/>
  <c r="V277" i="38"/>
  <c r="V197" i="38"/>
  <c r="V237" i="38"/>
  <c r="V157" i="38"/>
  <c r="V117" i="38"/>
  <c r="V37" i="38"/>
  <c r="V77" i="38"/>
  <c r="W624" i="38"/>
  <c r="W664" i="38"/>
  <c r="W584" i="38"/>
  <c r="W544" i="38"/>
  <c r="W464" i="38"/>
  <c r="W504" i="38"/>
  <c r="W424" i="38"/>
  <c r="W384" i="38"/>
  <c r="W344" i="38"/>
  <c r="W304" i="38"/>
  <c r="W264" i="38"/>
  <c r="W104" i="38"/>
  <c r="W224" i="38"/>
  <c r="W144" i="38"/>
  <c r="W184" i="38"/>
  <c r="W64" i="38"/>
  <c r="W24" i="38"/>
  <c r="W628" i="38"/>
  <c r="W668" i="38"/>
  <c r="W588" i="38"/>
  <c r="W548" i="38"/>
  <c r="W468" i="38"/>
  <c r="W508" i="38"/>
  <c r="W428" i="38"/>
  <c r="W388" i="38"/>
  <c r="W348" i="38"/>
  <c r="W268" i="38"/>
  <c r="W188" i="38"/>
  <c r="W108" i="38"/>
  <c r="W308" i="38"/>
  <c r="W228" i="38"/>
  <c r="W148" i="38"/>
  <c r="W68" i="38"/>
  <c r="W28" i="38"/>
  <c r="W659" i="38"/>
  <c r="W619" i="38"/>
  <c r="W579" i="38"/>
  <c r="W539" i="38"/>
  <c r="W499" i="38"/>
  <c r="W459" i="38"/>
  <c r="W379" i="38"/>
  <c r="W419" i="38"/>
  <c r="W219" i="38"/>
  <c r="W339" i="38"/>
  <c r="W299" i="38"/>
  <c r="W139" i="38"/>
  <c r="W259" i="38"/>
  <c r="W179" i="38"/>
  <c r="W99" i="38"/>
  <c r="W59" i="38"/>
  <c r="W19" i="38"/>
  <c r="V632" i="38"/>
  <c r="V672" i="38"/>
  <c r="V552" i="38"/>
  <c r="V592" i="38"/>
  <c r="V472" i="38"/>
  <c r="V512" i="38"/>
  <c r="V432" i="38"/>
  <c r="V392" i="38"/>
  <c r="V312" i="38"/>
  <c r="V352" i="38"/>
  <c r="V272" i="38"/>
  <c r="V112" i="38"/>
  <c r="V192" i="38"/>
  <c r="V152" i="38"/>
  <c r="V232" i="38"/>
  <c r="V72" i="38"/>
  <c r="V32" i="38"/>
  <c r="Y623" i="38"/>
  <c r="Y663" i="38"/>
  <c r="Y583" i="38"/>
  <c r="Y503" i="38"/>
  <c r="Y543" i="38"/>
  <c r="Y463" i="38"/>
  <c r="Y383" i="38"/>
  <c r="Y423" i="38"/>
  <c r="Y343" i="38"/>
  <c r="Y303" i="38"/>
  <c r="Y223" i="38"/>
  <c r="Y263" i="38"/>
  <c r="Y183" i="38"/>
  <c r="Y143" i="38"/>
  <c r="Y103" i="38"/>
  <c r="Y63" i="38"/>
  <c r="Y23" i="38"/>
  <c r="W657" i="38"/>
  <c r="W617" i="38"/>
  <c r="W577" i="38"/>
  <c r="W497" i="38"/>
  <c r="W537" i="38"/>
  <c r="W377" i="38"/>
  <c r="W417" i="38"/>
  <c r="W457" i="38"/>
  <c r="W337" i="38"/>
  <c r="W297" i="38"/>
  <c r="W217" i="38"/>
  <c r="W257" i="38"/>
  <c r="W137" i="38"/>
  <c r="W177" i="38"/>
  <c r="W97" i="38"/>
  <c r="W57" i="38"/>
  <c r="W17" i="38"/>
  <c r="W626" i="38"/>
  <c r="W586" i="38"/>
  <c r="W546" i="38"/>
  <c r="W666" i="38"/>
  <c r="W466" i="38"/>
  <c r="W506" i="38"/>
  <c r="W346" i="38"/>
  <c r="W386" i="38"/>
  <c r="W426" i="38"/>
  <c r="W306" i="38"/>
  <c r="W266" i="38"/>
  <c r="W186" i="38"/>
  <c r="W226" i="38"/>
  <c r="W146" i="38"/>
  <c r="W26" i="38"/>
  <c r="W66" i="38"/>
  <c r="W106" i="38"/>
  <c r="W542" i="38"/>
  <c r="W582" i="38"/>
  <c r="W662" i="38"/>
  <c r="W622" i="38"/>
  <c r="W462" i="38"/>
  <c r="W502" i="38"/>
  <c r="W342" i="38"/>
  <c r="W382" i="38"/>
  <c r="W422" i="38"/>
  <c r="W262" i="38"/>
  <c r="W302" i="38"/>
  <c r="W182" i="38"/>
  <c r="W222" i="38"/>
  <c r="W142" i="38"/>
  <c r="W102" i="38"/>
  <c r="W22" i="38"/>
  <c r="W62" i="38"/>
  <c r="Y676" i="38"/>
  <c r="Y636" i="38"/>
  <c r="Y556" i="38"/>
  <c r="Y596" i="38"/>
  <c r="Y476" i="38"/>
  <c r="Y516" i="38"/>
  <c r="Y356" i="38"/>
  <c r="Y396" i="38"/>
  <c r="Y436" i="38"/>
  <c r="Y316" i="38"/>
  <c r="Y276" i="38"/>
  <c r="Y196" i="38"/>
  <c r="Y236" i="38"/>
  <c r="Y156" i="38"/>
  <c r="Y36" i="38"/>
  <c r="Y76" i="38"/>
  <c r="Y116" i="38"/>
  <c r="Y669" i="38"/>
  <c r="Y629" i="38"/>
  <c r="Y589" i="38"/>
  <c r="Y549" i="38"/>
  <c r="Y509" i="38"/>
  <c r="Y389" i="38"/>
  <c r="Y469" i="38"/>
  <c r="Y429" i="38"/>
  <c r="Y349" i="38"/>
  <c r="Y229" i="38"/>
  <c r="Y309" i="38"/>
  <c r="Y269" i="38"/>
  <c r="Y149" i="38"/>
  <c r="Y189" i="38"/>
  <c r="Y109" i="38"/>
  <c r="Y29" i="38"/>
  <c r="Y69" i="38"/>
  <c r="X663" i="38"/>
  <c r="X583" i="38"/>
  <c r="X543" i="38"/>
  <c r="X623" i="38"/>
  <c r="X463" i="38"/>
  <c r="X503" i="38"/>
  <c r="X343" i="38"/>
  <c r="X383" i="38"/>
  <c r="X423" i="38"/>
  <c r="X263" i="38"/>
  <c r="X303" i="38"/>
  <c r="X183" i="38"/>
  <c r="X223" i="38"/>
  <c r="X103" i="38"/>
  <c r="X143" i="38"/>
  <c r="X23" i="38"/>
  <c r="X63" i="38"/>
  <c r="W667" i="38"/>
  <c r="W587" i="38"/>
  <c r="W627" i="38"/>
  <c r="W547" i="38"/>
  <c r="W507" i="38"/>
  <c r="W387" i="38"/>
  <c r="W467" i="38"/>
  <c r="W427" i="38"/>
  <c r="W227" i="38"/>
  <c r="W347" i="38"/>
  <c r="W307" i="38"/>
  <c r="W187" i="38"/>
  <c r="W147" i="38"/>
  <c r="W267" i="38"/>
  <c r="W107" i="38"/>
  <c r="W67" i="38"/>
  <c r="W27" i="38"/>
  <c r="W620" i="38"/>
  <c r="W660" i="38"/>
  <c r="W580" i="38"/>
  <c r="W540" i="38"/>
  <c r="W460" i="38"/>
  <c r="W500" i="38"/>
  <c r="W420" i="38"/>
  <c r="W380" i="38"/>
  <c r="W340" i="38"/>
  <c r="W260" i="38"/>
  <c r="W220" i="38"/>
  <c r="W140" i="38"/>
  <c r="W300" i="38"/>
  <c r="W180" i="38"/>
  <c r="W60" i="38"/>
  <c r="W100" i="38"/>
  <c r="W20" i="38"/>
  <c r="Y618" i="38"/>
  <c r="Y658" i="38"/>
  <c r="Y578" i="38"/>
  <c r="Y538" i="38"/>
  <c r="Y458" i="38"/>
  <c r="Y498" i="38"/>
  <c r="Y418" i="38"/>
  <c r="Y378" i="38"/>
  <c r="Y338" i="38"/>
  <c r="Y258" i="38"/>
  <c r="Y298" i="38"/>
  <c r="Y218" i="38"/>
  <c r="Y138" i="38"/>
  <c r="Y178" i="38"/>
  <c r="Y58" i="38"/>
  <c r="Y98" i="38"/>
  <c r="Y18" i="38"/>
  <c r="W644" i="38"/>
  <c r="W564" i="38"/>
  <c r="W604" i="38"/>
  <c r="W444" i="38"/>
  <c r="W484" i="38"/>
  <c r="W524" i="38"/>
  <c r="W404" i="38"/>
  <c r="W364" i="38"/>
  <c r="W324" i="38"/>
  <c r="W284" i="38"/>
  <c r="W244" i="38"/>
  <c r="W204" i="38"/>
  <c r="W164" i="38"/>
  <c r="W124" i="38"/>
  <c r="W84" i="38"/>
  <c r="W44" i="38"/>
  <c r="W4" i="38"/>
  <c r="W675" i="38"/>
  <c r="W635" i="38"/>
  <c r="W595" i="38"/>
  <c r="W555" i="38"/>
  <c r="W515" i="38"/>
  <c r="W475" i="38"/>
  <c r="W435" i="38"/>
  <c r="W395" i="38"/>
  <c r="W355" i="38"/>
  <c r="W315" i="38"/>
  <c r="W275" i="38"/>
  <c r="W235" i="38"/>
  <c r="W155" i="38"/>
  <c r="W115" i="38"/>
  <c r="W195" i="38"/>
  <c r="W75" i="38"/>
  <c r="W35" i="38"/>
  <c r="Y609" i="38"/>
  <c r="Y569" i="38"/>
  <c r="Y649" i="38"/>
  <c r="Y529" i="38"/>
  <c r="Y489" i="38"/>
  <c r="Y449" i="38"/>
  <c r="Y409" i="38"/>
  <c r="Y369" i="38"/>
  <c r="Y329" i="38"/>
  <c r="Y289" i="38"/>
  <c r="Y249" i="38"/>
  <c r="Y209" i="38"/>
  <c r="Y129" i="38"/>
  <c r="Y89" i="38"/>
  <c r="Y169" i="38"/>
  <c r="Y9" i="38"/>
  <c r="Y49" i="38"/>
  <c r="Y651" i="38"/>
  <c r="Y571" i="38"/>
  <c r="Y611" i="38"/>
  <c r="Y491" i="38"/>
  <c r="Y451" i="38"/>
  <c r="Y531" i="38"/>
  <c r="Y411" i="38"/>
  <c r="Y371" i="38"/>
  <c r="Y331" i="38"/>
  <c r="Y251" i="38"/>
  <c r="Y211" i="38"/>
  <c r="Y171" i="38"/>
  <c r="Y291" i="38"/>
  <c r="Y131" i="38"/>
  <c r="Y91" i="38"/>
  <c r="Y11" i="38"/>
  <c r="Y51" i="38"/>
  <c r="W656" i="38"/>
  <c r="W616" i="38"/>
  <c r="W576" i="38"/>
  <c r="W496" i="38"/>
  <c r="W456" i="38"/>
  <c r="W536" i="38"/>
  <c r="W416" i="38"/>
  <c r="W376" i="38"/>
  <c r="W336" i="38"/>
  <c r="W296" i="38"/>
  <c r="W256" i="38"/>
  <c r="W216" i="38"/>
  <c r="W176" i="38"/>
  <c r="W136" i="38"/>
  <c r="W96" i="38"/>
  <c r="W56" i="38"/>
  <c r="W16" i="38"/>
  <c r="X649" i="38"/>
  <c r="X609" i="38"/>
  <c r="X569" i="38"/>
  <c r="X529" i="38"/>
  <c r="X449" i="38"/>
  <c r="X489" i="38"/>
  <c r="X409" i="38"/>
  <c r="X369" i="38"/>
  <c r="X329" i="38"/>
  <c r="X289" i="38"/>
  <c r="X249" i="38"/>
  <c r="X209" i="38"/>
  <c r="X169" i="38"/>
  <c r="X129" i="38"/>
  <c r="X89" i="38"/>
  <c r="X49" i="38"/>
  <c r="X9" i="38"/>
  <c r="W650" i="38"/>
  <c r="W570" i="38"/>
  <c r="W610" i="38"/>
  <c r="W530" i="38"/>
  <c r="W450" i="38"/>
  <c r="W490" i="38"/>
  <c r="W410" i="38"/>
  <c r="W370" i="38"/>
  <c r="W330" i="38"/>
  <c r="W250" i="38"/>
  <c r="W210" i="38"/>
  <c r="W290" i="38"/>
  <c r="W170" i="38"/>
  <c r="W130" i="38"/>
  <c r="W90" i="38"/>
  <c r="W50" i="38"/>
  <c r="W10" i="38"/>
  <c r="U679" i="38"/>
  <c r="U639" i="38"/>
  <c r="U599" i="38"/>
  <c r="U519" i="38"/>
  <c r="U479" i="38"/>
  <c r="U559" i="38"/>
  <c r="U439" i="38"/>
  <c r="U399" i="38"/>
  <c r="U359" i="38"/>
  <c r="U319" i="38"/>
  <c r="U279" i="38"/>
  <c r="U239" i="38"/>
  <c r="U199" i="38"/>
  <c r="U159" i="38"/>
  <c r="U119" i="38"/>
  <c r="U39" i="38"/>
  <c r="U79" i="38"/>
  <c r="Y605" i="38"/>
  <c r="Y645" i="38"/>
  <c r="Y565" i="38"/>
  <c r="Y525" i="38"/>
  <c r="Y485" i="38"/>
  <c r="Y405" i="38"/>
  <c r="Y365" i="38"/>
  <c r="Y325" i="38"/>
  <c r="Y445" i="38"/>
  <c r="Y285" i="38"/>
  <c r="Y245" i="38"/>
  <c r="Y205" i="38"/>
  <c r="Y165" i="38"/>
  <c r="Y125" i="38"/>
  <c r="Y85" i="38"/>
  <c r="Y5" i="38"/>
  <c r="Y45" i="38"/>
  <c r="X651" i="38"/>
  <c r="X571" i="38"/>
  <c r="X611" i="38"/>
  <c r="X531" i="38"/>
  <c r="X491" i="38"/>
  <c r="X451" i="38"/>
  <c r="X411" i="38"/>
  <c r="X371" i="38"/>
  <c r="X331" i="38"/>
  <c r="X251" i="38"/>
  <c r="X211" i="38"/>
  <c r="X291" i="38"/>
  <c r="X131" i="38"/>
  <c r="X91" i="38"/>
  <c r="X51" i="38"/>
  <c r="X171" i="38"/>
  <c r="X11" i="38"/>
  <c r="W648" i="38"/>
  <c r="W608" i="38"/>
  <c r="W568" i="38"/>
  <c r="W448" i="38"/>
  <c r="W528" i="38"/>
  <c r="W488" i="38"/>
  <c r="W408" i="38"/>
  <c r="W368" i="38"/>
  <c r="W328" i="38"/>
  <c r="W288" i="38"/>
  <c r="W248" i="38"/>
  <c r="W208" i="38"/>
  <c r="W168" i="38"/>
  <c r="W128" i="38"/>
  <c r="W88" i="38"/>
  <c r="W48" i="38"/>
  <c r="W8" i="38"/>
  <c r="W607" i="38"/>
  <c r="W567" i="38"/>
  <c r="W647" i="38"/>
  <c r="W527" i="38"/>
  <c r="W487" i="38"/>
  <c r="W447" i="38"/>
  <c r="W407" i="38"/>
  <c r="W367" i="38"/>
  <c r="W327" i="38"/>
  <c r="W287" i="38"/>
  <c r="W247" i="38"/>
  <c r="W207" i="38"/>
  <c r="W167" i="38"/>
  <c r="W127" i="38"/>
  <c r="W87" i="38"/>
  <c r="W47" i="38"/>
  <c r="W7" i="38"/>
  <c r="V671" i="38"/>
  <c r="V631" i="38"/>
  <c r="V591" i="38"/>
  <c r="V471" i="38"/>
  <c r="V511" i="38"/>
  <c r="V551" i="38"/>
  <c r="V431" i="38"/>
  <c r="V391" i="38"/>
  <c r="V351" i="38"/>
  <c r="V311" i="38"/>
  <c r="V271" i="38"/>
  <c r="V231" i="38"/>
  <c r="V191" i="38"/>
  <c r="V151" i="38"/>
  <c r="V111" i="38"/>
  <c r="V71" i="38"/>
  <c r="V31" i="38"/>
  <c r="X652" i="38"/>
  <c r="X612" i="38"/>
  <c r="X572" i="38"/>
  <c r="X532" i="38"/>
  <c r="X492" i="38"/>
  <c r="X452" i="38"/>
  <c r="X412" i="38"/>
  <c r="X372" i="38"/>
  <c r="X332" i="38"/>
  <c r="X292" i="38"/>
  <c r="X252" i="38"/>
  <c r="X212" i="38"/>
  <c r="X132" i="38"/>
  <c r="X92" i="38"/>
  <c r="X172" i="38"/>
  <c r="X52" i="38"/>
  <c r="X12" i="38"/>
  <c r="W646" i="38"/>
  <c r="W606" i="38"/>
  <c r="W566" i="38"/>
  <c r="W526" i="38"/>
  <c r="W486" i="38"/>
  <c r="W446" i="38"/>
  <c r="W406" i="38"/>
  <c r="W366" i="38"/>
  <c r="W326" i="38"/>
  <c r="W286" i="38"/>
  <c r="W246" i="38"/>
  <c r="W206" i="38"/>
  <c r="W126" i="38"/>
  <c r="W86" i="38"/>
  <c r="W46" i="38"/>
  <c r="W166" i="38"/>
  <c r="W6" i="38"/>
  <c r="U674" i="38"/>
  <c r="U634" i="38"/>
  <c r="U594" i="38"/>
  <c r="U554" i="38"/>
  <c r="U474" i="38"/>
  <c r="U514" i="38"/>
  <c r="U434" i="38"/>
  <c r="U394" i="38"/>
  <c r="U354" i="38"/>
  <c r="U314" i="38"/>
  <c r="U274" i="38"/>
  <c r="U234" i="38"/>
  <c r="U194" i="38"/>
  <c r="U154" i="38"/>
  <c r="U114" i="38"/>
  <c r="U74" i="38"/>
  <c r="U34" i="38"/>
  <c r="W615" i="38"/>
  <c r="W575" i="38"/>
  <c r="W655" i="38"/>
  <c r="W535" i="38"/>
  <c r="W495" i="38"/>
  <c r="W455" i="38"/>
  <c r="W415" i="38"/>
  <c r="W375" i="38"/>
  <c r="W335" i="38"/>
  <c r="W295" i="38"/>
  <c r="W255" i="38"/>
  <c r="W215" i="38"/>
  <c r="W175" i="38"/>
  <c r="W135" i="38"/>
  <c r="W95" i="38"/>
  <c r="W55" i="38"/>
  <c r="W15" i="38"/>
  <c r="W653" i="38"/>
  <c r="W573" i="38"/>
  <c r="W613" i="38"/>
  <c r="W533" i="38"/>
  <c r="W493" i="38"/>
  <c r="W453" i="38"/>
  <c r="W413" i="38"/>
  <c r="W373" i="38"/>
  <c r="W333" i="38"/>
  <c r="W253" i="38"/>
  <c r="W213" i="38"/>
  <c r="W173" i="38"/>
  <c r="W293" i="38"/>
  <c r="W133" i="38"/>
  <c r="W93" i="38"/>
  <c r="W53" i="38"/>
  <c r="W13" i="38"/>
  <c r="X673" i="38"/>
  <c r="X633" i="38"/>
  <c r="X593" i="38"/>
  <c r="X473" i="38"/>
  <c r="X553" i="38"/>
  <c r="X513" i="38"/>
  <c r="X433" i="38"/>
  <c r="X393" i="38"/>
  <c r="X353" i="38"/>
  <c r="X313" i="38"/>
  <c r="X273" i="38"/>
  <c r="X233" i="38"/>
  <c r="X193" i="38"/>
  <c r="X153" i="38"/>
  <c r="X113" i="38"/>
  <c r="X73" i="38"/>
  <c r="X33" i="38"/>
  <c r="W654" i="38"/>
  <c r="W614" i="38"/>
  <c r="W574" i="38"/>
  <c r="W534" i="38"/>
  <c r="W494" i="38"/>
  <c r="W454" i="38"/>
  <c r="W414" i="38"/>
  <c r="W374" i="38"/>
  <c r="W334" i="38"/>
  <c r="W294" i="38"/>
  <c r="W254" i="38"/>
  <c r="W214" i="38"/>
  <c r="W134" i="38"/>
  <c r="W94" i="38"/>
  <c r="W54" i="38"/>
  <c r="W174" i="38"/>
  <c r="W14" i="38"/>
  <c r="AA11" i="27"/>
  <c r="AB227" i="16"/>
  <c r="AB11" i="27" s="1"/>
  <c r="W81" i="26"/>
  <c r="W24" i="26"/>
  <c r="W88" i="26"/>
  <c r="W63" i="26"/>
  <c r="N4" i="16"/>
  <c r="N4" i="27"/>
  <c r="W5" i="16"/>
  <c r="W5" i="27"/>
  <c r="O2" i="27"/>
  <c r="O28" i="26"/>
  <c r="O30" i="26" s="1"/>
  <c r="O2" i="26"/>
  <c r="O2" i="8"/>
  <c r="O39" i="26"/>
  <c r="O40" i="26" s="1"/>
  <c r="O80" i="26"/>
  <c r="O82" i="26" s="1"/>
  <c r="O2" i="16"/>
  <c r="O49" i="26"/>
  <c r="O50" i="26" s="1"/>
  <c r="O54" i="26" s="1"/>
  <c r="P25" i="26"/>
  <c r="N310" i="16"/>
  <c r="N311" i="16" s="1"/>
  <c r="N305" i="16"/>
  <c r="N306" i="16" s="1"/>
  <c r="N300" i="16"/>
  <c r="N301" i="16" s="1"/>
  <c r="N295" i="16"/>
  <c r="N296" i="16" s="1"/>
  <c r="N290" i="16"/>
  <c r="N291" i="16" s="1"/>
  <c r="N285" i="16"/>
  <c r="N286" i="16" s="1"/>
  <c r="X5" i="8"/>
  <c r="X13" i="26"/>
  <c r="X14" i="26" s="1"/>
  <c r="Y10" i="26"/>
  <c r="X5" i="26"/>
  <c r="N95" i="26"/>
  <c r="N96" i="26" s="1"/>
  <c r="AA19" i="27"/>
  <c r="AB235" i="16"/>
  <c r="AB19" i="27" s="1"/>
  <c r="AB231" i="16"/>
  <c r="AB15" i="27" s="1"/>
  <c r="AA15" i="27"/>
  <c r="AA20" i="27"/>
  <c r="AB236" i="16"/>
  <c r="AB20" i="27" s="1"/>
  <c r="AA29" i="27"/>
  <c r="AB247" i="16"/>
  <c r="AB29" i="27" s="1"/>
  <c r="AA34" i="27"/>
  <c r="AB252" i="16"/>
  <c r="AB34" i="27" s="1"/>
  <c r="AA27" i="27"/>
  <c r="AB245" i="16"/>
  <c r="AB27" i="27" s="1"/>
  <c r="AA21" i="27"/>
  <c r="AA266" i="16"/>
  <c r="AA48" i="27" s="1"/>
  <c r="AB237" i="16"/>
  <c r="AB17" i="27"/>
  <c r="AB264" i="16"/>
  <c r="AB46" i="27" s="1"/>
  <c r="AA28" i="27"/>
  <c r="AB246" i="16"/>
  <c r="AB28" i="27" s="1"/>
  <c r="AA33" i="27"/>
  <c r="AB251" i="16"/>
  <c r="AB33" i="27" s="1"/>
  <c r="Z43" i="27"/>
  <c r="Z268" i="16"/>
  <c r="Z50" i="27" s="1"/>
  <c r="AA31" i="27"/>
  <c r="AB249" i="16"/>
  <c r="AB31" i="27" s="1"/>
  <c r="AA35" i="27"/>
  <c r="AB253" i="16"/>
  <c r="AB35" i="27" s="1"/>
  <c r="AA18" i="27"/>
  <c r="AB234" i="16"/>
  <c r="AB18" i="27" s="1"/>
  <c r="Z42" i="27"/>
  <c r="Z265" i="16"/>
  <c r="AA13" i="27"/>
  <c r="AB229" i="16"/>
  <c r="AB13" i="27" s="1"/>
  <c r="AA26" i="27"/>
  <c r="AB244" i="16"/>
  <c r="AA240" i="16"/>
  <c r="AA24" i="27" s="1"/>
  <c r="AA261" i="16"/>
  <c r="AA12" i="27"/>
  <c r="AB228" i="16"/>
  <c r="AA223" i="16"/>
  <c r="AA9" i="27" s="1"/>
  <c r="AA260" i="16"/>
  <c r="Y47" i="27"/>
  <c r="Y270" i="16"/>
  <c r="Y52" i="27" s="1"/>
  <c r="X668" i="38" l="1"/>
  <c r="X628" i="38"/>
  <c r="X588" i="38"/>
  <c r="X548" i="38"/>
  <c r="X508" i="38"/>
  <c r="X388" i="38"/>
  <c r="X468" i="38"/>
  <c r="X428" i="38"/>
  <c r="X228" i="38"/>
  <c r="X308" i="38"/>
  <c r="X148" i="38"/>
  <c r="X268" i="38"/>
  <c r="X108" i="38"/>
  <c r="X348" i="38"/>
  <c r="X188" i="38"/>
  <c r="X28" i="38"/>
  <c r="X68" i="38"/>
  <c r="X621" i="38"/>
  <c r="X661" i="38"/>
  <c r="X581" i="38"/>
  <c r="X541" i="38"/>
  <c r="X461" i="38"/>
  <c r="X501" i="38"/>
  <c r="X421" i="38"/>
  <c r="X381" i="38"/>
  <c r="X341" i="38"/>
  <c r="X261" i="38"/>
  <c r="X141" i="38"/>
  <c r="X301" i="38"/>
  <c r="X221" i="38"/>
  <c r="X181" i="38"/>
  <c r="X61" i="38"/>
  <c r="X101" i="38"/>
  <c r="X21" i="38"/>
  <c r="Y624" i="38"/>
  <c r="Y664" i="38"/>
  <c r="Y544" i="38"/>
  <c r="Y584" i="38"/>
  <c r="Y464" i="38"/>
  <c r="Y504" i="38"/>
  <c r="Y344" i="38"/>
  <c r="Y384" i="38"/>
  <c r="Y424" i="38"/>
  <c r="Y304" i="38"/>
  <c r="Y264" i="38"/>
  <c r="Y184" i="38"/>
  <c r="Y224" i="38"/>
  <c r="Y24" i="38"/>
  <c r="Y144" i="38"/>
  <c r="Y104" i="38"/>
  <c r="Y64" i="38"/>
  <c r="X667" i="38"/>
  <c r="X627" i="38"/>
  <c r="X547" i="38"/>
  <c r="X587" i="38"/>
  <c r="X467" i="38"/>
  <c r="X507" i="38"/>
  <c r="X347" i="38"/>
  <c r="X387" i="38"/>
  <c r="X427" i="38"/>
  <c r="X307" i="38"/>
  <c r="X267" i="38"/>
  <c r="X187" i="38"/>
  <c r="X227" i="38"/>
  <c r="X147" i="38"/>
  <c r="X27" i="38"/>
  <c r="X107" i="38"/>
  <c r="X67" i="38"/>
  <c r="X617" i="38"/>
  <c r="X657" i="38"/>
  <c r="X577" i="38"/>
  <c r="X537" i="38"/>
  <c r="X457" i="38"/>
  <c r="X497" i="38"/>
  <c r="X417" i="38"/>
  <c r="X377" i="38"/>
  <c r="X337" i="38"/>
  <c r="X257" i="38"/>
  <c r="X297" i="38"/>
  <c r="X137" i="38"/>
  <c r="X217" i="38"/>
  <c r="X177" i="38"/>
  <c r="X57" i="38"/>
  <c r="X97" i="38"/>
  <c r="X17" i="38"/>
  <c r="X664" i="38"/>
  <c r="X624" i="38"/>
  <c r="X584" i="38"/>
  <c r="X544" i="38"/>
  <c r="X504" i="38"/>
  <c r="X464" i="38"/>
  <c r="X384" i="38"/>
  <c r="X424" i="38"/>
  <c r="X304" i="38"/>
  <c r="X224" i="38"/>
  <c r="X344" i="38"/>
  <c r="X144" i="38"/>
  <c r="X184" i="38"/>
  <c r="X264" i="38"/>
  <c r="X64" i="38"/>
  <c r="X104" i="38"/>
  <c r="X24" i="38"/>
  <c r="X626" i="38"/>
  <c r="X666" i="38"/>
  <c r="X586" i="38"/>
  <c r="X506" i="38"/>
  <c r="X546" i="38"/>
  <c r="X466" i="38"/>
  <c r="X386" i="38"/>
  <c r="X426" i="38"/>
  <c r="X346" i="38"/>
  <c r="X226" i="38"/>
  <c r="X186" i="38"/>
  <c r="X266" i="38"/>
  <c r="X106" i="38"/>
  <c r="X146" i="38"/>
  <c r="X306" i="38"/>
  <c r="X26" i="38"/>
  <c r="X66" i="38"/>
  <c r="Y660" i="38"/>
  <c r="Y620" i="38"/>
  <c r="Y540" i="38"/>
  <c r="Y580" i="38"/>
  <c r="Y460" i="38"/>
  <c r="Y500" i="38"/>
  <c r="Y340" i="38"/>
  <c r="Y380" i="38"/>
  <c r="Y420" i="38"/>
  <c r="Y260" i="38"/>
  <c r="Y300" i="38"/>
  <c r="Y220" i="38"/>
  <c r="Y180" i="38"/>
  <c r="Y100" i="38"/>
  <c r="Y20" i="38"/>
  <c r="Y140" i="38"/>
  <c r="Y60" i="38"/>
  <c r="Y622" i="38"/>
  <c r="Y662" i="38"/>
  <c r="Y582" i="38"/>
  <c r="Y542" i="38"/>
  <c r="Y462" i="38"/>
  <c r="Y502" i="38"/>
  <c r="Y422" i="38"/>
  <c r="Y382" i="38"/>
  <c r="Y342" i="38"/>
  <c r="Y262" i="38"/>
  <c r="Y222" i="38"/>
  <c r="Y102" i="38"/>
  <c r="Y142" i="38"/>
  <c r="Y302" i="38"/>
  <c r="Y182" i="38"/>
  <c r="Y62" i="38"/>
  <c r="Y22" i="38"/>
  <c r="X659" i="38"/>
  <c r="X619" i="38"/>
  <c r="X539" i="38"/>
  <c r="X579" i="38"/>
  <c r="X459" i="38"/>
  <c r="X499" i="38"/>
  <c r="X339" i="38"/>
  <c r="X379" i="38"/>
  <c r="X419" i="38"/>
  <c r="X259" i="38"/>
  <c r="X299" i="38"/>
  <c r="X179" i="38"/>
  <c r="X219" i="38"/>
  <c r="X99" i="38"/>
  <c r="X139" i="38"/>
  <c r="X19" i="38"/>
  <c r="X59" i="38"/>
  <c r="Y627" i="38"/>
  <c r="Y667" i="38"/>
  <c r="Y587" i="38"/>
  <c r="Y507" i="38"/>
  <c r="Y547" i="38"/>
  <c r="Y467" i="38"/>
  <c r="Y387" i="38"/>
  <c r="Y427" i="38"/>
  <c r="Y347" i="38"/>
  <c r="Y307" i="38"/>
  <c r="Y227" i="38"/>
  <c r="Y267" i="38"/>
  <c r="Y147" i="38"/>
  <c r="Y187" i="38"/>
  <c r="Y107" i="38"/>
  <c r="Y27" i="38"/>
  <c r="Y67" i="38"/>
  <c r="Y626" i="38"/>
  <c r="Y666" i="38"/>
  <c r="Y586" i="38"/>
  <c r="Y546" i="38"/>
  <c r="Y466" i="38"/>
  <c r="Y506" i="38"/>
  <c r="Y426" i="38"/>
  <c r="Y386" i="38"/>
  <c r="Y346" i="38"/>
  <c r="Y306" i="38"/>
  <c r="Y266" i="38"/>
  <c r="Y226" i="38"/>
  <c r="Y106" i="38"/>
  <c r="Y146" i="38"/>
  <c r="Y186" i="38"/>
  <c r="Y66" i="38"/>
  <c r="Y26" i="38"/>
  <c r="Y668" i="38"/>
  <c r="Y628" i="38"/>
  <c r="Y548" i="38"/>
  <c r="Y588" i="38"/>
  <c r="Y468" i="38"/>
  <c r="Y508" i="38"/>
  <c r="Y348" i="38"/>
  <c r="Y388" i="38"/>
  <c r="Y428" i="38"/>
  <c r="Y308" i="38"/>
  <c r="Y268" i="38"/>
  <c r="Y188" i="38"/>
  <c r="Y228" i="38"/>
  <c r="Y108" i="38"/>
  <c r="Y28" i="38"/>
  <c r="Y148" i="38"/>
  <c r="Y68" i="38"/>
  <c r="W637" i="38"/>
  <c r="W677" i="38"/>
  <c r="W597" i="38"/>
  <c r="W557" i="38"/>
  <c r="W517" i="38"/>
  <c r="W477" i="38"/>
  <c r="W397" i="38"/>
  <c r="W437" i="38"/>
  <c r="W357" i="38"/>
  <c r="W237" i="38"/>
  <c r="W277" i="38"/>
  <c r="W197" i="38"/>
  <c r="W317" i="38"/>
  <c r="W157" i="38"/>
  <c r="W117" i="38"/>
  <c r="W77" i="38"/>
  <c r="W37" i="38"/>
  <c r="Y661" i="38"/>
  <c r="Y581" i="38"/>
  <c r="Y541" i="38"/>
  <c r="Y621" i="38"/>
  <c r="Y501" i="38"/>
  <c r="Y461" i="38"/>
  <c r="Y381" i="38"/>
  <c r="Y421" i="38"/>
  <c r="Y341" i="38"/>
  <c r="Y221" i="38"/>
  <c r="Y301" i="38"/>
  <c r="Y261" i="38"/>
  <c r="Y141" i="38"/>
  <c r="Y181" i="38"/>
  <c r="Y101" i="38"/>
  <c r="Y21" i="38"/>
  <c r="Y61" i="38"/>
  <c r="X660" i="38"/>
  <c r="X580" i="38"/>
  <c r="X620" i="38"/>
  <c r="X540" i="38"/>
  <c r="X500" i="38"/>
  <c r="X380" i="38"/>
  <c r="X460" i="38"/>
  <c r="X420" i="38"/>
  <c r="X220" i="38"/>
  <c r="X300" i="38"/>
  <c r="X140" i="38"/>
  <c r="X340" i="38"/>
  <c r="X180" i="38"/>
  <c r="X260" i="38"/>
  <c r="X100" i="38"/>
  <c r="X20" i="38"/>
  <c r="X60" i="38"/>
  <c r="X582" i="38"/>
  <c r="X662" i="38"/>
  <c r="X622" i="38"/>
  <c r="X502" i="38"/>
  <c r="X542" i="38"/>
  <c r="X462" i="38"/>
  <c r="X382" i="38"/>
  <c r="X422" i="38"/>
  <c r="X342" i="38"/>
  <c r="X302" i="38"/>
  <c r="X222" i="38"/>
  <c r="X262" i="38"/>
  <c r="X182" i="38"/>
  <c r="X102" i="38"/>
  <c r="X22" i="38"/>
  <c r="X142" i="38"/>
  <c r="X62" i="38"/>
  <c r="W672" i="38"/>
  <c r="W632" i="38"/>
  <c r="W592" i="38"/>
  <c r="W552" i="38"/>
  <c r="W512" i="38"/>
  <c r="W472" i="38"/>
  <c r="W392" i="38"/>
  <c r="W432" i="38"/>
  <c r="W352" i="38"/>
  <c r="W232" i="38"/>
  <c r="W312" i="38"/>
  <c r="W272" i="38"/>
  <c r="W192" i="38"/>
  <c r="W152" i="38"/>
  <c r="W112" i="38"/>
  <c r="W32" i="38"/>
  <c r="W72" i="38"/>
  <c r="Y654" i="38"/>
  <c r="Y614" i="38"/>
  <c r="Y574" i="38"/>
  <c r="Y454" i="38"/>
  <c r="Y534" i="38"/>
  <c r="Y494" i="38"/>
  <c r="Y414" i="38"/>
  <c r="Y374" i="38"/>
  <c r="Y334" i="38"/>
  <c r="Y294" i="38"/>
  <c r="Y254" i="38"/>
  <c r="Y214" i="38"/>
  <c r="Y174" i="38"/>
  <c r="Y134" i="38"/>
  <c r="Y94" i="38"/>
  <c r="Y54" i="38"/>
  <c r="Y14" i="38"/>
  <c r="X675" i="38"/>
  <c r="X635" i="38"/>
  <c r="X595" i="38"/>
  <c r="X555" i="38"/>
  <c r="X515" i="38"/>
  <c r="X475" i="38"/>
  <c r="X435" i="38"/>
  <c r="X395" i="38"/>
  <c r="X355" i="38"/>
  <c r="X315" i="38"/>
  <c r="X275" i="38"/>
  <c r="X235" i="38"/>
  <c r="X155" i="38"/>
  <c r="X115" i="38"/>
  <c r="X75" i="38"/>
  <c r="X195" i="38"/>
  <c r="X35" i="38"/>
  <c r="Y648" i="38"/>
  <c r="Y608" i="38"/>
  <c r="Y568" i="38"/>
  <c r="Y528" i="38"/>
  <c r="Y488" i="38"/>
  <c r="Y448" i="38"/>
  <c r="Y408" i="38"/>
  <c r="Y368" i="38"/>
  <c r="Y328" i="38"/>
  <c r="Y248" i="38"/>
  <c r="Y208" i="38"/>
  <c r="Y288" i="38"/>
  <c r="Y168" i="38"/>
  <c r="Y128" i="38"/>
  <c r="Y88" i="38"/>
  <c r="Y48" i="38"/>
  <c r="Y8" i="38"/>
  <c r="V674" i="38"/>
  <c r="V634" i="38"/>
  <c r="V594" i="38"/>
  <c r="V554" i="38"/>
  <c r="V514" i="38"/>
  <c r="V474" i="38"/>
  <c r="V434" i="38"/>
  <c r="V394" i="38"/>
  <c r="V354" i="38"/>
  <c r="V314" i="38"/>
  <c r="V274" i="38"/>
  <c r="V234" i="38"/>
  <c r="V194" i="38"/>
  <c r="V154" i="38"/>
  <c r="V114" i="38"/>
  <c r="V34" i="38"/>
  <c r="V74" i="38"/>
  <c r="Y655" i="38"/>
  <c r="Y575" i="38"/>
  <c r="Y615" i="38"/>
  <c r="Y455" i="38"/>
  <c r="Y495" i="38"/>
  <c r="Y535" i="38"/>
  <c r="Y415" i="38"/>
  <c r="Y375" i="38"/>
  <c r="Y335" i="38"/>
  <c r="Y255" i="38"/>
  <c r="Y215" i="38"/>
  <c r="Y175" i="38"/>
  <c r="Y295" i="38"/>
  <c r="Y135" i="38"/>
  <c r="Y95" i="38"/>
  <c r="Y15" i="38"/>
  <c r="Y55" i="38"/>
  <c r="Y633" i="38"/>
  <c r="Y593" i="38"/>
  <c r="Y673" i="38"/>
  <c r="Y553" i="38"/>
  <c r="Y513" i="38"/>
  <c r="Y473" i="38"/>
  <c r="Y433" i="38"/>
  <c r="Y393" i="38"/>
  <c r="Y353" i="38"/>
  <c r="Y313" i="38"/>
  <c r="Y273" i="38"/>
  <c r="Y233" i="38"/>
  <c r="Y193" i="38"/>
  <c r="Y153" i="38"/>
  <c r="Y113" i="38"/>
  <c r="Y73" i="38"/>
  <c r="Y33" i="38"/>
  <c r="X654" i="38"/>
  <c r="X614" i="38"/>
  <c r="X574" i="38"/>
  <c r="X494" i="38"/>
  <c r="X454" i="38"/>
  <c r="X534" i="38"/>
  <c r="X414" i="38"/>
  <c r="X374" i="38"/>
  <c r="X334" i="38"/>
  <c r="X294" i="38"/>
  <c r="X254" i="38"/>
  <c r="X214" i="38"/>
  <c r="X174" i="38"/>
  <c r="X134" i="38"/>
  <c r="X94" i="38"/>
  <c r="X14" i="38"/>
  <c r="X54" i="38"/>
  <c r="X644" i="38"/>
  <c r="X604" i="38"/>
  <c r="X564" i="38"/>
  <c r="X524" i="38"/>
  <c r="X484" i="38"/>
  <c r="X404" i="38"/>
  <c r="X364" i="38"/>
  <c r="X324" i="38"/>
  <c r="X444" i="38"/>
  <c r="X284" i="38"/>
  <c r="X244" i="38"/>
  <c r="X204" i="38"/>
  <c r="X164" i="38"/>
  <c r="X124" i="38"/>
  <c r="X84" i="38"/>
  <c r="X44" i="38"/>
  <c r="X4" i="38"/>
  <c r="X568" i="38"/>
  <c r="X648" i="38"/>
  <c r="X528" i="38"/>
  <c r="X488" i="38"/>
  <c r="X608" i="38"/>
  <c r="X448" i="38"/>
  <c r="X408" i="38"/>
  <c r="X368" i="38"/>
  <c r="X328" i="38"/>
  <c r="X248" i="38"/>
  <c r="X208" i="38"/>
  <c r="X288" i="38"/>
  <c r="X168" i="38"/>
  <c r="X128" i="38"/>
  <c r="X88" i="38"/>
  <c r="X48" i="38"/>
  <c r="X8" i="38"/>
  <c r="X653" i="38"/>
  <c r="X613" i="38"/>
  <c r="X573" i="38"/>
  <c r="X533" i="38"/>
  <c r="X493" i="38"/>
  <c r="X453" i="38"/>
  <c r="X413" i="38"/>
  <c r="X373" i="38"/>
  <c r="X333" i="38"/>
  <c r="X293" i="38"/>
  <c r="X253" i="38"/>
  <c r="X213" i="38"/>
  <c r="X173" i="38"/>
  <c r="X133" i="38"/>
  <c r="X93" i="38"/>
  <c r="X53" i="38"/>
  <c r="X13" i="38"/>
  <c r="Y652" i="38"/>
  <c r="Y612" i="38"/>
  <c r="Y572" i="38"/>
  <c r="Y532" i="38"/>
  <c r="Y492" i="38"/>
  <c r="Y452" i="38"/>
  <c r="Y412" i="38"/>
  <c r="Y372" i="38"/>
  <c r="Y332" i="38"/>
  <c r="Y292" i="38"/>
  <c r="Y252" i="38"/>
  <c r="Y212" i="38"/>
  <c r="Y132" i="38"/>
  <c r="Y92" i="38"/>
  <c r="Y52" i="38"/>
  <c r="Y172" i="38"/>
  <c r="Y12" i="38"/>
  <c r="X650" i="38"/>
  <c r="X570" i="38"/>
  <c r="X610" i="38"/>
  <c r="X450" i="38"/>
  <c r="X530" i="38"/>
  <c r="X490" i="38"/>
  <c r="X410" i="38"/>
  <c r="X370" i="38"/>
  <c r="X330" i="38"/>
  <c r="X250" i="38"/>
  <c r="X210" i="38"/>
  <c r="X170" i="38"/>
  <c r="X290" i="38"/>
  <c r="X130" i="38"/>
  <c r="X90" i="38"/>
  <c r="X10" i="38"/>
  <c r="X50" i="38"/>
  <c r="Y646" i="38"/>
  <c r="Y606" i="38"/>
  <c r="Y566" i="38"/>
  <c r="Y446" i="38"/>
  <c r="Y526" i="38"/>
  <c r="Y486" i="38"/>
  <c r="Y406" i="38"/>
  <c r="Y366" i="38"/>
  <c r="Y326" i="38"/>
  <c r="Y286" i="38"/>
  <c r="Y246" i="38"/>
  <c r="Y206" i="38"/>
  <c r="Y166" i="38"/>
  <c r="Y126" i="38"/>
  <c r="Y86" i="38"/>
  <c r="Y46" i="38"/>
  <c r="Y6" i="38"/>
  <c r="X647" i="38"/>
  <c r="X607" i="38"/>
  <c r="X527" i="38"/>
  <c r="X567" i="38"/>
  <c r="X447" i="38"/>
  <c r="X487" i="38"/>
  <c r="X407" i="38"/>
  <c r="X367" i="38"/>
  <c r="X327" i="38"/>
  <c r="X287" i="38"/>
  <c r="X247" i="38"/>
  <c r="X207" i="38"/>
  <c r="X167" i="38"/>
  <c r="X127" i="38"/>
  <c r="X87" i="38"/>
  <c r="X47" i="38"/>
  <c r="X7" i="38"/>
  <c r="W631" i="38"/>
  <c r="W671" i="38"/>
  <c r="W591" i="38"/>
  <c r="W551" i="38"/>
  <c r="W511" i="38"/>
  <c r="W471" i="38"/>
  <c r="W431" i="38"/>
  <c r="W391" i="38"/>
  <c r="W351" i="38"/>
  <c r="W311" i="38"/>
  <c r="W271" i="38"/>
  <c r="W231" i="38"/>
  <c r="W151" i="38"/>
  <c r="W111" i="38"/>
  <c r="W191" i="38"/>
  <c r="W31" i="38"/>
  <c r="W71" i="38"/>
  <c r="Y613" i="38"/>
  <c r="Y653" i="38"/>
  <c r="Y573" i="38"/>
  <c r="Y533" i="38"/>
  <c r="Y493" i="38"/>
  <c r="Y453" i="38"/>
  <c r="Y413" i="38"/>
  <c r="Y373" i="38"/>
  <c r="Y333" i="38"/>
  <c r="Y293" i="38"/>
  <c r="Y253" i="38"/>
  <c r="Y213" i="38"/>
  <c r="Y173" i="38"/>
  <c r="Y133" i="38"/>
  <c r="Y93" i="38"/>
  <c r="Y53" i="38"/>
  <c r="Y13" i="38"/>
  <c r="X576" i="38"/>
  <c r="X616" i="38"/>
  <c r="X656" i="38"/>
  <c r="X536" i="38"/>
  <c r="X496" i="38"/>
  <c r="X456" i="38"/>
  <c r="X416" i="38"/>
  <c r="X376" i="38"/>
  <c r="X336" i="38"/>
  <c r="X256" i="38"/>
  <c r="X216" i="38"/>
  <c r="X296" i="38"/>
  <c r="X176" i="38"/>
  <c r="X136" i="38"/>
  <c r="X96" i="38"/>
  <c r="X56" i="38"/>
  <c r="X16" i="38"/>
  <c r="X655" i="38"/>
  <c r="X615" i="38"/>
  <c r="X575" i="38"/>
  <c r="X535" i="38"/>
  <c r="X455" i="38"/>
  <c r="X495" i="38"/>
  <c r="X415" i="38"/>
  <c r="X375" i="38"/>
  <c r="X335" i="38"/>
  <c r="X295" i="38"/>
  <c r="X255" i="38"/>
  <c r="X215" i="38"/>
  <c r="X175" i="38"/>
  <c r="X135" i="38"/>
  <c r="X95" i="38"/>
  <c r="X55" i="38"/>
  <c r="X15" i="38"/>
  <c r="V679" i="38"/>
  <c r="V639" i="38"/>
  <c r="V599" i="38"/>
  <c r="V519" i="38"/>
  <c r="V479" i="38"/>
  <c r="V559" i="38"/>
  <c r="V439" i="38"/>
  <c r="V399" i="38"/>
  <c r="V359" i="38"/>
  <c r="V319" i="38"/>
  <c r="V279" i="38"/>
  <c r="V239" i="38"/>
  <c r="V199" i="38"/>
  <c r="V159" i="38"/>
  <c r="V119" i="38"/>
  <c r="V79" i="38"/>
  <c r="V39" i="38"/>
  <c r="Y650" i="38"/>
  <c r="Y610" i="38"/>
  <c r="Y570" i="38"/>
  <c r="Y450" i="38"/>
  <c r="Y530" i="38"/>
  <c r="Y490" i="38"/>
  <c r="Y410" i="38"/>
  <c r="Y370" i="38"/>
  <c r="Y330" i="38"/>
  <c r="Y290" i="38"/>
  <c r="Y250" i="38"/>
  <c r="Y210" i="38"/>
  <c r="Y170" i="38"/>
  <c r="Y130" i="38"/>
  <c r="Y90" i="38"/>
  <c r="Y50" i="38"/>
  <c r="Y10" i="38"/>
  <c r="X646" i="38"/>
  <c r="X606" i="38"/>
  <c r="X566" i="38"/>
  <c r="X486" i="38"/>
  <c r="X446" i="38"/>
  <c r="X526" i="38"/>
  <c r="X406" i="38"/>
  <c r="X366" i="38"/>
  <c r="X326" i="38"/>
  <c r="X286" i="38"/>
  <c r="X246" i="38"/>
  <c r="X206" i="38"/>
  <c r="X166" i="38"/>
  <c r="X126" i="38"/>
  <c r="X86" i="38"/>
  <c r="X6" i="38"/>
  <c r="X46" i="38"/>
  <c r="O68" i="26"/>
  <c r="N69" i="26" s="1"/>
  <c r="O89" i="26"/>
  <c r="O90" i="26" s="1"/>
  <c r="O64" i="26"/>
  <c r="O65" i="26" s="1"/>
  <c r="O53" i="26"/>
  <c r="O55" i="26" s="1"/>
  <c r="Y5" i="8"/>
  <c r="Y13" i="26"/>
  <c r="Y14" i="26" s="1"/>
  <c r="Z10" i="26"/>
  <c r="Y5" i="26"/>
  <c r="O4" i="26"/>
  <c r="O4" i="8"/>
  <c r="N3" i="26"/>
  <c r="N3" i="16"/>
  <c r="N3" i="27"/>
  <c r="N3" i="8"/>
  <c r="X81" i="26"/>
  <c r="X24" i="26"/>
  <c r="X88" i="26"/>
  <c r="X63" i="26"/>
  <c r="P38" i="26"/>
  <c r="P48" i="26"/>
  <c r="P29" i="26"/>
  <c r="P26" i="26"/>
  <c r="X5" i="16"/>
  <c r="X5" i="27"/>
  <c r="AB12" i="27"/>
  <c r="AB260" i="16"/>
  <c r="AB223" i="16"/>
  <c r="AB9" i="27" s="1"/>
  <c r="AB26" i="27"/>
  <c r="AB261" i="16"/>
  <c r="AB240" i="16"/>
  <c r="AB24" i="27" s="1"/>
  <c r="Z270" i="16"/>
  <c r="Z52" i="27" s="1"/>
  <c r="Z47" i="27"/>
  <c r="AB21" i="27"/>
  <c r="AB266" i="16"/>
  <c r="AB48" i="27" s="1"/>
  <c r="AA42" i="27"/>
  <c r="AA265" i="16"/>
  <c r="AA43" i="27"/>
  <c r="AA268" i="16"/>
  <c r="AA50" i="27" s="1"/>
  <c r="Y657" i="38" l="1"/>
  <c r="Y617" i="38"/>
  <c r="Y537" i="38"/>
  <c r="Y577" i="38"/>
  <c r="Y497" i="38"/>
  <c r="Y457" i="38"/>
  <c r="Y377" i="38"/>
  <c r="Y417" i="38"/>
  <c r="Y337" i="38"/>
  <c r="Y217" i="38"/>
  <c r="Y297" i="38"/>
  <c r="Y257" i="38"/>
  <c r="Y137" i="38"/>
  <c r="Y177" i="38"/>
  <c r="Y97" i="38"/>
  <c r="Y17" i="38"/>
  <c r="Y57" i="38"/>
  <c r="X637" i="38"/>
  <c r="X677" i="38"/>
  <c r="X597" i="38"/>
  <c r="X557" i="38"/>
  <c r="X477" i="38"/>
  <c r="X517" i="38"/>
  <c r="X437" i="38"/>
  <c r="X397" i="38"/>
  <c r="X357" i="38"/>
  <c r="X317" i="38"/>
  <c r="X277" i="38"/>
  <c r="X117" i="38"/>
  <c r="X237" i="38"/>
  <c r="X157" i="38"/>
  <c r="X77" i="38"/>
  <c r="X197" i="38"/>
  <c r="X37" i="38"/>
  <c r="X632" i="38"/>
  <c r="X552" i="38"/>
  <c r="X592" i="38"/>
  <c r="X672" i="38"/>
  <c r="X472" i="38"/>
  <c r="X512" i="38"/>
  <c r="X352" i="38"/>
  <c r="X392" i="38"/>
  <c r="X432" i="38"/>
  <c r="X312" i="38"/>
  <c r="X272" i="38"/>
  <c r="X192" i="38"/>
  <c r="X232" i="38"/>
  <c r="X152" i="38"/>
  <c r="X112" i="38"/>
  <c r="X32" i="38"/>
  <c r="X72" i="38"/>
  <c r="Y659" i="38"/>
  <c r="Y619" i="38"/>
  <c r="Y579" i="38"/>
  <c r="Y499" i="38"/>
  <c r="Y539" i="38"/>
  <c r="Y379" i="38"/>
  <c r="Y459" i="38"/>
  <c r="Y419" i="38"/>
  <c r="Y339" i="38"/>
  <c r="Y299" i="38"/>
  <c r="Y219" i="38"/>
  <c r="Y259" i="38"/>
  <c r="Y139" i="38"/>
  <c r="Y179" i="38"/>
  <c r="Y99" i="38"/>
  <c r="Y19" i="38"/>
  <c r="Y59" i="38"/>
  <c r="W674" i="38"/>
  <c r="W634" i="38"/>
  <c r="W594" i="38"/>
  <c r="W554" i="38"/>
  <c r="W514" i="38"/>
  <c r="W474" i="38"/>
  <c r="W434" i="38"/>
  <c r="W394" i="38"/>
  <c r="W354" i="38"/>
  <c r="W314" i="38"/>
  <c r="W274" i="38"/>
  <c r="W234" i="38"/>
  <c r="W154" i="38"/>
  <c r="W114" i="38"/>
  <c r="W74" i="38"/>
  <c r="W194" i="38"/>
  <c r="W34" i="38"/>
  <c r="X671" i="38"/>
  <c r="X631" i="38"/>
  <c r="X591" i="38"/>
  <c r="X551" i="38"/>
  <c r="X511" i="38"/>
  <c r="X471" i="38"/>
  <c r="X431" i="38"/>
  <c r="X391" i="38"/>
  <c r="X351" i="38"/>
  <c r="X311" i="38"/>
  <c r="X271" i="38"/>
  <c r="X231" i="38"/>
  <c r="X151" i="38"/>
  <c r="X111" i="38"/>
  <c r="X71" i="38"/>
  <c r="X191" i="38"/>
  <c r="X31" i="38"/>
  <c r="W679" i="38"/>
  <c r="W599" i="38"/>
  <c r="W639" i="38"/>
  <c r="W559" i="38"/>
  <c r="W519" i="38"/>
  <c r="W479" i="38"/>
  <c r="W439" i="38"/>
  <c r="W399" i="38"/>
  <c r="W359" i="38"/>
  <c r="W279" i="38"/>
  <c r="W239" i="38"/>
  <c r="W319" i="38"/>
  <c r="W199" i="38"/>
  <c r="W159" i="38"/>
  <c r="W119" i="38"/>
  <c r="W39" i="38"/>
  <c r="W79" i="38"/>
  <c r="Y644" i="38"/>
  <c r="Y604" i="38"/>
  <c r="Y524" i="38"/>
  <c r="Y564" i="38"/>
  <c r="Y484" i="38"/>
  <c r="Y444" i="38"/>
  <c r="Y404" i="38"/>
  <c r="Y364" i="38"/>
  <c r="Y324" i="38"/>
  <c r="Y284" i="38"/>
  <c r="Y244" i="38"/>
  <c r="Y204" i="38"/>
  <c r="Y164" i="38"/>
  <c r="Y124" i="38"/>
  <c r="Y84" i="38"/>
  <c r="Y44" i="38"/>
  <c r="Y4" i="38"/>
  <c r="Y647" i="38"/>
  <c r="Y567" i="38"/>
  <c r="Y607" i="38"/>
  <c r="Y447" i="38"/>
  <c r="Y487" i="38"/>
  <c r="Y527" i="38"/>
  <c r="Y407" i="38"/>
  <c r="Y367" i="38"/>
  <c r="Y327" i="38"/>
  <c r="Y247" i="38"/>
  <c r="Y207" i="38"/>
  <c r="Y167" i="38"/>
  <c r="Y287" i="38"/>
  <c r="Y127" i="38"/>
  <c r="Y87" i="38"/>
  <c r="Y7" i="38"/>
  <c r="Y47" i="38"/>
  <c r="Y675" i="38"/>
  <c r="Y595" i="38"/>
  <c r="Y635" i="38"/>
  <c r="Y555" i="38"/>
  <c r="Y475" i="38"/>
  <c r="Y515" i="38"/>
  <c r="Y435" i="38"/>
  <c r="Y395" i="38"/>
  <c r="Y355" i="38"/>
  <c r="Y275" i="38"/>
  <c r="Y235" i="38"/>
  <c r="Y195" i="38"/>
  <c r="Y315" i="38"/>
  <c r="Y155" i="38"/>
  <c r="Y115" i="38"/>
  <c r="Y75" i="38"/>
  <c r="Y35" i="38"/>
  <c r="Y656" i="38"/>
  <c r="Y576" i="38"/>
  <c r="Y616" i="38"/>
  <c r="Y536" i="38"/>
  <c r="Y496" i="38"/>
  <c r="Y456" i="38"/>
  <c r="Y416" i="38"/>
  <c r="Y376" i="38"/>
  <c r="Y336" i="38"/>
  <c r="Y256" i="38"/>
  <c r="Y216" i="38"/>
  <c r="Y296" i="38"/>
  <c r="Y176" i="38"/>
  <c r="Y136" i="38"/>
  <c r="Y96" i="38"/>
  <c r="Y56" i="38"/>
  <c r="Y16" i="38"/>
  <c r="P39" i="26"/>
  <c r="P40" i="26" s="1"/>
  <c r="P80" i="26"/>
  <c r="P82" i="26" s="1"/>
  <c r="P2" i="16"/>
  <c r="P49" i="26"/>
  <c r="P50" i="26" s="1"/>
  <c r="P54" i="26" s="1"/>
  <c r="P2" i="27"/>
  <c r="P28" i="26"/>
  <c r="P30" i="26" s="1"/>
  <c r="P2" i="26"/>
  <c r="P2" i="8"/>
  <c r="Q25" i="26"/>
  <c r="Z5" i="26"/>
  <c r="Z13" i="26"/>
  <c r="Z14" i="26" s="1"/>
  <c r="AA10" i="26"/>
  <c r="Z5" i="8"/>
  <c r="O310" i="16"/>
  <c r="O311" i="16" s="1"/>
  <c r="O305" i="16"/>
  <c r="O306" i="16" s="1"/>
  <c r="O300" i="16"/>
  <c r="O301" i="16" s="1"/>
  <c r="O295" i="16"/>
  <c r="O296" i="16" s="1"/>
  <c r="O290" i="16"/>
  <c r="O291" i="16" s="1"/>
  <c r="O285" i="16"/>
  <c r="O286" i="16" s="1"/>
  <c r="O4" i="16"/>
  <c r="O4" i="27"/>
  <c r="Y81" i="26"/>
  <c r="Y24" i="26"/>
  <c r="Y88" i="26"/>
  <c r="Y63" i="26"/>
  <c r="O95" i="26"/>
  <c r="O96" i="26" s="1"/>
  <c r="Y5" i="16"/>
  <c r="Y5" i="27"/>
  <c r="AA47" i="27"/>
  <c r="AA270" i="16"/>
  <c r="AA52" i="27" s="1"/>
  <c r="AB42" i="27"/>
  <c r="AB265" i="16"/>
  <c r="AB43" i="27"/>
  <c r="AB268" i="16"/>
  <c r="AB50" i="27" s="1"/>
  <c r="Y632" i="38" l="1"/>
  <c r="Y592" i="38"/>
  <c r="Y672" i="38"/>
  <c r="Y512" i="38"/>
  <c r="Y552" i="38"/>
  <c r="Y472" i="38"/>
  <c r="Y392" i="38"/>
  <c r="Y432" i="38"/>
  <c r="Y352" i="38"/>
  <c r="Y312" i="38"/>
  <c r="Y232" i="38"/>
  <c r="Y112" i="38"/>
  <c r="Y192" i="38"/>
  <c r="Y152" i="38"/>
  <c r="Y72" i="38"/>
  <c r="Y32" i="38"/>
  <c r="Y272" i="38"/>
  <c r="Y677" i="38"/>
  <c r="Y597" i="38"/>
  <c r="Y557" i="38"/>
  <c r="Y637" i="38"/>
  <c r="Y517" i="38"/>
  <c r="Y477" i="38"/>
  <c r="Y397" i="38"/>
  <c r="Y437" i="38"/>
  <c r="Y237" i="38"/>
  <c r="Y317" i="38"/>
  <c r="Y157" i="38"/>
  <c r="Y197" i="38"/>
  <c r="Y357" i="38"/>
  <c r="Y277" i="38"/>
  <c r="Y37" i="38"/>
  <c r="Y77" i="38"/>
  <c r="Y117" i="38"/>
  <c r="X674" i="38"/>
  <c r="X634" i="38"/>
  <c r="X594" i="38"/>
  <c r="X514" i="38"/>
  <c r="X474" i="38"/>
  <c r="X554" i="38"/>
  <c r="X434" i="38"/>
  <c r="X394" i="38"/>
  <c r="X354" i="38"/>
  <c r="X314" i="38"/>
  <c r="X274" i="38"/>
  <c r="X234" i="38"/>
  <c r="X194" i="38"/>
  <c r="X154" i="38"/>
  <c r="X114" i="38"/>
  <c r="X34" i="38"/>
  <c r="X74" i="38"/>
  <c r="Y671" i="38"/>
  <c r="Y591" i="38"/>
  <c r="Y631" i="38"/>
  <c r="Y511" i="38"/>
  <c r="Y471" i="38"/>
  <c r="Y551" i="38"/>
  <c r="Y431" i="38"/>
  <c r="Y391" i="38"/>
  <c r="Y351" i="38"/>
  <c r="Y271" i="38"/>
  <c r="Y231" i="38"/>
  <c r="Y191" i="38"/>
  <c r="Y311" i="38"/>
  <c r="Y151" i="38"/>
  <c r="Y111" i="38"/>
  <c r="Y31" i="38"/>
  <c r="Y71" i="38"/>
  <c r="X679" i="38"/>
  <c r="X599" i="38"/>
  <c r="X639" i="38"/>
  <c r="X559" i="38"/>
  <c r="X519" i="38"/>
  <c r="X479" i="38"/>
  <c r="X439" i="38"/>
  <c r="X399" i="38"/>
  <c r="X359" i="38"/>
  <c r="X279" i="38"/>
  <c r="X239" i="38"/>
  <c r="X319" i="38"/>
  <c r="X199" i="38"/>
  <c r="X159" i="38"/>
  <c r="X119" i="38"/>
  <c r="X79" i="38"/>
  <c r="X39" i="38"/>
  <c r="P68" i="26"/>
  <c r="O69" i="26" s="1"/>
  <c r="P89" i="26"/>
  <c r="P90" i="26" s="1"/>
  <c r="P64" i="26"/>
  <c r="P65" i="26" s="1"/>
  <c r="P53" i="26"/>
  <c r="P55" i="26" s="1"/>
  <c r="Z5" i="27"/>
  <c r="Z5" i="16"/>
  <c r="P4" i="8"/>
  <c r="P4" i="26"/>
  <c r="AA13" i="26"/>
  <c r="AA14" i="26" s="1"/>
  <c r="AB10" i="26"/>
  <c r="AA5" i="26"/>
  <c r="AA5" i="8"/>
  <c r="Q48" i="26"/>
  <c r="Q29" i="26"/>
  <c r="Q26" i="26"/>
  <c r="Q38" i="26"/>
  <c r="O3" i="16"/>
  <c r="O3" i="26"/>
  <c r="O3" i="8"/>
  <c r="O3" i="27"/>
  <c r="Z88" i="26"/>
  <c r="Z63" i="26"/>
  <c r="Z81" i="26"/>
  <c r="Z24" i="26"/>
  <c r="AB47" i="27"/>
  <c r="AB270" i="16"/>
  <c r="AB52" i="27" s="1"/>
  <c r="Y674" i="38" l="1"/>
  <c r="Y634" i="38"/>
  <c r="Y594" i="38"/>
  <c r="Y514" i="38"/>
  <c r="Y474" i="38"/>
  <c r="Y554" i="38"/>
  <c r="Y434" i="38"/>
  <c r="Y394" i="38"/>
  <c r="Y354" i="38"/>
  <c r="Y314" i="38"/>
  <c r="Y274" i="38"/>
  <c r="Y234" i="38"/>
  <c r="Y194" i="38"/>
  <c r="Y154" i="38"/>
  <c r="Y114" i="38"/>
  <c r="Y74" i="38"/>
  <c r="Y34" i="38"/>
  <c r="Y679" i="38"/>
  <c r="Y599" i="38"/>
  <c r="Y639" i="38"/>
  <c r="Y559" i="38"/>
  <c r="Y479" i="38"/>
  <c r="Y519" i="38"/>
  <c r="Y439" i="38"/>
  <c r="Y399" i="38"/>
  <c r="Y359" i="38"/>
  <c r="Y279" i="38"/>
  <c r="Y239" i="38"/>
  <c r="Y199" i="38"/>
  <c r="Y319" i="38"/>
  <c r="Y159" i="38"/>
  <c r="Y119" i="38"/>
  <c r="Y39" i="38"/>
  <c r="Y79" i="38"/>
  <c r="Q80" i="26"/>
  <c r="Q82" i="26" s="1"/>
  <c r="Q2" i="16"/>
  <c r="Q49" i="26"/>
  <c r="Q2" i="27"/>
  <c r="Q28" i="26"/>
  <c r="Q30" i="26" s="1"/>
  <c r="Q2" i="26"/>
  <c r="Q2" i="8"/>
  <c r="Q39" i="26"/>
  <c r="R25" i="26"/>
  <c r="AB5" i="8"/>
  <c r="AB13" i="26"/>
  <c r="AB14" i="26" s="1"/>
  <c r="AB5" i="26"/>
  <c r="F11" i="26"/>
  <c r="F73" i="26" s="1"/>
  <c r="P4" i="16"/>
  <c r="P4" i="27"/>
  <c r="P310" i="16"/>
  <c r="P311" i="16" s="1"/>
  <c r="P305" i="16"/>
  <c r="P306" i="16" s="1"/>
  <c r="P300" i="16"/>
  <c r="P301" i="16" s="1"/>
  <c r="P295" i="16"/>
  <c r="P296" i="16" s="1"/>
  <c r="P290" i="16"/>
  <c r="P291" i="16" s="1"/>
  <c r="P285" i="16"/>
  <c r="P286" i="16" s="1"/>
  <c r="Q50" i="26"/>
  <c r="Q54" i="26" s="1"/>
  <c r="AA81" i="26"/>
  <c r="AA24" i="26"/>
  <c r="AA88" i="26"/>
  <c r="AA63" i="26"/>
  <c r="P95" i="26"/>
  <c r="P96" i="26" s="1"/>
  <c r="Q40" i="26"/>
  <c r="AA5" i="16"/>
  <c r="AA5" i="27"/>
  <c r="Q68" i="26" l="1"/>
  <c r="P69" i="26" s="1"/>
  <c r="Q89" i="26"/>
  <c r="Q90" i="26" s="1"/>
  <c r="Q64" i="26"/>
  <c r="Q65" i="26" s="1"/>
  <c r="Q53" i="26"/>
  <c r="Q55" i="26" s="1"/>
  <c r="AB81" i="26"/>
  <c r="AB24" i="26"/>
  <c r="AB88" i="26"/>
  <c r="AB63" i="26"/>
  <c r="H14" i="26"/>
  <c r="AB5" i="16"/>
  <c r="AB5" i="27"/>
  <c r="P3" i="27"/>
  <c r="P3" i="8"/>
  <c r="P3" i="16"/>
  <c r="P3" i="26"/>
  <c r="R48" i="26"/>
  <c r="R29" i="26"/>
  <c r="R26" i="26"/>
  <c r="R38" i="26"/>
  <c r="Q4" i="8"/>
  <c r="Q4" i="26"/>
  <c r="Q285" i="16" l="1"/>
  <c r="Q286" i="16" s="1"/>
  <c r="Q310" i="16"/>
  <c r="Q311" i="16" s="1"/>
  <c r="Q305" i="16"/>
  <c r="Q306" i="16" s="1"/>
  <c r="Q300" i="16"/>
  <c r="Q301" i="16" s="1"/>
  <c r="Q295" i="16"/>
  <c r="Q296" i="16" s="1"/>
  <c r="Q290" i="16"/>
  <c r="Q291" i="16" s="1"/>
  <c r="Q4" i="27"/>
  <c r="Q4" i="16"/>
  <c r="Q95" i="26"/>
  <c r="Q96" i="26" s="1"/>
  <c r="R2" i="16"/>
  <c r="R49" i="26"/>
  <c r="R50" i="26" s="1"/>
  <c r="R54" i="26" s="1"/>
  <c r="R2" i="26"/>
  <c r="R2" i="8"/>
  <c r="R2" i="27"/>
  <c r="R28" i="26"/>
  <c r="R30" i="26" s="1"/>
  <c r="R39" i="26"/>
  <c r="R40" i="26" s="1"/>
  <c r="R80" i="26"/>
  <c r="R82" i="26" s="1"/>
  <c r="S25" i="26"/>
  <c r="H81" i="26"/>
  <c r="H24" i="26"/>
  <c r="H88" i="26"/>
  <c r="H63" i="26"/>
  <c r="R89" i="26" l="1"/>
  <c r="R90" i="26" s="1"/>
  <c r="R64" i="26"/>
  <c r="R65" i="26" s="1"/>
  <c r="R53" i="26"/>
  <c r="R55" i="26" s="1"/>
  <c r="R68" i="26"/>
  <c r="Q69" i="26" s="1"/>
  <c r="S29" i="26"/>
  <c r="S26" i="26"/>
  <c r="S38" i="26"/>
  <c r="S48" i="26"/>
  <c r="R4" i="26"/>
  <c r="R4" i="8"/>
  <c r="Q3" i="16"/>
  <c r="Q3" i="26"/>
  <c r="Q3" i="8"/>
  <c r="Q3" i="27"/>
  <c r="S2" i="27" l="1"/>
  <c r="S28" i="26"/>
  <c r="S30" i="26" s="1"/>
  <c r="S2" i="26"/>
  <c r="S2" i="8"/>
  <c r="S39" i="26"/>
  <c r="S40" i="26" s="1"/>
  <c r="S80" i="26"/>
  <c r="S82" i="26" s="1"/>
  <c r="S2" i="16"/>
  <c r="S49" i="26"/>
  <c r="S50" i="26" s="1"/>
  <c r="S54" i="26" s="1"/>
  <c r="T25" i="26"/>
  <c r="R310" i="16"/>
  <c r="R311" i="16" s="1"/>
  <c r="R305" i="16"/>
  <c r="R306" i="16" s="1"/>
  <c r="R300" i="16"/>
  <c r="R301" i="16" s="1"/>
  <c r="R295" i="16"/>
  <c r="R296" i="16" s="1"/>
  <c r="R290" i="16"/>
  <c r="R291" i="16" s="1"/>
  <c r="R285" i="16"/>
  <c r="R286" i="16" s="1"/>
  <c r="R4" i="16"/>
  <c r="R4" i="27"/>
  <c r="R95" i="26"/>
  <c r="R96" i="26" s="1"/>
  <c r="S68" i="26" l="1"/>
  <c r="R69" i="26" s="1"/>
  <c r="S89" i="26"/>
  <c r="S90" i="26" s="1"/>
  <c r="S64" i="26"/>
  <c r="S65" i="26" s="1"/>
  <c r="S53" i="26"/>
  <c r="S55" i="26" s="1"/>
  <c r="S4" i="26"/>
  <c r="S4" i="8"/>
  <c r="T38" i="26"/>
  <c r="T48" i="26"/>
  <c r="T29" i="26"/>
  <c r="T26" i="26"/>
  <c r="R3" i="16"/>
  <c r="R3" i="26"/>
  <c r="R3" i="27"/>
  <c r="R3" i="8"/>
  <c r="S310" i="16" l="1"/>
  <c r="S311" i="16" s="1"/>
  <c r="S305" i="16"/>
  <c r="S306" i="16" s="1"/>
  <c r="S300" i="16"/>
  <c r="S301" i="16" s="1"/>
  <c r="S295" i="16"/>
  <c r="S296" i="16" s="1"/>
  <c r="S290" i="16"/>
  <c r="S291" i="16" s="1"/>
  <c r="S285" i="16"/>
  <c r="S286" i="16" s="1"/>
  <c r="T39" i="26"/>
  <c r="T40" i="26" s="1"/>
  <c r="T80" i="26"/>
  <c r="T82" i="26" s="1"/>
  <c r="T2" i="16"/>
  <c r="T49" i="26"/>
  <c r="T50" i="26" s="1"/>
  <c r="T54" i="26" s="1"/>
  <c r="T2" i="8"/>
  <c r="T2" i="27"/>
  <c r="T28" i="26"/>
  <c r="T30" i="26" s="1"/>
  <c r="T2" i="26"/>
  <c r="U25" i="26"/>
  <c r="S4" i="16"/>
  <c r="S4" i="27"/>
  <c r="S95" i="26"/>
  <c r="S96" i="26" s="1"/>
  <c r="T68" i="26" l="1"/>
  <c r="S69" i="26" s="1"/>
  <c r="T89" i="26"/>
  <c r="T90" i="26" s="1"/>
  <c r="T64" i="26"/>
  <c r="T65" i="26" s="1"/>
  <c r="T53" i="26"/>
  <c r="T55" i="26" s="1"/>
  <c r="T4" i="8"/>
  <c r="T4" i="26"/>
  <c r="U48" i="26"/>
  <c r="U29" i="26"/>
  <c r="U26" i="26"/>
  <c r="U38" i="26"/>
  <c r="S3" i="16"/>
  <c r="S3" i="26"/>
  <c r="S3" i="27"/>
  <c r="S3" i="8"/>
  <c r="T310" i="16" l="1"/>
  <c r="T311" i="16" s="1"/>
  <c r="T305" i="16"/>
  <c r="T306" i="16" s="1"/>
  <c r="T300" i="16"/>
  <c r="T301" i="16" s="1"/>
  <c r="T295" i="16"/>
  <c r="T296" i="16" s="1"/>
  <c r="T290" i="16"/>
  <c r="T291" i="16" s="1"/>
  <c r="T285" i="16"/>
  <c r="T286" i="16" s="1"/>
  <c r="T95" i="26"/>
  <c r="T96" i="26" s="1"/>
  <c r="U80" i="26"/>
  <c r="U82" i="26" s="1"/>
  <c r="U2" i="16"/>
  <c r="U49" i="26"/>
  <c r="U50" i="26" s="1"/>
  <c r="U2" i="27"/>
  <c r="U28" i="26"/>
  <c r="U30" i="26" s="1"/>
  <c r="U2" i="26"/>
  <c r="U2" i="8"/>
  <c r="U39" i="26"/>
  <c r="U40" i="26" s="1"/>
  <c r="V25" i="26"/>
  <c r="T4" i="16"/>
  <c r="T4" i="27"/>
  <c r="U68" i="26" l="1"/>
  <c r="T69" i="26" s="1"/>
  <c r="U89" i="26"/>
  <c r="U90" i="26" s="1"/>
  <c r="U64" i="26"/>
  <c r="U65" i="26" s="1"/>
  <c r="U53" i="26"/>
  <c r="U55" i="26" s="1"/>
  <c r="H55" i="26" s="1"/>
  <c r="H40" i="26"/>
  <c r="U54" i="26"/>
  <c r="H50" i="26"/>
  <c r="H54" i="26" s="1"/>
  <c r="U4" i="8"/>
  <c r="U4" i="26"/>
  <c r="T3" i="27"/>
  <c r="T3" i="8"/>
  <c r="T3" i="16"/>
  <c r="T3" i="26"/>
  <c r="V48" i="26"/>
  <c r="V29" i="26"/>
  <c r="V26" i="26"/>
  <c r="V38" i="26"/>
  <c r="U4" i="27" l="1"/>
  <c r="U4" i="16"/>
  <c r="U310" i="16"/>
  <c r="U311" i="16" s="1"/>
  <c r="U305" i="16"/>
  <c r="U306" i="16" s="1"/>
  <c r="U300" i="16"/>
  <c r="U301" i="16" s="1"/>
  <c r="U295" i="16"/>
  <c r="U296" i="16" s="1"/>
  <c r="U290" i="16"/>
  <c r="U291" i="16" s="1"/>
  <c r="U285" i="16"/>
  <c r="U286" i="16" s="1"/>
  <c r="H65" i="26"/>
  <c r="V2" i="16"/>
  <c r="V49" i="26"/>
  <c r="V2" i="27"/>
  <c r="V28" i="26"/>
  <c r="V30" i="26" s="1"/>
  <c r="V2" i="26"/>
  <c r="V2" i="8"/>
  <c r="V39" i="26"/>
  <c r="V40" i="26" s="1"/>
  <c r="V80" i="26"/>
  <c r="V82" i="26" s="1"/>
  <c r="W25" i="26"/>
  <c r="V50" i="26"/>
  <c r="V54" i="26" s="1"/>
  <c r="U95" i="26"/>
  <c r="U96" i="26" s="1"/>
  <c r="H68" i="26"/>
  <c r="H89" i="26"/>
  <c r="H64" i="26"/>
  <c r="H53" i="26"/>
  <c r="V89" i="26" l="1"/>
  <c r="V90" i="26" s="1"/>
  <c r="V64" i="26"/>
  <c r="V65" i="26" s="1"/>
  <c r="V53" i="26"/>
  <c r="V55" i="26" s="1"/>
  <c r="V68" i="26"/>
  <c r="U69" i="26" s="1"/>
  <c r="H69" i="26" s="1"/>
  <c r="W29" i="26"/>
  <c r="W26" i="26"/>
  <c r="W38" i="26"/>
  <c r="W48" i="26"/>
  <c r="V4" i="26"/>
  <c r="V4" i="8"/>
  <c r="U3" i="16"/>
  <c r="U3" i="26"/>
  <c r="U3" i="8"/>
  <c r="U3" i="27"/>
  <c r="H310" i="16"/>
  <c r="H305" i="16"/>
  <c r="H300" i="16"/>
  <c r="H295" i="16"/>
  <c r="H290" i="16"/>
  <c r="H285" i="16"/>
  <c r="W2" i="27" l="1"/>
  <c r="W28" i="26"/>
  <c r="W30" i="26" s="1"/>
  <c r="W2" i="26"/>
  <c r="W2" i="8"/>
  <c r="W39" i="26"/>
  <c r="W40" i="26" s="1"/>
  <c r="W80" i="26"/>
  <c r="W82" i="26" s="1"/>
  <c r="W2" i="16"/>
  <c r="W49" i="26"/>
  <c r="W50" i="26" s="1"/>
  <c r="W54" i="26" s="1"/>
  <c r="X25" i="26"/>
  <c r="V310" i="16"/>
  <c r="V311" i="16" s="1"/>
  <c r="V305" i="16"/>
  <c r="V306" i="16" s="1"/>
  <c r="V300" i="16"/>
  <c r="V301" i="16" s="1"/>
  <c r="V295" i="16"/>
  <c r="V296" i="16" s="1"/>
  <c r="V290" i="16"/>
  <c r="V291" i="16" s="1"/>
  <c r="V285" i="16"/>
  <c r="V286" i="16" s="1"/>
  <c r="V4" i="16"/>
  <c r="V4" i="27"/>
  <c r="V95" i="26"/>
  <c r="V96" i="26" s="1"/>
  <c r="W68" i="26" l="1"/>
  <c r="V69" i="26" s="1"/>
  <c r="W89" i="26"/>
  <c r="W90" i="26" s="1"/>
  <c r="W64" i="26"/>
  <c r="W65" i="26" s="1"/>
  <c r="W53" i="26"/>
  <c r="W55" i="26" s="1"/>
  <c r="X38" i="26"/>
  <c r="X48" i="26"/>
  <c r="X29" i="26"/>
  <c r="X26" i="26"/>
  <c r="V3" i="26"/>
  <c r="V3" i="16"/>
  <c r="V3" i="27"/>
  <c r="V3" i="8"/>
  <c r="W4" i="26"/>
  <c r="W4" i="8"/>
  <c r="X39" i="26" l="1"/>
  <c r="X80" i="26"/>
  <c r="X82" i="26" s="1"/>
  <c r="X2" i="16"/>
  <c r="X49" i="26"/>
  <c r="X2" i="8"/>
  <c r="X2" i="27"/>
  <c r="X28" i="26"/>
  <c r="X30" i="26" s="1"/>
  <c r="X2" i="26"/>
  <c r="Y25" i="26"/>
  <c r="W310" i="16"/>
  <c r="W311" i="16" s="1"/>
  <c r="W305" i="16"/>
  <c r="W306" i="16" s="1"/>
  <c r="W300" i="16"/>
  <c r="W301" i="16" s="1"/>
  <c r="W295" i="16"/>
  <c r="W296" i="16" s="1"/>
  <c r="W290" i="16"/>
  <c r="W291" i="16" s="1"/>
  <c r="W285" i="16"/>
  <c r="W286" i="16" s="1"/>
  <c r="X50" i="26"/>
  <c r="X54" i="26" s="1"/>
  <c r="W95" i="26"/>
  <c r="W96" i="26" s="1"/>
  <c r="W4" i="16"/>
  <c r="W4" i="27"/>
  <c r="X40" i="26"/>
  <c r="W3" i="16" l="1"/>
  <c r="W3" i="26"/>
  <c r="W3" i="8"/>
  <c r="W3" i="27"/>
  <c r="X4" i="8"/>
  <c r="X4" i="26"/>
  <c r="X68" i="26"/>
  <c r="W69" i="26" s="1"/>
  <c r="X89" i="26"/>
  <c r="X90" i="26" s="1"/>
  <c r="X64" i="26"/>
  <c r="X65" i="26" s="1"/>
  <c r="X53" i="26"/>
  <c r="X55" i="26" s="1"/>
  <c r="Y48" i="26"/>
  <c r="Y29" i="26"/>
  <c r="Y26" i="26"/>
  <c r="Y38" i="26"/>
  <c r="X95" i="26" l="1"/>
  <c r="X96" i="26" s="1"/>
  <c r="Y80" i="26"/>
  <c r="Y82" i="26" s="1"/>
  <c r="Y2" i="16"/>
  <c r="Y49" i="26"/>
  <c r="Y50" i="26" s="1"/>
  <c r="Y54" i="26" s="1"/>
  <c r="Y2" i="27"/>
  <c r="Y28" i="26"/>
  <c r="Y30" i="26" s="1"/>
  <c r="Y2" i="26"/>
  <c r="Y2" i="8"/>
  <c r="Y39" i="26"/>
  <c r="Y40" i="26" s="1"/>
  <c r="Z25" i="26"/>
  <c r="X310" i="16"/>
  <c r="X311" i="16" s="1"/>
  <c r="X305" i="16"/>
  <c r="X306" i="16" s="1"/>
  <c r="X300" i="16"/>
  <c r="X301" i="16" s="1"/>
  <c r="X295" i="16"/>
  <c r="X296" i="16" s="1"/>
  <c r="X290" i="16"/>
  <c r="X291" i="16" s="1"/>
  <c r="X285" i="16"/>
  <c r="X286" i="16" s="1"/>
  <c r="X4" i="16"/>
  <c r="X4" i="27"/>
  <c r="Y68" i="26" l="1"/>
  <c r="X69" i="26" s="1"/>
  <c r="Y89" i="26"/>
  <c r="Y90" i="26" s="1"/>
  <c r="Y64" i="26"/>
  <c r="Y65" i="26" s="1"/>
  <c r="Y53" i="26"/>
  <c r="Y55" i="26" s="1"/>
  <c r="Z48" i="26"/>
  <c r="Z29" i="26"/>
  <c r="Z26" i="26"/>
  <c r="Z38" i="26"/>
  <c r="Y4" i="8"/>
  <c r="Y4" i="26"/>
  <c r="X3" i="27"/>
  <c r="X3" i="8"/>
  <c r="X3" i="16"/>
  <c r="X3" i="26"/>
  <c r="Z2" i="16" l="1"/>
  <c r="Z49" i="26"/>
  <c r="Z2" i="26"/>
  <c r="Z2" i="8"/>
  <c r="Z2" i="27"/>
  <c r="Z28" i="26"/>
  <c r="Z30" i="26" s="1"/>
  <c r="Z39" i="26"/>
  <c r="Z40" i="26" s="1"/>
  <c r="Z80" i="26"/>
  <c r="Z82" i="26" s="1"/>
  <c r="AA25" i="26"/>
  <c r="Y285" i="16"/>
  <c r="Y286" i="16" s="1"/>
  <c r="Y310" i="16"/>
  <c r="Y311" i="16" s="1"/>
  <c r="Y305" i="16"/>
  <c r="Y306" i="16" s="1"/>
  <c r="Y300" i="16"/>
  <c r="Y301" i="16" s="1"/>
  <c r="Y295" i="16"/>
  <c r="Y296" i="16" s="1"/>
  <c r="Y290" i="16"/>
  <c r="Y291" i="16" s="1"/>
  <c r="Y95" i="26"/>
  <c r="Y96" i="26" s="1"/>
  <c r="Y4" i="27"/>
  <c r="Y4" i="16"/>
  <c r="Z50" i="26"/>
  <c r="Z54" i="26" s="1"/>
  <c r="Z89" i="26" l="1"/>
  <c r="Z90" i="26" s="1"/>
  <c r="Z64" i="26"/>
  <c r="Z65" i="26" s="1"/>
  <c r="Z53" i="26"/>
  <c r="Z55" i="26" s="1"/>
  <c r="Z68" i="26"/>
  <c r="Y69" i="26" s="1"/>
  <c r="Y3" i="16"/>
  <c r="Y3" i="26"/>
  <c r="Y3" i="8"/>
  <c r="Y3" i="27"/>
  <c r="AA29" i="26"/>
  <c r="AA26" i="26"/>
  <c r="AA38" i="26"/>
  <c r="AA48" i="26"/>
  <c r="Z4" i="26"/>
  <c r="Z4" i="8"/>
  <c r="Z4" i="16" l="1"/>
  <c r="Z4" i="27"/>
  <c r="Z310" i="16"/>
  <c r="Z311" i="16" s="1"/>
  <c r="Z305" i="16"/>
  <c r="Z306" i="16" s="1"/>
  <c r="Z300" i="16"/>
  <c r="Z301" i="16" s="1"/>
  <c r="Z295" i="16"/>
  <c r="Z296" i="16" s="1"/>
  <c r="Z290" i="16"/>
  <c r="Z291" i="16" s="1"/>
  <c r="Z285" i="16"/>
  <c r="Z286" i="16" s="1"/>
  <c r="AA2" i="27"/>
  <c r="AA28" i="26"/>
  <c r="AA30" i="26" s="1"/>
  <c r="AA2" i="26"/>
  <c r="AA2" i="8"/>
  <c r="AA39" i="26"/>
  <c r="AA40" i="26" s="1"/>
  <c r="AA80" i="26"/>
  <c r="AA82" i="26" s="1"/>
  <c r="AA2" i="16"/>
  <c r="AA49" i="26"/>
  <c r="AA50" i="26" s="1"/>
  <c r="AA54" i="26" s="1"/>
  <c r="AB25" i="26"/>
  <c r="Z95" i="26"/>
  <c r="Z96" i="26" s="1"/>
  <c r="AA68" i="26" l="1"/>
  <c r="Z69" i="26" s="1"/>
  <c r="AA89" i="26"/>
  <c r="AA90" i="26" s="1"/>
  <c r="AA64" i="26"/>
  <c r="AA65" i="26" s="1"/>
  <c r="AA53" i="26"/>
  <c r="AA55" i="26" s="1"/>
  <c r="AB38" i="26"/>
  <c r="AB48" i="26"/>
  <c r="AB29" i="26"/>
  <c r="AB26" i="26"/>
  <c r="Z3" i="16"/>
  <c r="Z3" i="26"/>
  <c r="Z3" i="27"/>
  <c r="Z3" i="8"/>
  <c r="AA4" i="26"/>
  <c r="AA4" i="8"/>
  <c r="AB39" i="26" l="1"/>
  <c r="AB80" i="26"/>
  <c r="AB82" i="26" s="1"/>
  <c r="AB2" i="16"/>
  <c r="AB49" i="26"/>
  <c r="AB2" i="8"/>
  <c r="AB2" i="27"/>
  <c r="AB28" i="26"/>
  <c r="AB30" i="26" s="1"/>
  <c r="H30" i="26" s="1"/>
  <c r="AB2" i="26"/>
  <c r="AA310" i="16"/>
  <c r="AA311" i="16" s="1"/>
  <c r="AA305" i="16"/>
  <c r="AA306" i="16" s="1"/>
  <c r="AA300" i="16"/>
  <c r="AA301" i="16" s="1"/>
  <c r="AA295" i="16"/>
  <c r="AA296" i="16" s="1"/>
  <c r="AA290" i="16"/>
  <c r="AA291" i="16" s="1"/>
  <c r="AA285" i="16"/>
  <c r="AA286" i="16" s="1"/>
  <c r="AB50" i="26"/>
  <c r="AB54" i="26" s="1"/>
  <c r="AA95" i="26"/>
  <c r="AA96" i="26" s="1"/>
  <c r="AA4" i="16"/>
  <c r="AA4" i="27"/>
  <c r="AB40" i="26"/>
  <c r="AB4" i="8" l="1"/>
  <c r="AB4" i="26"/>
  <c r="AB68" i="26"/>
  <c r="AA69" i="26" s="1"/>
  <c r="AB89" i="26"/>
  <c r="AB90" i="26" s="1"/>
  <c r="AB95" i="26" s="1"/>
  <c r="AB96" i="26" s="1"/>
  <c r="AB64" i="26"/>
  <c r="AB65" i="26" s="1"/>
  <c r="AB53" i="26"/>
  <c r="AB55" i="26" s="1"/>
  <c r="F56" i="26" s="1"/>
  <c r="AA3" i="16"/>
  <c r="AA3" i="26"/>
  <c r="AA3" i="27"/>
  <c r="AA3" i="8"/>
  <c r="AB3" i="27" l="1"/>
  <c r="AB3" i="8"/>
  <c r="AB3" i="16"/>
  <c r="AB3" i="26"/>
  <c r="F72" i="26"/>
  <c r="F58" i="26"/>
  <c r="F60" i="26" s="1"/>
  <c r="F16" i="28" s="1"/>
  <c r="AB310" i="16"/>
  <c r="AB311" i="16" s="1"/>
  <c r="F311" i="16" s="1"/>
  <c r="F24" i="28" s="1"/>
  <c r="AB305" i="16"/>
  <c r="AB306" i="16" s="1"/>
  <c r="F306" i="16" s="1"/>
  <c r="F23" i="28" s="1"/>
  <c r="AB300" i="16"/>
  <c r="AB301" i="16" s="1"/>
  <c r="F301" i="16" s="1"/>
  <c r="F22" i="28" s="1"/>
  <c r="AB295" i="16"/>
  <c r="AB296" i="16" s="1"/>
  <c r="F296" i="16" s="1"/>
  <c r="F21" i="28" s="1"/>
  <c r="AB290" i="16"/>
  <c r="AB291" i="16" s="1"/>
  <c r="F291" i="16" s="1"/>
  <c r="F20" i="28" s="1"/>
  <c r="AB285" i="16"/>
  <c r="AB286" i="16" s="1"/>
  <c r="F286" i="16" s="1"/>
  <c r="F66" i="26"/>
  <c r="F71" i="26" s="1"/>
  <c r="F74" i="26" s="1"/>
  <c r="F17" i="28" s="1"/>
  <c r="AB4" i="16"/>
  <c r="AB4" i="27"/>
  <c r="F19" i="28" l="1"/>
  <c r="F12" i="28" s="1"/>
  <c r="F3" i="28" s="1"/>
  <c r="B21" i="4" s="1"/>
  <c r="F2" i="27" l="1"/>
  <c r="F2" i="8"/>
  <c r="F2" i="26"/>
  <c r="F2" i="16"/>
</calcChain>
</file>

<file path=xl/sharedStrings.xml><?xml version="1.0" encoding="utf-8"?>
<sst xmlns="http://schemas.openxmlformats.org/spreadsheetml/2006/main" count="4621" uniqueCount="854">
  <si>
    <t>Model name:</t>
  </si>
  <si>
    <t>%</t>
  </si>
  <si>
    <t>date</t>
  </si>
  <si>
    <t>years</t>
  </si>
  <si>
    <t>Unit</t>
  </si>
  <si>
    <t>Constant</t>
  </si>
  <si>
    <t>Total</t>
  </si>
  <si>
    <t>flag</t>
  </si>
  <si>
    <t>year #</t>
  </si>
  <si>
    <t>month #</t>
  </si>
  <si>
    <t>year</t>
  </si>
  <si>
    <t>FINANCIAL YEAR</t>
  </si>
  <si>
    <t>days</t>
  </si>
  <si>
    <t>less</t>
  </si>
  <si>
    <t>Days in Model Period</t>
  </si>
  <si>
    <t>Model Period BEG</t>
  </si>
  <si>
    <t>month</t>
  </si>
  <si>
    <t>First model period BEG</t>
  </si>
  <si>
    <t>First model column flag</t>
  </si>
  <si>
    <t>column</t>
  </si>
  <si>
    <t>Model Column Total</t>
  </si>
  <si>
    <t>counter</t>
  </si>
  <si>
    <t>Model column counter</t>
  </si>
  <si>
    <t xml:space="preserve">Model Column Counter </t>
  </si>
  <si>
    <t>MODEL PERIOD</t>
  </si>
  <si>
    <t>Version number:</t>
  </si>
  <si>
    <t>Filename:</t>
  </si>
  <si>
    <t>Date:</t>
  </si>
  <si>
    <t>Author:</t>
  </si>
  <si>
    <t>Sponsor:</t>
  </si>
  <si>
    <t>Author contact information:</t>
  </si>
  <si>
    <t>Inflation Model</t>
  </si>
  <si>
    <t>Financial year ending</t>
  </si>
  <si>
    <t>Acronym</t>
  </si>
  <si>
    <t>Reference</t>
  </si>
  <si>
    <t>Item description</t>
  </si>
  <si>
    <t>Model</t>
  </si>
  <si>
    <t>2016-17</t>
  </si>
  <si>
    <t>2017-18</t>
  </si>
  <si>
    <t>2018-19</t>
  </si>
  <si>
    <t>2020-21</t>
  </si>
  <si>
    <t>2021-22</t>
  </si>
  <si>
    <t>2022-23</t>
  </si>
  <si>
    <t>2023-24</t>
  </si>
  <si>
    <t>2024-25</t>
  </si>
  <si>
    <t>2025-26</t>
  </si>
  <si>
    <t>2026-27</t>
  </si>
  <si>
    <t>2027-28</t>
  </si>
  <si>
    <t>2028-29</t>
  </si>
  <si>
    <t>2029-30</t>
  </si>
  <si>
    <t>nr</t>
  </si>
  <si>
    <t>A9001</t>
  </si>
  <si>
    <t>Indexation rate for index linked debt percentage increase</t>
  </si>
  <si>
    <t>BM351TAS_WS07</t>
  </si>
  <si>
    <t>W10003_WS09</t>
  </si>
  <si>
    <t>BB3805AL</t>
  </si>
  <si>
    <t>BB3805MY</t>
  </si>
  <si>
    <t>BB3805JN</t>
  </si>
  <si>
    <t>BB3805JL</t>
  </si>
  <si>
    <t>BB3805AT</t>
  </si>
  <si>
    <t>BB3805SR</t>
  </si>
  <si>
    <t>BB3805OR</t>
  </si>
  <si>
    <t>BB3805NR</t>
  </si>
  <si>
    <t>BB3805DR</t>
  </si>
  <si>
    <t>BB3805JY</t>
  </si>
  <si>
    <t>BB3805FY</t>
  </si>
  <si>
    <t>BB3805MH</t>
  </si>
  <si>
    <t>End of sheet</t>
  </si>
  <si>
    <t>Input references</t>
  </si>
  <si>
    <t>[Used in formula range - Do not delete]</t>
  </si>
  <si>
    <t>label</t>
  </si>
  <si>
    <t>App23 - Inflation measures</t>
  </si>
  <si>
    <t>Data validation</t>
  </si>
  <si>
    <t>Line description</t>
  </si>
  <si>
    <t>Item reference</t>
  </si>
  <si>
    <t>Units</t>
  </si>
  <si>
    <t>DPs</t>
  </si>
  <si>
    <t>2011-12</t>
  </si>
  <si>
    <t>2012-13</t>
  </si>
  <si>
    <t>2013-14</t>
  </si>
  <si>
    <t>2014-15</t>
  </si>
  <si>
    <t>2015-16</t>
  </si>
  <si>
    <t>2019-20</t>
  </si>
  <si>
    <t>Calculation, copy or download rule</t>
  </si>
  <si>
    <t>Validation description</t>
  </si>
  <si>
    <t>Completion</t>
  </si>
  <si>
    <t>Validation</t>
  </si>
  <si>
    <t>Completion checks</t>
  </si>
  <si>
    <t>Validation flags</t>
  </si>
  <si>
    <t>A</t>
  </si>
  <si>
    <t>Retail price index</t>
  </si>
  <si>
    <t>Please complete all cells in row</t>
  </si>
  <si>
    <t>Values required for all months in all years</t>
  </si>
  <si>
    <t>RPI: Months of actual data for Financial Year</t>
  </si>
  <si>
    <t>PB00000</t>
  </si>
  <si>
    <t>Counts the number of entries in lines 2 to 13.</t>
  </si>
  <si>
    <t>Must equal 12.</t>
  </si>
  <si>
    <t xml:space="preserve">Retail Price Index for April </t>
  </si>
  <si>
    <t xml:space="preserve">Retail Price Index for May </t>
  </si>
  <si>
    <t xml:space="preserve">Retail Price Index for June </t>
  </si>
  <si>
    <t xml:space="preserve">Retail Price Index for July </t>
  </si>
  <si>
    <t>Retail Price Index for August</t>
  </si>
  <si>
    <t>Retail Price Index for September</t>
  </si>
  <si>
    <t>Retail Price Index for October</t>
  </si>
  <si>
    <t xml:space="preserve">Retail Price Index for November </t>
  </si>
  <si>
    <t xml:space="preserve">Retail Price Index for December </t>
  </si>
  <si>
    <t xml:space="preserve">Retail Price Index for January </t>
  </si>
  <si>
    <t xml:space="preserve">Retail Price Index for February </t>
  </si>
  <si>
    <t xml:space="preserve">Retail Price Index for March </t>
  </si>
  <si>
    <t>B</t>
  </si>
  <si>
    <t>Consumer price index (including housing costs)</t>
  </si>
  <si>
    <t>CPIH: Months of actual data for Financial Year</t>
  </si>
  <si>
    <t>PB00003</t>
  </si>
  <si>
    <t>Counts the number of entries in lines 15 to 26.</t>
  </si>
  <si>
    <t xml:space="preserve">Consumer Price Index (with housing) for April </t>
  </si>
  <si>
    <t>BB3905AL</t>
  </si>
  <si>
    <t xml:space="preserve">Consumer Price Index (with housing) for May </t>
  </si>
  <si>
    <t>BB3905MY</t>
  </si>
  <si>
    <t xml:space="preserve">Consumer Price Index (with housing) for June </t>
  </si>
  <si>
    <t>BB3905JN</t>
  </si>
  <si>
    <t xml:space="preserve">Consumer Price Index (with housing) for July </t>
  </si>
  <si>
    <t>BB3905JL</t>
  </si>
  <si>
    <t>Consumer Price Index (with housing) for August</t>
  </si>
  <si>
    <t>BB3905AT</t>
  </si>
  <si>
    <t>Consumer Price Index (with housing) for September</t>
  </si>
  <si>
    <t>BB3905SR</t>
  </si>
  <si>
    <t>Consumer Price Index (with housing) for October</t>
  </si>
  <si>
    <t>BB3905OR</t>
  </si>
  <si>
    <t xml:space="preserve">Consumer Price Index (with housing) for November </t>
  </si>
  <si>
    <t>BB3905NR</t>
  </si>
  <si>
    <t xml:space="preserve">Consumer Price Index (with housing) for December </t>
  </si>
  <si>
    <t>BB3905DR</t>
  </si>
  <si>
    <t xml:space="preserve">Consumer Price Index (with housing) for January </t>
  </si>
  <si>
    <t>BB3905JY</t>
  </si>
  <si>
    <t xml:space="preserve">Consumer Price Index (with housing) for February </t>
  </si>
  <si>
    <t>BB3905FY</t>
  </si>
  <si>
    <t xml:space="preserve">Consumer Price Index (with housing) for March </t>
  </si>
  <si>
    <t>BB3905MH</t>
  </si>
  <si>
    <t>C</t>
  </si>
  <si>
    <t>D</t>
  </si>
  <si>
    <t>Financial year average indices</t>
  </si>
  <si>
    <t>RPI: Financial year average indices</t>
  </si>
  <si>
    <t>PB00113BP</t>
  </si>
  <si>
    <t>Average of lines 2 to 13.</t>
  </si>
  <si>
    <t>CPIH: Financial year average indices</t>
  </si>
  <si>
    <t>PB00200</t>
  </si>
  <si>
    <t>Average of lines 15 to 26.</t>
  </si>
  <si>
    <t>E</t>
  </si>
  <si>
    <t>Year on year % change</t>
  </si>
  <si>
    <t>RPI: November year on year %</t>
  </si>
  <si>
    <t>APP23001</t>
  </si>
  <si>
    <t>Year on year change in line 9.</t>
  </si>
  <si>
    <t>RPI: Financial year average indices year on year %</t>
  </si>
  <si>
    <t>APP23002</t>
  </si>
  <si>
    <t>Year on year change in line 28.</t>
  </si>
  <si>
    <t>RPI: Financial year end indices year on year %</t>
  </si>
  <si>
    <t>APP23003</t>
  </si>
  <si>
    <t>Year on year change in line 13.</t>
  </si>
  <si>
    <t>CPIH: November year on year %</t>
  </si>
  <si>
    <t>APP23004</t>
  </si>
  <si>
    <t>Year on year change in line 22.</t>
  </si>
  <si>
    <t>CPIH: Financial year average indices year on year %</t>
  </si>
  <si>
    <t>APP23005</t>
  </si>
  <si>
    <t>Year on year change in line 29.</t>
  </si>
  <si>
    <t>CPIH: Financial year end indices year on year %</t>
  </si>
  <si>
    <t>APP23006</t>
  </si>
  <si>
    <t>Year on year change in line 26.</t>
  </si>
  <si>
    <t>Wedge between RPI and CPIH</t>
  </si>
  <si>
    <t>APP23007</t>
  </si>
  <si>
    <t>Line 31 - line 34.</t>
  </si>
  <si>
    <t>F</t>
  </si>
  <si>
    <t>Long term inflation rates</t>
  </si>
  <si>
    <t>Long term RPI inflation rate</t>
  </si>
  <si>
    <t>APP23008</t>
  </si>
  <si>
    <t>Long term CPIH inflation rate</t>
  </si>
  <si>
    <t>APP23009</t>
  </si>
  <si>
    <t>KEY</t>
  </si>
  <si>
    <t>Input</t>
  </si>
  <si>
    <t>Copy</t>
  </si>
  <si>
    <t>Calculation</t>
  </si>
  <si>
    <t>Pre populated</t>
  </si>
  <si>
    <t>App23 guidance and line definitions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</si>
  <si>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</si>
  <si>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Line</t>
  </si>
  <si>
    <t>Definition</t>
  </si>
  <si>
    <t>Block A</t>
  </si>
  <si>
    <t>1-13</t>
  </si>
  <si>
    <t>Pre-populated data in green cells are published values for the retail price index (RPI) available on the ONS website. For 2017-18 onwards in lines 2 to 13, companies should enter forecast RPI values for each month. Line 1 will update automatically and should equal 12 to indicate that forecasts have been completed for all months of the financial year.</t>
  </si>
  <si>
    <t>Block B</t>
  </si>
  <si>
    <t>14-26</t>
  </si>
  <si>
    <t>Pre-populated data in green cells are published values for the consumer price index including housing costs (CPIH) available on the ONS website. For 2017-18 onwards in lines 15 to 26, companies should enter forecast CPIH values for each month. Line 14 will update automatically and should equal 12 to indicate that forecasts have been completed for all months of the financial year.</t>
  </si>
  <si>
    <t>Block C</t>
  </si>
  <si>
    <t>The percentage uplift of index-linked debt by indexation. The financial model works on year average prices, so a year average inflation rate for index linked debt is more appropriate.</t>
  </si>
  <si>
    <t>Block D</t>
  </si>
  <si>
    <t>28-29</t>
  </si>
  <si>
    <t>The financial year average indices calculated by taking an average over 12 months from April to March.</t>
  </si>
  <si>
    <t>Block E</t>
  </si>
  <si>
    <t>30-35</t>
  </si>
  <si>
    <t>The year on year % change in the indices.</t>
  </si>
  <si>
    <t>The annual % change in RPI average minus the annual change in CPI(H) average.</t>
  </si>
  <si>
    <t>Block F</t>
  </si>
  <si>
    <t>The company's view of the long term inflation rate for RPI. Long term inflation rate is the rate used to discount the nominal WACC into a real WACC.</t>
  </si>
  <si>
    <t>The company's view of the long term inflation rate for CPI(H). Long term inflation rate is the rate used to discount the nominal WACC into a real WACC.</t>
  </si>
  <si>
    <t>Actual</t>
  </si>
  <si>
    <t>Actual vs Forecast</t>
  </si>
  <si>
    <t xml:space="preserve"> Financial year ending </t>
  </si>
  <si>
    <t>First modelling column financial year#</t>
  </si>
  <si>
    <t>Financial year end month number</t>
  </si>
  <si>
    <t>Model period ending</t>
  </si>
  <si>
    <t>Forecast period flag</t>
  </si>
  <si>
    <t>Forecast</t>
  </si>
  <si>
    <t>A: TIME</t>
  </si>
  <si>
    <t>Timeline setup</t>
  </si>
  <si>
    <t>Timeline start dates</t>
  </si>
  <si>
    <t>1st model column start date</t>
  </si>
  <si>
    <t>Date should be the first date of the financial year</t>
  </si>
  <si>
    <t>Financial year inputs</t>
  </si>
  <si>
    <t>Financial model start year</t>
  </si>
  <si>
    <t>Month of financial year end for financial model</t>
  </si>
  <si>
    <t>Timeline labels</t>
  </si>
  <si>
    <t>Project dates</t>
  </si>
  <si>
    <t>Base financial year</t>
  </si>
  <si>
    <t>Forecast start date</t>
  </si>
  <si>
    <t>Forecast duration</t>
  </si>
  <si>
    <t>Forecast duration (text)</t>
  </si>
  <si>
    <t>2021-25</t>
  </si>
  <si>
    <t>years #</t>
  </si>
  <si>
    <t>A: COMPANY INPUTS</t>
  </si>
  <si>
    <t>THE FIGURES IN THIS TABLE ARE NOT NATIONAL STATISTICS</t>
  </si>
  <si>
    <t>Table 36</t>
  </si>
  <si>
    <r>
      <t xml:space="preserve"> RPI All Items index: 1947 to 2015 </t>
    </r>
    <r>
      <rPr>
        <b/>
        <vertAlign val="superscript"/>
        <sz val="11"/>
        <rFont val="Calibri"/>
        <family val="2"/>
      </rPr>
      <t>1</t>
    </r>
  </si>
  <si>
    <t xml:space="preserve"> Annual</t>
  </si>
  <si>
    <t xml:space="preserve"> </t>
  </si>
  <si>
    <t xml:space="preserve"> average</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</si>
  <si>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</si>
  <si>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</si>
  <si>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</si>
  <si>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</si>
  <si>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</si>
  <si>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</si>
  <si>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</si>
  <si>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</si>
  <si>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</si>
  <si>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</si>
  <si>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</si>
  <si>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</si>
  <si>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CHAW</t>
  </si>
  <si>
    <t xml:space="preserve"> January 1987=100</t>
  </si>
  <si>
    <t>UPDATE FOR APRIL 2016</t>
  </si>
  <si>
    <t>UPDATE FOR APRIL 2017</t>
  </si>
  <si>
    <t>UPDATE FOR APRIL 2018</t>
  </si>
  <si>
    <t>Title</t>
  </si>
  <si>
    <t xml:space="preserve">RPI All Items Index: Jan 1987=100                                       </t>
  </si>
  <si>
    <t>RPI All Items Index: Jan 1987=100</t>
  </si>
  <si>
    <t>CDID</t>
  </si>
  <si>
    <t>PreUnit</t>
  </si>
  <si>
    <t/>
  </si>
  <si>
    <t>Source dataset ID</t>
  </si>
  <si>
    <t>MM23</t>
  </si>
  <si>
    <t>Index, base year = 100</t>
  </si>
  <si>
    <t>Release Date</t>
  </si>
  <si>
    <t>12-04-2016</t>
  </si>
  <si>
    <t>Release date</t>
  </si>
  <si>
    <t>11-04-2017</t>
  </si>
  <si>
    <t>Next release</t>
  </si>
  <si>
    <t>17 May 2016</t>
  </si>
  <si>
    <t>16 May 2017</t>
  </si>
  <si>
    <t>Important Notes</t>
  </si>
  <si>
    <t>[]</t>
  </si>
  <si>
    <t>2015 APR</t>
  </si>
  <si>
    <t>2016 APR</t>
  </si>
  <si>
    <t>2017 APR</t>
  </si>
  <si>
    <t>2015 MAY</t>
  </si>
  <si>
    <t>2016 MAY</t>
  </si>
  <si>
    <t>2017 MAY</t>
  </si>
  <si>
    <t>2015 JUN</t>
  </si>
  <si>
    <t>2016 JUN</t>
  </si>
  <si>
    <t>2017 JUN</t>
  </si>
  <si>
    <t>2015 JUL</t>
  </si>
  <si>
    <t>2016 JUL</t>
  </si>
  <si>
    <t>2017 JUL</t>
  </si>
  <si>
    <t>2015 AUG</t>
  </si>
  <si>
    <t>2016 AUG</t>
  </si>
  <si>
    <t>2017 AUG</t>
  </si>
  <si>
    <t>2015 SEP</t>
  </si>
  <si>
    <t>2016 SEP</t>
  </si>
  <si>
    <t>2017 SEP</t>
  </si>
  <si>
    <t>2015 OCT</t>
  </si>
  <si>
    <t>2016 OCT</t>
  </si>
  <si>
    <t>2017 OCT</t>
  </si>
  <si>
    <t>2015 NOV</t>
  </si>
  <si>
    <t>2016 NOV</t>
  </si>
  <si>
    <t>2017 NOV</t>
  </si>
  <si>
    <t>2015 DEC</t>
  </si>
  <si>
    <t>2016 DEC</t>
  </si>
  <si>
    <t>2017 DEC</t>
  </si>
  <si>
    <t>2016 JAN</t>
  </si>
  <si>
    <t>2017 JAN</t>
  </si>
  <si>
    <t>2018 JAN</t>
  </si>
  <si>
    <t>2016 FEB</t>
  </si>
  <si>
    <t>2017 FEB</t>
  </si>
  <si>
    <t>2018 FEB</t>
  </si>
  <si>
    <t>2016 MAR</t>
  </si>
  <si>
    <t>2017 MAR</t>
  </si>
  <si>
    <t>2018 MAR</t>
  </si>
  <si>
    <t>CPIH ANNUAL RATE 00: ALL ITEMS 2015=100</t>
  </si>
  <si>
    <t>L55O</t>
  </si>
  <si>
    <t>13-06-2018</t>
  </si>
  <si>
    <t>18 July 2018</t>
  </si>
  <si>
    <t>Important notes</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</si>
  <si>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</si>
  <si>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</si>
  <si>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</si>
  <si>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</si>
  <si>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</si>
  <si>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</si>
  <si>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</si>
  <si>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</si>
  <si>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</si>
  <si>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</si>
  <si>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</si>
  <si>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</si>
  <si>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</si>
  <si>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</si>
  <si>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</si>
  <si>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</si>
  <si>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</si>
  <si>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</si>
  <si>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</si>
  <si>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</si>
  <si>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</si>
  <si>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</si>
  <si>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</si>
  <si>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</si>
  <si>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</si>
  <si>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</si>
  <si>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</si>
  <si>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</si>
  <si>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</si>
  <si>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</si>
  <si>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</si>
  <si>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</si>
  <si>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</si>
  <si>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</si>
  <si>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</si>
  <si>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</si>
  <si>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</si>
  <si>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</si>
  <si>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</si>
  <si>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</si>
  <si>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</si>
  <si>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</si>
  <si>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</si>
  <si>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</si>
  <si>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</si>
  <si>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</si>
  <si>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</si>
  <si>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</si>
  <si>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</si>
  <si>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</si>
  <si>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</si>
  <si>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</si>
  <si>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</si>
  <si>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</si>
  <si>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</si>
  <si>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</si>
  <si>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</si>
  <si>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</si>
  <si>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</si>
  <si>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</si>
  <si>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</si>
  <si>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</si>
  <si>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</si>
  <si>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</si>
  <si>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</si>
  <si>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</si>
  <si>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</si>
  <si>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</si>
  <si>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</si>
  <si>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</si>
  <si>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</si>
  <si>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</si>
  <si>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</si>
  <si>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</si>
  <si>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</si>
  <si>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</si>
  <si>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</si>
  <si>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</si>
  <si>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</si>
  <si>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</si>
  <si>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</si>
  <si>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</si>
  <si>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</si>
  <si>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</si>
  <si>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</si>
  <si>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</si>
  <si>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</si>
  <si>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</si>
  <si>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</si>
  <si>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</si>
  <si>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</si>
  <si>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</si>
  <si>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</si>
  <si>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</si>
  <si>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</si>
  <si>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</si>
  <si>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</si>
  <si>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</si>
  <si>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</si>
  <si>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</si>
  <si>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</si>
  <si>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</si>
  <si>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</si>
  <si>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</si>
  <si>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</si>
  <si>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</si>
  <si>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</si>
  <si>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</si>
  <si>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</si>
  <si>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</si>
  <si>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</si>
  <si>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2018 APR</t>
  </si>
  <si>
    <t>2018 MAY</t>
  </si>
  <si>
    <t>Select company</t>
  </si>
  <si>
    <t>Timeline label</t>
  </si>
  <si>
    <t>Ofwat Input Override Threshold Level</t>
  </si>
  <si>
    <t>Retail price index - RPI: Months of actual data for Financial Year</t>
  </si>
  <si>
    <t>Price Review 2019</t>
  </si>
  <si>
    <t xml:space="preserve">Retail price index - Retail Price Index for April </t>
  </si>
  <si>
    <t xml:space="preserve">Retail price index - Retail Price Index for May </t>
  </si>
  <si>
    <t xml:space="preserve">Retail price index - Retail Price Index for June </t>
  </si>
  <si>
    <t xml:space="preserve">Retail price index - Retail Price Index for July </t>
  </si>
  <si>
    <t>Retail price index - Retail Price Index for August</t>
  </si>
  <si>
    <t>Retail price index - Retail Price Index for September</t>
  </si>
  <si>
    <t>Retail price index - Retail Price Index for October</t>
  </si>
  <si>
    <t xml:space="preserve">Retail price index - Retail Price Index for November </t>
  </si>
  <si>
    <t xml:space="preserve">Retail price index - Retail Price Index for December </t>
  </si>
  <si>
    <t xml:space="preserve">Retail price index - Retail Price Index for January </t>
  </si>
  <si>
    <t xml:space="preserve">Retail price index - Retail Price Index for February </t>
  </si>
  <si>
    <t xml:space="preserve">Retail price index - Retail Price Index for March </t>
  </si>
  <si>
    <t>Consumer price index (including housing costs) - CPIH: Months of actual data for Financial Year</t>
  </si>
  <si>
    <t xml:space="preserve">Consumer price index (including housing costs) - Consumer Price Index (with housing) for April </t>
  </si>
  <si>
    <t xml:space="preserve">Consumer price index (including housing costs) - Consumer Price Index (with housing) for May </t>
  </si>
  <si>
    <t xml:space="preserve">Consumer price index (including housing costs) - Consumer Price Index (with housing) for June </t>
  </si>
  <si>
    <t xml:space="preserve">Consumer price index (including housing costs) - Consumer Price Index (with housing) for July </t>
  </si>
  <si>
    <t>Consumer price index (including housing costs) - Consumer Price Index (with housing) for August</t>
  </si>
  <si>
    <t>Consumer price index (including housing costs) - Consumer Price Index (with housing) for September</t>
  </si>
  <si>
    <t>Consumer price index (including housing costs) - Consumer Price Index (with housing) for October</t>
  </si>
  <si>
    <t xml:space="preserve">Consumer price index (including housing costs) - Consumer Price Index (with housing) for November </t>
  </si>
  <si>
    <t xml:space="preserve">Consumer price index (including housing costs) - Consumer Price Index (with housing) for December </t>
  </si>
  <si>
    <t xml:space="preserve">Consumer price index (including housing costs) - Consumer Price Index (with housing) for January </t>
  </si>
  <si>
    <t xml:space="preserve">Consumer price index (including housing costs) - Consumer Price Index (with housing) for February </t>
  </si>
  <si>
    <t xml:space="preserve">Consumer price index (including housing costs) - Consumer Price Index (with housing) for March </t>
  </si>
  <si>
    <t>Indexation rate for index linked debt percentage increase - Indexation rate for index linked debt percentage increase</t>
  </si>
  <si>
    <t>Financial year average indices - RPI: Financial year average indices</t>
  </si>
  <si>
    <t>Financial year average indices - CPIH: Financial year average indices</t>
  </si>
  <si>
    <t>Year on year % change - RPI: November year on year %</t>
  </si>
  <si>
    <t>Year on year % change - RPI: Financial year average indices year on year %</t>
  </si>
  <si>
    <t>Year on year % change - RPI: Financial year end indices year on year %</t>
  </si>
  <si>
    <t>Year on year % change - CPIH: November year on year %</t>
  </si>
  <si>
    <t>Year on year % change - CPIH: Financial year average indices year on year %</t>
  </si>
  <si>
    <t>Year on year % change - CPIH: Financial year end indices year on year %</t>
  </si>
  <si>
    <t>Year on year % change - Wedge between RPI and CPIH</t>
  </si>
  <si>
    <t>Long term inflation rates - Long term RPI inflation rate</t>
  </si>
  <si>
    <t>Long term inflation rates - Long term CPIH inflation rate</t>
  </si>
  <si>
    <t>Description_input</t>
  </si>
  <si>
    <t>Units_input</t>
  </si>
  <si>
    <t>PR19 application</t>
  </si>
  <si>
    <t>Common</t>
  </si>
  <si>
    <t>Name</t>
  </si>
  <si>
    <t>Weightings</t>
  </si>
  <si>
    <t>Discount Rate</t>
  </si>
  <si>
    <t>C: OFWAT OVERRIDE ON INPUTS</t>
  </si>
  <si>
    <t>A Retail price index</t>
  </si>
  <si>
    <t>B Consumer price index (including housing costs)</t>
  </si>
  <si>
    <t>C Indexation rate for index linked debt percentage increase</t>
  </si>
  <si>
    <t>D Financial year average indices</t>
  </si>
  <si>
    <t>E Year on year % change</t>
  </si>
  <si>
    <t>F Long term inflation rates</t>
  </si>
  <si>
    <t xml:space="preserve"> nr </t>
  </si>
  <si>
    <t xml:space="preserve"> % </t>
  </si>
  <si>
    <t>https://www.ons.gov.uk/economy/inflationandpriceindices/bulletins/consumerpriceinflation/may2018</t>
  </si>
  <si>
    <t>https://www.ons.gov.uk/economy/inflationandpriceindices/timeseries/czbh/mm23</t>
  </si>
  <si>
    <t xml:space="preserve">Model Period Beginning Counter </t>
  </si>
  <si>
    <t>Financial Year Ending</t>
  </si>
  <si>
    <t>Actual Period End</t>
  </si>
  <si>
    <t>Actual Period Start</t>
  </si>
  <si>
    <t>Data set to use</t>
  </si>
  <si>
    <t>Growth Rate to use if no data available</t>
  </si>
  <si>
    <t xml:space="preserve">% </t>
  </si>
  <si>
    <t>Actual data period</t>
  </si>
  <si>
    <t>Forecast Data Period</t>
  </si>
  <si>
    <t>FORECAST PERIOD</t>
  </si>
  <si>
    <t>Forecast start period flag</t>
  </si>
  <si>
    <t>Forecast end period flag</t>
  </si>
  <si>
    <t>Forecast end date</t>
  </si>
  <si>
    <t xml:space="preserve">Total number of forecast periods </t>
  </si>
  <si>
    <t>periods</t>
  </si>
  <si>
    <t>Pre-forecast period flag - total</t>
  </si>
  <si>
    <t>Actual period flag</t>
  </si>
  <si>
    <t>MODEL TIMELINE</t>
  </si>
  <si>
    <t>Timeline label counter</t>
  </si>
  <si>
    <t>Last pre-forecast period flag</t>
  </si>
  <si>
    <t xml:space="preserve">D: SELECTED INPUTS </t>
  </si>
  <si>
    <t xml:space="preserve">E: ACTIVE INPUTS </t>
  </si>
  <si>
    <t>1 = Company, 2 = ONS, 3 = Override</t>
  </si>
  <si>
    <t>RPI rate to use if data unavailable</t>
  </si>
  <si>
    <t>CPIH rate to use if data unavailable</t>
  </si>
  <si>
    <t>Retail Price Index for April - Active</t>
  </si>
  <si>
    <t>Retail Price Index for May - Active</t>
  </si>
  <si>
    <t>Retail Price Index for June - Active</t>
  </si>
  <si>
    <t>Retail Price Index for July - Active</t>
  </si>
  <si>
    <t>Retail Price Index for August- Active</t>
  </si>
  <si>
    <t>Retail Price Index for September- Active</t>
  </si>
  <si>
    <t>Retail Price Index for October- Active</t>
  </si>
  <si>
    <t>Retail Price Index for November - Active</t>
  </si>
  <si>
    <t>Retail Price Index for December - Active</t>
  </si>
  <si>
    <t>Retail Price Index for January - Active</t>
  </si>
  <si>
    <t>Retail Price Index for February - Active</t>
  </si>
  <si>
    <t>Retail Price Index for March - Active</t>
  </si>
  <si>
    <t>Consumer Price Index (with housing) for April - Active</t>
  </si>
  <si>
    <t>Consumer Price Index (with housing) for May - Active</t>
  </si>
  <si>
    <t>Consumer Price Index (with housing) for June - Active</t>
  </si>
  <si>
    <t>Consumer Price Index (with housing) for July - Active</t>
  </si>
  <si>
    <t>Consumer Price Index (with housing) for August- Active</t>
  </si>
  <si>
    <t>Consumer Price Index (with housing) for September- Active</t>
  </si>
  <si>
    <t>Consumer Price Index (with housing) for October- Active</t>
  </si>
  <si>
    <t>Consumer Price Index (with housing) for November - Active</t>
  </si>
  <si>
    <t>Consumer Price Index (with housing) for December - Active</t>
  </si>
  <si>
    <t>Consumer Price Index (with housing) for January - Active</t>
  </si>
  <si>
    <t>Consumer Price Index (with housing) for February - Active</t>
  </si>
  <si>
    <t>Consumer Price Index (with housing) for March - Active</t>
  </si>
  <si>
    <t>RPI: Financial year average indices - Active</t>
  </si>
  <si>
    <t>CPIH: Financial year average indices - Active</t>
  </si>
  <si>
    <t>RPI: November year on year % - Active</t>
  </si>
  <si>
    <t>RPI: Financial year average indices year on year % - Active</t>
  </si>
  <si>
    <t>RPI: Financial year end indices year on year % - Active</t>
  </si>
  <si>
    <t>CPIH: November year on year % - Active</t>
  </si>
  <si>
    <t>CPIH: Financial year average indices year on year % - Active</t>
  </si>
  <si>
    <t>CPIH: Financial year end indices year on year % - Active</t>
  </si>
  <si>
    <t>Wedge between RPI and CPIH - Active</t>
  </si>
  <si>
    <t>RPI: Months of actual data for Financial Year - Active</t>
  </si>
  <si>
    <t>CPIH: Months of actual data for Financial Year - Active</t>
  </si>
  <si>
    <t>RPI: Months of actual data for Financial Year - Company data</t>
  </si>
  <si>
    <t>Retail Price Index for August - Company data</t>
  </si>
  <si>
    <t>Retail Price Index for September - Company data</t>
  </si>
  <si>
    <t>Retail Price Index for October - Company data</t>
  </si>
  <si>
    <t>CPIH: Months of actual data for Financial Year - Company data</t>
  </si>
  <si>
    <t>Consumer Price Index (with housing) for August - Company data</t>
  </si>
  <si>
    <t>Consumer Price Index (with housing) for September - Company data</t>
  </si>
  <si>
    <t>Consumer Price Index (with housing) for October - Company data</t>
  </si>
  <si>
    <t>Consumer Price Index (with housing) for March - Company data</t>
  </si>
  <si>
    <t>Retail Price Index for April - Company data</t>
  </si>
  <si>
    <t>Retail Price Index for May - Company data</t>
  </si>
  <si>
    <t>Retail Price Index for June - Company data</t>
  </si>
  <si>
    <t>Retail Price Index for July - Company data</t>
  </si>
  <si>
    <t>Retail Price Index for November - Company data</t>
  </si>
  <si>
    <t>Retail Price Index for December - Company data</t>
  </si>
  <si>
    <t>Retail Price Index for January - Company data</t>
  </si>
  <si>
    <t>Retail Price Index for February - Company data</t>
  </si>
  <si>
    <t>Retail Price Index for March - Company data</t>
  </si>
  <si>
    <t>Consumer Price Index (with housing) for April - Company data</t>
  </si>
  <si>
    <t>Consumer Price Index (with housing) for May - Company data</t>
  </si>
  <si>
    <t>Consumer Price Index (with housing) for June - Company data</t>
  </si>
  <si>
    <t>Consumer Price Index (with housing) for July - Company data</t>
  </si>
  <si>
    <t>Consumer Price Index (with housing) for November - Company data</t>
  </si>
  <si>
    <t>Consumer Price Index (with housing) for December - Company data</t>
  </si>
  <si>
    <t>Consumer Price Index (with housing) for January - Company data</t>
  </si>
  <si>
    <t>Consumer Price Index (with housing) for February - Company data</t>
  </si>
  <si>
    <t>B: ONS DATA</t>
  </si>
  <si>
    <t>Indexation rate for index linked debt percentage increase - Company data</t>
  </si>
  <si>
    <t>RPI: Financial year average indices - Company data</t>
  </si>
  <si>
    <t>CPIH: Financial year average indices - Company data</t>
  </si>
  <si>
    <t>RPI: November year on year % - Company data</t>
  </si>
  <si>
    <t>RPI: Financial year average indices year on year % - Company data</t>
  </si>
  <si>
    <t>RPI: Financial year end indices year on year % - Company data</t>
  </si>
  <si>
    <t>CPIH: November year on year % - Company data</t>
  </si>
  <si>
    <t>CPIH: Financial year average indices year on year % - Company data</t>
  </si>
  <si>
    <t>CPIH: Financial year end indices year on year % - Company data</t>
  </si>
  <si>
    <t>Wedge between RPI and CPIH - Company data</t>
  </si>
  <si>
    <t>Long term RPI inflation rate - Company data</t>
  </si>
  <si>
    <t>Long term CPIH inflation rate - Company data</t>
  </si>
  <si>
    <t>RPI: Months of actual data for Financial Year - ONS data</t>
  </si>
  <si>
    <t>Retail Price Index for April - ONS data</t>
  </si>
  <si>
    <t>Retail Price Index for May - ONS data</t>
  </si>
  <si>
    <t>Retail Price Index for June - ONS data</t>
  </si>
  <si>
    <t>Retail Price Index for July - ONS data</t>
  </si>
  <si>
    <t>Retail Price Index for August - ONS data</t>
  </si>
  <si>
    <t>Retail Price Index for September - ONS data</t>
  </si>
  <si>
    <t>Retail Price Index for October - ONS data</t>
  </si>
  <si>
    <t>Retail Price Index for November - ONS data</t>
  </si>
  <si>
    <t>Retail Price Index for December - ONS data</t>
  </si>
  <si>
    <t>Retail Price Index for January - ONS data</t>
  </si>
  <si>
    <t>Retail Price Index for February - ONS data</t>
  </si>
  <si>
    <t>Retail Price Index for March - ONS data</t>
  </si>
  <si>
    <t>CPIH: Months of actual data for Financial Year - ONS data</t>
  </si>
  <si>
    <t>Consumer Price Index (with housing) for April - ONS data</t>
  </si>
  <si>
    <t>Consumer Price Index (with housing) for May - ONS data</t>
  </si>
  <si>
    <t>Consumer Price Index (with housing) for June - ONS data</t>
  </si>
  <si>
    <t>Consumer Price Index (with housing) for July - ONS data</t>
  </si>
  <si>
    <t>Consumer Price Index (with housing) for August - ONS data</t>
  </si>
  <si>
    <t>Consumer Price Index (with housing) for September - ONS data</t>
  </si>
  <si>
    <t>Consumer Price Index (with housing) for October - ONS data</t>
  </si>
  <si>
    <t>Consumer Price Index (with housing) for November - ONS data</t>
  </si>
  <si>
    <t>Consumer Price Index (with housing) for December - ONS data</t>
  </si>
  <si>
    <t>Consumer Price Index (with housing) for January - ONS data</t>
  </si>
  <si>
    <t>Consumer Price Index (with housing) for February - ONS data</t>
  </si>
  <si>
    <t>Consumer Price Index (with housing) for March - ONS data</t>
  </si>
  <si>
    <t>Indexation rate for index linked debt percentage increase - ONS data</t>
  </si>
  <si>
    <t>RPI: Financial year average indices - ONS data</t>
  </si>
  <si>
    <t>CPIH: Financial year average indices - ONS data</t>
  </si>
  <si>
    <t>RPI: November year on year % - ONS data</t>
  </si>
  <si>
    <t>RPI: Financial year average indices year on year % - ONS data</t>
  </si>
  <si>
    <t>RPI: Financial year end indices year on year % - ONS data</t>
  </si>
  <si>
    <t>CPIH: November year on year % - ONS data</t>
  </si>
  <si>
    <t>CPIH: Financial year average indices year on year % - ONS data</t>
  </si>
  <si>
    <t>CPIH: Financial year end indices year on year % - ONS data</t>
  </si>
  <si>
    <t>Wedge between RPI and CPIH - ONS data</t>
  </si>
  <si>
    <t>Long term RPI inflation rate - ONS data</t>
  </si>
  <si>
    <t>Long term CPIH inflation rate - ONS data</t>
  </si>
  <si>
    <t>RPI: Months of actual data for Financial Year - Override data</t>
  </si>
  <si>
    <t>Retail Price Index for May - Override data</t>
  </si>
  <si>
    <t>Retail Price Index for June - Override data</t>
  </si>
  <si>
    <t>Retail Price Index for July - Override data</t>
  </si>
  <si>
    <t>Retail Price Index for August - Override data</t>
  </si>
  <si>
    <t>Retail Price Index for September - Override data</t>
  </si>
  <si>
    <t>Retail Price Index for October - Override data</t>
  </si>
  <si>
    <t>Retail Price Index for November - Override data</t>
  </si>
  <si>
    <t>Retail Price Index for December - Override data</t>
  </si>
  <si>
    <t>Retail Price Index for January - Override data</t>
  </si>
  <si>
    <t>Retail Price Index for February - Override data</t>
  </si>
  <si>
    <t>Retail Price Index for March - Override data</t>
  </si>
  <si>
    <t>CPIH: Months of actual data for Financial Year - Override data</t>
  </si>
  <si>
    <t>Consumer Price Index (with housing) for April - Override data</t>
  </si>
  <si>
    <t>Consumer Price Index (with housing) for May - Override data</t>
  </si>
  <si>
    <t>Consumer Price Index (with housing) for June - Override data</t>
  </si>
  <si>
    <t>Consumer Price Index (with housing) for July - Override data</t>
  </si>
  <si>
    <t>Consumer Price Index (with housing) for August - Override data</t>
  </si>
  <si>
    <t>Consumer Price Index (with housing) for September - Override data</t>
  </si>
  <si>
    <t>Consumer Price Index (with housing) for October - Override data</t>
  </si>
  <si>
    <t>Consumer Price Index (with housing) for November - Override data</t>
  </si>
  <si>
    <t>Consumer Price Index (with housing) for December - Override data</t>
  </si>
  <si>
    <t>Consumer Price Index (with housing) for January - Override data</t>
  </si>
  <si>
    <t>Consumer Price Index (with housing) for February - Override data</t>
  </si>
  <si>
    <t>Consumer Price Index (with housing) for March - Override data</t>
  </si>
  <si>
    <t>Indexation rate for index linked debt percentage increase - Override data</t>
  </si>
  <si>
    <t>RPI: Financial year average indices - Override data</t>
  </si>
  <si>
    <t>CPIH: Financial year average indices - Override data</t>
  </si>
  <si>
    <t>RPI: November year on year % - Override data</t>
  </si>
  <si>
    <t>RPI: Financial year average indices year on year % - Override data</t>
  </si>
  <si>
    <t>RPI: Financial year end indices year on year % - Override data</t>
  </si>
  <si>
    <t>CPIH: November year on year % - Override data</t>
  </si>
  <si>
    <t>CPIH: Financial year average indices year on year % - Override data</t>
  </si>
  <si>
    <t>CPIH: Financial year end indices year on year % - Override data</t>
  </si>
  <si>
    <t>Wedge between RPI and CPIH - Override data</t>
  </si>
  <si>
    <t>Long term RPI inflation rate - Override data</t>
  </si>
  <si>
    <t>Long term CPIH inflation rate - Override data</t>
  </si>
  <si>
    <t>RPI: Months of actual data for Financial Year - Selected data</t>
  </si>
  <si>
    <t>Retail Price Index for April - Selected data</t>
  </si>
  <si>
    <t>Retail Price Index for May - Selected data</t>
  </si>
  <si>
    <t>Retail Price Index for June - Selected data</t>
  </si>
  <si>
    <t>Retail Price Index for July - Selected data</t>
  </si>
  <si>
    <t>Retail Price Index for August - Selected data</t>
  </si>
  <si>
    <t>Retail Price Index for September - Selected data</t>
  </si>
  <si>
    <t>Retail Price Index for October - Selected data</t>
  </si>
  <si>
    <t>Retail Price Index for November - Selected data</t>
  </si>
  <si>
    <t>Retail Price Index for December - Selected data</t>
  </si>
  <si>
    <t>Retail Price Index for January - Selected data</t>
  </si>
  <si>
    <t>Retail Price Index for February - Selected data</t>
  </si>
  <si>
    <t>Retail Price Index for March - Selected data</t>
  </si>
  <si>
    <t>CPIH: Months of actual data for Financial Year - Selected data</t>
  </si>
  <si>
    <t>Consumer Price Index (with housing) for April - Selected data</t>
  </si>
  <si>
    <t>Consumer Price Index (with housing) for May - Selected data</t>
  </si>
  <si>
    <t>Consumer Price Index (with housing) for June - Selected data</t>
  </si>
  <si>
    <t>Consumer Price Index (with housing) for July - Selected data</t>
  </si>
  <si>
    <t>Consumer Price Index (with housing) for August - Selected data</t>
  </si>
  <si>
    <t>Consumer Price Index (with housing) for September - Selected data</t>
  </si>
  <si>
    <t>Consumer Price Index (with housing) for October - Selected data</t>
  </si>
  <si>
    <t>Consumer Price Index (with housing) for November - Selected data</t>
  </si>
  <si>
    <t>Consumer Price Index (with housing) for December - Selected data</t>
  </si>
  <si>
    <t>Consumer Price Index (with housing) for January - Selected data</t>
  </si>
  <si>
    <t>Consumer Price Index (with housing) for February - Selected data</t>
  </si>
  <si>
    <t>Consumer Price Index (with housing) for March - Selected data</t>
  </si>
  <si>
    <t>Indexation rate for index linked debt percentage increase - Selected data</t>
  </si>
  <si>
    <t>RPI: Financial year average indices - Selected data</t>
  </si>
  <si>
    <t>CPIH: Financial year average indices - Selected data</t>
  </si>
  <si>
    <t>RPI: November year on year % - Selected data</t>
  </si>
  <si>
    <t>RPI: Financial year average indices year on year % - Selected data</t>
  </si>
  <si>
    <t>RPI: Financial year end indices year on year % - Selected data</t>
  </si>
  <si>
    <t>CPIH: November year on year % - Selected data</t>
  </si>
  <si>
    <t>CPIH: Financial year average indices year on year % - Selected data</t>
  </si>
  <si>
    <t>CPIH: Financial year end indices year on year % - Selected data</t>
  </si>
  <si>
    <t>Wedge between RPI and CPIH - Selected data</t>
  </si>
  <si>
    <t>Long term RPI inflation rate - Selected data</t>
  </si>
  <si>
    <t>Long term CPIH inflation rate - Selected data</t>
  </si>
  <si>
    <t>Retail Price Index for April - Override data</t>
  </si>
  <si>
    <t>Forecast Period Check</t>
  </si>
  <si>
    <t>Total Period Check</t>
  </si>
  <si>
    <t>check</t>
  </si>
  <si>
    <t>B: OVERRIDE INPUTS</t>
  </si>
  <si>
    <t>F: CHECKS</t>
  </si>
  <si>
    <t>RPI November year on year ONS to company actual check</t>
  </si>
  <si>
    <t>CPIH November year on year ONS to company actual check</t>
  </si>
  <si>
    <t>RPI FYE year on year ONS to company actual check</t>
  </si>
  <si>
    <t>RPI FYA year on year ONS to company actual check</t>
  </si>
  <si>
    <t>CPIH FYE year on year ONS to company actual check</t>
  </si>
  <si>
    <t>CPIH FYA year on year ONS to company actual check</t>
  </si>
  <si>
    <t>CHECK SUMMARY</t>
  </si>
  <si>
    <t>MODEL INTEGRITY CHECKS</t>
  </si>
  <si>
    <t>Total model integrity checks</t>
  </si>
  <si>
    <t>checks</t>
  </si>
  <si>
    <t>[do not delete row]</t>
  </si>
  <si>
    <t>Summary</t>
  </si>
  <si>
    <t xml:space="preserve">This model is to give a definitive view of inflation for the PR19 modelling process. Users can use company data, ONS inflation statistics </t>
  </si>
  <si>
    <t>or override for their own view of inflation.</t>
  </si>
  <si>
    <t>ToC</t>
  </si>
  <si>
    <t>Model documentation sheet</t>
  </si>
  <si>
    <t>Flags, part period factors (PPFs) and dates</t>
  </si>
  <si>
    <t>Checks</t>
  </si>
  <si>
    <t>Explanation of different formatting types</t>
  </si>
  <si>
    <t>Calculations</t>
  </si>
  <si>
    <t>Inputs</t>
  </si>
  <si>
    <t>Summary of outputs</t>
  </si>
  <si>
    <t>Outputs</t>
  </si>
  <si>
    <t xml:space="preserve">Checks </t>
  </si>
  <si>
    <t>select the approriate inflation rates</t>
  </si>
  <si>
    <t>Using the inputs, controls and flags to</t>
  </si>
  <si>
    <t>ONS RPI data</t>
  </si>
  <si>
    <t>ONS CPIH data</t>
  </si>
  <si>
    <t>Company inputs from Fountain</t>
  </si>
  <si>
    <t>Override inputs and controls</t>
  </si>
  <si>
    <t>Userguide</t>
  </si>
  <si>
    <t xml:space="preserve">The inflation model is designed to allow users the select an approriate measure of inflation. </t>
  </si>
  <si>
    <t>Data can come from a number of sources and the mdoel has a number of input sheets as follows;</t>
  </si>
  <si>
    <t>1) F_inputs - company data (via business plan tables and fountain). This sheet would pull in the companies actual and forecast inflation as submitted in their business plan tables.</t>
  </si>
  <si>
    <t>2)  ONS RPI Inputs and ONS CPIH inputs - these sheets are used to provide actual inflation data as measured by the ONS. A link is available on each of these sheets to the respective data sets</t>
  </si>
  <si>
    <t>3) InpOverride - this sheet allows users to override the inflation rates with their own view of inflation, or, if data is not available apply generic growth assumptions to show appropriate indexes</t>
  </si>
  <si>
    <t>The user can select which data sets to use using the controls on InpOverride for 'data set to use' in cell F34.</t>
  </si>
  <si>
    <t>If for some reason the data set selected in not a complete set the model will use generic assuptions as input by the user to fill in any missing data using 'Growth Rate to use if no data available' on InpOverride cells F81 and F82</t>
  </si>
  <si>
    <t>The selected inflation rates are then calculated in the 'Inflation' before being copied to the 'Outputs' sheet.</t>
  </si>
  <si>
    <t>The model also uses a fountain ready 'F_Outputs' sheet to export the selected inflation rates to fountain ready to be used in other models.</t>
  </si>
  <si>
    <t>Known issues</t>
  </si>
  <si>
    <t>PR19FM002_OUT</t>
  </si>
  <si>
    <t>PR19INF0001</t>
  </si>
  <si>
    <t>PR19INF0011</t>
  </si>
  <si>
    <t>PR19INF0001AL</t>
  </si>
  <si>
    <t>PR19INF0001MY</t>
  </si>
  <si>
    <t>PR19INF0001JN</t>
  </si>
  <si>
    <t>PR19INF0001JL</t>
  </si>
  <si>
    <t>PR19INF0001AT</t>
  </si>
  <si>
    <t>PR19INF0001SR</t>
  </si>
  <si>
    <t>PR19INF0001OR</t>
  </si>
  <si>
    <t>PR19INF0001NR</t>
  </si>
  <si>
    <t>PR19INF0001DR</t>
  </si>
  <si>
    <t>PR19INF0001JY</t>
  </si>
  <si>
    <t>PR19INF0001FY</t>
  </si>
  <si>
    <t>PR19INF0001MH</t>
  </si>
  <si>
    <t>PR19INF0002</t>
  </si>
  <si>
    <t>PR19INF0002AL</t>
  </si>
  <si>
    <t>PR19INF0002MY</t>
  </si>
  <si>
    <t>PR19INF0002JN</t>
  </si>
  <si>
    <t>PR19INF0002JL</t>
  </si>
  <si>
    <t>PR19INF0002AT</t>
  </si>
  <si>
    <t>PR19INF0002SR</t>
  </si>
  <si>
    <t>PR19INF0002OR</t>
  </si>
  <si>
    <t>PR19INF0002NR</t>
  </si>
  <si>
    <t>PR19INF0002DR</t>
  </si>
  <si>
    <t>PR19INF0002JY</t>
  </si>
  <si>
    <t>PR19INF0002FY</t>
  </si>
  <si>
    <t>PR19INF0002MH</t>
  </si>
  <si>
    <t>PR19INF0003</t>
  </si>
  <si>
    <t>PR19INF0004</t>
  </si>
  <si>
    <t>PR19INF0005</t>
  </si>
  <si>
    <t>PR19INF0006</t>
  </si>
  <si>
    <t>PR19INF0007</t>
  </si>
  <si>
    <t>PR19INF0008</t>
  </si>
  <si>
    <t>PR19INF0009</t>
  </si>
  <si>
    <t>PR19INF0010</t>
  </si>
  <si>
    <t>PR19INF0012</t>
  </si>
  <si>
    <t>PR19INF0013</t>
  </si>
  <si>
    <t>PR19INF0014</t>
  </si>
  <si>
    <t>RPI November year on year ONS to override check</t>
  </si>
  <si>
    <t>RPI FYA year on year ONS to override check</t>
  </si>
  <si>
    <t>RPI FYE year on year ONS to override check</t>
  </si>
  <si>
    <t>CPIH November year on year ONS to override check</t>
  </si>
  <si>
    <t>CPIH FYA year on year ONS to override check</t>
  </si>
  <si>
    <t>CPIH FYE year on year ONS to override check</t>
  </si>
  <si>
    <t>Company to ONS data checks</t>
  </si>
  <si>
    <t>Override to ONS data checks</t>
  </si>
  <si>
    <t>Kleem Malik &amp; Thomas Jones</t>
  </si>
  <si>
    <t>Indexation rate for index linked debt percentage increase - Active</t>
  </si>
  <si>
    <t>Robert Thorp</t>
  </si>
  <si>
    <t>PR19QA_FM002_OUT_1</t>
  </si>
  <si>
    <t>PR19QA_FM002_OUT_2</t>
  </si>
  <si>
    <t>Date &amp; Time for Model PR19FM002 Inflation Model</t>
  </si>
  <si>
    <t>Name &amp; Path of Model PR19FM002 Inflation Model</t>
  </si>
  <si>
    <t>Text</t>
  </si>
  <si>
    <t>PR19_InflationModel_Company_Inputs</t>
  </si>
  <si>
    <t>Retail Price Index for April</t>
  </si>
  <si>
    <t>Retail Price Index for May</t>
  </si>
  <si>
    <t>Retail Price Index for June</t>
  </si>
  <si>
    <t>Retail Price Index for July</t>
  </si>
  <si>
    <t>Retail Price Index for November</t>
  </si>
  <si>
    <t>Retail Price Index for December</t>
  </si>
  <si>
    <t>Retail Price Index for January</t>
  </si>
  <si>
    <t>Retail Price Index for February</t>
  </si>
  <si>
    <t>Retail Price Index for March</t>
  </si>
  <si>
    <t>Consumer Price Index (with housing) for April</t>
  </si>
  <si>
    <t>Consumer Price Index (with housing) for May</t>
  </si>
  <si>
    <t>Consumer Price Index (with housing) for June</t>
  </si>
  <si>
    <t>Consumer Price Index (with housing) for July</t>
  </si>
  <si>
    <t>Consumer Price Index (with housing) for November</t>
  </si>
  <si>
    <t>Consumer Price Index (with housing) for December</t>
  </si>
  <si>
    <t>Consumer Price Index (with housing) for January</t>
  </si>
  <si>
    <t>Consumer Price Index (with housing) for February</t>
  </si>
  <si>
    <t>Consumer Price Index (with housing) for March</t>
  </si>
  <si>
    <t>RPI: Financial year average - index</t>
  </si>
  <si>
    <t>NI: Notified Index - IOPI</t>
  </si>
  <si>
    <t>Summary of outputs ready to be exported to fountain</t>
  </si>
  <si>
    <t>na</t>
  </si>
  <si>
    <t>kleem.malik@ofwat.gov.uk</t>
  </si>
  <si>
    <t>thomas.jones@ofwat.gov.uk</t>
  </si>
  <si>
    <t>robert.thorp@ofwat.gov.uk</t>
  </si>
  <si>
    <t>1c</t>
  </si>
  <si>
    <t>Adjustments log</t>
  </si>
  <si>
    <t>Run</t>
  </si>
  <si>
    <t>Type</t>
  </si>
  <si>
    <t>Notional</t>
  </si>
  <si>
    <t>Stage</t>
  </si>
  <si>
    <t>Ofwat (DD)</t>
  </si>
  <si>
    <t>#</t>
  </si>
  <si>
    <t>Description</t>
  </si>
  <si>
    <t>Location</t>
  </si>
  <si>
    <t>Link</t>
  </si>
  <si>
    <t>InpOverride</t>
  </si>
  <si>
    <t>Dataset to use - Override</t>
  </si>
  <si>
    <t>ANH</t>
  </si>
  <si>
    <t>AFW</t>
  </si>
  <si>
    <t>BRL</t>
  </si>
  <si>
    <t>HDD</t>
  </si>
  <si>
    <t>NES</t>
  </si>
  <si>
    <t>PRT</t>
  </si>
  <si>
    <t>SES</t>
  </si>
  <si>
    <t>SEW</t>
  </si>
  <si>
    <t>SRN</t>
  </si>
  <si>
    <t>SSC</t>
  </si>
  <si>
    <t>TMS</t>
  </si>
  <si>
    <t>WSH</t>
  </si>
  <si>
    <t>WSX</t>
  </si>
  <si>
    <t>YKY</t>
  </si>
  <si>
    <t>SVE</t>
  </si>
  <si>
    <t>SWB</t>
  </si>
  <si>
    <t>NWT</t>
  </si>
  <si>
    <t>The Ofwat view of inflation has been populated using the override sheet on InpOverride. The forecast values highlighted in green have been populated using ONS forecasts, values highlighted in blue have been popluated using treasury forecasts.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</si>
</sst>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_);\(###0\);&quot;-  &quot;;&quot; &quot;@&quot; &quot;"/>
    <numFmt numFmtId="177" formatCode="#,##0.00_);\(#,##0.00\);&quot;-  &quot;;&quot; &quot;@&quot; &quot;"/>
    <numFmt numFmtId="178" formatCode="#,##0.000_);\(#,##0.000\);\-_)"/>
    <numFmt numFmtId="179" formatCode="0.00%_);\-0.00%_);&quot;-  &quot;;&quot; &quot;@&quot; &quot;"/>
    <numFmt numFmtId="180" formatCode="dd\ mmm\ yy_);\(###0\);&quot;-  &quot;;&quot; &quot;@&quot; &quot;"/>
    <numFmt numFmtId="181" formatCode="###0_);\(#,##0\);&quot;-  &quot;;&quot; &quot;@"/>
    <numFmt numFmtId="182" formatCode="#,##0.0&quot; yrs&quot;_);\(#,##0.0&quot; yrs&quot;\);\-_)"/>
    <numFmt numFmtId="183" formatCode="0.0"/>
    <numFmt numFmtId="184" formatCode="0.000"/>
    <numFmt numFmtId="185" formatCode="dd\ mmm\ yyyy_);\(###0\);&quot;-  &quot;;&quot; &quot;@&quot; &quot;"/>
    <numFmt numFmtId="186" formatCode="&quot;£&quot;#,##0.00"/>
    <numFmt numFmtId="187" formatCode="#,##0.0_ ;[Red]\-#,##0.0\ "/>
    <numFmt numFmtId="188" formatCode="#,##0_ ;[Red]\-#,##0\ "/>
    <numFmt numFmtId="189" formatCode="#,##0.0"/>
    <numFmt numFmtId="190" formatCode="0.000000000%"/>
  </numFmts>
  <fonts count="102">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sz val="10"/>
      <color rgb="FF0000FF"/>
      <name val="Arial"/>
      <family val="2"/>
    </font>
    <font>
      <sz val="10"/>
      <color rgb="FF000000"/>
      <name val="Arial"/>
      <family val="2"/>
    </font>
    <font>
      <sz val="10"/>
      <color theme="1"/>
      <name val="Arial Unicode MS"/>
      <family val="2"/>
    </font>
    <font>
      <i/>
      <sz val="10"/>
      <color rgb="FF00B050"/>
      <name val="Arial"/>
      <family val="2"/>
    </font>
    <font>
      <b/>
      <sz val="20"/>
      <color theme="0"/>
      <name val="Arial"/>
      <family val="2"/>
    </font>
    <font>
      <i/>
      <sz val="20"/>
      <color rgb="FF00B050"/>
      <name val="Arial"/>
      <family val="2"/>
    </font>
    <font>
      <sz val="20"/>
      <color theme="1"/>
      <name val="Arial"/>
      <family val="2"/>
    </font>
    <font>
      <sz val="10"/>
      <name val="Arial"/>
      <family val="2"/>
    </font>
    <font>
      <sz val="11"/>
      <name val="Arial"/>
      <family val="2"/>
    </font>
    <font>
      <i/>
      <sz val="10"/>
      <name val="Arial"/>
      <family val="2"/>
    </font>
    <font>
      <b/>
      <sz val="10"/>
      <color theme="1"/>
      <name val="+mj-lt"/>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8"/>
      <color theme="1"/>
      <name val="Arial"/>
      <family val="2"/>
    </font>
    <font>
      <sz val="9"/>
      <name val="Arial"/>
      <family val="2"/>
    </font>
    <font>
      <sz val="9.5"/>
      <color theme="1"/>
      <name val="Arial"/>
      <family val="2"/>
    </font>
    <font>
      <sz val="10"/>
      <name val="Franklin Gothic Demi"/>
      <family val="2"/>
    </font>
    <font>
      <sz val="11"/>
      <color indexed="8"/>
      <name val="Calibri"/>
      <family val="2"/>
      <scheme val="minor"/>
    </font>
    <font>
      <sz val="11"/>
      <color rgb="FF0078C9"/>
      <name val="Franklin Gothic Demi"/>
      <family val="2"/>
    </font>
    <font>
      <sz val="10"/>
      <color rgb="FF0078C9"/>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b/>
      <sz val="10"/>
      <color rgb="FFFF0000"/>
      <name val="Arial"/>
      <family val="2"/>
    </font>
    <font>
      <u/>
      <sz val="10"/>
      <color indexed="12"/>
      <name val="Arial"/>
      <family val="2"/>
    </font>
    <font>
      <u/>
      <sz val="11"/>
      <color indexed="12"/>
      <name val="Calibri"/>
      <family val="2"/>
      <scheme val="minor"/>
    </font>
    <font>
      <b/>
      <sz val="11"/>
      <name val="Calibri"/>
      <family val="2"/>
      <scheme val="minor"/>
    </font>
    <font>
      <b/>
      <vertAlign val="superscript"/>
      <sz val="11"/>
      <name val="Calibri"/>
      <family val="2"/>
    </font>
    <font>
      <sz val="11"/>
      <name val="Calibri"/>
      <family val="2"/>
      <scheme val="minor"/>
    </font>
    <font>
      <u/>
      <sz val="18"/>
      <color theme="3"/>
      <name val="Franklin Gothic Demi"/>
      <family val="2"/>
    </font>
    <font>
      <u/>
      <sz val="11"/>
      <name val="Calibri"/>
      <family val="2"/>
      <scheme val="minor"/>
    </font>
    <font>
      <sz val="10"/>
      <color theme="1"/>
      <name val="Franklin Gothic Demi"/>
      <family val="2"/>
    </font>
    <font>
      <sz val="11"/>
      <color theme="1"/>
      <name val="Verdana"/>
      <family val="2"/>
    </font>
    <font>
      <b/>
      <sz val="11"/>
      <color rgb="FFA3202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name val="Arial"/>
      <family val="2"/>
    </font>
    <font>
      <b/>
      <sz val="11"/>
      <name val="Arial"/>
      <family val="2"/>
    </font>
    <font>
      <u/>
      <sz val="10"/>
      <color rgb="FFFF0000"/>
      <name val="Arial"/>
      <family val="2"/>
    </font>
    <font>
      <i/>
      <sz val="10"/>
      <color rgb="FFFF0000"/>
      <name val="Arial"/>
      <family val="2"/>
    </font>
    <font>
      <sz val="11"/>
      <color rgb="FF0000FF"/>
      <name val="Arial"/>
      <family val="2"/>
    </font>
    <font>
      <u/>
      <sz val="10"/>
      <color rgb="FF0000FF"/>
      <name val="Arial"/>
      <family val="2"/>
    </font>
    <font>
      <sz val="18"/>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C0C0C0"/>
        <bgColor indexed="64"/>
      </patternFill>
    </fill>
    <fill>
      <patternFill patternType="solid">
        <fgColor indexed="11"/>
        <bgColor indexed="64"/>
      </patternFill>
    </fill>
    <fill>
      <patternFill patternType="solid">
        <fgColor rgb="FF99CCFF"/>
        <bgColor indexed="64"/>
      </patternFill>
    </fill>
    <fill>
      <patternFill patternType="solid">
        <fgColor rgb="FFD9D9D9"/>
        <bgColor indexed="64"/>
      </patternFill>
    </fill>
    <fill>
      <patternFill patternType="solid">
        <fgColor rgb="FF99FF66"/>
        <bgColor indexed="64"/>
      </patternFill>
    </fill>
    <fill>
      <patternFill patternType="solid">
        <fgColor rgb="FFFFFFAF"/>
        <bgColor indexed="64"/>
      </patternFill>
    </fill>
    <fill>
      <patternFill patternType="solid">
        <fgColor rgb="FFFFFF00"/>
        <bgColor indexed="64"/>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theme="9" tint="0.59999389629810485"/>
        <bgColor indexed="64"/>
      </patternFill>
    </fill>
    <fill>
      <patternFill patternType="solid">
        <fgColor rgb="FFBFDDF1"/>
        <bgColor indexed="64"/>
      </patternFill>
    </fill>
    <fill>
      <patternFill patternType="solid">
        <fgColor rgb="FFFE4819"/>
        <bgColor indexed="64"/>
      </patternFill>
    </fill>
    <fill>
      <patternFill patternType="solid">
        <fgColor rgb="FFFCEABF"/>
        <bgColor indexed="64"/>
      </patternFill>
    </fill>
    <fill>
      <patternFill patternType="solid">
        <fgColor theme="4" tint="0.79998168889431442"/>
        <bgColor indexed="64"/>
      </patternFill>
    </fill>
    <fill>
      <patternFill patternType="solid">
        <fgColor rgb="FFF2BFE0"/>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indexed="43"/>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lightUp">
        <fgColor theme="0" tint="-0.499984740745262"/>
        <bgColor theme="0"/>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theme="3" tint="0.79998168889431442"/>
        <bgColor indexed="64"/>
      </patternFill>
    </fill>
    <fill>
      <patternFill patternType="solid">
        <fgColor rgb="FFCCE9AD"/>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808080"/>
      </left>
      <right style="hair">
        <color rgb="FF808080"/>
      </right>
      <top style="hair">
        <color rgb="FF808080"/>
      </top>
      <bottom style="hair">
        <color rgb="FF808080"/>
      </bottom>
      <diagonal/>
    </border>
    <border>
      <left style="hair">
        <color auto="1"/>
      </left>
      <right style="hair">
        <color auto="1"/>
      </right>
      <top style="hair">
        <color auto="1"/>
      </top>
      <bottom style="hair">
        <color auto="1"/>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top style="medium">
        <color rgb="FF857362"/>
      </top>
      <bottom/>
      <diagonal/>
    </border>
    <border>
      <left/>
      <right/>
      <top style="medium">
        <color rgb="FF857362"/>
      </top>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medium">
        <color rgb="FF857362"/>
      </top>
      <bottom/>
      <diagonal/>
    </border>
    <border>
      <left style="thin">
        <color rgb="FF857362"/>
      </left>
      <right/>
      <top style="medium">
        <color rgb="FF857362"/>
      </top>
      <bottom style="thin">
        <color rgb="FF857362"/>
      </bottom>
      <diagonal/>
    </border>
    <border>
      <left/>
      <right style="thin">
        <color rgb="FF857362"/>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right style="thin">
        <color rgb="FF857362"/>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right style="thin">
        <color rgb="FF857362"/>
      </right>
      <top style="thin">
        <color rgb="FF857362"/>
      </top>
      <bottom style="medium">
        <color rgb="FF857362"/>
      </bottom>
      <diagonal/>
    </border>
    <border>
      <left/>
      <right style="medium">
        <color rgb="FF857362"/>
      </right>
      <top style="thin">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bottom style="medium">
        <color rgb="FF857362"/>
      </bottom>
      <diagonal/>
    </border>
    <border>
      <left/>
      <right/>
      <top style="thin">
        <color rgb="FF857362"/>
      </top>
      <bottom style="medium">
        <color rgb="FF857362"/>
      </bottom>
      <diagonal/>
    </border>
    <border>
      <left/>
      <right/>
      <top style="medium">
        <color rgb="FF857362"/>
      </top>
      <bottom style="medium">
        <color rgb="FF857362"/>
      </bottom>
      <diagonal/>
    </border>
    <border>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style="medium">
        <color rgb="FF857362"/>
      </left>
      <right/>
      <top style="thin">
        <color rgb="FF857362"/>
      </top>
      <bottom/>
      <diagonal/>
    </border>
    <border>
      <left style="medium">
        <color rgb="FF857362"/>
      </left>
      <right style="thin">
        <color rgb="FF857362"/>
      </right>
      <top style="thin">
        <color rgb="FF857362"/>
      </top>
      <bottom/>
      <diagonal/>
    </border>
    <border>
      <left/>
      <right/>
      <top/>
      <bottom style="medium">
        <color indexed="64"/>
      </bottom>
      <diagonal/>
    </border>
    <border>
      <left/>
      <right/>
      <top/>
      <bottom style="thin">
        <color theme="1"/>
      </bottom>
      <diagonal/>
    </border>
    <border>
      <left/>
      <right style="hair">
        <color rgb="FF808080"/>
      </right>
      <top style="hair">
        <color rgb="FF808080"/>
      </top>
      <bottom style="hair">
        <color rgb="FF808080"/>
      </bottom>
      <diagonal/>
    </border>
    <border>
      <left/>
      <right/>
      <top style="hair">
        <color rgb="FF808080"/>
      </top>
      <bottom style="hair">
        <color rgb="FF80808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887">
    <xf numFmtId="0" fontId="0" fillId="0" borderId="0"/>
    <xf numFmtId="164" fontId="7" fillId="0" borderId="0" applyFont="0" applyFill="0" applyBorder="0" applyAlignment="0" applyProtection="0"/>
    <xf numFmtId="10"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19" fillId="45" borderId="0" applyNumberFormat="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166" fontId="7" fillId="42" borderId="0" applyNumberFormat="0" applyFont="0" applyBorder="0" applyAlignment="0" applyProtection="0"/>
    <xf numFmtId="0" fontId="7" fillId="43" borderId="0" applyNumberFormat="0" applyFont="0" applyBorder="0" applyAlignment="0" applyProtection="0"/>
    <xf numFmtId="167" fontId="30" fillId="0" borderId="0" applyNumberFormat="0" applyProtection="0">
      <alignment vertical="top"/>
    </xf>
    <xf numFmtId="167" fontId="31" fillId="0" borderId="0" applyNumberFormat="0" applyProtection="0">
      <alignment vertical="top"/>
    </xf>
    <xf numFmtId="167" fontId="24" fillId="44" borderId="0" applyNumberFormat="0" applyProtection="0">
      <alignment vertical="top"/>
    </xf>
    <xf numFmtId="9" fontId="7" fillId="0" borderId="0" applyFont="0" applyFill="0" applyBorder="0" applyAlignment="0" applyProtection="0"/>
    <xf numFmtId="0" fontId="37" fillId="0" borderId="0" applyNumberFormat="0" applyFill="0" applyBorder="0" applyProtection="0">
      <alignment vertical="top"/>
    </xf>
    <xf numFmtId="0" fontId="33" fillId="0" borderId="0" applyNumberFormat="0" applyFill="0" applyBorder="0" applyAlignment="0" applyProtection="0">
      <alignment vertical="top"/>
      <protection locked="0"/>
    </xf>
    <xf numFmtId="168" fontId="24" fillId="0" borderId="0" applyFont="0" applyFill="0" applyBorder="0" applyProtection="0">
      <alignment vertical="top"/>
    </xf>
    <xf numFmtId="169" fontId="24" fillId="0" borderId="0" applyFont="0" applyFill="0" applyBorder="0" applyProtection="0">
      <alignment vertical="top"/>
    </xf>
    <xf numFmtId="170" fontId="24" fillId="0" borderId="0" applyFont="0" applyFill="0" applyBorder="0" applyProtection="0">
      <alignment vertical="top"/>
    </xf>
    <xf numFmtId="0" fontId="25" fillId="0" borderId="0"/>
    <xf numFmtId="0" fontId="26" fillId="0" borderId="0"/>
    <xf numFmtId="0" fontId="27" fillId="0" borderId="0"/>
    <xf numFmtId="169" fontId="28" fillId="0" borderId="0" applyNumberFormat="0" applyFill="0" applyBorder="0" applyProtection="0">
      <alignment vertical="top"/>
    </xf>
    <xf numFmtId="0" fontId="29" fillId="0" borderId="0" applyNumberFormat="0" applyFill="0" applyBorder="0" applyProtection="0">
      <alignment vertical="top"/>
    </xf>
    <xf numFmtId="0" fontId="24" fillId="0" borderId="0" applyNumberFormat="0" applyFill="0" applyBorder="0" applyProtection="0">
      <alignment horizontal="right" vertical="top"/>
    </xf>
    <xf numFmtId="165" fontId="41" fillId="0" borderId="0" applyFont="0" applyFill="0" applyBorder="0" applyProtection="0">
      <alignment vertical="top"/>
    </xf>
    <xf numFmtId="176" fontId="24" fillId="0" borderId="0" applyFont="0" applyFill="0" applyBorder="0" applyProtection="0">
      <alignment vertical="top"/>
    </xf>
    <xf numFmtId="179" fontId="24" fillId="0" borderId="0" applyFont="0" applyFill="0" applyBorder="0" applyProtection="0">
      <alignment vertical="top"/>
    </xf>
    <xf numFmtId="180" fontId="24" fillId="0" borderId="0" applyFont="0" applyFill="0" applyBorder="0" applyProtection="0">
      <alignment vertical="top"/>
    </xf>
    <xf numFmtId="0" fontId="6" fillId="0" borderId="0"/>
    <xf numFmtId="0" fontId="6" fillId="0" borderId="0"/>
    <xf numFmtId="165" fontId="6" fillId="0" borderId="0" applyFont="0" applyFill="0" applyBorder="0" applyProtection="0">
      <alignment vertical="top"/>
    </xf>
    <xf numFmtId="0" fontId="6" fillId="0" borderId="0"/>
    <xf numFmtId="0" fontId="48" fillId="58" borderId="0" applyBorder="0"/>
    <xf numFmtId="179" fontId="6" fillId="0" borderId="0" applyFont="0" applyFill="0" applyBorder="0" applyProtection="0">
      <alignment vertical="top"/>
    </xf>
    <xf numFmtId="0" fontId="6" fillId="0" borderId="0"/>
    <xf numFmtId="0" fontId="24" fillId="0" borderId="0"/>
    <xf numFmtId="0" fontId="53" fillId="0" borderId="0"/>
    <xf numFmtId="185" fontId="24" fillId="0" borderId="0" applyFont="0" applyFill="0" applyBorder="0" applyProtection="0">
      <alignment vertical="top"/>
    </xf>
    <xf numFmtId="179" fontId="24" fillId="0" borderId="0" applyFont="0" applyFill="0" applyBorder="0" applyProtection="0">
      <alignment vertical="top"/>
    </xf>
    <xf numFmtId="0" fontId="8"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 borderId="0" applyNumberFormat="0" applyBorder="0" applyAlignment="0" applyProtection="0"/>
    <xf numFmtId="0" fontId="61" fillId="3" borderId="0" applyNumberFormat="0" applyBorder="0" applyAlignment="0" applyProtection="0"/>
    <xf numFmtId="0" fontId="62" fillId="4" borderId="0" applyNumberFormat="0" applyBorder="0" applyAlignment="0" applyProtection="0"/>
    <xf numFmtId="0" fontId="63" fillId="5" borderId="4" applyNumberFormat="0" applyAlignment="0" applyProtection="0"/>
    <xf numFmtId="0" fontId="64" fillId="6" borderId="5" applyNumberFormat="0" applyAlignment="0" applyProtection="0"/>
    <xf numFmtId="0" fontId="65" fillId="6" borderId="4" applyNumberFormat="0" applyAlignment="0" applyProtection="0"/>
    <xf numFmtId="0" fontId="66" fillId="0" borderId="6" applyNumberFormat="0" applyFill="0" applyAlignment="0" applyProtection="0"/>
    <xf numFmtId="0" fontId="67" fillId="7" borderId="7" applyNumberFormat="0" applyAlignment="0" applyProtection="0"/>
    <xf numFmtId="0" fontId="68" fillId="0" borderId="0" applyNumberFormat="0" applyFill="0" applyBorder="0" applyAlignment="0" applyProtection="0"/>
    <xf numFmtId="0" fontId="24" fillId="8" borderId="8" applyNumberFormat="0" applyFont="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71" fillId="32" borderId="0" applyNumberFormat="0" applyBorder="0" applyAlignment="0" applyProtection="0"/>
    <xf numFmtId="167" fontId="72" fillId="0" borderId="0" applyNumberFormat="0" applyFill="0" applyBorder="0" applyAlignment="0" applyProtection="0">
      <alignment vertical="top"/>
    </xf>
    <xf numFmtId="0" fontId="56" fillId="0" borderId="0"/>
    <xf numFmtId="0" fontId="5" fillId="0" borderId="0"/>
    <xf numFmtId="0" fontId="5" fillId="0" borderId="0"/>
    <xf numFmtId="0" fontId="5" fillId="0" borderId="0"/>
    <xf numFmtId="0" fontId="24" fillId="0" borderId="0"/>
    <xf numFmtId="179" fontId="24" fillId="0" borderId="0" applyFont="0" applyFill="0" applyBorder="0" applyProtection="0">
      <alignment vertical="top"/>
    </xf>
    <xf numFmtId="0" fontId="74" fillId="0" borderId="0" applyNumberFormat="0" applyFill="0" applyBorder="0" applyAlignment="0" applyProtection="0">
      <alignment vertical="top"/>
      <protection locked="0"/>
    </xf>
    <xf numFmtId="0" fontId="41" fillId="0" borderId="0"/>
    <xf numFmtId="165" fontId="4" fillId="0" borderId="0" applyFont="0" applyFill="0" applyBorder="0" applyProtection="0">
      <alignment vertical="top"/>
    </xf>
    <xf numFmtId="164" fontId="4" fillId="0" borderId="0" applyFont="0" applyFill="0" applyBorder="0" applyAlignment="0" applyProtection="0"/>
    <xf numFmtId="179"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79" fontId="4" fillId="0" borderId="0" applyFont="0" applyFill="0" applyBorder="0" applyProtection="0">
      <alignment vertical="top"/>
    </xf>
    <xf numFmtId="0" fontId="82" fillId="0" borderId="0"/>
    <xf numFmtId="0" fontId="4" fillId="0" borderId="0"/>
    <xf numFmtId="0" fontId="4" fillId="0" borderId="0"/>
    <xf numFmtId="0" fontId="4" fillId="0" borderId="0"/>
    <xf numFmtId="9" fontId="82" fillId="0" borderId="0" applyFont="0" applyFill="0" applyBorder="0" applyAlignment="0" applyProtection="0"/>
    <xf numFmtId="0" fontId="4" fillId="0" borderId="0"/>
    <xf numFmtId="165" fontId="4" fillId="0" borderId="0" applyFont="0" applyFill="0" applyBorder="0" applyProtection="0">
      <alignment vertical="top"/>
    </xf>
    <xf numFmtId="0" fontId="4" fillId="0" borderId="0"/>
    <xf numFmtId="0" fontId="83" fillId="0" borderId="0" applyNumberFormat="0" applyFill="0" applyAlignment="0"/>
    <xf numFmtId="164" fontId="4" fillId="0" borderId="0" applyFont="0" applyFill="0" applyBorder="0" applyAlignment="0" applyProtection="0"/>
    <xf numFmtId="0" fontId="56" fillId="0" borderId="0"/>
    <xf numFmtId="9" fontId="24" fillId="0" borderId="0" applyFont="0" applyFill="0" applyBorder="0" applyAlignment="0" applyProtection="0"/>
    <xf numFmtId="0" fontId="50" fillId="66" borderId="60" applyNumberFormat="0" applyFont="0" applyAlignment="0" applyProtection="0"/>
    <xf numFmtId="9" fontId="56" fillId="0" borderId="0" applyFont="0" applyFill="0" applyBorder="0" applyAlignment="0" applyProtection="0"/>
    <xf numFmtId="0" fontId="82" fillId="0" borderId="0"/>
    <xf numFmtId="164" fontId="82" fillId="0" borderId="0" applyFont="0" applyFill="0" applyBorder="0" applyAlignment="0" applyProtection="0"/>
    <xf numFmtId="170" fontId="4" fillId="0" borderId="0" applyFont="0" applyFill="0" applyBorder="0" applyProtection="0">
      <alignment vertical="top"/>
    </xf>
    <xf numFmtId="0" fontId="84" fillId="0" borderId="0"/>
    <xf numFmtId="0" fontId="24" fillId="0" borderId="0">
      <alignment vertical="top"/>
    </xf>
    <xf numFmtId="0" fontId="4" fillId="0" borderId="0"/>
    <xf numFmtId="0" fontId="4" fillId="0" borderId="0"/>
    <xf numFmtId="0" fontId="4" fillId="0" borderId="0"/>
    <xf numFmtId="0" fontId="85" fillId="0" borderId="0" applyNumberFormat="0" applyFill="0" applyBorder="0" applyAlignment="0" applyProtection="0"/>
    <xf numFmtId="0" fontId="4" fillId="0" borderId="0"/>
    <xf numFmtId="0" fontId="35"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85" fontId="4" fillId="0" borderId="0" applyFont="0" applyFill="0" applyBorder="0" applyProtection="0">
      <alignment vertical="top"/>
    </xf>
    <xf numFmtId="180" fontId="4" fillId="0" borderId="0" applyFont="0" applyFill="0" applyBorder="0" applyProtection="0">
      <alignment vertical="top"/>
    </xf>
    <xf numFmtId="176" fontId="4" fillId="0" borderId="0" applyFont="0" applyFill="0" applyBorder="0" applyProtection="0">
      <alignment vertical="top"/>
    </xf>
    <xf numFmtId="186" fontId="45" fillId="53" borderId="0" applyNumberFormat="0">
      <alignment horizontal="left"/>
    </xf>
    <xf numFmtId="0" fontId="47" fillId="55" borderId="0" applyNumberFormat="0"/>
    <xf numFmtId="187" fontId="7" fillId="67" borderId="0">
      <alignment horizontal="right" vertical="center"/>
    </xf>
    <xf numFmtId="0" fontId="7" fillId="57" borderId="34">
      <alignment horizontal="right" vertical="center" wrapText="1"/>
    </xf>
    <xf numFmtId="0" fontId="7" fillId="61" borderId="34">
      <alignment horizontal="right" vertical="center" wrapText="1"/>
    </xf>
    <xf numFmtId="0" fontId="47" fillId="55" borderId="34">
      <alignment horizontal="center" vertical="center" wrapText="1"/>
    </xf>
    <xf numFmtId="0" fontId="81" fillId="59" borderId="61">
      <alignment horizontal="left" vertical="center" wrapText="1"/>
    </xf>
    <xf numFmtId="187" fontId="23" fillId="68" borderId="0">
      <alignment horizontal="right" vertical="center"/>
    </xf>
    <xf numFmtId="0" fontId="45" fillId="53" borderId="34">
      <alignment horizontal="left" vertical="center" wrapText="1" readingOrder="1"/>
    </xf>
    <xf numFmtId="0" fontId="7" fillId="59" borderId="34">
      <alignment horizontal="right" vertical="center" wrapText="1"/>
    </xf>
    <xf numFmtId="0" fontId="23" fillId="58" borderId="34">
      <alignment horizontal="right" vertical="center" wrapText="1"/>
    </xf>
    <xf numFmtId="0" fontId="7" fillId="0" borderId="34">
      <alignment horizontal="left" vertical="center" wrapText="1"/>
    </xf>
    <xf numFmtId="188" fontId="23" fillId="69"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5" fontId="4" fillId="0" borderId="0" applyFont="0" applyFill="0" applyBorder="0" applyProtection="0">
      <alignment vertical="top"/>
    </xf>
    <xf numFmtId="17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0" fontId="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82"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93"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2" fillId="70" borderId="0"/>
    <xf numFmtId="0" fontId="85" fillId="0" borderId="0" applyNumberFormat="0" applyFill="0" applyBorder="0" applyAlignment="0" applyProtection="0"/>
    <xf numFmtId="0" fontId="87" fillId="0" borderId="0"/>
    <xf numFmtId="0" fontId="24" fillId="0" borderId="0"/>
    <xf numFmtId="0" fontId="94" fillId="0" borderId="0"/>
    <xf numFmtId="0" fontId="94" fillId="0" borderId="0"/>
    <xf numFmtId="0" fontId="53" fillId="0" borderId="0"/>
    <xf numFmtId="0" fontId="4" fillId="0" borderId="0"/>
    <xf numFmtId="0" fontId="82" fillId="0" borderId="0"/>
    <xf numFmtId="0" fontId="4" fillId="0" borderId="0"/>
    <xf numFmtId="0" fontId="82" fillId="0" borderId="0"/>
    <xf numFmtId="40" fontId="88" fillId="65" borderId="0">
      <alignment horizontal="right"/>
    </xf>
    <xf numFmtId="0" fontId="89" fillId="65" borderId="0">
      <alignment horizontal="right"/>
    </xf>
    <xf numFmtId="0" fontId="90" fillId="65" borderId="62"/>
    <xf numFmtId="0" fontId="90" fillId="0" borderId="0" applyBorder="0">
      <alignment horizontal="centerContinuous"/>
    </xf>
    <xf numFmtId="0" fontId="91" fillId="0" borderId="0" applyBorder="0">
      <alignment horizontal="centerContinuous"/>
    </xf>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82"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165" fontId="4" fillId="0" borderId="0" applyFont="0" applyFill="0" applyBorder="0" applyProtection="0">
      <alignment vertical="top"/>
    </xf>
    <xf numFmtId="164" fontId="4" fillId="0" borderId="0" applyFont="0" applyFill="0" applyBorder="0" applyAlignment="0" applyProtection="0"/>
    <xf numFmtId="179" fontId="4" fillId="0" borderId="0" applyFont="0" applyFill="0" applyBorder="0" applyProtection="0">
      <alignment vertical="top"/>
    </xf>
    <xf numFmtId="164" fontId="4" fillId="0" borderId="0" applyFont="0" applyFill="0" applyBorder="0" applyAlignment="0" applyProtection="0"/>
    <xf numFmtId="165" fontId="4" fillId="0" borderId="0" applyFont="0" applyFill="0" applyBorder="0" applyProtection="0">
      <alignment vertical="top"/>
    </xf>
    <xf numFmtId="0" fontId="4" fillId="0" borderId="0"/>
    <xf numFmtId="9" fontId="82" fillId="0" borderId="0" applyFont="0" applyFill="0" applyBorder="0" applyAlignment="0" applyProtection="0"/>
    <xf numFmtId="165" fontId="4" fillId="0" borderId="0" applyFont="0" applyFill="0" applyBorder="0" applyProtection="0">
      <alignment vertical="top"/>
    </xf>
    <xf numFmtId="165" fontId="4" fillId="0" borderId="0" applyFont="0" applyFill="0" applyBorder="0" applyProtection="0">
      <alignment vertical="top"/>
    </xf>
    <xf numFmtId="164" fontId="4" fillId="0" borderId="0" applyFont="0" applyFill="0" applyBorder="0" applyAlignment="0" applyProtection="0"/>
    <xf numFmtId="9" fontId="24" fillId="0" borderId="0" applyFont="0" applyFill="0" applyBorder="0" applyAlignment="0" applyProtection="0"/>
    <xf numFmtId="164" fontId="82"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5"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7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5" fontId="4" fillId="0" borderId="0" applyFont="0" applyFill="0" applyBorder="0" applyProtection="0">
      <alignment vertical="top"/>
    </xf>
    <xf numFmtId="165" fontId="4" fillId="0" borderId="0" applyFont="0" applyFill="0" applyBorder="0" applyProtection="0">
      <alignment vertical="top"/>
    </xf>
    <xf numFmtId="165" fontId="4" fillId="0" borderId="0" applyFont="0" applyFill="0" applyBorder="0" applyProtection="0">
      <alignment vertical="top"/>
    </xf>
    <xf numFmtId="165" fontId="4" fillId="0" borderId="0" applyFont="0" applyFill="0" applyBorder="0" applyProtection="0">
      <alignment vertical="top"/>
    </xf>
    <xf numFmtId="165"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2" fillId="0" borderId="0" applyFont="0" applyFill="0" applyBorder="0" applyAlignment="0" applyProtection="0"/>
    <xf numFmtId="164" fontId="7" fillId="0" borderId="0" applyFont="0" applyFill="0" applyBorder="0" applyAlignment="0" applyProtection="0"/>
    <xf numFmtId="165" fontId="24" fillId="0" borderId="0" applyFont="0" applyFill="0" applyBorder="0" applyProtection="0">
      <alignment vertical="top"/>
    </xf>
    <xf numFmtId="0" fontId="3" fillId="0" borderId="0"/>
    <xf numFmtId="0" fontId="3" fillId="0" borderId="0"/>
    <xf numFmtId="165" fontId="3" fillId="0" borderId="0" applyFont="0" applyFill="0" applyBorder="0" applyProtection="0">
      <alignment vertical="top"/>
    </xf>
    <xf numFmtId="0" fontId="3" fillId="0" borderId="0"/>
    <xf numFmtId="179" fontId="3" fillId="0" borderId="0" applyFont="0" applyFill="0" applyBorder="0" applyProtection="0">
      <alignment vertical="top"/>
    </xf>
    <xf numFmtId="0" fontId="3" fillId="0" borderId="0"/>
    <xf numFmtId="0" fontId="3" fillId="0" borderId="0"/>
    <xf numFmtId="0" fontId="3" fillId="0" borderId="0"/>
    <xf numFmtId="0" fontId="3" fillId="0" borderId="0"/>
    <xf numFmtId="0" fontId="24" fillId="0" borderId="0"/>
    <xf numFmtId="0" fontId="95" fillId="0" borderId="0"/>
    <xf numFmtId="165" fontId="2" fillId="0" borderId="0" applyFont="0" applyFill="0" applyBorder="0" applyProtection="0">
      <alignment vertical="top"/>
    </xf>
    <xf numFmtId="165" fontId="56" fillId="0" borderId="0" applyFont="0" applyFill="0" applyBorder="0" applyProtection="0">
      <alignment vertical="top"/>
    </xf>
    <xf numFmtId="164" fontId="56" fillId="0" borderId="0" applyFont="0" applyFill="0" applyBorder="0" applyAlignment="0" applyProtection="0"/>
    <xf numFmtId="179" fontId="56" fillId="0" borderId="0" applyFont="0" applyFill="0" applyBorder="0" applyProtection="0">
      <alignment vertical="top"/>
    </xf>
    <xf numFmtId="179" fontId="56" fillId="0" borderId="0" applyFont="0" applyFill="0" applyBorder="0" applyProtection="0">
      <alignment vertical="top"/>
    </xf>
    <xf numFmtId="170" fontId="56" fillId="0" borderId="0" applyFont="0" applyFill="0" applyBorder="0" applyProtection="0">
      <alignment vertical="top"/>
    </xf>
    <xf numFmtId="185" fontId="56" fillId="0" borderId="0" applyFont="0" applyFill="0" applyBorder="0" applyProtection="0">
      <alignment vertical="top"/>
    </xf>
    <xf numFmtId="176" fontId="56" fillId="0" borderId="0" applyFont="0" applyFill="0" applyBorder="0" applyProtection="0">
      <alignment vertical="top"/>
    </xf>
  </cellStyleXfs>
  <cellXfs count="608">
    <xf numFmtId="0" fontId="0" fillId="0" borderId="0" xfId="0"/>
    <xf numFmtId="0" fontId="28" fillId="0" borderId="0" xfId="0" applyFont="1" applyBorder="1" applyAlignment="1">
      <alignment vertical="top"/>
    </xf>
    <xf numFmtId="0" fontId="24" fillId="0" borderId="0" xfId="0" applyFont="1" applyAlignment="1">
      <alignment vertical="top"/>
    </xf>
    <xf numFmtId="0" fontId="32" fillId="33" borderId="0" xfId="0" applyFont="1" applyFill="1"/>
    <xf numFmtId="0" fontId="7" fillId="0" borderId="0" xfId="0" applyFont="1"/>
    <xf numFmtId="0" fontId="0" fillId="0" borderId="0" xfId="0" applyFont="1"/>
    <xf numFmtId="169" fontId="24" fillId="0" borderId="0" xfId="62" applyFont="1" applyAlignment="1">
      <alignment vertical="top"/>
    </xf>
    <xf numFmtId="168" fontId="24" fillId="0" borderId="0" xfId="61" applyFont="1" applyFill="1" applyAlignment="1">
      <alignment vertical="top"/>
    </xf>
    <xf numFmtId="171" fontId="24" fillId="0" borderId="0" xfId="0" applyNumberFormat="1" applyFont="1" applyFill="1" applyAlignment="1">
      <alignment vertical="top"/>
    </xf>
    <xf numFmtId="168" fontId="24" fillId="0" borderId="0" xfId="61" applyFont="1" applyAlignment="1">
      <alignment vertical="top"/>
    </xf>
    <xf numFmtId="0" fontId="28" fillId="0" borderId="0" xfId="0" applyFont="1" applyBorder="1" applyAlignment="1">
      <alignment vertical="top"/>
    </xf>
    <xf numFmtId="171" fontId="24" fillId="0" borderId="0" xfId="0" applyNumberFormat="1" applyFont="1" applyBorder="1" applyAlignment="1">
      <alignment vertical="top"/>
    </xf>
    <xf numFmtId="169" fontId="24" fillId="0" borderId="0" xfId="62" applyFont="1" applyBorder="1" applyAlignment="1">
      <alignment vertical="top"/>
    </xf>
    <xf numFmtId="171" fontId="28" fillId="0" borderId="0" xfId="0" applyNumberFormat="1" applyFont="1" applyBorder="1" applyAlignment="1">
      <alignment vertical="top"/>
    </xf>
    <xf numFmtId="169" fontId="28" fillId="0" borderId="0" xfId="62" applyFont="1" applyBorder="1" applyAlignment="1">
      <alignment vertical="top"/>
    </xf>
    <xf numFmtId="169" fontId="24" fillId="0" borderId="0" xfId="62" applyFont="1" applyFill="1" applyAlignment="1">
      <alignment vertical="top"/>
    </xf>
    <xf numFmtId="168" fontId="30" fillId="0" borderId="0" xfId="61" applyFont="1" applyFill="1" applyAlignment="1">
      <alignment vertical="top"/>
    </xf>
    <xf numFmtId="168" fontId="30" fillId="0" borderId="0" xfId="61" applyFont="1" applyAlignment="1">
      <alignment vertical="top"/>
    </xf>
    <xf numFmtId="0" fontId="30" fillId="0" borderId="0" xfId="0" applyFont="1" applyBorder="1" applyAlignment="1">
      <alignment vertical="top"/>
    </xf>
    <xf numFmtId="172" fontId="24" fillId="0" borderId="0" xfId="0" applyNumberFormat="1" applyFont="1" applyFill="1" applyAlignment="1">
      <alignment vertical="top"/>
    </xf>
    <xf numFmtId="169" fontId="20" fillId="0" borderId="0" xfId="62" applyFont="1" applyFill="1" applyAlignment="1">
      <alignment vertical="top"/>
    </xf>
    <xf numFmtId="169" fontId="20" fillId="46" borderId="0" xfId="62" applyFont="1" applyFill="1" applyAlignment="1">
      <alignment vertical="top"/>
    </xf>
    <xf numFmtId="173" fontId="24" fillId="0" borderId="0" xfId="0" applyNumberFormat="1" applyFont="1" applyFill="1" applyAlignment="1">
      <alignment vertical="top"/>
    </xf>
    <xf numFmtId="174" fontId="24" fillId="0" borderId="0" xfId="63" applyNumberFormat="1" applyFont="1" applyAlignment="1">
      <alignment vertical="top"/>
    </xf>
    <xf numFmtId="174" fontId="24" fillId="43" borderId="0" xfId="63" applyNumberFormat="1" applyFont="1" applyFill="1" applyAlignment="1">
      <alignment vertical="top"/>
    </xf>
    <xf numFmtId="0" fontId="24" fillId="0" borderId="0" xfId="0" applyFont="1" applyAlignment="1">
      <alignment vertical="top"/>
    </xf>
    <xf numFmtId="0" fontId="24" fillId="0" borderId="0" xfId="0" applyFont="1" applyFill="1" applyAlignment="1">
      <alignment vertical="top"/>
    </xf>
    <xf numFmtId="164" fontId="24" fillId="0" borderId="0" xfId="1" applyFont="1" applyBorder="1" applyAlignment="1">
      <alignment vertical="top"/>
    </xf>
    <xf numFmtId="169" fontId="24" fillId="0" borderId="0" xfId="62" applyFont="1" applyFill="1" applyBorder="1" applyAlignment="1">
      <alignment vertical="top"/>
    </xf>
    <xf numFmtId="0" fontId="28" fillId="0" borderId="0" xfId="67" applyNumberFormat="1">
      <alignment vertical="top"/>
    </xf>
    <xf numFmtId="0" fontId="24" fillId="0" borderId="0" xfId="69">
      <alignment horizontal="right" vertical="top"/>
    </xf>
    <xf numFmtId="0" fontId="29" fillId="0" borderId="0" xfId="68" applyFill="1">
      <alignment vertical="top"/>
    </xf>
    <xf numFmtId="169" fontId="28" fillId="0" borderId="0" xfId="67" applyFont="1" applyBorder="1">
      <alignment vertical="top"/>
    </xf>
    <xf numFmtId="169" fontId="29" fillId="0" borderId="0" xfId="68" applyNumberFormat="1" applyFont="1" applyBorder="1">
      <alignment vertical="top"/>
    </xf>
    <xf numFmtId="169" fontId="24" fillId="0" borderId="0" xfId="69" applyNumberFormat="1" applyFont="1" applyBorder="1">
      <alignment horizontal="right" vertical="top"/>
    </xf>
    <xf numFmtId="0" fontId="28" fillId="0" borderId="0" xfId="67" applyNumberFormat="1" applyFont="1" applyBorder="1">
      <alignment vertical="top"/>
    </xf>
    <xf numFmtId="0" fontId="29" fillId="0" borderId="0" xfId="68" applyFont="1" applyBorder="1">
      <alignment vertical="top"/>
    </xf>
    <xf numFmtId="0" fontId="24" fillId="0" borderId="0" xfId="69" applyFont="1" applyBorder="1">
      <alignment horizontal="right" vertical="top"/>
    </xf>
    <xf numFmtId="0" fontId="28" fillId="0" borderId="0" xfId="67" applyNumberFormat="1" applyFont="1">
      <alignment vertical="top"/>
    </xf>
    <xf numFmtId="0" fontId="29" fillId="0" borderId="0" xfId="68" applyFont="1">
      <alignment vertical="top"/>
    </xf>
    <xf numFmtId="0" fontId="24" fillId="0" borderId="0" xfId="69" applyFont="1">
      <alignment horizontal="right" vertical="top"/>
    </xf>
    <xf numFmtId="171" fontId="28" fillId="0" borderId="0" xfId="67" applyNumberFormat="1" applyFont="1" applyBorder="1">
      <alignment vertical="top"/>
    </xf>
    <xf numFmtId="171" fontId="29" fillId="0" borderId="0" xfId="68" applyNumberFormat="1" applyFont="1" applyBorder="1">
      <alignment vertical="top"/>
    </xf>
    <xf numFmtId="171" fontId="24" fillId="0" borderId="0" xfId="69" applyNumberFormat="1" applyFont="1" applyBorder="1">
      <alignment horizontal="right" vertical="top"/>
    </xf>
    <xf numFmtId="0" fontId="29" fillId="0" borderId="0" xfId="68" applyFont="1" applyFill="1">
      <alignment vertical="top"/>
    </xf>
    <xf numFmtId="0" fontId="28" fillId="0" borderId="0" xfId="67" applyNumberFormat="1" applyFont="1" applyFill="1">
      <alignment vertical="top"/>
    </xf>
    <xf numFmtId="0" fontId="24" fillId="0" borderId="0" xfId="69" applyFont="1" applyFill="1">
      <alignment horizontal="right" vertical="top"/>
    </xf>
    <xf numFmtId="0" fontId="7" fillId="0" borderId="0" xfId="0" applyFont="1" applyBorder="1" applyAlignment="1">
      <alignment vertical="top"/>
    </xf>
    <xf numFmtId="174" fontId="28" fillId="0" borderId="0" xfId="67" applyNumberFormat="1" applyFont="1" applyFill="1">
      <alignment vertical="top"/>
    </xf>
    <xf numFmtId="174" fontId="29" fillId="0" borderId="0" xfId="68" applyNumberFormat="1" applyFont="1">
      <alignment vertical="top"/>
    </xf>
    <xf numFmtId="174" fontId="24" fillId="0" borderId="0" xfId="69" applyNumberFormat="1" applyFont="1">
      <alignment horizontal="right" vertical="top"/>
    </xf>
    <xf numFmtId="173" fontId="28" fillId="0" borderId="0" xfId="67" applyNumberFormat="1" applyFont="1" applyFill="1">
      <alignment vertical="top"/>
    </xf>
    <xf numFmtId="173" fontId="29" fillId="0" borderId="0" xfId="68" applyNumberFormat="1" applyFont="1" applyFill="1">
      <alignment vertical="top"/>
    </xf>
    <xf numFmtId="173" fontId="24" fillId="0" borderId="0" xfId="69" applyNumberFormat="1" applyFont="1" applyFill="1">
      <alignment horizontal="right" vertical="top"/>
    </xf>
    <xf numFmtId="168" fontId="28" fillId="0" borderId="0" xfId="67" applyNumberFormat="1" applyFont="1" applyFill="1">
      <alignment vertical="top"/>
    </xf>
    <xf numFmtId="168" fontId="29" fillId="0" borderId="0" xfId="68" applyNumberFormat="1" applyFont="1">
      <alignment vertical="top"/>
    </xf>
    <xf numFmtId="168" fontId="24" fillId="0" borderId="0" xfId="69" applyNumberFormat="1" applyFont="1">
      <alignment horizontal="right" vertical="top"/>
    </xf>
    <xf numFmtId="169" fontId="28" fillId="0" borderId="0" xfId="67" applyFont="1" applyFill="1">
      <alignment vertical="top"/>
    </xf>
    <xf numFmtId="169" fontId="29" fillId="0" borderId="0" xfId="68" applyNumberFormat="1" applyFont="1">
      <alignment vertical="top"/>
    </xf>
    <xf numFmtId="169" fontId="24" fillId="0" borderId="0" xfId="69" applyNumberFormat="1" applyFont="1">
      <alignment horizontal="right" vertical="top"/>
    </xf>
    <xf numFmtId="169" fontId="29" fillId="0" borderId="0" xfId="68" applyNumberFormat="1" applyFont="1" applyFill="1">
      <alignment vertical="top"/>
    </xf>
    <xf numFmtId="169" fontId="24" fillId="0" borderId="0" xfId="69" applyNumberFormat="1" applyFont="1" applyFill="1">
      <alignment horizontal="right" vertical="top"/>
    </xf>
    <xf numFmtId="172" fontId="28" fillId="0" borderId="0" xfId="67" applyNumberFormat="1" applyFont="1" applyFill="1">
      <alignment vertical="top"/>
    </xf>
    <xf numFmtId="172" fontId="29" fillId="0" borderId="0" xfId="68" applyNumberFormat="1" applyFont="1" applyFill="1">
      <alignment vertical="top"/>
    </xf>
    <xf numFmtId="172" fontId="24" fillId="0" borderId="0" xfId="69" applyNumberFormat="1" applyFont="1" applyFill="1">
      <alignment horizontal="right" vertical="top"/>
    </xf>
    <xf numFmtId="0" fontId="28" fillId="0" borderId="0" xfId="67" applyNumberFormat="1" applyFont="1" applyFill="1" applyBorder="1">
      <alignment vertical="top"/>
    </xf>
    <xf numFmtId="164" fontId="7" fillId="0" borderId="0" xfId="1" applyFont="1"/>
    <xf numFmtId="164" fontId="24" fillId="0" borderId="0" xfId="1" applyFont="1" applyAlignment="1">
      <alignment vertical="top"/>
    </xf>
    <xf numFmtId="164" fontId="24" fillId="0" borderId="0" xfId="1" applyFont="1" applyFill="1" applyAlignment="1">
      <alignment vertical="top"/>
    </xf>
    <xf numFmtId="164" fontId="7" fillId="0" borderId="0" xfId="1" applyFont="1" applyBorder="1" applyAlignment="1">
      <alignment vertical="top"/>
    </xf>
    <xf numFmtId="164" fontId="30" fillId="0" borderId="0" xfId="1" applyFont="1" applyAlignment="1">
      <alignment vertical="top"/>
    </xf>
    <xf numFmtId="164" fontId="20" fillId="0" borderId="0" xfId="1" applyFont="1" applyFill="1" applyAlignment="1">
      <alignment vertical="top"/>
    </xf>
    <xf numFmtId="0" fontId="35" fillId="0" borderId="0" xfId="0" applyFont="1"/>
    <xf numFmtId="0" fontId="36" fillId="0" borderId="0" xfId="0" applyFont="1"/>
    <xf numFmtId="14" fontId="7" fillId="0" borderId="0" xfId="0" applyNumberFormat="1" applyFont="1" applyAlignment="1">
      <alignment horizontal="left"/>
    </xf>
    <xf numFmtId="169" fontId="37" fillId="0" borderId="0" xfId="68" applyNumberFormat="1" applyFont="1" applyBorder="1">
      <alignment vertical="top"/>
    </xf>
    <xf numFmtId="0" fontId="37" fillId="0" borderId="0" xfId="68" applyFont="1" applyBorder="1">
      <alignment vertical="top"/>
    </xf>
    <xf numFmtId="171" fontId="37" fillId="0" borderId="0" xfId="68" applyNumberFormat="1" applyFont="1" applyBorder="1">
      <alignment vertical="top"/>
    </xf>
    <xf numFmtId="0" fontId="37" fillId="0" borderId="0" xfId="68" applyFont="1" applyFill="1">
      <alignment vertical="top"/>
    </xf>
    <xf numFmtId="173" fontId="37" fillId="0" borderId="0" xfId="68" applyNumberFormat="1" applyFont="1" applyFill="1">
      <alignment vertical="top"/>
    </xf>
    <xf numFmtId="165" fontId="38" fillId="33" borderId="0" xfId="0" applyNumberFormat="1" applyFont="1" applyFill="1" applyAlignment="1">
      <alignment vertical="top"/>
    </xf>
    <xf numFmtId="0" fontId="40" fillId="33" borderId="0" xfId="0" applyFont="1" applyFill="1"/>
    <xf numFmtId="0" fontId="37" fillId="0" borderId="0" xfId="68" applyFont="1">
      <alignment vertical="top"/>
    </xf>
    <xf numFmtId="174" fontId="37" fillId="0" borderId="0" xfId="68" applyNumberFormat="1" applyFont="1">
      <alignment vertical="top"/>
    </xf>
    <xf numFmtId="168" fontId="37" fillId="0" borderId="0" xfId="68" applyNumberFormat="1" applyFont="1">
      <alignment vertical="top"/>
    </xf>
    <xf numFmtId="169" fontId="37" fillId="0" borderId="0" xfId="68" applyNumberFormat="1" applyFont="1">
      <alignment vertical="top"/>
    </xf>
    <xf numFmtId="169" fontId="37" fillId="0" borderId="0" xfId="68" applyNumberFormat="1" applyFont="1" applyFill="1">
      <alignment vertical="top"/>
    </xf>
    <xf numFmtId="172" fontId="37" fillId="0" borderId="0" xfId="68" applyNumberFormat="1" applyFont="1" applyFill="1">
      <alignment vertical="top"/>
    </xf>
    <xf numFmtId="164" fontId="40" fillId="33" borderId="0" xfId="1" applyFont="1" applyFill="1"/>
    <xf numFmtId="0" fontId="39" fillId="33" borderId="0" xfId="0" applyFont="1" applyFill="1"/>
    <xf numFmtId="165" fontId="33" fillId="0" borderId="0" xfId="60" applyNumberFormat="1" applyProtection="1">
      <alignment vertical="top"/>
    </xf>
    <xf numFmtId="165" fontId="24" fillId="0" borderId="0" xfId="70" applyFont="1" applyFill="1" applyBorder="1">
      <alignment vertical="top"/>
    </xf>
    <xf numFmtId="165" fontId="41" fillId="0" borderId="0" xfId="70">
      <alignment vertical="top"/>
    </xf>
    <xf numFmtId="165" fontId="28" fillId="0" borderId="0" xfId="70" applyFont="1" applyFill="1" applyBorder="1">
      <alignment vertical="top"/>
    </xf>
    <xf numFmtId="165" fontId="29" fillId="0" borderId="0" xfId="70" applyFont="1" applyFill="1" applyBorder="1">
      <alignment vertical="top"/>
    </xf>
    <xf numFmtId="165" fontId="24" fillId="0" borderId="0" xfId="70" applyFont="1" applyBorder="1">
      <alignment vertical="top"/>
    </xf>
    <xf numFmtId="165" fontId="28" fillId="49" borderId="0" xfId="70" applyFont="1" applyFill="1" applyBorder="1">
      <alignment vertical="top"/>
    </xf>
    <xf numFmtId="165" fontId="24" fillId="49" borderId="0" xfId="70" applyFont="1" applyFill="1" applyBorder="1">
      <alignment vertical="top"/>
    </xf>
    <xf numFmtId="165" fontId="24" fillId="49" borderId="0" xfId="70" applyFont="1" applyFill="1">
      <alignment vertical="top"/>
    </xf>
    <xf numFmtId="165" fontId="24" fillId="0" borderId="0" xfId="70" applyFont="1" applyFill="1" applyProtection="1">
      <alignment vertical="top"/>
    </xf>
    <xf numFmtId="165" fontId="28" fillId="0" borderId="0" xfId="70" applyFont="1">
      <alignment vertical="top"/>
    </xf>
    <xf numFmtId="165" fontId="24" fillId="0" borderId="0" xfId="70" applyFont="1">
      <alignment vertical="top"/>
    </xf>
    <xf numFmtId="180" fontId="28" fillId="0" borderId="0" xfId="73" applyFont="1" applyBorder="1">
      <alignment vertical="top"/>
    </xf>
    <xf numFmtId="180" fontId="28" fillId="49" borderId="0" xfId="73" applyFont="1" applyFill="1" applyBorder="1">
      <alignment vertical="top"/>
    </xf>
    <xf numFmtId="165" fontId="43" fillId="0" borderId="0" xfId="70" applyFont="1" applyBorder="1" applyAlignment="1">
      <alignment horizontal="left" vertical="top"/>
    </xf>
    <xf numFmtId="181" fontId="24" fillId="0" borderId="0" xfId="70" applyNumberFormat="1" applyFont="1" applyFill="1">
      <alignment vertical="top"/>
    </xf>
    <xf numFmtId="181" fontId="24" fillId="49" borderId="0" xfId="70" applyNumberFormat="1" applyFont="1" applyFill="1">
      <alignment vertical="top"/>
    </xf>
    <xf numFmtId="165" fontId="28" fillId="0" borderId="0" xfId="70" applyFont="1" applyBorder="1" applyAlignment="1">
      <alignment horizontal="right" vertical="top"/>
    </xf>
    <xf numFmtId="165" fontId="28" fillId="0" borderId="0" xfId="70" applyFont="1" applyBorder="1">
      <alignment vertical="top"/>
    </xf>
    <xf numFmtId="165" fontId="29" fillId="49" borderId="0" xfId="70" applyFont="1" applyFill="1" applyBorder="1">
      <alignment vertical="top"/>
    </xf>
    <xf numFmtId="165" fontId="28" fillId="49" borderId="0" xfId="70" applyFont="1" applyFill="1" applyBorder="1" applyAlignment="1">
      <alignment horizontal="right" vertical="top"/>
    </xf>
    <xf numFmtId="165" fontId="41" fillId="49" borderId="0" xfId="70" applyFill="1">
      <alignment vertical="top"/>
    </xf>
    <xf numFmtId="165" fontId="29" fillId="0" borderId="0" xfId="70" applyFont="1">
      <alignment vertical="top"/>
    </xf>
    <xf numFmtId="165" fontId="28" fillId="48" borderId="0" xfId="70" applyFont="1" applyFill="1" applyBorder="1">
      <alignment vertical="top"/>
    </xf>
    <xf numFmtId="165" fontId="29" fillId="48" borderId="0" xfId="70" applyFont="1" applyFill="1" applyBorder="1">
      <alignment vertical="top"/>
    </xf>
    <xf numFmtId="165" fontId="41" fillId="0" borderId="0" xfId="70" applyFill="1">
      <alignment vertical="top"/>
    </xf>
    <xf numFmtId="177" fontId="24" fillId="49" borderId="0" xfId="70" applyNumberFormat="1" applyFont="1" applyFill="1" applyBorder="1">
      <alignment vertical="top"/>
    </xf>
    <xf numFmtId="177" fontId="24" fillId="0" borderId="0" xfId="70" applyNumberFormat="1" applyFont="1">
      <alignment vertical="top"/>
    </xf>
    <xf numFmtId="178" fontId="24" fillId="49" borderId="0" xfId="70" applyNumberFormat="1" applyFont="1" applyFill="1" applyBorder="1" applyAlignment="1" applyProtection="1">
      <alignment horizontal="right" vertical="center"/>
      <protection locked="0"/>
    </xf>
    <xf numFmtId="182" fontId="24" fillId="0" borderId="0" xfId="72" applyNumberFormat="1" applyFont="1" applyFill="1" applyBorder="1" applyAlignment="1" applyProtection="1">
      <alignment horizontal="right" vertical="center"/>
      <protection locked="0"/>
    </xf>
    <xf numFmtId="182" fontId="24" fillId="49" borderId="0" xfId="72" applyNumberFormat="1" applyFont="1" applyFill="1" applyBorder="1" applyAlignment="1" applyProtection="1">
      <alignment horizontal="right" vertical="center"/>
      <protection locked="0"/>
    </xf>
    <xf numFmtId="179" fontId="28" fillId="0" borderId="0" xfId="72" applyFont="1" applyBorder="1">
      <alignment vertical="top"/>
    </xf>
    <xf numFmtId="179" fontId="29" fillId="0" borderId="0" xfId="72" applyFont="1">
      <alignment vertical="top"/>
    </xf>
    <xf numFmtId="179" fontId="24" fillId="0" borderId="0" xfId="72" applyFont="1">
      <alignment vertical="top"/>
    </xf>
    <xf numFmtId="177" fontId="34" fillId="49" borderId="0" xfId="70" applyNumberFormat="1" applyFont="1" applyFill="1" applyBorder="1">
      <alignment vertical="top"/>
    </xf>
    <xf numFmtId="10" fontId="24" fillId="0" borderId="0" xfId="72" applyNumberFormat="1" applyFont="1" applyFill="1" applyBorder="1" applyAlignment="1" applyProtection="1">
      <alignment horizontal="left" vertical="center"/>
    </xf>
    <xf numFmtId="165" fontId="24" fillId="49" borderId="0" xfId="70" applyFont="1" applyFill="1" applyBorder="1" applyAlignment="1" applyProtection="1">
      <alignment horizontal="right" vertical="center"/>
    </xf>
    <xf numFmtId="178" fontId="24" fillId="49" borderId="0" xfId="70" applyNumberFormat="1" applyFont="1" applyFill="1" applyBorder="1" applyProtection="1">
      <alignment vertical="top"/>
    </xf>
    <xf numFmtId="0" fontId="45" fillId="53" borderId="0" xfId="74" applyFont="1" applyFill="1" applyBorder="1" applyAlignment="1">
      <alignment vertical="center"/>
    </xf>
    <xf numFmtId="0" fontId="45" fillId="53" borderId="0" xfId="75" applyFont="1" applyFill="1" applyAlignment="1">
      <alignment horizontal="right" vertical="center"/>
    </xf>
    <xf numFmtId="0" fontId="45" fillId="53" borderId="0" xfId="74" applyFont="1" applyFill="1" applyBorder="1" applyAlignment="1">
      <alignment horizontal="left" vertical="center"/>
    </xf>
    <xf numFmtId="0" fontId="46" fillId="53" borderId="0" xfId="74" applyFont="1" applyFill="1" applyBorder="1" applyAlignment="1">
      <alignment horizontal="left" vertical="center"/>
    </xf>
    <xf numFmtId="0" fontId="6" fillId="54" borderId="0" xfId="74" applyFill="1" applyAlignment="1" applyProtection="1">
      <alignment vertical="center"/>
    </xf>
    <xf numFmtId="0" fontId="6" fillId="55" borderId="0" xfId="74" applyFill="1" applyAlignment="1" applyProtection="1">
      <alignment vertical="center"/>
    </xf>
    <xf numFmtId="0" fontId="6" fillId="0" borderId="0" xfId="74" applyAlignment="1" applyProtection="1">
      <alignment vertical="center"/>
    </xf>
    <xf numFmtId="165" fontId="6" fillId="54" borderId="0" xfId="76" applyFill="1">
      <alignment vertical="top"/>
    </xf>
    <xf numFmtId="0" fontId="6" fillId="54" borderId="0" xfId="74" applyFill="1" applyAlignment="1">
      <alignment vertical="center"/>
    </xf>
    <xf numFmtId="0" fontId="47" fillId="55" borderId="14" xfId="74" applyFont="1" applyFill="1" applyBorder="1" applyAlignment="1">
      <alignment horizontal="center" vertical="center" wrapText="1"/>
    </xf>
    <xf numFmtId="0" fontId="47" fillId="55" borderId="14" xfId="74" applyFont="1" applyFill="1" applyBorder="1" applyAlignment="1">
      <alignment horizontal="center" vertical="center"/>
    </xf>
    <xf numFmtId="0" fontId="47" fillId="55" borderId="15" xfId="74" applyFont="1" applyFill="1" applyBorder="1" applyAlignment="1">
      <alignment horizontal="center" vertical="center"/>
    </xf>
    <xf numFmtId="0" fontId="47" fillId="55" borderId="16" xfId="74" applyFont="1" applyFill="1" applyBorder="1" applyAlignment="1">
      <alignment horizontal="center" vertical="center"/>
    </xf>
    <xf numFmtId="0" fontId="47" fillId="55" borderId="17" xfId="74" applyFont="1" applyFill="1" applyBorder="1" applyAlignment="1">
      <alignment horizontal="center" vertical="center"/>
    </xf>
    <xf numFmtId="0" fontId="47" fillId="55" borderId="12" xfId="77" applyFont="1" applyFill="1" applyBorder="1" applyAlignment="1">
      <alignment horizontal="center" vertical="center" wrapText="1"/>
    </xf>
    <xf numFmtId="0" fontId="47" fillId="55" borderId="15" xfId="77" applyFont="1" applyFill="1" applyBorder="1" applyAlignment="1">
      <alignment horizontal="center" vertical="center" wrapText="1"/>
    </xf>
    <xf numFmtId="0" fontId="47" fillId="55" borderId="18" xfId="74" applyFont="1" applyFill="1" applyBorder="1" applyAlignment="1" applyProtection="1">
      <alignment horizontal="center" vertical="center"/>
    </xf>
    <xf numFmtId="0" fontId="47" fillId="55" borderId="15" xfId="74" applyFont="1" applyFill="1" applyBorder="1" applyAlignment="1" applyProtection="1">
      <alignment horizontal="center" vertical="center"/>
    </xf>
    <xf numFmtId="0" fontId="47" fillId="54" borderId="19" xfId="74" applyFont="1" applyFill="1" applyBorder="1" applyAlignment="1" applyProtection="1">
      <alignment vertical="center"/>
    </xf>
    <xf numFmtId="0" fontId="47" fillId="54" borderId="0" xfId="74" applyFont="1" applyFill="1" applyBorder="1" applyAlignment="1" applyProtection="1">
      <alignment vertical="center"/>
    </xf>
    <xf numFmtId="0" fontId="47" fillId="55" borderId="20" xfId="74" applyFont="1" applyFill="1" applyBorder="1" applyAlignment="1">
      <alignment horizontal="center" vertical="center"/>
    </xf>
    <xf numFmtId="0" fontId="47" fillId="55" borderId="21" xfId="74" applyFont="1" applyFill="1" applyBorder="1" applyAlignment="1">
      <alignment vertical="center"/>
    </xf>
    <xf numFmtId="0" fontId="49" fillId="0" borderId="0" xfId="74" applyFont="1" applyFill="1" applyAlignment="1" applyProtection="1">
      <alignment vertical="center"/>
    </xf>
    <xf numFmtId="0" fontId="48" fillId="0" borderId="0" xfId="74" applyFont="1" applyFill="1" applyAlignment="1" applyProtection="1">
      <alignment horizontal="center" vertical="center"/>
    </xf>
    <xf numFmtId="0" fontId="48" fillId="0" borderId="0" xfId="74" applyFont="1" applyFill="1" applyAlignment="1" applyProtection="1">
      <alignment horizontal="left" vertical="center"/>
    </xf>
    <xf numFmtId="0" fontId="48" fillId="0" borderId="22" xfId="74" applyFont="1" applyBorder="1" applyAlignment="1">
      <alignment horizontal="center" vertical="center"/>
    </xf>
    <xf numFmtId="0" fontId="7" fillId="0" borderId="23" xfId="74" applyFont="1" applyBorder="1" applyAlignment="1">
      <alignment vertical="center"/>
    </xf>
    <xf numFmtId="0" fontId="49" fillId="0" borderId="23" xfId="74" applyFont="1" applyBorder="1" applyAlignment="1">
      <alignment horizontal="center" vertical="center"/>
    </xf>
    <xf numFmtId="0" fontId="49" fillId="0" borderId="24" xfId="74" applyFont="1" applyBorder="1" applyAlignment="1">
      <alignment horizontal="center" vertical="center"/>
    </xf>
    <xf numFmtId="1" fontId="48" fillId="56" borderId="22" xfId="74" applyNumberFormat="1" applyFont="1" applyFill="1" applyBorder="1" applyAlignment="1">
      <alignment vertical="center"/>
    </xf>
    <xf numFmtId="1" fontId="48" fillId="56" borderId="23" xfId="74" applyNumberFormat="1" applyFont="1" applyFill="1" applyBorder="1" applyAlignment="1">
      <alignment vertical="center"/>
    </xf>
    <xf numFmtId="1" fontId="48" fillId="57" borderId="25" xfId="74" applyNumberFormat="1" applyFont="1" applyFill="1" applyBorder="1" applyAlignment="1">
      <alignment vertical="center"/>
    </xf>
    <xf numFmtId="1" fontId="48" fillId="57" borderId="23" xfId="74" applyNumberFormat="1" applyFont="1" applyFill="1" applyBorder="1" applyAlignment="1">
      <alignment vertical="center"/>
    </xf>
    <xf numFmtId="1" fontId="48" fillId="57" borderId="26" xfId="74" applyNumberFormat="1" applyFont="1" applyFill="1" applyBorder="1" applyAlignment="1">
      <alignment vertical="center"/>
    </xf>
    <xf numFmtId="1" fontId="48" fillId="57" borderId="22" xfId="74" applyNumberFormat="1" applyFont="1" applyFill="1" applyBorder="1" applyAlignment="1">
      <alignment vertical="center"/>
    </xf>
    <xf numFmtId="1" fontId="48" fillId="57" borderId="24" xfId="74" applyNumberFormat="1" applyFont="1" applyFill="1" applyBorder="1" applyAlignment="1">
      <alignment vertical="center"/>
    </xf>
    <xf numFmtId="1" fontId="48" fillId="57" borderId="27" xfId="74" applyNumberFormat="1" applyFont="1" applyFill="1" applyBorder="1" applyAlignment="1">
      <alignment vertical="center"/>
    </xf>
    <xf numFmtId="0" fontId="48" fillId="54" borderId="22" xfId="74" applyFont="1" applyFill="1" applyBorder="1" applyAlignment="1">
      <alignment vertical="center"/>
    </xf>
    <xf numFmtId="0" fontId="48" fillId="54" borderId="28" xfId="74" applyFont="1" applyFill="1" applyBorder="1" applyAlignment="1">
      <alignment vertical="center"/>
    </xf>
    <xf numFmtId="0" fontId="49" fillId="58" borderId="29" xfId="78" applyFont="1" applyBorder="1" applyAlignment="1" applyProtection="1">
      <alignment horizontal="center" vertical="center"/>
    </xf>
    <xf numFmtId="0" fontId="48" fillId="52" borderId="0" xfId="74" applyFont="1" applyFill="1" applyAlignment="1" applyProtection="1">
      <alignment horizontal="center" vertical="center"/>
    </xf>
    <xf numFmtId="0" fontId="48" fillId="0" borderId="30" xfId="74" applyFont="1" applyBorder="1" applyAlignment="1">
      <alignment horizontal="center" vertical="center"/>
    </xf>
    <xf numFmtId="0" fontId="7" fillId="0" borderId="31" xfId="74" applyFont="1" applyBorder="1" applyAlignment="1">
      <alignment vertical="center"/>
    </xf>
    <xf numFmtId="0" fontId="49" fillId="0" borderId="31" xfId="74" applyFont="1" applyBorder="1" applyAlignment="1">
      <alignment horizontal="center" vertical="center"/>
    </xf>
    <xf numFmtId="0" fontId="49" fillId="0" borderId="32" xfId="74" applyFont="1" applyBorder="1" applyAlignment="1">
      <alignment horizontal="center" vertical="center"/>
    </xf>
    <xf numFmtId="183" fontId="48" fillId="56" borderId="33" xfId="74" applyNumberFormat="1" applyFont="1" applyFill="1" applyBorder="1" applyAlignment="1">
      <alignment vertical="center"/>
    </xf>
    <xf numFmtId="183" fontId="48" fillId="56" borderId="34" xfId="74" applyNumberFormat="1" applyFont="1" applyFill="1" applyBorder="1" applyAlignment="1">
      <alignment vertical="center"/>
    </xf>
    <xf numFmtId="183" fontId="48" fillId="59" borderId="34" xfId="74" applyNumberFormat="1" applyFont="1" applyFill="1" applyBorder="1" applyAlignment="1" applyProtection="1">
      <alignment vertical="center"/>
      <protection locked="0"/>
    </xf>
    <xf numFmtId="183" fontId="48" fillId="59" borderId="35" xfId="74" applyNumberFormat="1" applyFont="1" applyFill="1" applyBorder="1" applyAlignment="1" applyProtection="1">
      <alignment vertical="center"/>
      <protection locked="0"/>
    </xf>
    <xf numFmtId="183" fontId="48" fillId="59" borderId="33" xfId="74" applyNumberFormat="1" applyFont="1" applyFill="1" applyBorder="1" applyAlignment="1" applyProtection="1">
      <alignment vertical="center"/>
      <protection locked="0"/>
    </xf>
    <xf numFmtId="183" fontId="48" fillId="59" borderId="36" xfId="74" applyNumberFormat="1" applyFont="1" applyFill="1" applyBorder="1" applyAlignment="1" applyProtection="1">
      <alignment vertical="center"/>
      <protection locked="0"/>
    </xf>
    <xf numFmtId="183" fontId="48" fillId="59" borderId="37" xfId="74" applyNumberFormat="1" applyFont="1" applyFill="1" applyBorder="1" applyAlignment="1" applyProtection="1">
      <alignment vertical="center"/>
      <protection locked="0"/>
    </xf>
    <xf numFmtId="184" fontId="50" fillId="54" borderId="33" xfId="74" applyNumberFormat="1" applyFont="1" applyFill="1" applyBorder="1" applyAlignment="1">
      <alignment horizontal="center" vertical="center"/>
    </xf>
    <xf numFmtId="184" fontId="50" fillId="54" borderId="38" xfId="74" applyNumberFormat="1" applyFont="1" applyFill="1" applyBorder="1" applyAlignment="1">
      <alignment horizontal="center" vertical="center"/>
    </xf>
    <xf numFmtId="0" fontId="7" fillId="0" borderId="39" xfId="74" applyFont="1" applyBorder="1" applyAlignment="1">
      <alignment vertical="center"/>
    </xf>
    <xf numFmtId="0" fontId="49" fillId="0" borderId="39" xfId="74" applyFont="1" applyBorder="1" applyAlignment="1">
      <alignment horizontal="center" vertical="center"/>
    </xf>
    <xf numFmtId="0" fontId="49" fillId="0" borderId="40" xfId="74" applyFont="1" applyBorder="1" applyAlignment="1">
      <alignment horizontal="center" vertical="center"/>
    </xf>
    <xf numFmtId="184" fontId="48" fillId="54" borderId="33" xfId="74" applyNumberFormat="1" applyFont="1" applyFill="1" applyBorder="1" applyAlignment="1">
      <alignment vertical="center"/>
    </xf>
    <xf numFmtId="184" fontId="48" fillId="54" borderId="38" xfId="74" applyNumberFormat="1" applyFont="1" applyFill="1" applyBorder="1" applyAlignment="1">
      <alignment vertical="center"/>
    </xf>
    <xf numFmtId="0" fontId="7" fillId="0" borderId="34" xfId="74" applyFont="1" applyBorder="1" applyAlignment="1">
      <alignment vertical="center"/>
    </xf>
    <xf numFmtId="0" fontId="49" fillId="0" borderId="34" xfId="74" applyFont="1" applyBorder="1" applyAlignment="1">
      <alignment horizontal="center" vertical="center"/>
    </xf>
    <xf numFmtId="0" fontId="49" fillId="0" borderId="36" xfId="74" applyFont="1" applyBorder="1" applyAlignment="1">
      <alignment horizontal="center" vertical="center"/>
    </xf>
    <xf numFmtId="10" fontId="48" fillId="0" borderId="0" xfId="79" applyNumberFormat="1" applyFont="1" applyFill="1" applyProtection="1">
      <alignment vertical="top"/>
    </xf>
    <xf numFmtId="0" fontId="48" fillId="0" borderId="41" xfId="74" applyFont="1" applyBorder="1" applyAlignment="1">
      <alignment horizontal="center" vertical="center"/>
    </xf>
    <xf numFmtId="0" fontId="7" fillId="0" borderId="42" xfId="74" applyFont="1" applyBorder="1" applyAlignment="1">
      <alignment vertical="center"/>
    </xf>
    <xf numFmtId="0" fontId="49" fillId="0" borderId="42" xfId="74" applyFont="1" applyBorder="1" applyAlignment="1">
      <alignment horizontal="center" vertical="center"/>
    </xf>
    <xf numFmtId="0" fontId="49" fillId="0" borderId="43" xfId="74" applyFont="1" applyBorder="1" applyAlignment="1">
      <alignment horizontal="center" vertical="center"/>
    </xf>
    <xf numFmtId="183" fontId="48" fillId="56" borderId="41" xfId="74" applyNumberFormat="1" applyFont="1" applyFill="1" applyBorder="1" applyAlignment="1">
      <alignment vertical="center"/>
    </xf>
    <xf numFmtId="183" fontId="48" fillId="56" borderId="42" xfId="74" applyNumberFormat="1" applyFont="1" applyFill="1" applyBorder="1" applyAlignment="1">
      <alignment vertical="center"/>
    </xf>
    <xf numFmtId="183" fontId="48" fillId="59" borderId="42" xfId="74" applyNumberFormat="1" applyFont="1" applyFill="1" applyBorder="1" applyAlignment="1" applyProtection="1">
      <alignment vertical="center"/>
      <protection locked="0"/>
    </xf>
    <xf numFmtId="183" fontId="48" fillId="59" borderId="44" xfId="74" applyNumberFormat="1" applyFont="1" applyFill="1" applyBorder="1" applyAlignment="1" applyProtection="1">
      <alignment vertical="center"/>
      <protection locked="0"/>
    </xf>
    <xf numFmtId="183" fontId="48" fillId="59" borderId="41" xfId="74" applyNumberFormat="1" applyFont="1" applyFill="1" applyBorder="1" applyAlignment="1" applyProtection="1">
      <alignment vertical="center"/>
      <protection locked="0"/>
    </xf>
    <xf numFmtId="183" fontId="48" fillId="59" borderId="43" xfId="74" applyNumberFormat="1" applyFont="1" applyFill="1" applyBorder="1" applyAlignment="1" applyProtection="1">
      <alignment vertical="center"/>
      <protection locked="0"/>
    </xf>
    <xf numFmtId="183" fontId="48" fillId="59" borderId="45" xfId="74" applyNumberFormat="1" applyFont="1" applyFill="1" applyBorder="1" applyAlignment="1" applyProtection="1">
      <alignment vertical="center"/>
      <protection locked="0"/>
    </xf>
    <xf numFmtId="184" fontId="48" fillId="54" borderId="41" xfId="74" applyNumberFormat="1" applyFont="1" applyFill="1" applyBorder="1" applyAlignment="1">
      <alignment vertical="center"/>
    </xf>
    <xf numFmtId="184" fontId="48" fillId="54" borderId="46" xfId="74" applyNumberFormat="1" applyFont="1" applyFill="1" applyBorder="1" applyAlignment="1">
      <alignment vertical="center"/>
    </xf>
    <xf numFmtId="183" fontId="6" fillId="54" borderId="0" xfId="74" applyNumberFormat="1" applyFill="1" applyAlignment="1">
      <alignment vertical="center"/>
    </xf>
    <xf numFmtId="183" fontId="6" fillId="54" borderId="0" xfId="76" applyNumberFormat="1" applyFill="1">
      <alignment vertical="top"/>
    </xf>
    <xf numFmtId="0" fontId="48" fillId="54" borderId="0" xfId="74" applyFont="1" applyFill="1" applyAlignment="1">
      <alignment vertical="center"/>
    </xf>
    <xf numFmtId="0" fontId="47" fillId="55" borderId="15" xfId="74" applyFont="1" applyFill="1" applyBorder="1" applyAlignment="1">
      <alignment vertical="center"/>
    </xf>
    <xf numFmtId="0" fontId="49" fillId="54" borderId="23" xfId="74" applyFont="1" applyFill="1" applyBorder="1" applyAlignment="1">
      <alignment horizontal="center" vertical="center"/>
    </xf>
    <xf numFmtId="1" fontId="48" fillId="56" borderId="20" xfId="74" applyNumberFormat="1" applyFont="1" applyFill="1" applyBorder="1" applyAlignment="1">
      <alignment vertical="center"/>
    </xf>
    <xf numFmtId="1" fontId="48" fillId="56" borderId="25" xfId="74" applyNumberFormat="1" applyFont="1" applyFill="1" applyBorder="1" applyAlignment="1">
      <alignment vertical="center"/>
    </xf>
    <xf numFmtId="184" fontId="48" fillId="54" borderId="22" xfId="74" applyNumberFormat="1" applyFont="1" applyFill="1" applyBorder="1" applyAlignment="1">
      <alignment vertical="center"/>
    </xf>
    <xf numFmtId="0" fontId="49" fillId="54" borderId="31" xfId="74" applyFont="1" applyFill="1" applyBorder="1" applyAlignment="1">
      <alignment horizontal="center" vertical="center"/>
    </xf>
    <xf numFmtId="0" fontId="49" fillId="54" borderId="39" xfId="74" applyFont="1" applyFill="1" applyBorder="1" applyAlignment="1">
      <alignment horizontal="center" vertical="center"/>
    </xf>
    <xf numFmtId="0" fontId="49" fillId="55" borderId="0" xfId="80" applyFont="1" applyFill="1" applyAlignment="1" applyProtection="1">
      <alignment horizontal="center" vertical="center"/>
    </xf>
    <xf numFmtId="165" fontId="6" fillId="0" borderId="0" xfId="76" applyFill="1">
      <alignment vertical="top"/>
    </xf>
    <xf numFmtId="0" fontId="49" fillId="54" borderId="34" xfId="74" applyFont="1" applyFill="1" applyBorder="1" applyAlignment="1">
      <alignment horizontal="center" vertical="center"/>
    </xf>
    <xf numFmtId="0" fontId="49" fillId="54" borderId="42" xfId="74" applyFont="1" applyFill="1" applyBorder="1" applyAlignment="1">
      <alignment horizontal="center" vertical="center"/>
    </xf>
    <xf numFmtId="184" fontId="48" fillId="54" borderId="0" xfId="74" applyNumberFormat="1" applyFont="1" applyFill="1" applyBorder="1" applyAlignment="1">
      <alignment vertical="center"/>
    </xf>
    <xf numFmtId="0" fontId="48" fillId="55" borderId="0" xfId="80" applyFont="1" applyFill="1" applyAlignment="1" applyProtection="1">
      <alignment horizontal="center" vertical="center"/>
    </xf>
    <xf numFmtId="0" fontId="48" fillId="0" borderId="17" xfId="74" applyFont="1" applyBorder="1" applyAlignment="1">
      <alignment horizontal="center" vertical="center"/>
    </xf>
    <xf numFmtId="0" fontId="7" fillId="0" borderId="14" xfId="74" applyFont="1" applyBorder="1" applyAlignment="1">
      <alignment vertical="center"/>
    </xf>
    <xf numFmtId="0" fontId="49" fillId="0" borderId="14" xfId="74" applyFont="1" applyBorder="1" applyAlignment="1">
      <alignment horizontal="center" vertical="center"/>
    </xf>
    <xf numFmtId="0" fontId="49" fillId="0" borderId="15" xfId="74" applyFont="1" applyBorder="1" applyAlignment="1">
      <alignment horizontal="center" vertical="center"/>
    </xf>
    <xf numFmtId="10" fontId="48" fillId="59" borderId="12" xfId="74" applyNumberFormat="1" applyFont="1" applyFill="1" applyBorder="1" applyAlignment="1" applyProtection="1">
      <alignment vertical="center"/>
      <protection locked="0"/>
    </xf>
    <xf numFmtId="10" fontId="48" fillId="59" borderId="15" xfId="74" applyNumberFormat="1" applyFont="1" applyFill="1" applyBorder="1" applyAlignment="1" applyProtection="1">
      <alignment vertical="center"/>
      <protection locked="0"/>
    </xf>
    <xf numFmtId="10" fontId="48" fillId="59" borderId="13" xfId="74" applyNumberFormat="1" applyFont="1" applyFill="1" applyBorder="1" applyAlignment="1" applyProtection="1">
      <alignment vertical="center"/>
      <protection locked="0"/>
    </xf>
    <xf numFmtId="10" fontId="48" fillId="59" borderId="14" xfId="74" applyNumberFormat="1" applyFont="1" applyFill="1" applyBorder="1" applyAlignment="1" applyProtection="1">
      <alignment vertical="center"/>
      <protection locked="0"/>
    </xf>
    <xf numFmtId="184" fontId="48" fillId="54" borderId="17" xfId="74" applyNumberFormat="1" applyFont="1" applyFill="1" applyBorder="1" applyAlignment="1">
      <alignment vertical="center"/>
    </xf>
    <xf numFmtId="184" fontId="48" fillId="54" borderId="47" xfId="74" applyNumberFormat="1" applyFont="1" applyFill="1" applyBorder="1" applyAlignment="1">
      <alignment vertical="center"/>
    </xf>
    <xf numFmtId="0" fontId="48" fillId="60" borderId="0" xfId="74" applyFont="1" applyFill="1" applyBorder="1" applyAlignment="1" applyProtection="1">
      <alignment horizontal="center" vertical="center"/>
    </xf>
    <xf numFmtId="183" fontId="48" fillId="57" borderId="27" xfId="74" applyNumberFormat="1" applyFont="1" applyFill="1" applyBorder="1" applyAlignment="1">
      <alignment vertical="center"/>
    </xf>
    <xf numFmtId="183" fontId="48" fillId="57" borderId="24" xfId="74" applyNumberFormat="1" applyFont="1" applyFill="1" applyBorder="1" applyAlignment="1">
      <alignment vertical="center"/>
    </xf>
    <xf numFmtId="183" fontId="48" fillId="57" borderId="26" xfId="74" applyNumberFormat="1" applyFont="1" applyFill="1" applyBorder="1" applyAlignment="1">
      <alignment vertical="center"/>
    </xf>
    <xf numFmtId="183" fontId="48" fillId="57" borderId="23" xfId="74" applyNumberFormat="1" applyFont="1" applyFill="1" applyBorder="1" applyAlignment="1">
      <alignment vertical="center"/>
    </xf>
    <xf numFmtId="183" fontId="48" fillId="57" borderId="23" xfId="74" applyNumberFormat="1" applyFont="1" applyFill="1" applyBorder="1" applyAlignment="1">
      <alignment horizontal="right" vertical="center"/>
    </xf>
    <xf numFmtId="183" fontId="48" fillId="57" borderId="28" xfId="74" applyNumberFormat="1" applyFont="1" applyFill="1" applyBorder="1" applyAlignment="1">
      <alignment horizontal="right" vertical="center"/>
    </xf>
    <xf numFmtId="183" fontId="48" fillId="57" borderId="27" xfId="74" applyNumberFormat="1" applyFont="1" applyFill="1" applyBorder="1" applyAlignment="1">
      <alignment horizontal="right" vertical="center"/>
    </xf>
    <xf numFmtId="183" fontId="48" fillId="57" borderId="24" xfId="74" applyNumberFormat="1" applyFont="1" applyFill="1" applyBorder="1" applyAlignment="1">
      <alignment horizontal="right" vertical="center"/>
    </xf>
    <xf numFmtId="184" fontId="48" fillId="54" borderId="28" xfId="74" applyNumberFormat="1" applyFont="1" applyFill="1" applyBorder="1" applyAlignment="1">
      <alignment vertical="center"/>
    </xf>
    <xf numFmtId="183" fontId="48" fillId="57" borderId="45" xfId="74" applyNumberFormat="1" applyFont="1" applyFill="1" applyBorder="1" applyAlignment="1">
      <alignment vertical="center"/>
    </xf>
    <xf numFmtId="183" fontId="48" fillId="57" borderId="42" xfId="74" applyNumberFormat="1" applyFont="1" applyFill="1" applyBorder="1" applyAlignment="1">
      <alignment vertical="center"/>
    </xf>
    <xf numFmtId="183" fontId="48" fillId="57" borderId="43" xfId="74" applyNumberFormat="1" applyFont="1" applyFill="1" applyBorder="1" applyAlignment="1">
      <alignment vertical="center"/>
    </xf>
    <xf numFmtId="183" fontId="48" fillId="57" borderId="42" xfId="74" applyNumberFormat="1" applyFont="1" applyFill="1" applyBorder="1" applyAlignment="1">
      <alignment horizontal="right" vertical="center"/>
    </xf>
    <xf numFmtId="183" fontId="48" fillId="57" borderId="43" xfId="74" applyNumberFormat="1" applyFont="1" applyFill="1" applyBorder="1" applyAlignment="1">
      <alignment horizontal="right" vertical="center"/>
    </xf>
    <xf numFmtId="183" fontId="48" fillId="57" borderId="45" xfId="74" applyNumberFormat="1" applyFont="1" applyFill="1" applyBorder="1" applyAlignment="1">
      <alignment horizontal="right" vertical="center"/>
    </xf>
    <xf numFmtId="179" fontId="6" fillId="54" borderId="0" xfId="79" applyFill="1">
      <alignment vertical="top"/>
    </xf>
    <xf numFmtId="0" fontId="6" fillId="54" borderId="0" xfId="74" applyFill="1" applyAlignment="1">
      <alignment horizontal="right" vertical="center"/>
    </xf>
    <xf numFmtId="10" fontId="48" fillId="57" borderId="22" xfId="79" applyNumberFormat="1" applyFont="1" applyFill="1" applyBorder="1" applyAlignment="1">
      <alignment vertical="center"/>
    </xf>
    <xf numFmtId="10" fontId="48" fillId="57" borderId="23" xfId="79" applyNumberFormat="1" applyFont="1" applyFill="1" applyBorder="1" applyAlignment="1">
      <alignment vertical="center"/>
    </xf>
    <xf numFmtId="10" fontId="48" fillId="57" borderId="24" xfId="79" applyNumberFormat="1" applyFont="1" applyFill="1" applyBorder="1" applyAlignment="1">
      <alignment vertical="center"/>
    </xf>
    <xf numFmtId="10" fontId="48" fillId="57" borderId="27" xfId="79" applyNumberFormat="1" applyFont="1" applyFill="1" applyBorder="1" applyAlignment="1">
      <alignment vertical="center"/>
    </xf>
    <xf numFmtId="10" fontId="48" fillId="57" borderId="26" xfId="79" applyNumberFormat="1" applyFont="1" applyFill="1" applyBorder="1" applyAlignment="1">
      <alignment vertical="center"/>
    </xf>
    <xf numFmtId="10" fontId="48" fillId="57" borderId="23" xfId="79" applyNumberFormat="1" applyFont="1" applyFill="1" applyBorder="1" applyAlignment="1">
      <alignment horizontal="right" vertical="center"/>
    </xf>
    <xf numFmtId="10" fontId="48" fillId="57" borderId="24" xfId="79" applyNumberFormat="1" applyFont="1" applyFill="1" applyBorder="1" applyAlignment="1">
      <alignment horizontal="right" vertical="center"/>
    </xf>
    <xf numFmtId="10" fontId="48" fillId="57" borderId="27" xfId="79" applyNumberFormat="1" applyFont="1" applyFill="1" applyBorder="1" applyAlignment="1">
      <alignment horizontal="right" vertical="center"/>
    </xf>
    <xf numFmtId="0" fontId="48" fillId="0" borderId="33" xfId="74" applyFont="1" applyBorder="1" applyAlignment="1">
      <alignment horizontal="center" vertical="center"/>
    </xf>
    <xf numFmtId="10" fontId="48" fillId="57" borderId="33" xfId="79" applyNumberFormat="1" applyFont="1" applyFill="1" applyBorder="1" applyAlignment="1">
      <alignment vertical="center"/>
    </xf>
    <xf numFmtId="10" fontId="48" fillId="57" borderId="34" xfId="79" applyNumberFormat="1" applyFont="1" applyFill="1" applyBorder="1" applyAlignment="1">
      <alignment vertical="center"/>
    </xf>
    <xf numFmtId="10" fontId="48" fillId="57" borderId="36" xfId="79" applyNumberFormat="1" applyFont="1" applyFill="1" applyBorder="1" applyAlignment="1">
      <alignment vertical="center"/>
    </xf>
    <xf numFmtId="10" fontId="48" fillId="57" borderId="37" xfId="79" applyNumberFormat="1" applyFont="1" applyFill="1" applyBorder="1" applyAlignment="1">
      <alignment vertical="center"/>
    </xf>
    <xf numFmtId="10" fontId="48" fillId="57" borderId="34" xfId="79" applyNumberFormat="1" applyFont="1" applyFill="1" applyBorder="1" applyAlignment="1">
      <alignment horizontal="right" vertical="center"/>
    </xf>
    <xf numFmtId="10" fontId="48" fillId="57" borderId="36" xfId="79" applyNumberFormat="1" applyFont="1" applyFill="1" applyBorder="1" applyAlignment="1">
      <alignment horizontal="right" vertical="center"/>
    </xf>
    <xf numFmtId="10" fontId="48" fillId="57" borderId="37" xfId="79" applyNumberFormat="1" applyFont="1" applyFill="1" applyBorder="1" applyAlignment="1">
      <alignment horizontal="right" vertical="center"/>
    </xf>
    <xf numFmtId="0" fontId="51" fillId="55" borderId="0" xfId="80" applyFont="1" applyFill="1" applyAlignment="1" applyProtection="1">
      <alignment horizontal="center" vertical="center"/>
    </xf>
    <xf numFmtId="10" fontId="48" fillId="57" borderId="41" xfId="79" applyNumberFormat="1" applyFont="1" applyFill="1" applyBorder="1" applyAlignment="1">
      <alignment vertical="center"/>
    </xf>
    <xf numFmtId="10" fontId="48" fillId="57" borderId="42" xfId="79" applyNumberFormat="1" applyFont="1" applyFill="1" applyBorder="1" applyAlignment="1">
      <alignment vertical="center"/>
    </xf>
    <xf numFmtId="10" fontId="48" fillId="57" borderId="43" xfId="79" applyNumberFormat="1" applyFont="1" applyFill="1" applyBorder="1" applyAlignment="1">
      <alignment vertical="center"/>
    </xf>
    <xf numFmtId="10" fontId="48" fillId="57" borderId="45" xfId="79" applyNumberFormat="1" applyFont="1" applyFill="1" applyBorder="1" applyAlignment="1">
      <alignment vertical="center"/>
    </xf>
    <xf numFmtId="10" fontId="48" fillId="57" borderId="42" xfId="79" applyNumberFormat="1" applyFont="1" applyFill="1" applyBorder="1" applyAlignment="1">
      <alignment horizontal="right" vertical="center"/>
    </xf>
    <xf numFmtId="10" fontId="48" fillId="57" borderId="43" xfId="79" applyNumberFormat="1" applyFont="1" applyFill="1" applyBorder="1" applyAlignment="1">
      <alignment horizontal="right" vertical="center"/>
    </xf>
    <xf numFmtId="10" fontId="48" fillId="57" borderId="45" xfId="79" applyNumberFormat="1" applyFont="1" applyFill="1" applyBorder="1" applyAlignment="1">
      <alignment horizontal="right" vertical="center"/>
    </xf>
    <xf numFmtId="10" fontId="48" fillId="57" borderId="48" xfId="79" applyNumberFormat="1" applyFont="1" applyFill="1" applyBorder="1" applyAlignment="1">
      <alignment vertical="center"/>
    </xf>
    <xf numFmtId="0" fontId="7" fillId="0" borderId="25" xfId="74" applyFont="1" applyBorder="1" applyAlignment="1">
      <alignment vertical="center"/>
    </xf>
    <xf numFmtId="0" fontId="49" fillId="0" borderId="25" xfId="74" applyFont="1" applyBorder="1" applyAlignment="1">
      <alignment horizontal="center" vertical="center"/>
    </xf>
    <xf numFmtId="0" fontId="49" fillId="0" borderId="21" xfId="74" applyFont="1" applyBorder="1" applyAlignment="1">
      <alignment horizontal="center" vertical="center"/>
    </xf>
    <xf numFmtId="10" fontId="48" fillId="59" borderId="22" xfId="74" applyNumberFormat="1" applyFont="1" applyFill="1" applyBorder="1" applyAlignment="1" applyProtection="1">
      <alignment vertical="center"/>
      <protection locked="0"/>
    </xf>
    <xf numFmtId="10" fontId="48" fillId="59" borderId="23" xfId="74" applyNumberFormat="1" applyFont="1" applyFill="1" applyBorder="1" applyAlignment="1" applyProtection="1">
      <alignment vertical="center"/>
      <protection locked="0"/>
    </xf>
    <xf numFmtId="10" fontId="48" fillId="59" borderId="24" xfId="74" applyNumberFormat="1" applyFont="1" applyFill="1" applyBorder="1" applyAlignment="1" applyProtection="1">
      <alignment vertical="center"/>
      <protection locked="0"/>
    </xf>
    <xf numFmtId="10" fontId="48" fillId="59" borderId="27" xfId="74" applyNumberFormat="1" applyFont="1" applyFill="1" applyBorder="1" applyAlignment="1" applyProtection="1">
      <alignment vertical="center"/>
      <protection locked="0"/>
    </xf>
    <xf numFmtId="165" fontId="48" fillId="54" borderId="22" xfId="76" applyFont="1" applyFill="1" applyBorder="1">
      <alignment vertical="top"/>
    </xf>
    <xf numFmtId="165" fontId="48" fillId="54" borderId="28" xfId="76" applyFont="1" applyFill="1" applyBorder="1">
      <alignment vertical="top"/>
    </xf>
    <xf numFmtId="0" fontId="51" fillId="55" borderId="0" xfId="74" applyFont="1" applyFill="1" applyAlignment="1" applyProtection="1">
      <alignment vertical="center"/>
    </xf>
    <xf numFmtId="10" fontId="48" fillId="59" borderId="41" xfId="74" applyNumberFormat="1" applyFont="1" applyFill="1" applyBorder="1" applyAlignment="1" applyProtection="1">
      <alignment vertical="center"/>
      <protection locked="0"/>
    </xf>
    <xf numFmtId="10" fontId="48" fillId="59" borderId="42" xfId="74" applyNumberFormat="1" applyFont="1" applyFill="1" applyBorder="1" applyAlignment="1" applyProtection="1">
      <alignment vertical="center"/>
      <protection locked="0"/>
    </xf>
    <xf numFmtId="10" fontId="48" fillId="59" borderId="43" xfId="74" applyNumberFormat="1" applyFont="1" applyFill="1" applyBorder="1" applyAlignment="1" applyProtection="1">
      <alignment vertical="center"/>
      <protection locked="0"/>
    </xf>
    <xf numFmtId="10" fontId="48" fillId="59" borderId="49" xfId="74" applyNumberFormat="1" applyFont="1" applyFill="1" applyBorder="1" applyAlignment="1" applyProtection="1">
      <alignment vertical="center"/>
      <protection locked="0"/>
    </xf>
    <xf numFmtId="10" fontId="48" fillId="59" borderId="44" xfId="74" applyNumberFormat="1" applyFont="1" applyFill="1" applyBorder="1" applyAlignment="1" applyProtection="1">
      <alignment vertical="center"/>
      <protection locked="0"/>
    </xf>
    <xf numFmtId="165" fontId="48" fillId="54" borderId="41" xfId="76" applyFont="1" applyFill="1" applyBorder="1">
      <alignment vertical="top"/>
    </xf>
    <xf numFmtId="165" fontId="48" fillId="54" borderId="46" xfId="76" applyFont="1" applyFill="1" applyBorder="1">
      <alignment vertical="top"/>
    </xf>
    <xf numFmtId="0" fontId="49" fillId="58" borderId="0" xfId="78" applyFont="1" applyBorder="1" applyAlignment="1" applyProtection="1">
      <alignment horizontal="center" vertical="center"/>
    </xf>
    <xf numFmtId="0" fontId="51" fillId="0" borderId="0" xfId="74" applyFont="1" applyFill="1" applyAlignment="1" applyProtection="1">
      <alignment vertical="center"/>
    </xf>
    <xf numFmtId="0" fontId="52" fillId="54" borderId="0" xfId="81" applyFont="1" applyFill="1" applyAlignment="1">
      <alignment vertical="center"/>
    </xf>
    <xf numFmtId="0" fontId="24" fillId="54" borderId="0" xfId="81" applyFont="1" applyFill="1" applyAlignment="1">
      <alignment vertical="center"/>
    </xf>
    <xf numFmtId="0" fontId="24" fillId="54" borderId="0" xfId="81" applyFont="1" applyFill="1" applyBorder="1" applyAlignment="1">
      <alignment vertical="center"/>
    </xf>
    <xf numFmtId="0" fontId="24" fillId="54" borderId="0" xfId="81" applyFill="1" applyAlignment="1">
      <alignment vertical="center"/>
    </xf>
    <xf numFmtId="0" fontId="53" fillId="54" borderId="0" xfId="82" applyFill="1"/>
    <xf numFmtId="0" fontId="7" fillId="59" borderId="34" xfId="74" applyFont="1" applyFill="1" applyBorder="1" applyAlignment="1">
      <alignment horizontal="center" vertical="center"/>
    </xf>
    <xf numFmtId="0" fontId="7" fillId="54" borderId="0" xfId="74" applyFont="1" applyFill="1" applyBorder="1" applyAlignment="1">
      <alignment horizontal="left" vertical="center"/>
    </xf>
    <xf numFmtId="0" fontId="49" fillId="54" borderId="29" xfId="78" applyFont="1" applyFill="1" applyBorder="1" applyAlignment="1" applyProtection="1">
      <alignment horizontal="center" vertical="center"/>
    </xf>
    <xf numFmtId="0" fontId="49" fillId="54" borderId="0" xfId="78" applyFont="1" applyFill="1" applyBorder="1" applyAlignment="1" applyProtection="1">
      <alignment horizontal="center" vertical="center"/>
    </xf>
    <xf numFmtId="0" fontId="48" fillId="60" borderId="0" xfId="74" applyFont="1" applyFill="1" applyAlignment="1" applyProtection="1">
      <alignment horizontal="center" vertical="center"/>
    </xf>
    <xf numFmtId="0" fontId="7" fillId="61" borderId="34" xfId="74" applyFont="1" applyFill="1" applyBorder="1" applyAlignment="1">
      <alignment horizontal="center" vertical="center"/>
    </xf>
    <xf numFmtId="0" fontId="51" fillId="0" borderId="0" xfId="74" applyFont="1" applyFill="1" applyAlignment="1" applyProtection="1">
      <alignment horizontal="center" vertical="center" wrapText="1"/>
    </xf>
    <xf numFmtId="0" fontId="6" fillId="0" borderId="0" xfId="74" applyFill="1" applyAlignment="1" applyProtection="1">
      <alignment vertical="center"/>
    </xf>
    <xf numFmtId="0" fontId="7" fillId="57" borderId="34" xfId="74" applyFont="1" applyFill="1" applyBorder="1" applyAlignment="1">
      <alignment horizontal="center" vertical="center"/>
    </xf>
    <xf numFmtId="0" fontId="51" fillId="0" borderId="0" xfId="74" applyFont="1" applyFill="1" applyAlignment="1" applyProtection="1">
      <alignment horizontal="center" vertical="center"/>
    </xf>
    <xf numFmtId="0" fontId="7" fillId="56" borderId="34" xfId="74" applyFont="1" applyFill="1" applyBorder="1" applyAlignment="1">
      <alignment horizontal="center" vertical="center"/>
    </xf>
    <xf numFmtId="0" fontId="54" fillId="54" borderId="0" xfId="77" applyNumberFormat="1" applyFont="1" applyFill="1" applyBorder="1" applyAlignment="1" applyProtection="1">
      <alignment vertical="center"/>
    </xf>
    <xf numFmtId="0" fontId="6" fillId="54" borderId="0" xfId="74" applyFill="1" applyBorder="1" applyAlignment="1">
      <alignment vertical="center"/>
    </xf>
    <xf numFmtId="0" fontId="55" fillId="54" borderId="0" xfId="81" applyFont="1" applyFill="1" applyBorder="1" applyAlignment="1" applyProtection="1">
      <alignment horizontal="left" vertical="center"/>
    </xf>
    <xf numFmtId="0" fontId="55" fillId="54" borderId="0" xfId="81" applyFont="1" applyFill="1" applyBorder="1" applyAlignment="1" applyProtection="1">
      <alignment vertical="center"/>
    </xf>
    <xf numFmtId="0" fontId="53" fillId="54" borderId="0" xfId="82" applyFill="1" applyBorder="1"/>
    <xf numFmtId="2" fontId="24" fillId="54" borderId="0" xfId="77" applyNumberFormat="1" applyFont="1" applyFill="1" applyBorder="1" applyAlignment="1" applyProtection="1">
      <alignment vertical="top" wrapText="1"/>
    </xf>
    <xf numFmtId="0" fontId="24" fillId="54" borderId="0" xfId="81" applyFont="1" applyFill="1" applyAlignment="1" applyProtection="1">
      <alignment vertical="center"/>
    </xf>
    <xf numFmtId="0" fontId="24" fillId="54" borderId="0" xfId="81" applyFont="1" applyFill="1" applyAlignment="1" applyProtection="1">
      <alignment horizontal="left" vertical="center"/>
    </xf>
    <xf numFmtId="0" fontId="6" fillId="54" borderId="0" xfId="77" applyFill="1" applyProtection="1"/>
    <xf numFmtId="0" fontId="52" fillId="0" borderId="22" xfId="81" applyFont="1" applyFill="1" applyBorder="1" applyAlignment="1" applyProtection="1">
      <alignment horizontal="center" vertical="top"/>
    </xf>
    <xf numFmtId="0" fontId="52" fillId="54" borderId="0" xfId="81" applyFont="1" applyFill="1" applyBorder="1" applyAlignment="1" applyProtection="1">
      <alignment vertical="top"/>
    </xf>
    <xf numFmtId="0" fontId="52" fillId="55" borderId="52" xfId="81" applyFont="1" applyFill="1" applyBorder="1" applyAlignment="1" applyProtection="1">
      <alignment vertical="top"/>
    </xf>
    <xf numFmtId="0" fontId="52" fillId="55" borderId="53" xfId="81" applyFont="1" applyFill="1" applyBorder="1" applyAlignment="1" applyProtection="1">
      <alignment vertical="top"/>
    </xf>
    <xf numFmtId="0" fontId="52" fillId="55" borderId="38" xfId="81" applyFont="1" applyFill="1" applyBorder="1" applyAlignment="1" applyProtection="1">
      <alignment vertical="top"/>
    </xf>
    <xf numFmtId="0" fontId="24" fillId="0" borderId="33" xfId="81" quotePrefix="1" applyNumberFormat="1" applyFont="1" applyFill="1" applyBorder="1" applyAlignment="1" applyProtection="1">
      <alignment horizontal="center" vertical="top" wrapText="1"/>
    </xf>
    <xf numFmtId="49" fontId="24" fillId="54" borderId="0" xfId="81" applyNumberFormat="1" applyFont="1" applyFill="1" applyBorder="1" applyAlignment="1" applyProtection="1">
      <alignment vertical="top" wrapText="1"/>
    </xf>
    <xf numFmtId="0" fontId="24" fillId="0" borderId="33" xfId="81" applyNumberFormat="1" applyFont="1" applyFill="1" applyBorder="1" applyAlignment="1" applyProtection="1">
      <alignment horizontal="center" vertical="top" wrapText="1"/>
    </xf>
    <xf numFmtId="0" fontId="24" fillId="0" borderId="54" xfId="81" quotePrefix="1" applyNumberFormat="1" applyFont="1" applyFill="1" applyBorder="1" applyAlignment="1" applyProtection="1">
      <alignment horizontal="center" vertical="top" wrapText="1"/>
    </xf>
    <xf numFmtId="0" fontId="24" fillId="0" borderId="55" xfId="81" quotePrefix="1" applyNumberFormat="1" applyFont="1" applyFill="1" applyBorder="1" applyAlignment="1" applyProtection="1">
      <alignment horizontal="center" vertical="top" wrapText="1"/>
    </xf>
    <xf numFmtId="0" fontId="24" fillId="0" borderId="41" xfId="81" quotePrefix="1" applyNumberFormat="1" applyFont="1" applyFill="1" applyBorder="1" applyAlignment="1" applyProtection="1">
      <alignment horizontal="center" vertical="top" wrapText="1"/>
    </xf>
    <xf numFmtId="0" fontId="56" fillId="63" borderId="0" xfId="127" applyFill="1"/>
    <xf numFmtId="169" fontId="24" fillId="52" borderId="0" xfId="62" applyFont="1" applyFill="1" applyBorder="1" applyAlignment="1">
      <alignment horizontal="center" vertical="top"/>
    </xf>
    <xf numFmtId="181" fontId="7" fillId="0" borderId="0" xfId="0" applyNumberFormat="1" applyFont="1"/>
    <xf numFmtId="165" fontId="41" fillId="0" borderId="0" xfId="70">
      <alignment vertical="top"/>
    </xf>
    <xf numFmtId="165" fontId="24" fillId="0" borderId="0" xfId="70" applyFont="1">
      <alignment vertical="top"/>
    </xf>
    <xf numFmtId="180" fontId="24" fillId="0" borderId="0" xfId="73" applyFont="1">
      <alignment vertical="top"/>
    </xf>
    <xf numFmtId="181" fontId="30" fillId="0" borderId="0" xfId="70" applyNumberFormat="1" applyFont="1">
      <alignment vertical="top"/>
    </xf>
    <xf numFmtId="165" fontId="28" fillId="0" borderId="0" xfId="70" applyFont="1">
      <alignment vertical="top"/>
    </xf>
    <xf numFmtId="165" fontId="20" fillId="0" borderId="0" xfId="70" applyFont="1">
      <alignment vertical="top"/>
    </xf>
    <xf numFmtId="165" fontId="29" fillId="0" borderId="0" xfId="70" applyFont="1" applyFill="1">
      <alignment vertical="top"/>
    </xf>
    <xf numFmtId="165" fontId="29" fillId="0" borderId="0" xfId="70" applyFont="1" applyFill="1" applyBorder="1">
      <alignment vertical="top"/>
    </xf>
    <xf numFmtId="165" fontId="24" fillId="0" borderId="0" xfId="70" applyFont="1" applyAlignment="1">
      <alignment horizontal="right" vertical="top"/>
    </xf>
    <xf numFmtId="165" fontId="28" fillId="48" borderId="0" xfId="70" applyFont="1" applyFill="1" applyBorder="1">
      <alignment vertical="top"/>
    </xf>
    <xf numFmtId="165" fontId="24" fillId="48" borderId="0" xfId="70" applyFont="1" applyFill="1" applyBorder="1">
      <alignment vertical="top"/>
    </xf>
    <xf numFmtId="165" fontId="73" fillId="0" borderId="0" xfId="70" applyFont="1">
      <alignment vertical="top"/>
    </xf>
    <xf numFmtId="165" fontId="20" fillId="49" borderId="0" xfId="70" applyFont="1" applyFill="1">
      <alignment vertical="top"/>
    </xf>
    <xf numFmtId="165" fontId="22" fillId="49" borderId="0" xfId="70" applyFont="1" applyFill="1">
      <alignment vertical="top"/>
    </xf>
    <xf numFmtId="165" fontId="22" fillId="49" borderId="0" xfId="70" applyFont="1" applyFill="1" applyAlignment="1">
      <alignment wrapText="1"/>
    </xf>
    <xf numFmtId="0" fontId="44" fillId="49" borderId="0" xfId="70" applyNumberFormat="1" applyFont="1" applyFill="1" applyAlignment="1">
      <alignment horizontal="left" vertical="center" wrapText="1"/>
    </xf>
    <xf numFmtId="165" fontId="22" fillId="49" borderId="0" xfId="70" applyFont="1" applyFill="1" applyAlignment="1">
      <alignment vertical="top" wrapText="1"/>
    </xf>
    <xf numFmtId="0" fontId="75" fillId="0" borderId="0" xfId="133" applyFont="1" applyAlignment="1" applyProtection="1"/>
    <xf numFmtId="0" fontId="78" fillId="63" borderId="0" xfId="127" applyFont="1" applyFill="1" applyAlignment="1">
      <alignment horizontal="right" wrapText="1"/>
    </xf>
    <xf numFmtId="178" fontId="24" fillId="0" borderId="0" xfId="70" applyNumberFormat="1" applyFont="1" applyFill="1" applyBorder="1" applyAlignment="1" applyProtection="1">
      <alignment horizontal="center" vertical="center"/>
      <protection locked="0"/>
    </xf>
    <xf numFmtId="0" fontId="56" fillId="63" borderId="56" xfId="127" applyFill="1" applyBorder="1"/>
    <xf numFmtId="165" fontId="24" fillId="0" borderId="0" xfId="70" applyFont="1" applyFill="1" applyBorder="1" applyProtection="1">
      <alignment vertical="top"/>
      <protection locked="0"/>
    </xf>
    <xf numFmtId="0" fontId="76" fillId="63" borderId="0" xfId="127" applyFont="1" applyFill="1"/>
    <xf numFmtId="0" fontId="56" fillId="0" borderId="0" xfId="127"/>
    <xf numFmtId="0" fontId="56" fillId="63" borderId="0" xfId="127" applyFill="1" applyAlignment="1">
      <alignment horizontal="right"/>
    </xf>
    <xf numFmtId="15" fontId="20" fillId="0" borderId="0" xfId="81" applyNumberFormat="1" applyFont="1"/>
    <xf numFmtId="0" fontId="80" fillId="0" borderId="0" xfId="127" applyFont="1" applyAlignment="1">
      <alignment horizontal="center"/>
    </xf>
    <xf numFmtId="183" fontId="56" fillId="63" borderId="0" xfId="127" applyNumberFormat="1" applyFill="1"/>
    <xf numFmtId="14" fontId="20" fillId="0" borderId="0" xfId="81" applyNumberFormat="1" applyFont="1"/>
    <xf numFmtId="0" fontId="79" fillId="0" borderId="0" xfId="133" applyFont="1" applyAlignment="1" applyProtection="1"/>
    <xf numFmtId="0" fontId="78" fillId="63" borderId="0" xfId="127" applyFont="1" applyFill="1"/>
    <xf numFmtId="0" fontId="24" fillId="52" borderId="0" xfId="81" applyFill="1"/>
    <xf numFmtId="0" fontId="68" fillId="0" borderId="0" xfId="127" applyFont="1"/>
    <xf numFmtId="0" fontId="56" fillId="63" borderId="56" xfId="127" applyFill="1" applyBorder="1" applyAlignment="1">
      <alignment horizontal="right"/>
    </xf>
    <xf numFmtId="0" fontId="20" fillId="0" borderId="0" xfId="81" applyFont="1"/>
    <xf numFmtId="183" fontId="78" fillId="63" borderId="56" xfId="127" applyNumberFormat="1" applyFont="1" applyFill="1" applyBorder="1" applyAlignment="1">
      <alignment horizontal="right"/>
    </xf>
    <xf numFmtId="0" fontId="78" fillId="63" borderId="56" xfId="127" applyFont="1" applyFill="1" applyBorder="1" applyAlignment="1">
      <alignment horizontal="right"/>
    </xf>
    <xf numFmtId="0" fontId="24" fillId="0" borderId="0" xfId="81"/>
    <xf numFmtId="0" fontId="78" fillId="63" borderId="56" xfId="127" applyFont="1" applyFill="1" applyBorder="1" applyAlignment="1">
      <alignment horizontal="right" wrapText="1"/>
    </xf>
    <xf numFmtId="183" fontId="56" fillId="0" borderId="0" xfId="127" applyNumberFormat="1"/>
    <xf numFmtId="0" fontId="78" fillId="0" borderId="0" xfId="127" applyFont="1" applyAlignment="1">
      <alignment horizontal="center"/>
    </xf>
    <xf numFmtId="183" fontId="56" fillId="63" borderId="0" xfId="127" applyNumberFormat="1" applyFill="1" applyAlignment="1">
      <alignment horizontal="right"/>
    </xf>
    <xf numFmtId="169" fontId="24" fillId="0" borderId="0" xfId="62" applyFont="1" applyFill="1" applyBorder="1" applyAlignment="1">
      <alignment horizontal="center" vertical="top"/>
    </xf>
    <xf numFmtId="165" fontId="41" fillId="0" borderId="0" xfId="70">
      <alignment vertical="top"/>
    </xf>
    <xf numFmtId="167" fontId="24" fillId="0" borderId="0" xfId="70" applyNumberFormat="1" applyFont="1" applyFill="1" applyBorder="1">
      <alignment vertical="top"/>
    </xf>
    <xf numFmtId="165" fontId="24" fillId="0" borderId="0" xfId="70" applyFont="1" applyFill="1">
      <alignment vertical="top"/>
    </xf>
    <xf numFmtId="165" fontId="29" fillId="0" borderId="0" xfId="70" applyFont="1">
      <alignment vertical="top"/>
    </xf>
    <xf numFmtId="165" fontId="24" fillId="0" borderId="0" xfId="70" applyFont="1">
      <alignment vertical="top"/>
    </xf>
    <xf numFmtId="165" fontId="24" fillId="0" borderId="0" xfId="70" applyFont="1" applyFill="1" applyBorder="1">
      <alignment vertical="top"/>
    </xf>
    <xf numFmtId="165" fontId="41" fillId="0" borderId="0" xfId="70" applyFont="1" applyFill="1">
      <alignment vertical="top"/>
    </xf>
    <xf numFmtId="165" fontId="24" fillId="0" borderId="0" xfId="70" applyFont="1" applyBorder="1">
      <alignment vertical="top"/>
    </xf>
    <xf numFmtId="165" fontId="41" fillId="0" borderId="0" xfId="70" applyFont="1" applyFill="1" applyAlignment="1">
      <alignment horizontal="right"/>
    </xf>
    <xf numFmtId="165" fontId="41" fillId="0" borderId="0" xfId="70" applyFont="1" applyAlignment="1">
      <alignment horizontal="right"/>
    </xf>
    <xf numFmtId="185" fontId="24" fillId="0" borderId="0" xfId="83" applyFont="1" applyAlignment="1">
      <alignment horizontal="left" vertical="top"/>
    </xf>
    <xf numFmtId="167" fontId="28" fillId="0" borderId="0" xfId="70" applyNumberFormat="1" applyFont="1" applyFill="1" applyBorder="1">
      <alignment vertical="top"/>
    </xf>
    <xf numFmtId="185" fontId="24" fillId="0" borderId="0" xfId="83" applyFont="1">
      <alignment vertical="top"/>
    </xf>
    <xf numFmtId="167" fontId="24" fillId="0" borderId="0" xfId="70" applyNumberFormat="1" applyFont="1" applyBorder="1">
      <alignment vertical="top"/>
    </xf>
    <xf numFmtId="167" fontId="24" fillId="0" borderId="0" xfId="70" applyNumberFormat="1" applyFont="1" applyFill="1" applyBorder="1" applyAlignment="1">
      <alignment horizontal="right"/>
    </xf>
    <xf numFmtId="181" fontId="24" fillId="0" borderId="0" xfId="70" applyNumberFormat="1" applyFont="1">
      <alignment vertical="top"/>
    </xf>
    <xf numFmtId="167" fontId="28" fillId="0" borderId="0" xfId="70" applyNumberFormat="1" applyFont="1" applyFill="1">
      <alignment vertical="top"/>
    </xf>
    <xf numFmtId="167" fontId="41" fillId="0" borderId="0" xfId="70" applyNumberFormat="1" applyFont="1" applyFill="1">
      <alignment vertical="top"/>
    </xf>
    <xf numFmtId="165" fontId="28" fillId="0" borderId="0" xfId="70" applyFont="1" applyBorder="1">
      <alignment vertical="top"/>
    </xf>
    <xf numFmtId="180" fontId="28" fillId="0" borderId="0" xfId="73" applyFont="1" applyBorder="1">
      <alignment vertical="top"/>
    </xf>
    <xf numFmtId="167" fontId="28" fillId="0" borderId="0" xfId="70" applyNumberFormat="1" applyFont="1" applyBorder="1">
      <alignment vertical="top"/>
    </xf>
    <xf numFmtId="165" fontId="41" fillId="0" borderId="0" xfId="70" applyFill="1">
      <alignment vertical="top"/>
    </xf>
    <xf numFmtId="165" fontId="28" fillId="0" borderId="0" xfId="70" applyFont="1">
      <alignment vertical="top"/>
    </xf>
    <xf numFmtId="167" fontId="24" fillId="0" borderId="0" xfId="70" applyNumberFormat="1" applyFont="1" applyFill="1">
      <alignment vertical="top"/>
    </xf>
    <xf numFmtId="181" fontId="24" fillId="0" borderId="0" xfId="70" applyNumberFormat="1" applyFont="1" applyFill="1">
      <alignment vertical="top"/>
    </xf>
    <xf numFmtId="185" fontId="24" fillId="0" borderId="0" xfId="83" applyFont="1" applyFill="1">
      <alignment vertical="top"/>
    </xf>
    <xf numFmtId="185" fontId="24" fillId="0" borderId="0" xfId="83" applyFont="1" applyFill="1" applyBorder="1">
      <alignment vertical="top"/>
    </xf>
    <xf numFmtId="165" fontId="24" fillId="0" borderId="0" xfId="70" applyNumberFormat="1" applyFont="1">
      <alignment vertical="top"/>
    </xf>
    <xf numFmtId="174" fontId="28" fillId="0" borderId="0" xfId="70" applyNumberFormat="1" applyFont="1">
      <alignment vertical="top"/>
    </xf>
    <xf numFmtId="174" fontId="29" fillId="0" borderId="0" xfId="70" applyNumberFormat="1" applyFont="1">
      <alignment vertical="top"/>
    </xf>
    <xf numFmtId="174" fontId="24" fillId="0" borderId="0" xfId="70" applyNumberFormat="1" applyFont="1">
      <alignment vertical="top"/>
    </xf>
    <xf numFmtId="165" fontId="24" fillId="0" borderId="0" xfId="70" applyNumberFormat="1" applyFont="1" applyFill="1">
      <alignment vertical="top"/>
    </xf>
    <xf numFmtId="165" fontId="28" fillId="0" borderId="0" xfId="70" applyFont="1" applyFill="1">
      <alignment vertical="top"/>
    </xf>
    <xf numFmtId="165" fontId="24" fillId="0" borderId="0" xfId="70" applyFont="1" applyAlignment="1">
      <alignment horizontal="right"/>
    </xf>
    <xf numFmtId="165" fontId="24" fillId="0" borderId="0" xfId="70" applyFont="1" applyBorder="1" applyAlignment="1">
      <alignment horizontal="right"/>
    </xf>
    <xf numFmtId="185" fontId="24" fillId="0" borderId="0" xfId="83" applyFont="1" applyBorder="1" applyAlignment="1">
      <alignment horizontal="left" vertical="top"/>
    </xf>
    <xf numFmtId="165" fontId="24" fillId="48" borderId="11" xfId="70" applyNumberFormat="1" applyFont="1" applyFill="1" applyBorder="1">
      <alignment vertical="top"/>
    </xf>
    <xf numFmtId="165" fontId="24" fillId="62" borderId="11" xfId="70" applyFont="1" applyFill="1" applyBorder="1">
      <alignment vertical="top"/>
    </xf>
    <xf numFmtId="165" fontId="28" fillId="0" borderId="57" xfId="70" applyFont="1" applyBorder="1">
      <alignment vertical="top"/>
    </xf>
    <xf numFmtId="165" fontId="24" fillId="0" borderId="57" xfId="70" applyFont="1" applyBorder="1">
      <alignment vertical="top"/>
    </xf>
    <xf numFmtId="177" fontId="24" fillId="0" borderId="0" xfId="70" applyNumberFormat="1" applyFont="1" applyFill="1">
      <alignment vertical="top"/>
    </xf>
    <xf numFmtId="165" fontId="29" fillId="0" borderId="0" xfId="70" applyFont="1" applyFill="1">
      <alignment vertical="top"/>
    </xf>
    <xf numFmtId="177" fontId="24" fillId="0" borderId="0" xfId="70" applyNumberFormat="1" applyFont="1">
      <alignment vertical="top"/>
    </xf>
    <xf numFmtId="177" fontId="34" fillId="0" borderId="0" xfId="70" applyNumberFormat="1" applyFont="1" applyFill="1" applyBorder="1">
      <alignment vertical="top"/>
    </xf>
    <xf numFmtId="177" fontId="24" fillId="0" borderId="0" xfId="70" applyNumberFormat="1" applyFont="1" applyFill="1" applyBorder="1">
      <alignment vertical="top"/>
    </xf>
    <xf numFmtId="165" fontId="28" fillId="0" borderId="0" xfId="70" applyFont="1" applyFill="1" applyBorder="1">
      <alignment vertical="top"/>
    </xf>
    <xf numFmtId="177" fontId="34" fillId="0" borderId="0" xfId="70" applyNumberFormat="1" applyFont="1" applyFill="1">
      <alignment vertical="top"/>
    </xf>
    <xf numFmtId="165" fontId="28" fillId="48" borderId="0" xfId="70" applyFont="1" applyFill="1" applyBorder="1">
      <alignment vertical="top"/>
    </xf>
    <xf numFmtId="165" fontId="24" fillId="48" borderId="0" xfId="70" applyFont="1" applyFill="1" applyBorder="1">
      <alignment vertical="top"/>
    </xf>
    <xf numFmtId="165" fontId="29" fillId="48" borderId="0" xfId="70" applyFont="1" applyFill="1" applyBorder="1">
      <alignment vertical="top"/>
    </xf>
    <xf numFmtId="165" fontId="24" fillId="0" borderId="0" xfId="70" applyFont="1" applyFill="1" applyProtection="1">
      <alignment vertical="top"/>
    </xf>
    <xf numFmtId="177" fontId="34" fillId="0" borderId="10" xfId="70" applyNumberFormat="1" applyFont="1" applyFill="1" applyBorder="1">
      <alignment vertical="top"/>
    </xf>
    <xf numFmtId="165" fontId="24" fillId="0" borderId="0" xfId="70" quotePrefix="1" applyFont="1" applyFill="1">
      <alignment vertical="top"/>
    </xf>
    <xf numFmtId="177" fontId="24" fillId="51" borderId="10" xfId="70" applyNumberFormat="1" applyFont="1" applyFill="1" applyBorder="1">
      <alignment vertical="top"/>
    </xf>
    <xf numFmtId="165" fontId="24" fillId="49" borderId="0" xfId="70" applyFont="1" applyFill="1">
      <alignment vertical="top"/>
    </xf>
    <xf numFmtId="165" fontId="24" fillId="49" borderId="0" xfId="70" applyFont="1" applyFill="1" applyBorder="1">
      <alignment vertical="top"/>
    </xf>
    <xf numFmtId="165" fontId="28" fillId="49" borderId="0" xfId="70" applyFont="1" applyFill="1" applyBorder="1">
      <alignment vertical="top"/>
    </xf>
    <xf numFmtId="185" fontId="24" fillId="51" borderId="11" xfId="83" applyFont="1" applyFill="1" applyBorder="1">
      <alignment vertical="top"/>
    </xf>
    <xf numFmtId="181" fontId="24" fillId="51" borderId="11" xfId="70" applyNumberFormat="1" applyFont="1" applyFill="1" applyBorder="1">
      <alignment vertical="top"/>
    </xf>
    <xf numFmtId="165" fontId="24" fillId="51" borderId="11" xfId="70" applyFont="1" applyFill="1" applyBorder="1">
      <alignment vertical="top"/>
    </xf>
    <xf numFmtId="174" fontId="24" fillId="49" borderId="11" xfId="70" applyNumberFormat="1" applyFont="1" applyFill="1" applyBorder="1">
      <alignment vertical="top"/>
    </xf>
    <xf numFmtId="177" fontId="24" fillId="49" borderId="0" xfId="70" applyNumberFormat="1" applyFont="1" applyFill="1" applyBorder="1">
      <alignment vertical="top"/>
    </xf>
    <xf numFmtId="177" fontId="34" fillId="49" borderId="0" xfId="70" applyNumberFormat="1" applyFont="1" applyFill="1" applyBorder="1">
      <alignment vertical="top"/>
    </xf>
    <xf numFmtId="1" fontId="24" fillId="0" borderId="0" xfId="70" applyNumberFormat="1" applyFont="1" applyFill="1" applyAlignment="1" applyProtection="1">
      <alignment vertical="center"/>
    </xf>
    <xf numFmtId="165" fontId="24" fillId="0" borderId="0" xfId="70" applyFont="1" applyFill="1" applyAlignment="1" applyProtection="1">
      <alignment vertical="center"/>
    </xf>
    <xf numFmtId="165" fontId="24" fillId="0" borderId="0" xfId="70" applyFont="1" applyFill="1" applyBorder="1" applyAlignment="1" applyProtection="1">
      <alignment horizontal="left" vertical="center"/>
    </xf>
    <xf numFmtId="178" fontId="24" fillId="0" borderId="0" xfId="70" applyNumberFormat="1" applyFont="1" applyFill="1" applyBorder="1" applyProtection="1">
      <alignment vertical="top"/>
    </xf>
    <xf numFmtId="165" fontId="34" fillId="0" borderId="0" xfId="70" applyNumberFormat="1" applyFont="1" applyFill="1" applyAlignment="1" applyProtection="1">
      <alignment vertical="center"/>
    </xf>
    <xf numFmtId="165" fontId="43" fillId="0" borderId="0" xfId="70" applyFont="1" applyFill="1" applyAlignment="1" applyProtection="1">
      <alignment horizontal="left" vertical="center"/>
    </xf>
    <xf numFmtId="177" fontId="24" fillId="0" borderId="0" xfId="70" applyNumberFormat="1" applyFont="1" applyFill="1" applyProtection="1">
      <alignment vertical="top"/>
    </xf>
    <xf numFmtId="177" fontId="24" fillId="51" borderId="11" xfId="70" applyNumberFormat="1" applyFont="1" applyFill="1" applyBorder="1">
      <alignment vertical="top"/>
    </xf>
    <xf numFmtId="178" fontId="24" fillId="49" borderId="0" xfId="70" applyNumberFormat="1" applyFont="1" applyFill="1" applyBorder="1" applyAlignment="1" applyProtection="1">
      <alignment horizontal="right" vertical="center"/>
      <protection locked="0"/>
    </xf>
    <xf numFmtId="178" fontId="24" fillId="49" borderId="0" xfId="70" applyNumberFormat="1" applyFont="1" applyFill="1" applyBorder="1" applyProtection="1">
      <alignment vertical="top"/>
    </xf>
    <xf numFmtId="165" fontId="24" fillId="49" borderId="0" xfId="70" applyFont="1" applyFill="1" applyBorder="1" applyAlignment="1" applyProtection="1">
      <alignment horizontal="right" vertical="center"/>
    </xf>
    <xf numFmtId="177" fontId="24" fillId="0" borderId="0" xfId="70" applyNumberFormat="1" applyFont="1" applyFill="1" applyBorder="1" applyProtection="1">
      <alignment vertical="top"/>
    </xf>
    <xf numFmtId="165" fontId="22" fillId="49" borderId="0" xfId="70" applyFont="1" applyFill="1">
      <alignment vertical="top"/>
    </xf>
    <xf numFmtId="0" fontId="41" fillId="0" borderId="0" xfId="134"/>
    <xf numFmtId="177" fontId="34" fillId="64" borderId="0" xfId="70" applyNumberFormat="1" applyFont="1" applyFill="1" applyBorder="1">
      <alignment vertical="top"/>
    </xf>
    <xf numFmtId="183" fontId="56" fillId="63" borderId="56" xfId="127" applyNumberFormat="1" applyFill="1" applyBorder="1" applyAlignment="1">
      <alignment horizontal="right"/>
    </xf>
    <xf numFmtId="177" fontId="34" fillId="64" borderId="10" xfId="70" applyNumberFormat="1" applyFont="1" applyFill="1" applyBorder="1">
      <alignment vertical="top"/>
    </xf>
    <xf numFmtId="10" fontId="34" fillId="0" borderId="10" xfId="70" applyNumberFormat="1" applyFont="1" applyFill="1" applyBorder="1">
      <alignment vertical="top"/>
    </xf>
    <xf numFmtId="165" fontId="4" fillId="0" borderId="0" xfId="135" applyFill="1" applyBorder="1">
      <alignment vertical="top"/>
    </xf>
    <xf numFmtId="177" fontId="4" fillId="0" borderId="0" xfId="135" applyNumberFormat="1" applyFill="1" applyBorder="1">
      <alignment vertical="top"/>
    </xf>
    <xf numFmtId="0" fontId="42" fillId="0" borderId="0" xfId="81" applyFont="1" applyFill="1" applyBorder="1" applyAlignment="1">
      <alignment horizontal="left" vertical="top"/>
    </xf>
    <xf numFmtId="165" fontId="42" fillId="0" borderId="0" xfId="2704" applyFont="1" applyFill="1" applyBorder="1" applyAlignment="1">
      <alignment vertical="top" wrapText="1"/>
    </xf>
    <xf numFmtId="0" fontId="42" fillId="0" borderId="0" xfId="81" applyFont="1" applyFill="1" applyBorder="1" applyAlignment="1">
      <alignment vertical="top"/>
    </xf>
    <xf numFmtId="0" fontId="24" fillId="0" borderId="0" xfId="134" applyFont="1"/>
    <xf numFmtId="0" fontId="95" fillId="0" borderId="0" xfId="2878"/>
    <xf numFmtId="10" fontId="24" fillId="51" borderId="10" xfId="70" applyNumberFormat="1" applyFont="1" applyFill="1" applyBorder="1">
      <alignment vertical="top"/>
    </xf>
    <xf numFmtId="165" fontId="24" fillId="0" borderId="0" xfId="0" applyNumberFormat="1" applyFont="1" applyFill="1" applyAlignment="1">
      <alignment vertical="top"/>
    </xf>
    <xf numFmtId="9" fontId="24" fillId="47" borderId="0" xfId="0" applyNumberFormat="1" applyFont="1" applyFill="1" applyAlignment="1">
      <alignment horizontal="center" vertical="top"/>
    </xf>
    <xf numFmtId="0" fontId="33" fillId="0" borderId="0" xfId="60" applyAlignment="1" applyProtection="1"/>
    <xf numFmtId="169" fontId="34" fillId="0" borderId="0" xfId="62" applyFont="1" applyFill="1" applyAlignment="1">
      <alignment vertical="top"/>
    </xf>
    <xf numFmtId="168" fontId="24" fillId="0" borderId="0" xfId="61" applyFont="1" applyBorder="1" applyAlignment="1">
      <alignment vertical="top"/>
    </xf>
    <xf numFmtId="180" fontId="24" fillId="0" borderId="0" xfId="73" applyFont="1" applyBorder="1" applyAlignment="1">
      <alignment vertical="top"/>
    </xf>
    <xf numFmtId="0" fontId="20" fillId="0" borderId="0" xfId="0" applyNumberFormat="1" applyFont="1" applyBorder="1" applyAlignment="1">
      <alignment vertical="top"/>
    </xf>
    <xf numFmtId="177" fontId="24" fillId="0" borderId="10" xfId="70" applyNumberFormat="1" applyFont="1" applyFill="1" applyBorder="1">
      <alignment vertical="top"/>
    </xf>
    <xf numFmtId="0" fontId="24" fillId="51" borderId="11" xfId="83" applyNumberFormat="1" applyFont="1" applyFill="1" applyBorder="1">
      <alignment vertical="top"/>
    </xf>
    <xf numFmtId="10" fontId="24" fillId="51" borderId="11" xfId="2" applyFont="1" applyFill="1" applyBorder="1" applyAlignment="1">
      <alignment vertical="top"/>
    </xf>
    <xf numFmtId="165" fontId="34" fillId="0" borderId="0" xfId="70" applyFont="1">
      <alignment vertical="top"/>
    </xf>
    <xf numFmtId="0" fontId="96" fillId="48" borderId="0" xfId="0" applyFont="1" applyFill="1" applyAlignment="1">
      <alignment vertical="top"/>
    </xf>
    <xf numFmtId="0" fontId="42" fillId="48" borderId="0" xfId="0" applyFont="1" applyFill="1" applyAlignment="1">
      <alignment vertical="top"/>
    </xf>
    <xf numFmtId="0" fontId="42"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185" fontId="34" fillId="0" borderId="0" xfId="0" applyNumberFormat="1" applyFont="1" applyAlignment="1">
      <alignment vertical="top"/>
    </xf>
    <xf numFmtId="180" fontId="24" fillId="0" borderId="0" xfId="73">
      <alignment vertical="top"/>
    </xf>
    <xf numFmtId="0" fontId="20" fillId="0" borderId="0" xfId="0" applyFont="1" applyAlignment="1">
      <alignment vertical="top"/>
    </xf>
    <xf numFmtId="0" fontId="0" fillId="0" borderId="0" xfId="0" applyAlignment="1">
      <alignment vertical="top"/>
    </xf>
    <xf numFmtId="174" fontId="34" fillId="0" borderId="0" xfId="0" applyNumberFormat="1" applyFont="1" applyAlignment="1">
      <alignment vertical="top"/>
    </xf>
    <xf numFmtId="0" fontId="73" fillId="0" borderId="0" xfId="0" applyFont="1" applyAlignment="1">
      <alignment vertical="top"/>
    </xf>
    <xf numFmtId="0" fontId="97" fillId="0" borderId="0" xfId="0" applyFont="1" applyAlignment="1">
      <alignment vertical="top"/>
    </xf>
    <xf numFmtId="185" fontId="20" fillId="0" borderId="0" xfId="83" applyFont="1">
      <alignment vertical="top"/>
    </xf>
    <xf numFmtId="185" fontId="24" fillId="0" borderId="0" xfId="0" applyNumberFormat="1" applyFont="1" applyAlignment="1">
      <alignment vertical="top"/>
    </xf>
    <xf numFmtId="0" fontId="20" fillId="49" borderId="0" xfId="0" applyFont="1" applyFill="1" applyAlignment="1">
      <alignment vertical="top"/>
    </xf>
    <xf numFmtId="167" fontId="24" fillId="0" borderId="0" xfId="0" applyNumberFormat="1" applyFont="1" applyAlignment="1">
      <alignment horizontal="right" vertical="top"/>
    </xf>
    <xf numFmtId="167" fontId="24" fillId="0" borderId="0" xfId="0" applyNumberFormat="1" applyFont="1" applyAlignment="1">
      <alignment vertical="top"/>
    </xf>
    <xf numFmtId="173" fontId="24" fillId="0" borderId="0" xfId="0" applyNumberFormat="1" applyFont="1" applyAlignment="1">
      <alignment vertical="top"/>
    </xf>
    <xf numFmtId="173" fontId="24" fillId="49" borderId="0" xfId="0" applyNumberFormat="1" applyFont="1" applyFill="1" applyAlignment="1">
      <alignment vertical="top"/>
    </xf>
    <xf numFmtId="0" fontId="24" fillId="0" borderId="0" xfId="0" applyFont="1" applyAlignment="1">
      <alignment horizontal="right" vertical="top"/>
    </xf>
    <xf numFmtId="10" fontId="24" fillId="0" borderId="58" xfId="70" applyNumberFormat="1" applyFont="1" applyFill="1" applyBorder="1">
      <alignment vertical="top"/>
    </xf>
    <xf numFmtId="10" fontId="34" fillId="0" borderId="0" xfId="2" applyFont="1" applyAlignment="1">
      <alignment vertical="top"/>
    </xf>
    <xf numFmtId="10" fontId="24" fillId="0" borderId="10" xfId="70" applyNumberFormat="1" applyFont="1" applyFill="1" applyBorder="1">
      <alignment vertical="top"/>
    </xf>
    <xf numFmtId="177" fontId="34" fillId="71" borderId="10" xfId="70" applyNumberFormat="1" applyFont="1" applyFill="1" applyBorder="1">
      <alignment vertical="top"/>
    </xf>
    <xf numFmtId="10" fontId="24" fillId="0" borderId="10" xfId="2" applyFont="1" applyFill="1" applyBorder="1" applyAlignment="1">
      <alignment vertical="top"/>
    </xf>
    <xf numFmtId="165" fontId="24" fillId="0" borderId="0" xfId="70" quotePrefix="1" applyFont="1">
      <alignment vertical="top"/>
    </xf>
    <xf numFmtId="165" fontId="34" fillId="0" borderId="0" xfId="70" quotePrefix="1" applyFont="1">
      <alignment vertical="top"/>
    </xf>
    <xf numFmtId="177" fontId="34" fillId="0" borderId="0" xfId="70" quotePrefix="1" applyNumberFormat="1" applyFont="1">
      <alignment vertical="top"/>
    </xf>
    <xf numFmtId="177" fontId="34" fillId="0" borderId="0" xfId="70" applyNumberFormat="1" applyFont="1">
      <alignment vertical="top"/>
    </xf>
    <xf numFmtId="10" fontId="34" fillId="0" borderId="0" xfId="2" quotePrefix="1" applyFont="1" applyAlignment="1">
      <alignment vertical="top"/>
    </xf>
    <xf numFmtId="164" fontId="28" fillId="0" borderId="0" xfId="1" applyFont="1" applyAlignment="1">
      <alignment vertical="top"/>
    </xf>
    <xf numFmtId="177" fontId="24" fillId="64" borderId="10" xfId="70" applyNumberFormat="1" applyFont="1" applyFill="1" applyBorder="1">
      <alignment vertical="top"/>
    </xf>
    <xf numFmtId="177" fontId="24" fillId="64" borderId="59" xfId="70" applyNumberFormat="1" applyFont="1" applyFill="1" applyBorder="1">
      <alignment vertical="top"/>
    </xf>
    <xf numFmtId="10" fontId="24" fillId="0" borderId="59" xfId="70" applyNumberFormat="1" applyFont="1" applyFill="1" applyBorder="1">
      <alignment vertical="top"/>
    </xf>
    <xf numFmtId="177" fontId="24" fillId="0" borderId="59" xfId="70" applyNumberFormat="1" applyFont="1" applyFill="1" applyBorder="1">
      <alignment vertical="top"/>
    </xf>
    <xf numFmtId="177" fontId="20" fillId="0" borderId="10" xfId="70" applyNumberFormat="1" applyFont="1" applyFill="1" applyBorder="1">
      <alignment vertical="top"/>
    </xf>
    <xf numFmtId="177" fontId="20" fillId="0" borderId="0" xfId="70" applyNumberFormat="1" applyFont="1" applyFill="1">
      <alignment vertical="top"/>
    </xf>
    <xf numFmtId="177" fontId="20" fillId="0" borderId="0" xfId="70" applyNumberFormat="1" applyFont="1">
      <alignment vertical="top"/>
    </xf>
    <xf numFmtId="177" fontId="20" fillId="0" borderId="0" xfId="70" applyNumberFormat="1" applyFont="1" applyFill="1" applyProtection="1">
      <alignment vertical="top"/>
    </xf>
    <xf numFmtId="177" fontId="20" fillId="0" borderId="0" xfId="70" applyNumberFormat="1" applyFont="1" applyFill="1" applyBorder="1" applyProtection="1">
      <alignment vertical="top"/>
    </xf>
    <xf numFmtId="165" fontId="20" fillId="0" borderId="0" xfId="70" applyFont="1" applyFill="1" applyBorder="1">
      <alignment vertical="top"/>
    </xf>
    <xf numFmtId="182" fontId="20" fillId="0" borderId="0" xfId="72" applyNumberFormat="1" applyFont="1" applyFill="1" applyBorder="1" applyAlignment="1" applyProtection="1">
      <alignment horizontal="right" vertical="center"/>
      <protection locked="0"/>
    </xf>
    <xf numFmtId="165" fontId="20" fillId="0" borderId="0" xfId="70" applyFont="1" applyFill="1" applyProtection="1">
      <alignment vertical="top"/>
    </xf>
    <xf numFmtId="179" fontId="20" fillId="0" borderId="0" xfId="72" applyFont="1">
      <alignment vertical="top"/>
    </xf>
    <xf numFmtId="177" fontId="20" fillId="0" borderId="0" xfId="70" applyNumberFormat="1" applyFont="1" applyFill="1" applyBorder="1">
      <alignment vertical="top"/>
    </xf>
    <xf numFmtId="178" fontId="20" fillId="0" borderId="0" xfId="70" applyNumberFormat="1" applyFont="1" applyFill="1" applyBorder="1" applyAlignment="1" applyProtection="1">
      <alignment horizontal="center" vertical="center"/>
      <protection locked="0"/>
    </xf>
    <xf numFmtId="165" fontId="98" fillId="0" borderId="0" xfId="70" applyFont="1" applyFill="1" applyAlignment="1" applyProtection="1">
      <alignment horizontal="left" vertical="center"/>
    </xf>
    <xf numFmtId="165" fontId="20" fillId="0" borderId="0" xfId="70" applyFont="1" applyFill="1">
      <alignment vertical="top"/>
    </xf>
    <xf numFmtId="177" fontId="20" fillId="64" borderId="10" xfId="70" applyNumberFormat="1" applyFont="1" applyFill="1" applyBorder="1">
      <alignment vertical="top"/>
    </xf>
    <xf numFmtId="165" fontId="20" fillId="0" borderId="0" xfId="70" applyFont="1" applyFill="1" applyBorder="1" applyProtection="1">
      <alignment vertical="top"/>
      <protection locked="0"/>
    </xf>
    <xf numFmtId="10" fontId="20" fillId="0" borderId="58" xfId="70" applyNumberFormat="1" applyFont="1" applyFill="1" applyBorder="1">
      <alignment vertical="top"/>
    </xf>
    <xf numFmtId="10" fontId="20" fillId="0" borderId="10" xfId="2" applyFont="1" applyFill="1" applyBorder="1" applyAlignment="1">
      <alignment vertical="top"/>
    </xf>
    <xf numFmtId="177" fontId="20" fillId="49" borderId="0" xfId="70" applyNumberFormat="1" applyFont="1" applyFill="1" applyBorder="1">
      <alignment vertical="top"/>
    </xf>
    <xf numFmtId="178" fontId="20" fillId="49" borderId="0" xfId="70" applyNumberFormat="1" applyFont="1" applyFill="1" applyBorder="1" applyAlignment="1" applyProtection="1">
      <alignment horizontal="right" vertical="center"/>
      <protection locked="0"/>
    </xf>
    <xf numFmtId="182" fontId="20" fillId="49" borderId="0" xfId="72" applyNumberFormat="1" applyFont="1" applyFill="1" applyBorder="1" applyAlignment="1" applyProtection="1">
      <alignment horizontal="right" vertical="center"/>
      <protection locked="0"/>
    </xf>
    <xf numFmtId="165" fontId="20" fillId="49" borderId="0" xfId="70" applyFont="1" applyFill="1" applyBorder="1" applyAlignment="1" applyProtection="1">
      <alignment horizontal="right" vertical="center"/>
    </xf>
    <xf numFmtId="178" fontId="20" fillId="49" borderId="0" xfId="70" applyNumberFormat="1" applyFont="1" applyFill="1" applyBorder="1" applyProtection="1">
      <alignment vertical="top"/>
    </xf>
    <xf numFmtId="0" fontId="34" fillId="0" borderId="0" xfId="0" applyFont="1" applyAlignment="1">
      <alignment vertical="top"/>
    </xf>
    <xf numFmtId="164" fontId="24" fillId="50" borderId="0" xfId="1" applyFont="1" applyFill="1" applyAlignment="1">
      <alignment vertical="top"/>
    </xf>
    <xf numFmtId="164" fontId="7" fillId="0" borderId="0" xfId="0" applyNumberFormat="1" applyFont="1" applyBorder="1" applyAlignment="1">
      <alignment vertical="top"/>
    </xf>
    <xf numFmtId="10" fontId="24" fillId="0" borderId="0" xfId="2" applyFont="1" applyAlignment="1">
      <alignment vertical="top"/>
    </xf>
    <xf numFmtId="0" fontId="96" fillId="72" borderId="0" xfId="0" applyFont="1" applyFill="1" applyAlignment="1">
      <alignment vertical="top"/>
    </xf>
    <xf numFmtId="0" fontId="42" fillId="72" borderId="0" xfId="0" applyFont="1" applyFill="1" applyAlignment="1">
      <alignment vertical="top"/>
    </xf>
    <xf numFmtId="0" fontId="42" fillId="72" borderId="0" xfId="0" applyFont="1" applyFill="1" applyAlignment="1">
      <alignment horizontal="right" vertical="top"/>
    </xf>
    <xf numFmtId="0" fontId="99" fillId="72" borderId="0" xfId="0" applyFont="1" applyFill="1" applyAlignment="1">
      <alignment vertical="top"/>
    </xf>
    <xf numFmtId="0" fontId="28" fillId="49" borderId="0" xfId="0" applyFont="1" applyFill="1" applyAlignment="1">
      <alignment vertical="top"/>
    </xf>
    <xf numFmtId="0" fontId="29" fillId="49" borderId="0" xfId="0" applyFont="1" applyFill="1" applyAlignment="1">
      <alignment vertical="top"/>
    </xf>
    <xf numFmtId="0" fontId="24" fillId="49" borderId="0" xfId="0" applyFont="1" applyFill="1" applyAlignment="1">
      <alignment horizontal="right" vertical="top"/>
    </xf>
    <xf numFmtId="0" fontId="0" fillId="49" borderId="0" xfId="0" applyFill="1" applyAlignment="1">
      <alignment vertical="top"/>
    </xf>
    <xf numFmtId="170" fontId="28" fillId="49" borderId="0" xfId="63" applyFont="1" applyFill="1">
      <alignment vertical="top"/>
    </xf>
    <xf numFmtId="170" fontId="24" fillId="49" borderId="0" xfId="63" applyFill="1">
      <alignment vertical="top"/>
    </xf>
    <xf numFmtId="0" fontId="28" fillId="0" borderId="63" xfId="0" applyFont="1" applyBorder="1" applyAlignment="1">
      <alignment horizontal="right" vertical="top"/>
    </xf>
    <xf numFmtId="0" fontId="28" fillId="0" borderId="63" xfId="0" applyFont="1" applyBorder="1" applyAlignment="1">
      <alignment vertical="top"/>
    </xf>
    <xf numFmtId="0" fontId="0" fillId="73" borderId="64" xfId="0" applyFill="1" applyBorder="1" applyAlignment="1">
      <alignment vertical="top"/>
    </xf>
    <xf numFmtId="0" fontId="0" fillId="0" borderId="0" xfId="0" applyAlignment="1"/>
    <xf numFmtId="165" fontId="0" fillId="63" borderId="64" xfId="0" applyNumberFormat="1" applyFill="1" applyBorder="1" applyAlignment="1">
      <alignment vertical="top"/>
    </xf>
    <xf numFmtId="0" fontId="0" fillId="0" borderId="0" xfId="0" applyAlignment="1">
      <alignment horizontal="left"/>
    </xf>
    <xf numFmtId="0" fontId="0" fillId="0" borderId="0" xfId="0" applyAlignment="1">
      <alignment horizontal="left" indent="2"/>
    </xf>
    <xf numFmtId="0" fontId="0" fillId="63" borderId="64" xfId="0" applyFill="1" applyBorder="1" applyAlignment="1">
      <alignment vertical="top"/>
    </xf>
    <xf numFmtId="0" fontId="0" fillId="74" borderId="64" xfId="0" applyFill="1" applyBorder="1" applyAlignment="1">
      <alignment vertical="top"/>
    </xf>
    <xf numFmtId="165" fontId="38" fillId="33" borderId="0" xfId="2880" applyNumberFormat="1" applyFont="1" applyFill="1" applyAlignment="1">
      <alignment vertical="top"/>
    </xf>
    <xf numFmtId="0" fontId="100" fillId="0" borderId="0" xfId="0" applyFont="1"/>
    <xf numFmtId="10" fontId="100" fillId="0" borderId="0" xfId="0" applyNumberFormat="1" applyFont="1"/>
    <xf numFmtId="0" fontId="22" fillId="0" borderId="0" xfId="0" applyFont="1"/>
    <xf numFmtId="10" fontId="4" fillId="0" borderId="0" xfId="2" applyFont="1" applyFill="1" applyBorder="1" applyAlignment="1">
      <alignment vertical="top"/>
    </xf>
    <xf numFmtId="22" fontId="0" fillId="0" borderId="0" xfId="0" applyNumberFormat="1"/>
    <xf numFmtId="3" fontId="0" fillId="0" borderId="0" xfId="0" applyNumberFormat="1"/>
    <xf numFmtId="189" fontId="0" fillId="0" borderId="0" xfId="0" applyNumberFormat="1"/>
    <xf numFmtId="10" fontId="0" fillId="0" borderId="0" xfId="0" applyNumberFormat="1"/>
    <xf numFmtId="165" fontId="1" fillId="0" borderId="0" xfId="135" applyFont="1" applyFill="1" applyBorder="1">
      <alignment vertical="top"/>
    </xf>
    <xf numFmtId="10" fontId="24" fillId="0" borderId="0" xfId="2" applyNumberFormat="1" applyFont="1" applyAlignment="1">
      <alignment vertical="top"/>
    </xf>
    <xf numFmtId="190" fontId="24" fillId="0" borderId="0" xfId="2" applyNumberFormat="1" applyFont="1" applyAlignment="1">
      <alignment vertical="top"/>
    </xf>
    <xf numFmtId="175" fontId="7" fillId="0" borderId="0" xfId="0" applyNumberFormat="1" applyFont="1" applyFill="1" applyAlignment="1">
      <alignment horizontal="left"/>
    </xf>
    <xf numFmtId="0" fontId="24" fillId="0" borderId="0" xfId="81" applyProtection="1">
      <protection locked="0"/>
    </xf>
    <xf numFmtId="0" fontId="24" fillId="0" borderId="0" xfId="81" applyAlignment="1" applyProtection="1">
      <alignment horizontal="left" vertical="top" wrapText="1"/>
      <protection locked="0"/>
    </xf>
    <xf numFmtId="0" fontId="24" fillId="0" borderId="0" xfId="81" applyAlignment="1" applyProtection="1">
      <alignment vertical="top" wrapText="1"/>
      <protection locked="0"/>
    </xf>
    <xf numFmtId="0" fontId="101" fillId="0" borderId="0" xfId="81" applyFont="1" applyAlignment="1" applyProtection="1">
      <alignment horizontal="left" vertical="top"/>
      <protection locked="0"/>
    </xf>
    <xf numFmtId="0" fontId="24" fillId="73" borderId="64" xfId="81" applyFill="1" applyBorder="1" applyAlignment="1" applyProtection="1">
      <alignment horizontal="left" vertical="top" wrapText="1"/>
      <protection locked="0"/>
    </xf>
    <xf numFmtId="0" fontId="43" fillId="0" borderId="0" xfId="81" applyFont="1" applyProtection="1">
      <protection locked="0"/>
    </xf>
    <xf numFmtId="0" fontId="24" fillId="73" borderId="64" xfId="81" applyFont="1" applyFill="1" applyBorder="1" applyAlignment="1" applyProtection="1">
      <alignment vertical="top" wrapText="1"/>
      <protection locked="0"/>
    </xf>
    <xf numFmtId="0" fontId="28" fillId="0" borderId="0" xfId="81" applyFont="1" applyAlignment="1" applyProtection="1">
      <alignment horizontal="center" vertical="top"/>
      <protection locked="0"/>
    </xf>
    <xf numFmtId="0" fontId="28" fillId="0" borderId="0" xfId="81" applyFont="1" applyAlignment="1" applyProtection="1">
      <alignment vertical="top" wrapText="1"/>
      <protection locked="0"/>
    </xf>
    <xf numFmtId="0" fontId="28" fillId="0" borderId="0" xfId="81" applyFont="1" applyProtection="1">
      <protection locked="0"/>
    </xf>
    <xf numFmtId="0" fontId="28" fillId="0" borderId="0" xfId="81" applyFont="1" applyFill="1" applyAlignment="1" applyProtection="1">
      <alignment horizontal="center" vertical="top" wrapText="1"/>
      <protection locked="0"/>
    </xf>
    <xf numFmtId="0" fontId="24" fillId="0" borderId="0" xfId="81" applyFill="1" applyAlignment="1" applyProtection="1">
      <alignment horizontal="center" vertical="top" wrapText="1"/>
      <protection locked="0"/>
    </xf>
    <xf numFmtId="0" fontId="7" fillId="0" borderId="0" xfId="81" applyFont="1" applyFill="1" applyAlignment="1">
      <alignment vertical="top" wrapText="1"/>
    </xf>
    <xf numFmtId="0" fontId="34" fillId="0" borderId="0" xfId="81" applyFont="1" applyFill="1" applyAlignment="1">
      <alignment vertical="top" wrapText="1"/>
    </xf>
    <xf numFmtId="177" fontId="24" fillId="75" borderId="10" xfId="70" applyNumberFormat="1" applyFont="1" applyFill="1" applyBorder="1">
      <alignment vertical="top"/>
    </xf>
    <xf numFmtId="177" fontId="24" fillId="76" borderId="10" xfId="70" applyNumberFormat="1" applyFont="1" applyFill="1" applyBorder="1">
      <alignment vertical="top"/>
    </xf>
    <xf numFmtId="10" fontId="24" fillId="51" borderId="10" xfId="2" applyFont="1" applyFill="1" applyBorder="1" applyAlignment="1">
      <alignment vertical="top"/>
    </xf>
    <xf numFmtId="0" fontId="24" fillId="0" borderId="0" xfId="81" applyFont="1" applyFill="1" applyAlignment="1">
      <alignment horizontal="left" vertical="top" wrapText="1"/>
    </xf>
    <xf numFmtId="0" fontId="70" fillId="63" borderId="0" xfId="127" applyFont="1" applyFill="1" applyAlignment="1">
      <alignment horizontal="center"/>
    </xf>
    <xf numFmtId="2" fontId="24" fillId="0" borderId="12" xfId="77" applyNumberFormat="1" applyFont="1" applyFill="1" applyBorder="1" applyAlignment="1" applyProtection="1">
      <alignment horizontal="left" vertical="top" wrapText="1"/>
    </xf>
    <xf numFmtId="2" fontId="24" fillId="0" borderId="50" xfId="77" applyNumberFormat="1" applyFont="1" applyFill="1" applyBorder="1" applyAlignment="1" applyProtection="1">
      <alignment horizontal="left" vertical="top" wrapText="1"/>
    </xf>
    <xf numFmtId="2" fontId="24" fillId="0" borderId="47" xfId="77" applyNumberFormat="1" applyFont="1" applyFill="1" applyBorder="1" applyAlignment="1" applyProtection="1">
      <alignment horizontal="left" vertical="top" wrapText="1"/>
    </xf>
    <xf numFmtId="0" fontId="46" fillId="53" borderId="0" xfId="74" applyFont="1" applyFill="1" applyBorder="1" applyAlignment="1">
      <alignment horizontal="left" vertical="center"/>
    </xf>
    <xf numFmtId="0" fontId="47" fillId="55" borderId="12" xfId="74" applyFont="1" applyFill="1" applyBorder="1" applyAlignment="1">
      <alignment horizontal="left" vertical="center"/>
    </xf>
    <xf numFmtId="0" fontId="47" fillId="55" borderId="13" xfId="74" applyFont="1" applyFill="1" applyBorder="1" applyAlignment="1">
      <alignment horizontal="left" vertical="center"/>
    </xf>
    <xf numFmtId="0" fontId="48" fillId="52" borderId="0" xfId="74" applyFont="1" applyFill="1" applyAlignment="1" applyProtection="1">
      <alignment horizontal="center" vertical="center" wrapText="1"/>
    </xf>
    <xf numFmtId="0" fontId="54" fillId="55" borderId="12" xfId="77" applyNumberFormat="1" applyFont="1" applyFill="1" applyBorder="1" applyAlignment="1" applyProtection="1">
      <alignment horizontal="left" vertical="center"/>
    </xf>
    <xf numFmtId="0" fontId="54" fillId="55" borderId="50" xfId="77" applyNumberFormat="1" applyFont="1" applyFill="1" applyBorder="1" applyAlignment="1" applyProtection="1">
      <alignment horizontal="left" vertical="center"/>
    </xf>
    <xf numFmtId="0" fontId="54" fillId="55" borderId="47" xfId="77" applyNumberFormat="1" applyFont="1" applyFill="1" applyBorder="1" applyAlignment="1" applyProtection="1">
      <alignment horizontal="left" vertical="center"/>
    </xf>
    <xf numFmtId="49" fontId="24" fillId="0" borderId="35" xfId="81" applyNumberFormat="1" applyFont="1" applyFill="1" applyBorder="1" applyAlignment="1" applyProtection="1">
      <alignment horizontal="left" vertical="top" wrapText="1"/>
    </xf>
    <xf numFmtId="49" fontId="24" fillId="0" borderId="53" xfId="81" applyNumberFormat="1" applyFont="1" applyFill="1" applyBorder="1" applyAlignment="1" applyProtection="1">
      <alignment horizontal="left" vertical="top" wrapText="1"/>
    </xf>
    <xf numFmtId="49" fontId="24" fillId="0" borderId="38" xfId="81" applyNumberFormat="1" applyFont="1" applyFill="1" applyBorder="1" applyAlignment="1" applyProtection="1">
      <alignment horizontal="left" vertical="top" wrapText="1"/>
    </xf>
    <xf numFmtId="49" fontId="24" fillId="0" borderId="39" xfId="81" applyNumberFormat="1" applyFont="1" applyFill="1" applyBorder="1" applyAlignment="1" applyProtection="1">
      <alignment horizontal="left" vertical="top" wrapText="1"/>
    </xf>
    <xf numFmtId="49" fontId="24" fillId="0" borderId="40" xfId="81" applyNumberFormat="1" applyFont="1" applyFill="1" applyBorder="1" applyAlignment="1" applyProtection="1">
      <alignment horizontal="left" vertical="top" wrapText="1"/>
    </xf>
    <xf numFmtId="49" fontId="24" fillId="0" borderId="42" xfId="81" applyNumberFormat="1" applyFont="1" applyFill="1" applyBorder="1" applyAlignment="1" applyProtection="1">
      <alignment horizontal="left" vertical="top" wrapText="1"/>
    </xf>
    <xf numFmtId="49" fontId="24" fillId="0" borderId="43" xfId="81" applyNumberFormat="1" applyFont="1" applyFill="1" applyBorder="1" applyAlignment="1" applyProtection="1">
      <alignment horizontal="left" vertical="top" wrapText="1"/>
    </xf>
    <xf numFmtId="0" fontId="52" fillId="0" borderId="26" xfId="81" applyFont="1" applyFill="1" applyBorder="1" applyAlignment="1" applyProtection="1">
      <alignment horizontal="left" vertical="top"/>
    </xf>
    <xf numFmtId="0" fontId="52" fillId="0" borderId="51" xfId="81" applyFont="1" applyFill="1" applyBorder="1" applyAlignment="1" applyProtection="1">
      <alignment horizontal="left" vertical="top"/>
    </xf>
    <xf numFmtId="0" fontId="52" fillId="0" borderId="28" xfId="81" applyFont="1" applyFill="1" applyBorder="1" applyAlignment="1" applyProtection="1">
      <alignment horizontal="left" vertical="top"/>
    </xf>
    <xf numFmtId="49" fontId="24" fillId="0" borderId="34" xfId="81" applyNumberFormat="1" applyFont="1" applyFill="1" applyBorder="1" applyAlignment="1" applyProtection="1">
      <alignment horizontal="left" vertical="top" wrapText="1"/>
    </xf>
    <xf numFmtId="49" fontId="24" fillId="0" borderId="36" xfId="81" applyNumberFormat="1" applyFont="1" applyFill="1" applyBorder="1" applyAlignment="1" applyProtection="1">
      <alignment horizontal="left" vertical="top" wrapText="1"/>
    </xf>
  </cellXfs>
  <cellStyles count="2887">
    <cellStyle name="20% - Accent1" xfId="21" builtinId="30" hidden="1"/>
    <cellStyle name="20% - Accent1" xfId="103" builtinId="30" customBuiltin="1"/>
    <cellStyle name="20% - Accent2" xfId="25" builtinId="34" hidden="1"/>
    <cellStyle name="20% - Accent2" xfId="107" builtinId="34" customBuiltin="1"/>
    <cellStyle name="20% - Accent3" xfId="29" builtinId="38" hidden="1"/>
    <cellStyle name="20% - Accent3" xfId="111" builtinId="38" customBuiltin="1"/>
    <cellStyle name="20% - Accent4" xfId="33" builtinId="42" hidden="1"/>
    <cellStyle name="20% - Accent4" xfId="115" builtinId="42" customBuiltin="1"/>
    <cellStyle name="20% - Accent5" xfId="37" builtinId="46" hidden="1"/>
    <cellStyle name="20% - Accent5" xfId="119" builtinId="46" customBuiltin="1"/>
    <cellStyle name="20% - Accent6" xfId="41" builtinId="50" hidden="1"/>
    <cellStyle name="20% - Accent6" xfId="123" builtinId="50" customBuiltin="1"/>
    <cellStyle name="40% - Accent1" xfId="22" builtinId="31" hidden="1"/>
    <cellStyle name="40% - Accent1" xfId="104" builtinId="31" customBuiltin="1"/>
    <cellStyle name="40% - Accent2" xfId="26" builtinId="35" hidden="1"/>
    <cellStyle name="40% - Accent2" xfId="108" builtinId="35" customBuiltin="1"/>
    <cellStyle name="40% - Accent3" xfId="30" builtinId="39" hidden="1"/>
    <cellStyle name="40% - Accent3" xfId="112" builtinId="39" customBuiltin="1"/>
    <cellStyle name="40% - Accent4" xfId="34" builtinId="43" hidden="1"/>
    <cellStyle name="40% - Accent4" xfId="116" builtinId="43" customBuiltin="1"/>
    <cellStyle name="40% - Accent5" xfId="38" builtinId="47" hidden="1"/>
    <cellStyle name="40% - Accent5" xfId="120" builtinId="47" customBuiltin="1"/>
    <cellStyle name="40% - Accent6" xfId="42" builtinId="51" hidden="1"/>
    <cellStyle name="40% - Accent6" xfId="124" builtinId="51" customBuiltin="1"/>
    <cellStyle name="60% - Accent1" xfId="23" builtinId="32" hidden="1"/>
    <cellStyle name="60% - Accent1" xfId="105" builtinId="32" customBuiltin="1"/>
    <cellStyle name="60% - Accent2" xfId="27" builtinId="36" hidden="1"/>
    <cellStyle name="60% - Accent2" xfId="109" builtinId="36" customBuiltin="1"/>
    <cellStyle name="60% - Accent3" xfId="31" builtinId="40" hidden="1"/>
    <cellStyle name="60% - Accent3" xfId="113" builtinId="40" customBuiltin="1"/>
    <cellStyle name="60% - Accent4" xfId="35" builtinId="44" hidden="1"/>
    <cellStyle name="60% - Accent4" xfId="117" builtinId="44" customBuiltin="1"/>
    <cellStyle name="60% - Accent5" xfId="39" builtinId="48" hidden="1"/>
    <cellStyle name="60% - Accent5" xfId="121" builtinId="48" customBuiltin="1"/>
    <cellStyle name="60% - Accent6" xfId="43" builtinId="52" hidden="1"/>
    <cellStyle name="60% - Accent6" xfId="125" builtinId="52" customBuiltin="1"/>
    <cellStyle name="Accent1" xfId="20" builtinId="29" hidden="1"/>
    <cellStyle name="Accent1" xfId="102" builtinId="29" customBuiltin="1"/>
    <cellStyle name="Accent2" xfId="24" builtinId="33" hidden="1"/>
    <cellStyle name="Accent2" xfId="106" builtinId="33" customBuiltin="1"/>
    <cellStyle name="Accent3" xfId="28" builtinId="37" hidden="1"/>
    <cellStyle name="Accent3" xfId="110" builtinId="37" customBuiltin="1"/>
    <cellStyle name="Accent4" xfId="32" builtinId="41" hidden="1"/>
    <cellStyle name="Accent4" xfId="114" builtinId="41" customBuiltin="1"/>
    <cellStyle name="Accent5" xfId="36" builtinId="45" hidden="1"/>
    <cellStyle name="Accent5" xfId="118" builtinId="45" customBuiltin="1"/>
    <cellStyle name="Accent6" xfId="40" builtinId="49" hidden="1"/>
    <cellStyle name="Accent6" xfId="122" builtinId="49" customBuiltin="1"/>
    <cellStyle name="Att1" xfId="292"/>
    <cellStyle name="Att1 2" xfId="293"/>
    <cellStyle name="Att1 2 2" xfId="294"/>
    <cellStyle name="Att1 3" xfId="295"/>
    <cellStyle name="Att1 3 2" xfId="296"/>
    <cellStyle name="Att1 3 3" xfId="297"/>
    <cellStyle name="Att1 4" xfId="298"/>
    <cellStyle name="Att1 4 2" xfId="299"/>
    <cellStyle name="Att1 4 3" xfId="300"/>
    <cellStyle name="Bad" xfId="9" builtinId="27" hidden="1"/>
    <cellStyle name="Bad" xfId="91" builtinId="27" customBuiltin="1"/>
    <cellStyle name="BM Heading 3" xfId="151"/>
    <cellStyle name="BM Input" xfId="155"/>
    <cellStyle name="Calculation" xfId="13" builtinId="22" hidden="1"/>
    <cellStyle name="Calculation" xfId="95" builtinId="22" customBuiltin="1"/>
    <cellStyle name="Check Cell" xfId="15" builtinId="23" hidden="1"/>
    <cellStyle name="Check Cell" xfId="97" builtinId="23" customBuiltin="1"/>
    <cellStyle name="Column 1" xfId="67"/>
    <cellStyle name="Column 2 + 3" xfId="68"/>
    <cellStyle name="Column 4" xfId="69"/>
    <cellStyle name="Comma" xfId="1" builtinId="3" customBuiltin="1"/>
    <cellStyle name="Comma 10" xfId="2758"/>
    <cellStyle name="Comma 11" xfId="136"/>
    <cellStyle name="Comma 12" xfId="2866"/>
    <cellStyle name="Comma 13" xfId="2881"/>
    <cellStyle name="Comma 2" xfId="140"/>
    <cellStyle name="Comma 2 10" xfId="302"/>
    <cellStyle name="Comma 2 10 2" xfId="303"/>
    <cellStyle name="Comma 2 10 2 2" xfId="304"/>
    <cellStyle name="Comma 2 10 3" xfId="305"/>
    <cellStyle name="Comma 2 10 4" xfId="306"/>
    <cellStyle name="Comma 2 11" xfId="307"/>
    <cellStyle name="Comma 2 11 2" xfId="308"/>
    <cellStyle name="Comma 2 11 2 2" xfId="309"/>
    <cellStyle name="Comma 2 11 3" xfId="310"/>
    <cellStyle name="Comma 2 11 4" xfId="311"/>
    <cellStyle name="Comma 2 12" xfId="312"/>
    <cellStyle name="Comma 2 12 2" xfId="313"/>
    <cellStyle name="Comma 2 12 2 2" xfId="314"/>
    <cellStyle name="Comma 2 12 3" xfId="315"/>
    <cellStyle name="Comma 2 12 4" xfId="316"/>
    <cellStyle name="Comma 2 13" xfId="317"/>
    <cellStyle name="Comma 2 13 2" xfId="318"/>
    <cellStyle name="Comma 2 13 2 2" xfId="319"/>
    <cellStyle name="Comma 2 13 3" xfId="320"/>
    <cellStyle name="Comma 2 13 4" xfId="321"/>
    <cellStyle name="Comma 2 14" xfId="322"/>
    <cellStyle name="Comma 2 14 2" xfId="323"/>
    <cellStyle name="Comma 2 14 3" xfId="324"/>
    <cellStyle name="Comma 2 15" xfId="325"/>
    <cellStyle name="Comma 2 15 2" xfId="326"/>
    <cellStyle name="Comma 2 16" xfId="327"/>
    <cellStyle name="Comma 2 17" xfId="328"/>
    <cellStyle name="Comma 2 18" xfId="329"/>
    <cellStyle name="Comma 2 19" xfId="2691"/>
    <cellStyle name="Comma 2 2" xfId="152"/>
    <cellStyle name="Comma 2 2 10" xfId="331"/>
    <cellStyle name="Comma 2 2 10 2" xfId="332"/>
    <cellStyle name="Comma 2 2 10 3" xfId="333"/>
    <cellStyle name="Comma 2 2 11" xfId="334"/>
    <cellStyle name="Comma 2 2 11 2" xfId="335"/>
    <cellStyle name="Comma 2 2 12" xfId="336"/>
    <cellStyle name="Comma 2 2 13" xfId="337"/>
    <cellStyle name="Comma 2 2 14" xfId="338"/>
    <cellStyle name="Comma 2 2 15" xfId="2697"/>
    <cellStyle name="Comma 2 2 16" xfId="2760"/>
    <cellStyle name="Comma 2 2 17" xfId="330"/>
    <cellStyle name="Comma 2 2 2" xfId="169"/>
    <cellStyle name="Comma 2 2 2 10" xfId="340"/>
    <cellStyle name="Comma 2 2 2 11" xfId="2702"/>
    <cellStyle name="Comma 2 2 2 12" xfId="2763"/>
    <cellStyle name="Comma 2 2 2 13" xfId="339"/>
    <cellStyle name="Comma 2 2 2 2" xfId="192"/>
    <cellStyle name="Comma 2 2 2 2 10" xfId="2710"/>
    <cellStyle name="Comma 2 2 2 2 11" xfId="2770"/>
    <cellStyle name="Comma 2 2 2 2 12" xfId="341"/>
    <cellStyle name="Comma 2 2 2 2 2" xfId="205"/>
    <cellStyle name="Comma 2 2 2 2 2 2" xfId="234"/>
    <cellStyle name="Comma 2 2 2 2 2 2 2" xfId="288"/>
    <cellStyle name="Comma 2 2 2 2 2 2 2 2" xfId="2864"/>
    <cellStyle name="Comma 2 2 2 2 2 2 2 3" xfId="344"/>
    <cellStyle name="Comma 2 2 2 2 2 2 3" xfId="2751"/>
    <cellStyle name="Comma 2 2 2 2 2 2 4" xfId="2810"/>
    <cellStyle name="Comma 2 2 2 2 2 2 5" xfId="343"/>
    <cellStyle name="Comma 2 2 2 2 2 3" xfId="261"/>
    <cellStyle name="Comma 2 2 2 2 2 3 2" xfId="2837"/>
    <cellStyle name="Comma 2 2 2 2 2 3 3" xfId="345"/>
    <cellStyle name="Comma 2 2 2 2 2 4" xfId="346"/>
    <cellStyle name="Comma 2 2 2 2 2 5" xfId="2723"/>
    <cellStyle name="Comma 2 2 2 2 2 6" xfId="2783"/>
    <cellStyle name="Comma 2 2 2 2 2 7" xfId="342"/>
    <cellStyle name="Comma 2 2 2 2 3" xfId="221"/>
    <cellStyle name="Comma 2 2 2 2 3 2" xfId="275"/>
    <cellStyle name="Comma 2 2 2 2 3 2 2" xfId="349"/>
    <cellStyle name="Comma 2 2 2 2 3 2 3" xfId="2851"/>
    <cellStyle name="Comma 2 2 2 2 3 2 4" xfId="348"/>
    <cellStyle name="Comma 2 2 2 2 3 3" xfId="350"/>
    <cellStyle name="Comma 2 2 2 2 3 4" xfId="351"/>
    <cellStyle name="Comma 2 2 2 2 3 5" xfId="2738"/>
    <cellStyle name="Comma 2 2 2 2 3 6" xfId="2797"/>
    <cellStyle name="Comma 2 2 2 2 3 7" xfId="347"/>
    <cellStyle name="Comma 2 2 2 2 4" xfId="248"/>
    <cellStyle name="Comma 2 2 2 2 4 2" xfId="353"/>
    <cellStyle name="Comma 2 2 2 2 4 2 2" xfId="354"/>
    <cellStyle name="Comma 2 2 2 2 4 3" xfId="355"/>
    <cellStyle name="Comma 2 2 2 2 4 4" xfId="356"/>
    <cellStyle name="Comma 2 2 2 2 4 5" xfId="2824"/>
    <cellStyle name="Comma 2 2 2 2 4 6" xfId="352"/>
    <cellStyle name="Comma 2 2 2 2 5" xfId="357"/>
    <cellStyle name="Comma 2 2 2 2 5 2" xfId="358"/>
    <cellStyle name="Comma 2 2 2 2 5 2 2" xfId="359"/>
    <cellStyle name="Comma 2 2 2 2 5 3" xfId="360"/>
    <cellStyle name="Comma 2 2 2 2 5 4" xfId="361"/>
    <cellStyle name="Comma 2 2 2 2 6" xfId="362"/>
    <cellStyle name="Comma 2 2 2 2 6 2" xfId="363"/>
    <cellStyle name="Comma 2 2 2 2 6 3" xfId="364"/>
    <cellStyle name="Comma 2 2 2 2 7" xfId="365"/>
    <cellStyle name="Comma 2 2 2 2 7 2" xfId="366"/>
    <cellStyle name="Comma 2 2 2 2 8" xfId="367"/>
    <cellStyle name="Comma 2 2 2 2 9" xfId="368"/>
    <cellStyle name="Comma 2 2 2 3" xfId="198"/>
    <cellStyle name="Comma 2 2 2 3 2" xfId="227"/>
    <cellStyle name="Comma 2 2 2 3 2 2" xfId="281"/>
    <cellStyle name="Comma 2 2 2 3 2 2 2" xfId="2857"/>
    <cellStyle name="Comma 2 2 2 3 2 2 3" xfId="371"/>
    <cellStyle name="Comma 2 2 2 3 2 3" xfId="2744"/>
    <cellStyle name="Comma 2 2 2 3 2 4" xfId="2803"/>
    <cellStyle name="Comma 2 2 2 3 2 5" xfId="370"/>
    <cellStyle name="Comma 2 2 2 3 3" xfId="254"/>
    <cellStyle name="Comma 2 2 2 3 3 2" xfId="2830"/>
    <cellStyle name="Comma 2 2 2 3 3 3" xfId="372"/>
    <cellStyle name="Comma 2 2 2 3 4" xfId="373"/>
    <cellStyle name="Comma 2 2 2 3 5" xfId="2716"/>
    <cellStyle name="Comma 2 2 2 3 6" xfId="2776"/>
    <cellStyle name="Comma 2 2 2 3 7" xfId="369"/>
    <cellStyle name="Comma 2 2 2 4" xfId="214"/>
    <cellStyle name="Comma 2 2 2 4 2" xfId="268"/>
    <cellStyle name="Comma 2 2 2 4 2 2" xfId="376"/>
    <cellStyle name="Comma 2 2 2 4 2 3" xfId="2844"/>
    <cellStyle name="Comma 2 2 2 4 2 4" xfId="375"/>
    <cellStyle name="Comma 2 2 2 4 3" xfId="377"/>
    <cellStyle name="Comma 2 2 2 4 4" xfId="378"/>
    <cellStyle name="Comma 2 2 2 4 5" xfId="2731"/>
    <cellStyle name="Comma 2 2 2 4 6" xfId="2790"/>
    <cellStyle name="Comma 2 2 2 4 7" xfId="374"/>
    <cellStyle name="Comma 2 2 2 5" xfId="241"/>
    <cellStyle name="Comma 2 2 2 5 2" xfId="380"/>
    <cellStyle name="Comma 2 2 2 5 2 2" xfId="381"/>
    <cellStyle name="Comma 2 2 2 5 3" xfId="382"/>
    <cellStyle name="Comma 2 2 2 5 4" xfId="383"/>
    <cellStyle name="Comma 2 2 2 5 5" xfId="2817"/>
    <cellStyle name="Comma 2 2 2 5 6" xfId="379"/>
    <cellStyle name="Comma 2 2 2 6" xfId="384"/>
    <cellStyle name="Comma 2 2 2 6 2" xfId="385"/>
    <cellStyle name="Comma 2 2 2 6 2 2" xfId="386"/>
    <cellStyle name="Comma 2 2 2 6 3" xfId="387"/>
    <cellStyle name="Comma 2 2 2 6 4" xfId="388"/>
    <cellStyle name="Comma 2 2 2 7" xfId="389"/>
    <cellStyle name="Comma 2 2 2 7 2" xfId="390"/>
    <cellStyle name="Comma 2 2 2 7 3" xfId="391"/>
    <cellStyle name="Comma 2 2 2 8" xfId="392"/>
    <cellStyle name="Comma 2 2 2 8 2" xfId="393"/>
    <cellStyle name="Comma 2 2 2 9" xfId="394"/>
    <cellStyle name="Comma 2 2 3" xfId="189"/>
    <cellStyle name="Comma 2 2 3 10" xfId="396"/>
    <cellStyle name="Comma 2 2 3 11" xfId="2707"/>
    <cellStyle name="Comma 2 2 3 12" xfId="2767"/>
    <cellStyle name="Comma 2 2 3 13" xfId="395"/>
    <cellStyle name="Comma 2 2 3 2" xfId="202"/>
    <cellStyle name="Comma 2 2 3 2 10" xfId="2720"/>
    <cellStyle name="Comma 2 2 3 2 11" xfId="2780"/>
    <cellStyle name="Comma 2 2 3 2 12" xfId="397"/>
    <cellStyle name="Comma 2 2 3 2 2" xfId="231"/>
    <cellStyle name="Comma 2 2 3 2 2 2" xfId="285"/>
    <cellStyle name="Comma 2 2 3 2 2 2 2" xfId="400"/>
    <cellStyle name="Comma 2 2 3 2 2 2 3" xfId="2861"/>
    <cellStyle name="Comma 2 2 3 2 2 2 4" xfId="399"/>
    <cellStyle name="Comma 2 2 3 2 2 3" xfId="401"/>
    <cellStyle name="Comma 2 2 3 2 2 4" xfId="402"/>
    <cellStyle name="Comma 2 2 3 2 2 5" xfId="2748"/>
    <cellStyle name="Comma 2 2 3 2 2 6" xfId="2807"/>
    <cellStyle name="Comma 2 2 3 2 2 7" xfId="398"/>
    <cellStyle name="Comma 2 2 3 2 3" xfId="258"/>
    <cellStyle name="Comma 2 2 3 2 3 2" xfId="404"/>
    <cellStyle name="Comma 2 2 3 2 3 2 2" xfId="405"/>
    <cellStyle name="Comma 2 2 3 2 3 3" xfId="406"/>
    <cellStyle name="Comma 2 2 3 2 3 4" xfId="407"/>
    <cellStyle name="Comma 2 2 3 2 3 5" xfId="2834"/>
    <cellStyle name="Comma 2 2 3 2 3 6" xfId="403"/>
    <cellStyle name="Comma 2 2 3 2 4" xfId="408"/>
    <cellStyle name="Comma 2 2 3 2 4 2" xfId="409"/>
    <cellStyle name="Comma 2 2 3 2 4 2 2" xfId="410"/>
    <cellStyle name="Comma 2 2 3 2 4 3" xfId="411"/>
    <cellStyle name="Comma 2 2 3 2 4 4" xfId="412"/>
    <cellStyle name="Comma 2 2 3 2 5" xfId="413"/>
    <cellStyle name="Comma 2 2 3 2 5 2" xfId="414"/>
    <cellStyle name="Comma 2 2 3 2 5 2 2" xfId="415"/>
    <cellStyle name="Comma 2 2 3 2 5 3" xfId="416"/>
    <cellStyle name="Comma 2 2 3 2 5 4" xfId="417"/>
    <cellStyle name="Comma 2 2 3 2 6" xfId="418"/>
    <cellStyle name="Comma 2 2 3 2 6 2" xfId="419"/>
    <cellStyle name="Comma 2 2 3 2 6 3" xfId="420"/>
    <cellStyle name="Comma 2 2 3 2 7" xfId="421"/>
    <cellStyle name="Comma 2 2 3 2 7 2" xfId="422"/>
    <cellStyle name="Comma 2 2 3 2 8" xfId="423"/>
    <cellStyle name="Comma 2 2 3 2 9" xfId="424"/>
    <cellStyle name="Comma 2 2 3 3" xfId="218"/>
    <cellStyle name="Comma 2 2 3 3 2" xfId="272"/>
    <cellStyle name="Comma 2 2 3 3 2 2" xfId="427"/>
    <cellStyle name="Comma 2 2 3 3 2 3" xfId="2848"/>
    <cellStyle name="Comma 2 2 3 3 2 4" xfId="426"/>
    <cellStyle name="Comma 2 2 3 3 3" xfId="428"/>
    <cellStyle name="Comma 2 2 3 3 4" xfId="429"/>
    <cellStyle name="Comma 2 2 3 3 5" xfId="2735"/>
    <cellStyle name="Comma 2 2 3 3 6" xfId="2794"/>
    <cellStyle name="Comma 2 2 3 3 7" xfId="425"/>
    <cellStyle name="Comma 2 2 3 4" xfId="245"/>
    <cellStyle name="Comma 2 2 3 4 2" xfId="431"/>
    <cellStyle name="Comma 2 2 3 4 2 2" xfId="432"/>
    <cellStyle name="Comma 2 2 3 4 3" xfId="433"/>
    <cellStyle name="Comma 2 2 3 4 4" xfId="434"/>
    <cellStyle name="Comma 2 2 3 4 5" xfId="2821"/>
    <cellStyle name="Comma 2 2 3 4 6" xfId="430"/>
    <cellStyle name="Comma 2 2 3 5" xfId="435"/>
    <cellStyle name="Comma 2 2 3 5 2" xfId="436"/>
    <cellStyle name="Comma 2 2 3 5 2 2" xfId="437"/>
    <cellStyle name="Comma 2 2 3 5 3" xfId="438"/>
    <cellStyle name="Comma 2 2 3 5 4" xfId="439"/>
    <cellStyle name="Comma 2 2 3 6" xfId="440"/>
    <cellStyle name="Comma 2 2 3 6 2" xfId="441"/>
    <cellStyle name="Comma 2 2 3 6 2 2" xfId="442"/>
    <cellStyle name="Comma 2 2 3 6 3" xfId="443"/>
    <cellStyle name="Comma 2 2 3 6 4" xfId="444"/>
    <cellStyle name="Comma 2 2 3 7" xfId="445"/>
    <cellStyle name="Comma 2 2 3 7 2" xfId="446"/>
    <cellStyle name="Comma 2 2 3 7 3" xfId="447"/>
    <cellStyle name="Comma 2 2 3 8" xfId="448"/>
    <cellStyle name="Comma 2 2 3 8 2" xfId="449"/>
    <cellStyle name="Comma 2 2 3 9" xfId="450"/>
    <cellStyle name="Comma 2 2 4" xfId="195"/>
    <cellStyle name="Comma 2 2 4 10" xfId="452"/>
    <cellStyle name="Comma 2 2 4 11" xfId="2713"/>
    <cellStyle name="Comma 2 2 4 12" xfId="2773"/>
    <cellStyle name="Comma 2 2 4 13" xfId="451"/>
    <cellStyle name="Comma 2 2 4 2" xfId="224"/>
    <cellStyle name="Comma 2 2 4 2 10" xfId="2741"/>
    <cellStyle name="Comma 2 2 4 2 11" xfId="2800"/>
    <cellStyle name="Comma 2 2 4 2 12" xfId="453"/>
    <cellStyle name="Comma 2 2 4 2 2" xfId="278"/>
    <cellStyle name="Comma 2 2 4 2 2 2" xfId="455"/>
    <cellStyle name="Comma 2 2 4 2 2 2 2" xfId="456"/>
    <cellStyle name="Comma 2 2 4 2 2 3" xfId="457"/>
    <cellStyle name="Comma 2 2 4 2 2 4" xfId="458"/>
    <cellStyle name="Comma 2 2 4 2 2 5" xfId="2854"/>
    <cellStyle name="Comma 2 2 4 2 2 6" xfId="454"/>
    <cellStyle name="Comma 2 2 4 2 3" xfId="459"/>
    <cellStyle name="Comma 2 2 4 2 3 2" xfId="460"/>
    <cellStyle name="Comma 2 2 4 2 3 2 2" xfId="461"/>
    <cellStyle name="Comma 2 2 4 2 3 3" xfId="462"/>
    <cellStyle name="Comma 2 2 4 2 3 4" xfId="463"/>
    <cellStyle name="Comma 2 2 4 2 4" xfId="464"/>
    <cellStyle name="Comma 2 2 4 2 4 2" xfId="465"/>
    <cellStyle name="Comma 2 2 4 2 4 2 2" xfId="466"/>
    <cellStyle name="Comma 2 2 4 2 4 3" xfId="467"/>
    <cellStyle name="Comma 2 2 4 2 4 4" xfId="468"/>
    <cellStyle name="Comma 2 2 4 2 5" xfId="469"/>
    <cellStyle name="Comma 2 2 4 2 5 2" xfId="470"/>
    <cellStyle name="Comma 2 2 4 2 5 2 2" xfId="471"/>
    <cellStyle name="Comma 2 2 4 2 5 3" xfId="472"/>
    <cellStyle name="Comma 2 2 4 2 5 4" xfId="473"/>
    <cellStyle name="Comma 2 2 4 2 6" xfId="474"/>
    <cellStyle name="Comma 2 2 4 2 6 2" xfId="475"/>
    <cellStyle name="Comma 2 2 4 2 6 3" xfId="476"/>
    <cellStyle name="Comma 2 2 4 2 7" xfId="477"/>
    <cellStyle name="Comma 2 2 4 2 7 2" xfId="478"/>
    <cellStyle name="Comma 2 2 4 2 8" xfId="479"/>
    <cellStyle name="Comma 2 2 4 2 9" xfId="480"/>
    <cellStyle name="Comma 2 2 4 3" xfId="251"/>
    <cellStyle name="Comma 2 2 4 3 2" xfId="482"/>
    <cellStyle name="Comma 2 2 4 3 2 2" xfId="483"/>
    <cellStyle name="Comma 2 2 4 3 3" xfId="484"/>
    <cellStyle name="Comma 2 2 4 3 4" xfId="485"/>
    <cellStyle name="Comma 2 2 4 3 5" xfId="2827"/>
    <cellStyle name="Comma 2 2 4 3 6" xfId="481"/>
    <cellStyle name="Comma 2 2 4 4" xfId="486"/>
    <cellStyle name="Comma 2 2 4 4 2" xfId="487"/>
    <cellStyle name="Comma 2 2 4 4 2 2" xfId="488"/>
    <cellStyle name="Comma 2 2 4 4 3" xfId="489"/>
    <cellStyle name="Comma 2 2 4 4 4" xfId="490"/>
    <cellStyle name="Comma 2 2 4 5" xfId="491"/>
    <cellStyle name="Comma 2 2 4 5 2" xfId="492"/>
    <cellStyle name="Comma 2 2 4 5 2 2" xfId="493"/>
    <cellStyle name="Comma 2 2 4 5 3" xfId="494"/>
    <cellStyle name="Comma 2 2 4 5 4" xfId="495"/>
    <cellStyle name="Comma 2 2 4 6" xfId="496"/>
    <cellStyle name="Comma 2 2 4 6 2" xfId="497"/>
    <cellStyle name="Comma 2 2 4 6 2 2" xfId="498"/>
    <cellStyle name="Comma 2 2 4 6 3" xfId="499"/>
    <cellStyle name="Comma 2 2 4 6 4" xfId="500"/>
    <cellStyle name="Comma 2 2 4 7" xfId="501"/>
    <cellStyle name="Comma 2 2 4 7 2" xfId="502"/>
    <cellStyle name="Comma 2 2 4 7 3" xfId="503"/>
    <cellStyle name="Comma 2 2 4 8" xfId="504"/>
    <cellStyle name="Comma 2 2 4 8 2" xfId="505"/>
    <cellStyle name="Comma 2 2 4 9" xfId="506"/>
    <cellStyle name="Comma 2 2 5" xfId="211"/>
    <cellStyle name="Comma 2 2 5 10" xfId="2728"/>
    <cellStyle name="Comma 2 2 5 11" xfId="2787"/>
    <cellStyle name="Comma 2 2 5 12" xfId="507"/>
    <cellStyle name="Comma 2 2 5 2" xfId="265"/>
    <cellStyle name="Comma 2 2 5 2 2" xfId="509"/>
    <cellStyle name="Comma 2 2 5 2 2 2" xfId="510"/>
    <cellStyle name="Comma 2 2 5 2 3" xfId="511"/>
    <cellStyle name="Comma 2 2 5 2 4" xfId="512"/>
    <cellStyle name="Comma 2 2 5 2 5" xfId="2841"/>
    <cellStyle name="Comma 2 2 5 2 6" xfId="508"/>
    <cellStyle name="Comma 2 2 5 3" xfId="513"/>
    <cellStyle name="Comma 2 2 5 3 2" xfId="514"/>
    <cellStyle name="Comma 2 2 5 3 2 2" xfId="515"/>
    <cellStyle name="Comma 2 2 5 3 3" xfId="516"/>
    <cellStyle name="Comma 2 2 5 3 4" xfId="517"/>
    <cellStyle name="Comma 2 2 5 4" xfId="518"/>
    <cellStyle name="Comma 2 2 5 4 2" xfId="519"/>
    <cellStyle name="Comma 2 2 5 4 2 2" xfId="520"/>
    <cellStyle name="Comma 2 2 5 4 3" xfId="521"/>
    <cellStyle name="Comma 2 2 5 4 4" xfId="522"/>
    <cellStyle name="Comma 2 2 5 5" xfId="523"/>
    <cellStyle name="Comma 2 2 5 5 2" xfId="524"/>
    <cellStyle name="Comma 2 2 5 5 2 2" xfId="525"/>
    <cellStyle name="Comma 2 2 5 5 3" xfId="526"/>
    <cellStyle name="Comma 2 2 5 5 4" xfId="527"/>
    <cellStyle name="Comma 2 2 5 6" xfId="528"/>
    <cellStyle name="Comma 2 2 5 6 2" xfId="529"/>
    <cellStyle name="Comma 2 2 5 6 3" xfId="530"/>
    <cellStyle name="Comma 2 2 5 7" xfId="531"/>
    <cellStyle name="Comma 2 2 5 7 2" xfId="532"/>
    <cellStyle name="Comma 2 2 5 8" xfId="533"/>
    <cellStyle name="Comma 2 2 5 9" xfId="534"/>
    <cellStyle name="Comma 2 2 6" xfId="238"/>
    <cellStyle name="Comma 2 2 6 2" xfId="536"/>
    <cellStyle name="Comma 2 2 6 2 2" xfId="537"/>
    <cellStyle name="Comma 2 2 6 3" xfId="538"/>
    <cellStyle name="Comma 2 2 6 4" xfId="539"/>
    <cellStyle name="Comma 2 2 6 5" xfId="2814"/>
    <cellStyle name="Comma 2 2 6 6" xfId="535"/>
    <cellStyle name="Comma 2 2 7" xfId="540"/>
    <cellStyle name="Comma 2 2 7 2" xfId="541"/>
    <cellStyle name="Comma 2 2 7 2 2" xfId="542"/>
    <cellStyle name="Comma 2 2 7 3" xfId="543"/>
    <cellStyle name="Comma 2 2 7 4" xfId="544"/>
    <cellStyle name="Comma 2 2 8" xfId="545"/>
    <cellStyle name="Comma 2 2 8 2" xfId="546"/>
    <cellStyle name="Comma 2 2 8 2 2" xfId="547"/>
    <cellStyle name="Comma 2 2 8 3" xfId="548"/>
    <cellStyle name="Comma 2 2 8 4" xfId="549"/>
    <cellStyle name="Comma 2 2 9" xfId="550"/>
    <cellStyle name="Comma 2 2 9 2" xfId="551"/>
    <cellStyle name="Comma 2 2 9 2 2" xfId="552"/>
    <cellStyle name="Comma 2 2 9 3" xfId="553"/>
    <cellStyle name="Comma 2 2 9 4" xfId="554"/>
    <cellStyle name="Comma 2 20" xfId="2759"/>
    <cellStyle name="Comma 2 21" xfId="301"/>
    <cellStyle name="Comma 2 3" xfId="168"/>
    <cellStyle name="Comma 2 3 10" xfId="556"/>
    <cellStyle name="Comma 2 3 10 2" xfId="557"/>
    <cellStyle name="Comma 2 3 10 3" xfId="558"/>
    <cellStyle name="Comma 2 3 11" xfId="559"/>
    <cellStyle name="Comma 2 3 11 2" xfId="560"/>
    <cellStyle name="Comma 2 3 12" xfId="561"/>
    <cellStyle name="Comma 2 3 13" xfId="562"/>
    <cellStyle name="Comma 2 3 14" xfId="2701"/>
    <cellStyle name="Comma 2 3 15" xfId="2762"/>
    <cellStyle name="Comma 2 3 16" xfId="555"/>
    <cellStyle name="Comma 2 3 2" xfId="191"/>
    <cellStyle name="Comma 2 3 2 10" xfId="564"/>
    <cellStyle name="Comma 2 3 2 11" xfId="2709"/>
    <cellStyle name="Comma 2 3 2 12" xfId="2769"/>
    <cellStyle name="Comma 2 3 2 13" xfId="563"/>
    <cellStyle name="Comma 2 3 2 2" xfId="204"/>
    <cellStyle name="Comma 2 3 2 2 10" xfId="2722"/>
    <cellStyle name="Comma 2 3 2 2 11" xfId="2782"/>
    <cellStyle name="Comma 2 3 2 2 12" xfId="565"/>
    <cellStyle name="Comma 2 3 2 2 2" xfId="233"/>
    <cellStyle name="Comma 2 3 2 2 2 2" xfId="287"/>
    <cellStyle name="Comma 2 3 2 2 2 2 2" xfId="568"/>
    <cellStyle name="Comma 2 3 2 2 2 2 3" xfId="2863"/>
    <cellStyle name="Comma 2 3 2 2 2 2 4" xfId="567"/>
    <cellStyle name="Comma 2 3 2 2 2 3" xfId="569"/>
    <cellStyle name="Comma 2 3 2 2 2 4" xfId="570"/>
    <cellStyle name="Comma 2 3 2 2 2 5" xfId="2750"/>
    <cellStyle name="Comma 2 3 2 2 2 6" xfId="2809"/>
    <cellStyle name="Comma 2 3 2 2 2 7" xfId="566"/>
    <cellStyle name="Comma 2 3 2 2 3" xfId="260"/>
    <cellStyle name="Comma 2 3 2 2 3 2" xfId="572"/>
    <cellStyle name="Comma 2 3 2 2 3 2 2" xfId="573"/>
    <cellStyle name="Comma 2 3 2 2 3 3" xfId="574"/>
    <cellStyle name="Comma 2 3 2 2 3 4" xfId="575"/>
    <cellStyle name="Comma 2 3 2 2 3 5" xfId="2836"/>
    <cellStyle name="Comma 2 3 2 2 3 6" xfId="571"/>
    <cellStyle name="Comma 2 3 2 2 4" xfId="576"/>
    <cellStyle name="Comma 2 3 2 2 4 2" xfId="577"/>
    <cellStyle name="Comma 2 3 2 2 4 2 2" xfId="578"/>
    <cellStyle name="Comma 2 3 2 2 4 3" xfId="579"/>
    <cellStyle name="Comma 2 3 2 2 4 4" xfId="580"/>
    <cellStyle name="Comma 2 3 2 2 5" xfId="581"/>
    <cellStyle name="Comma 2 3 2 2 5 2" xfId="582"/>
    <cellStyle name="Comma 2 3 2 2 5 2 2" xfId="583"/>
    <cellStyle name="Comma 2 3 2 2 5 3" xfId="584"/>
    <cellStyle name="Comma 2 3 2 2 5 4" xfId="585"/>
    <cellStyle name="Comma 2 3 2 2 6" xfId="586"/>
    <cellStyle name="Comma 2 3 2 2 6 2" xfId="587"/>
    <cellStyle name="Comma 2 3 2 2 6 3" xfId="588"/>
    <cellStyle name="Comma 2 3 2 2 7" xfId="589"/>
    <cellStyle name="Comma 2 3 2 2 7 2" xfId="590"/>
    <cellStyle name="Comma 2 3 2 2 8" xfId="591"/>
    <cellStyle name="Comma 2 3 2 2 9" xfId="592"/>
    <cellStyle name="Comma 2 3 2 3" xfId="220"/>
    <cellStyle name="Comma 2 3 2 3 2" xfId="274"/>
    <cellStyle name="Comma 2 3 2 3 2 2" xfId="595"/>
    <cellStyle name="Comma 2 3 2 3 2 3" xfId="2850"/>
    <cellStyle name="Comma 2 3 2 3 2 4" xfId="594"/>
    <cellStyle name="Comma 2 3 2 3 3" xfId="596"/>
    <cellStyle name="Comma 2 3 2 3 4" xfId="597"/>
    <cellStyle name="Comma 2 3 2 3 5" xfId="2737"/>
    <cellStyle name="Comma 2 3 2 3 6" xfId="2796"/>
    <cellStyle name="Comma 2 3 2 3 7" xfId="593"/>
    <cellStyle name="Comma 2 3 2 4" xfId="247"/>
    <cellStyle name="Comma 2 3 2 4 2" xfId="599"/>
    <cellStyle name="Comma 2 3 2 4 2 2" xfId="600"/>
    <cellStyle name="Comma 2 3 2 4 3" xfId="601"/>
    <cellStyle name="Comma 2 3 2 4 4" xfId="602"/>
    <cellStyle name="Comma 2 3 2 4 5" xfId="2823"/>
    <cellStyle name="Comma 2 3 2 4 6" xfId="598"/>
    <cellStyle name="Comma 2 3 2 5" xfId="603"/>
    <cellStyle name="Comma 2 3 2 5 2" xfId="604"/>
    <cellStyle name="Comma 2 3 2 5 2 2" xfId="605"/>
    <cellStyle name="Comma 2 3 2 5 3" xfId="606"/>
    <cellStyle name="Comma 2 3 2 5 4" xfId="607"/>
    <cellStyle name="Comma 2 3 2 6" xfId="608"/>
    <cellStyle name="Comma 2 3 2 6 2" xfId="609"/>
    <cellStyle name="Comma 2 3 2 6 2 2" xfId="610"/>
    <cellStyle name="Comma 2 3 2 6 3" xfId="611"/>
    <cellStyle name="Comma 2 3 2 6 4" xfId="612"/>
    <cellStyle name="Comma 2 3 2 7" xfId="613"/>
    <cellStyle name="Comma 2 3 2 7 2" xfId="614"/>
    <cellStyle name="Comma 2 3 2 7 3" xfId="615"/>
    <cellStyle name="Comma 2 3 2 8" xfId="616"/>
    <cellStyle name="Comma 2 3 2 8 2" xfId="617"/>
    <cellStyle name="Comma 2 3 2 9" xfId="618"/>
    <cellStyle name="Comma 2 3 3" xfId="197"/>
    <cellStyle name="Comma 2 3 3 10" xfId="620"/>
    <cellStyle name="Comma 2 3 3 11" xfId="2715"/>
    <cellStyle name="Comma 2 3 3 12" xfId="2775"/>
    <cellStyle name="Comma 2 3 3 13" xfId="619"/>
    <cellStyle name="Comma 2 3 3 2" xfId="226"/>
    <cellStyle name="Comma 2 3 3 2 10" xfId="2743"/>
    <cellStyle name="Comma 2 3 3 2 11" xfId="2802"/>
    <cellStyle name="Comma 2 3 3 2 12" xfId="621"/>
    <cellStyle name="Comma 2 3 3 2 2" xfId="280"/>
    <cellStyle name="Comma 2 3 3 2 2 2" xfId="623"/>
    <cellStyle name="Comma 2 3 3 2 2 2 2" xfId="624"/>
    <cellStyle name="Comma 2 3 3 2 2 3" xfId="625"/>
    <cellStyle name="Comma 2 3 3 2 2 4" xfId="626"/>
    <cellStyle name="Comma 2 3 3 2 2 5" xfId="2856"/>
    <cellStyle name="Comma 2 3 3 2 2 6" xfId="622"/>
    <cellStyle name="Comma 2 3 3 2 3" xfId="627"/>
    <cellStyle name="Comma 2 3 3 2 3 2" xfId="628"/>
    <cellStyle name="Comma 2 3 3 2 3 2 2" xfId="629"/>
    <cellStyle name="Comma 2 3 3 2 3 3" xfId="630"/>
    <cellStyle name="Comma 2 3 3 2 3 4" xfId="631"/>
    <cellStyle name="Comma 2 3 3 2 4" xfId="632"/>
    <cellStyle name="Comma 2 3 3 2 4 2" xfId="633"/>
    <cellStyle name="Comma 2 3 3 2 4 2 2" xfId="634"/>
    <cellStyle name="Comma 2 3 3 2 4 3" xfId="635"/>
    <cellStyle name="Comma 2 3 3 2 4 4" xfId="636"/>
    <cellStyle name="Comma 2 3 3 2 5" xfId="637"/>
    <cellStyle name="Comma 2 3 3 2 5 2" xfId="638"/>
    <cellStyle name="Comma 2 3 3 2 5 2 2" xfId="639"/>
    <cellStyle name="Comma 2 3 3 2 5 3" xfId="640"/>
    <cellStyle name="Comma 2 3 3 2 5 4" xfId="641"/>
    <cellStyle name="Comma 2 3 3 2 6" xfId="642"/>
    <cellStyle name="Comma 2 3 3 2 6 2" xfId="643"/>
    <cellStyle name="Comma 2 3 3 2 6 3" xfId="644"/>
    <cellStyle name="Comma 2 3 3 2 7" xfId="645"/>
    <cellStyle name="Comma 2 3 3 2 7 2" xfId="646"/>
    <cellStyle name="Comma 2 3 3 2 8" xfId="647"/>
    <cellStyle name="Comma 2 3 3 2 9" xfId="648"/>
    <cellStyle name="Comma 2 3 3 3" xfId="253"/>
    <cellStyle name="Comma 2 3 3 3 2" xfId="650"/>
    <cellStyle name="Comma 2 3 3 3 2 2" xfId="651"/>
    <cellStyle name="Comma 2 3 3 3 3" xfId="652"/>
    <cellStyle name="Comma 2 3 3 3 4" xfId="653"/>
    <cellStyle name="Comma 2 3 3 3 5" xfId="2829"/>
    <cellStyle name="Comma 2 3 3 3 6" xfId="649"/>
    <cellStyle name="Comma 2 3 3 4" xfId="654"/>
    <cellStyle name="Comma 2 3 3 4 2" xfId="655"/>
    <cellStyle name="Comma 2 3 3 4 2 2" xfId="656"/>
    <cellStyle name="Comma 2 3 3 4 3" xfId="657"/>
    <cellStyle name="Comma 2 3 3 4 4" xfId="658"/>
    <cellStyle name="Comma 2 3 3 5" xfId="659"/>
    <cellStyle name="Comma 2 3 3 5 2" xfId="660"/>
    <cellStyle name="Comma 2 3 3 5 2 2" xfId="661"/>
    <cellStyle name="Comma 2 3 3 5 3" xfId="662"/>
    <cellStyle name="Comma 2 3 3 5 4" xfId="663"/>
    <cellStyle name="Comma 2 3 3 6" xfId="664"/>
    <cellStyle name="Comma 2 3 3 6 2" xfId="665"/>
    <cellStyle name="Comma 2 3 3 6 2 2" xfId="666"/>
    <cellStyle name="Comma 2 3 3 6 3" xfId="667"/>
    <cellStyle name="Comma 2 3 3 6 4" xfId="668"/>
    <cellStyle name="Comma 2 3 3 7" xfId="669"/>
    <cellStyle name="Comma 2 3 3 7 2" xfId="670"/>
    <cellStyle name="Comma 2 3 3 7 3" xfId="671"/>
    <cellStyle name="Comma 2 3 3 8" xfId="672"/>
    <cellStyle name="Comma 2 3 3 8 2" xfId="673"/>
    <cellStyle name="Comma 2 3 3 9" xfId="674"/>
    <cellStyle name="Comma 2 3 4" xfId="213"/>
    <cellStyle name="Comma 2 3 4 10" xfId="676"/>
    <cellStyle name="Comma 2 3 4 11" xfId="2730"/>
    <cellStyle name="Comma 2 3 4 12" xfId="2789"/>
    <cellStyle name="Comma 2 3 4 13" xfId="675"/>
    <cellStyle name="Comma 2 3 4 2" xfId="267"/>
    <cellStyle name="Comma 2 3 4 2 10" xfId="2843"/>
    <cellStyle name="Comma 2 3 4 2 11" xfId="677"/>
    <cellStyle name="Comma 2 3 4 2 2" xfId="678"/>
    <cellStyle name="Comma 2 3 4 2 2 2" xfId="679"/>
    <cellStyle name="Comma 2 3 4 2 2 2 2" xfId="680"/>
    <cellStyle name="Comma 2 3 4 2 2 3" xfId="681"/>
    <cellStyle name="Comma 2 3 4 2 2 4" xfId="682"/>
    <cellStyle name="Comma 2 3 4 2 3" xfId="683"/>
    <cellStyle name="Comma 2 3 4 2 3 2" xfId="684"/>
    <cellStyle name="Comma 2 3 4 2 3 2 2" xfId="685"/>
    <cellStyle name="Comma 2 3 4 2 3 3" xfId="686"/>
    <cellStyle name="Comma 2 3 4 2 3 4" xfId="687"/>
    <cellStyle name="Comma 2 3 4 2 4" xfId="688"/>
    <cellStyle name="Comma 2 3 4 2 4 2" xfId="689"/>
    <cellStyle name="Comma 2 3 4 2 4 2 2" xfId="690"/>
    <cellStyle name="Comma 2 3 4 2 4 3" xfId="691"/>
    <cellStyle name="Comma 2 3 4 2 4 4" xfId="692"/>
    <cellStyle name="Comma 2 3 4 2 5" xfId="693"/>
    <cellStyle name="Comma 2 3 4 2 5 2" xfId="694"/>
    <cellStyle name="Comma 2 3 4 2 5 2 2" xfId="695"/>
    <cellStyle name="Comma 2 3 4 2 5 3" xfId="696"/>
    <cellStyle name="Comma 2 3 4 2 5 4" xfId="697"/>
    <cellStyle name="Comma 2 3 4 2 6" xfId="698"/>
    <cellStyle name="Comma 2 3 4 2 6 2" xfId="699"/>
    <cellStyle name="Comma 2 3 4 2 6 3" xfId="700"/>
    <cellStyle name="Comma 2 3 4 2 7" xfId="701"/>
    <cellStyle name="Comma 2 3 4 2 7 2" xfId="702"/>
    <cellStyle name="Comma 2 3 4 2 8" xfId="703"/>
    <cellStyle name="Comma 2 3 4 2 9" xfId="704"/>
    <cellStyle name="Comma 2 3 4 3" xfId="705"/>
    <cellStyle name="Comma 2 3 4 3 2" xfId="706"/>
    <cellStyle name="Comma 2 3 4 3 2 2" xfId="707"/>
    <cellStyle name="Comma 2 3 4 3 3" xfId="708"/>
    <cellStyle name="Comma 2 3 4 3 4" xfId="709"/>
    <cellStyle name="Comma 2 3 4 4" xfId="710"/>
    <cellStyle name="Comma 2 3 4 4 2" xfId="711"/>
    <cellStyle name="Comma 2 3 4 4 2 2" xfId="712"/>
    <cellStyle name="Comma 2 3 4 4 3" xfId="713"/>
    <cellStyle name="Comma 2 3 4 4 4" xfId="714"/>
    <cellStyle name="Comma 2 3 4 5" xfId="715"/>
    <cellStyle name="Comma 2 3 4 5 2" xfId="716"/>
    <cellStyle name="Comma 2 3 4 5 2 2" xfId="717"/>
    <cellStyle name="Comma 2 3 4 5 3" xfId="718"/>
    <cellStyle name="Comma 2 3 4 5 4" xfId="719"/>
    <cellStyle name="Comma 2 3 4 6" xfId="720"/>
    <cellStyle name="Comma 2 3 4 6 2" xfId="721"/>
    <cellStyle name="Comma 2 3 4 6 2 2" xfId="722"/>
    <cellStyle name="Comma 2 3 4 6 3" xfId="723"/>
    <cellStyle name="Comma 2 3 4 6 4" xfId="724"/>
    <cellStyle name="Comma 2 3 4 7" xfId="725"/>
    <cellStyle name="Comma 2 3 4 7 2" xfId="726"/>
    <cellStyle name="Comma 2 3 4 7 3" xfId="727"/>
    <cellStyle name="Comma 2 3 4 8" xfId="728"/>
    <cellStyle name="Comma 2 3 4 8 2" xfId="729"/>
    <cellStyle name="Comma 2 3 4 9" xfId="730"/>
    <cellStyle name="Comma 2 3 5" xfId="240"/>
    <cellStyle name="Comma 2 3 5 10" xfId="2816"/>
    <cellStyle name="Comma 2 3 5 11" xfId="731"/>
    <cellStyle name="Comma 2 3 5 2" xfId="732"/>
    <cellStyle name="Comma 2 3 5 2 2" xfId="733"/>
    <cellStyle name="Comma 2 3 5 2 2 2" xfId="734"/>
    <cellStyle name="Comma 2 3 5 2 3" xfId="735"/>
    <cellStyle name="Comma 2 3 5 2 4" xfId="736"/>
    <cellStyle name="Comma 2 3 5 3" xfId="737"/>
    <cellStyle name="Comma 2 3 5 3 2" xfId="738"/>
    <cellStyle name="Comma 2 3 5 3 2 2" xfId="739"/>
    <cellStyle name="Comma 2 3 5 3 3" xfId="740"/>
    <cellStyle name="Comma 2 3 5 3 4" xfId="741"/>
    <cellStyle name="Comma 2 3 5 4" xfId="742"/>
    <cellStyle name="Comma 2 3 5 4 2" xfId="743"/>
    <cellStyle name="Comma 2 3 5 4 2 2" xfId="744"/>
    <cellStyle name="Comma 2 3 5 4 3" xfId="745"/>
    <cellStyle name="Comma 2 3 5 4 4" xfId="746"/>
    <cellStyle name="Comma 2 3 5 5" xfId="747"/>
    <cellStyle name="Comma 2 3 5 5 2" xfId="748"/>
    <cellStyle name="Comma 2 3 5 5 2 2" xfId="749"/>
    <cellStyle name="Comma 2 3 5 5 3" xfId="750"/>
    <cellStyle name="Comma 2 3 5 5 4" xfId="751"/>
    <cellStyle name="Comma 2 3 5 6" xfId="752"/>
    <cellStyle name="Comma 2 3 5 6 2" xfId="753"/>
    <cellStyle name="Comma 2 3 5 6 3" xfId="754"/>
    <cellStyle name="Comma 2 3 5 7" xfId="755"/>
    <cellStyle name="Comma 2 3 5 7 2" xfId="756"/>
    <cellStyle name="Comma 2 3 5 8" xfId="757"/>
    <cellStyle name="Comma 2 3 5 9" xfId="758"/>
    <cellStyle name="Comma 2 3 6" xfId="759"/>
    <cellStyle name="Comma 2 3 6 2" xfId="760"/>
    <cellStyle name="Comma 2 3 6 2 2" xfId="761"/>
    <cellStyle name="Comma 2 3 6 3" xfId="762"/>
    <cellStyle name="Comma 2 3 6 4" xfId="763"/>
    <cellStyle name="Comma 2 3 7" xfId="764"/>
    <cellStyle name="Comma 2 3 7 2" xfId="765"/>
    <cellStyle name="Comma 2 3 7 2 2" xfId="766"/>
    <cellStyle name="Comma 2 3 7 3" xfId="767"/>
    <cellStyle name="Comma 2 3 7 4" xfId="768"/>
    <cellStyle name="Comma 2 3 8" xfId="769"/>
    <cellStyle name="Comma 2 3 8 2" xfId="770"/>
    <cellStyle name="Comma 2 3 8 2 2" xfId="771"/>
    <cellStyle name="Comma 2 3 8 3" xfId="772"/>
    <cellStyle name="Comma 2 3 8 4" xfId="773"/>
    <cellStyle name="Comma 2 3 9" xfId="774"/>
    <cellStyle name="Comma 2 3 9 2" xfId="775"/>
    <cellStyle name="Comma 2 3 9 2 2" xfId="776"/>
    <cellStyle name="Comma 2 3 9 3" xfId="777"/>
    <cellStyle name="Comma 2 3 9 4" xfId="778"/>
    <cellStyle name="Comma 2 4" xfId="188"/>
    <cellStyle name="Comma 2 4 10" xfId="780"/>
    <cellStyle name="Comma 2 4 10 2" xfId="781"/>
    <cellStyle name="Comma 2 4 10 3" xfId="782"/>
    <cellStyle name="Comma 2 4 11" xfId="783"/>
    <cellStyle name="Comma 2 4 11 2" xfId="784"/>
    <cellStyle name="Comma 2 4 12" xfId="785"/>
    <cellStyle name="Comma 2 4 13" xfId="786"/>
    <cellStyle name="Comma 2 4 14" xfId="2706"/>
    <cellStyle name="Comma 2 4 15" xfId="2766"/>
    <cellStyle name="Comma 2 4 16" xfId="779"/>
    <cellStyle name="Comma 2 4 2" xfId="201"/>
    <cellStyle name="Comma 2 4 2 10" xfId="788"/>
    <cellStyle name="Comma 2 4 2 11" xfId="2719"/>
    <cellStyle name="Comma 2 4 2 12" xfId="2779"/>
    <cellStyle name="Comma 2 4 2 13" xfId="787"/>
    <cellStyle name="Comma 2 4 2 2" xfId="230"/>
    <cellStyle name="Comma 2 4 2 2 10" xfId="2747"/>
    <cellStyle name="Comma 2 4 2 2 11" xfId="2806"/>
    <cellStyle name="Comma 2 4 2 2 12" xfId="789"/>
    <cellStyle name="Comma 2 4 2 2 2" xfId="284"/>
    <cellStyle name="Comma 2 4 2 2 2 2" xfId="791"/>
    <cellStyle name="Comma 2 4 2 2 2 2 2" xfId="792"/>
    <cellStyle name="Comma 2 4 2 2 2 3" xfId="793"/>
    <cellStyle name="Comma 2 4 2 2 2 4" xfId="794"/>
    <cellStyle name="Comma 2 4 2 2 2 5" xfId="2860"/>
    <cellStyle name="Comma 2 4 2 2 2 6" xfId="790"/>
    <cellStyle name="Comma 2 4 2 2 3" xfId="795"/>
    <cellStyle name="Comma 2 4 2 2 3 2" xfId="796"/>
    <cellStyle name="Comma 2 4 2 2 3 2 2" xfId="797"/>
    <cellStyle name="Comma 2 4 2 2 3 3" xfId="798"/>
    <cellStyle name="Comma 2 4 2 2 3 4" xfId="799"/>
    <cellStyle name="Comma 2 4 2 2 4" xfId="800"/>
    <cellStyle name="Comma 2 4 2 2 4 2" xfId="801"/>
    <cellStyle name="Comma 2 4 2 2 4 2 2" xfId="802"/>
    <cellStyle name="Comma 2 4 2 2 4 3" xfId="803"/>
    <cellStyle name="Comma 2 4 2 2 4 4" xfId="804"/>
    <cellStyle name="Comma 2 4 2 2 5" xfId="805"/>
    <cellStyle name="Comma 2 4 2 2 5 2" xfId="806"/>
    <cellStyle name="Comma 2 4 2 2 5 2 2" xfId="807"/>
    <cellStyle name="Comma 2 4 2 2 5 3" xfId="808"/>
    <cellStyle name="Comma 2 4 2 2 5 4" xfId="809"/>
    <cellStyle name="Comma 2 4 2 2 6" xfId="810"/>
    <cellStyle name="Comma 2 4 2 2 6 2" xfId="811"/>
    <cellStyle name="Comma 2 4 2 2 6 3" xfId="812"/>
    <cellStyle name="Comma 2 4 2 2 7" xfId="813"/>
    <cellStyle name="Comma 2 4 2 2 7 2" xfId="814"/>
    <cellStyle name="Comma 2 4 2 2 8" xfId="815"/>
    <cellStyle name="Comma 2 4 2 2 9" xfId="816"/>
    <cellStyle name="Comma 2 4 2 3" xfId="257"/>
    <cellStyle name="Comma 2 4 2 3 2" xfId="818"/>
    <cellStyle name="Comma 2 4 2 3 2 2" xfId="819"/>
    <cellStyle name="Comma 2 4 2 3 3" xfId="820"/>
    <cellStyle name="Comma 2 4 2 3 4" xfId="821"/>
    <cellStyle name="Comma 2 4 2 3 5" xfId="2833"/>
    <cellStyle name="Comma 2 4 2 3 6" xfId="817"/>
    <cellStyle name="Comma 2 4 2 4" xfId="822"/>
    <cellStyle name="Comma 2 4 2 4 2" xfId="823"/>
    <cellStyle name="Comma 2 4 2 4 2 2" xfId="824"/>
    <cellStyle name="Comma 2 4 2 4 3" xfId="825"/>
    <cellStyle name="Comma 2 4 2 4 4" xfId="826"/>
    <cellStyle name="Comma 2 4 2 5" xfId="827"/>
    <cellStyle name="Comma 2 4 2 5 2" xfId="828"/>
    <cellStyle name="Comma 2 4 2 5 2 2" xfId="829"/>
    <cellStyle name="Comma 2 4 2 5 3" xfId="830"/>
    <cellStyle name="Comma 2 4 2 5 4" xfId="831"/>
    <cellStyle name="Comma 2 4 2 6" xfId="832"/>
    <cellStyle name="Comma 2 4 2 6 2" xfId="833"/>
    <cellStyle name="Comma 2 4 2 6 2 2" xfId="834"/>
    <cellStyle name="Comma 2 4 2 6 3" xfId="835"/>
    <cellStyle name="Comma 2 4 2 6 4" xfId="836"/>
    <cellStyle name="Comma 2 4 2 7" xfId="837"/>
    <cellStyle name="Comma 2 4 2 7 2" xfId="838"/>
    <cellStyle name="Comma 2 4 2 7 3" xfId="839"/>
    <cellStyle name="Comma 2 4 2 8" xfId="840"/>
    <cellStyle name="Comma 2 4 2 8 2" xfId="841"/>
    <cellStyle name="Comma 2 4 2 9" xfId="842"/>
    <cellStyle name="Comma 2 4 3" xfId="217"/>
    <cellStyle name="Comma 2 4 3 10" xfId="844"/>
    <cellStyle name="Comma 2 4 3 11" xfId="2734"/>
    <cellStyle name="Comma 2 4 3 12" xfId="2793"/>
    <cellStyle name="Comma 2 4 3 13" xfId="843"/>
    <cellStyle name="Comma 2 4 3 2" xfId="271"/>
    <cellStyle name="Comma 2 4 3 2 10" xfId="2847"/>
    <cellStyle name="Comma 2 4 3 2 11" xfId="845"/>
    <cellStyle name="Comma 2 4 3 2 2" xfId="846"/>
    <cellStyle name="Comma 2 4 3 2 2 2" xfId="847"/>
    <cellStyle name="Comma 2 4 3 2 2 2 2" xfId="848"/>
    <cellStyle name="Comma 2 4 3 2 2 3" xfId="849"/>
    <cellStyle name="Comma 2 4 3 2 2 4" xfId="850"/>
    <cellStyle name="Comma 2 4 3 2 3" xfId="851"/>
    <cellStyle name="Comma 2 4 3 2 3 2" xfId="852"/>
    <cellStyle name="Comma 2 4 3 2 3 2 2" xfId="853"/>
    <cellStyle name="Comma 2 4 3 2 3 3" xfId="854"/>
    <cellStyle name="Comma 2 4 3 2 3 4" xfId="855"/>
    <cellStyle name="Comma 2 4 3 2 4" xfId="856"/>
    <cellStyle name="Comma 2 4 3 2 4 2" xfId="857"/>
    <cellStyle name="Comma 2 4 3 2 4 2 2" xfId="858"/>
    <cellStyle name="Comma 2 4 3 2 4 3" xfId="859"/>
    <cellStyle name="Comma 2 4 3 2 4 4" xfId="860"/>
    <cellStyle name="Comma 2 4 3 2 5" xfId="861"/>
    <cellStyle name="Comma 2 4 3 2 5 2" xfId="862"/>
    <cellStyle name="Comma 2 4 3 2 5 2 2" xfId="863"/>
    <cellStyle name="Comma 2 4 3 2 5 3" xfId="864"/>
    <cellStyle name="Comma 2 4 3 2 5 4" xfId="865"/>
    <cellStyle name="Comma 2 4 3 2 6" xfId="866"/>
    <cellStyle name="Comma 2 4 3 2 6 2" xfId="867"/>
    <cellStyle name="Comma 2 4 3 2 6 3" xfId="868"/>
    <cellStyle name="Comma 2 4 3 2 7" xfId="869"/>
    <cellStyle name="Comma 2 4 3 2 7 2" xfId="870"/>
    <cellStyle name="Comma 2 4 3 2 8" xfId="871"/>
    <cellStyle name="Comma 2 4 3 2 9" xfId="872"/>
    <cellStyle name="Comma 2 4 3 3" xfId="873"/>
    <cellStyle name="Comma 2 4 3 3 2" xfId="874"/>
    <cellStyle name="Comma 2 4 3 3 2 2" xfId="875"/>
    <cellStyle name="Comma 2 4 3 3 3" xfId="876"/>
    <cellStyle name="Comma 2 4 3 3 4" xfId="877"/>
    <cellStyle name="Comma 2 4 3 4" xfId="878"/>
    <cellStyle name="Comma 2 4 3 4 2" xfId="879"/>
    <cellStyle name="Comma 2 4 3 4 2 2" xfId="880"/>
    <cellStyle name="Comma 2 4 3 4 3" xfId="881"/>
    <cellStyle name="Comma 2 4 3 4 4" xfId="882"/>
    <cellStyle name="Comma 2 4 3 5" xfId="883"/>
    <cellStyle name="Comma 2 4 3 5 2" xfId="884"/>
    <cellStyle name="Comma 2 4 3 5 2 2" xfId="885"/>
    <cellStyle name="Comma 2 4 3 5 3" xfId="886"/>
    <cellStyle name="Comma 2 4 3 5 4" xfId="887"/>
    <cellStyle name="Comma 2 4 3 6" xfId="888"/>
    <cellStyle name="Comma 2 4 3 6 2" xfId="889"/>
    <cellStyle name="Comma 2 4 3 6 2 2" xfId="890"/>
    <cellStyle name="Comma 2 4 3 6 3" xfId="891"/>
    <cellStyle name="Comma 2 4 3 6 4" xfId="892"/>
    <cellStyle name="Comma 2 4 3 7" xfId="893"/>
    <cellStyle name="Comma 2 4 3 7 2" xfId="894"/>
    <cellStyle name="Comma 2 4 3 7 3" xfId="895"/>
    <cellStyle name="Comma 2 4 3 8" xfId="896"/>
    <cellStyle name="Comma 2 4 3 8 2" xfId="897"/>
    <cellStyle name="Comma 2 4 3 9" xfId="898"/>
    <cellStyle name="Comma 2 4 4" xfId="244"/>
    <cellStyle name="Comma 2 4 4 10" xfId="900"/>
    <cellStyle name="Comma 2 4 4 11" xfId="2820"/>
    <cellStyle name="Comma 2 4 4 12" xfId="899"/>
    <cellStyle name="Comma 2 4 4 2" xfId="901"/>
    <cellStyle name="Comma 2 4 4 2 2" xfId="902"/>
    <cellStyle name="Comma 2 4 4 2 2 2" xfId="903"/>
    <cellStyle name="Comma 2 4 4 2 2 2 2" xfId="904"/>
    <cellStyle name="Comma 2 4 4 2 2 3" xfId="905"/>
    <cellStyle name="Comma 2 4 4 2 2 4" xfId="906"/>
    <cellStyle name="Comma 2 4 4 2 3" xfId="907"/>
    <cellStyle name="Comma 2 4 4 2 3 2" xfId="908"/>
    <cellStyle name="Comma 2 4 4 2 3 2 2" xfId="909"/>
    <cellStyle name="Comma 2 4 4 2 3 3" xfId="910"/>
    <cellStyle name="Comma 2 4 4 2 3 4" xfId="911"/>
    <cellStyle name="Comma 2 4 4 2 4" xfId="912"/>
    <cellStyle name="Comma 2 4 4 2 4 2" xfId="913"/>
    <cellStyle name="Comma 2 4 4 2 4 2 2" xfId="914"/>
    <cellStyle name="Comma 2 4 4 2 4 3" xfId="915"/>
    <cellStyle name="Comma 2 4 4 2 4 4" xfId="916"/>
    <cellStyle name="Comma 2 4 4 2 5" xfId="917"/>
    <cellStyle name="Comma 2 4 4 2 5 2" xfId="918"/>
    <cellStyle name="Comma 2 4 4 2 5 2 2" xfId="919"/>
    <cellStyle name="Comma 2 4 4 2 5 3" xfId="920"/>
    <cellStyle name="Comma 2 4 4 2 5 4" xfId="921"/>
    <cellStyle name="Comma 2 4 4 2 6" xfId="922"/>
    <cellStyle name="Comma 2 4 4 2 6 2" xfId="923"/>
    <cellStyle name="Comma 2 4 4 2 6 3" xfId="924"/>
    <cellStyle name="Comma 2 4 4 2 7" xfId="925"/>
    <cellStyle name="Comma 2 4 4 2 7 2" xfId="926"/>
    <cellStyle name="Comma 2 4 4 2 8" xfId="927"/>
    <cellStyle name="Comma 2 4 4 2 9" xfId="928"/>
    <cellStyle name="Comma 2 4 4 3" xfId="929"/>
    <cellStyle name="Comma 2 4 4 3 2" xfId="930"/>
    <cellStyle name="Comma 2 4 4 3 2 2" xfId="931"/>
    <cellStyle name="Comma 2 4 4 3 3" xfId="932"/>
    <cellStyle name="Comma 2 4 4 3 4" xfId="933"/>
    <cellStyle name="Comma 2 4 4 4" xfId="934"/>
    <cellStyle name="Comma 2 4 4 4 2" xfId="935"/>
    <cellStyle name="Comma 2 4 4 4 2 2" xfId="936"/>
    <cellStyle name="Comma 2 4 4 4 3" xfId="937"/>
    <cellStyle name="Comma 2 4 4 4 4" xfId="938"/>
    <cellStyle name="Comma 2 4 4 5" xfId="939"/>
    <cellStyle name="Comma 2 4 4 5 2" xfId="940"/>
    <cellStyle name="Comma 2 4 4 5 2 2" xfId="941"/>
    <cellStyle name="Comma 2 4 4 5 3" xfId="942"/>
    <cellStyle name="Comma 2 4 4 5 4" xfId="943"/>
    <cellStyle name="Comma 2 4 4 6" xfId="944"/>
    <cellStyle name="Comma 2 4 4 6 2" xfId="945"/>
    <cellStyle name="Comma 2 4 4 6 2 2" xfId="946"/>
    <cellStyle name="Comma 2 4 4 6 3" xfId="947"/>
    <cellStyle name="Comma 2 4 4 6 4" xfId="948"/>
    <cellStyle name="Comma 2 4 4 7" xfId="949"/>
    <cellStyle name="Comma 2 4 4 7 2" xfId="950"/>
    <cellStyle name="Comma 2 4 4 7 3" xfId="951"/>
    <cellStyle name="Comma 2 4 4 8" xfId="952"/>
    <cellStyle name="Comma 2 4 4 8 2" xfId="953"/>
    <cellStyle name="Comma 2 4 4 9" xfId="954"/>
    <cellStyle name="Comma 2 4 5" xfId="955"/>
    <cellStyle name="Comma 2 4 5 2" xfId="956"/>
    <cellStyle name="Comma 2 4 5 2 2" xfId="957"/>
    <cellStyle name="Comma 2 4 5 2 2 2" xfId="958"/>
    <cellStyle name="Comma 2 4 5 2 3" xfId="959"/>
    <cellStyle name="Comma 2 4 5 2 4" xfId="960"/>
    <cellStyle name="Comma 2 4 5 3" xfId="961"/>
    <cellStyle name="Comma 2 4 5 3 2" xfId="962"/>
    <cellStyle name="Comma 2 4 5 3 2 2" xfId="963"/>
    <cellStyle name="Comma 2 4 5 3 3" xfId="964"/>
    <cellStyle name="Comma 2 4 5 3 4" xfId="965"/>
    <cellStyle name="Comma 2 4 5 4" xfId="966"/>
    <cellStyle name="Comma 2 4 5 4 2" xfId="967"/>
    <cellStyle name="Comma 2 4 5 4 2 2" xfId="968"/>
    <cellStyle name="Comma 2 4 5 4 3" xfId="969"/>
    <cellStyle name="Comma 2 4 5 4 4" xfId="970"/>
    <cellStyle name="Comma 2 4 5 5" xfId="971"/>
    <cellStyle name="Comma 2 4 5 5 2" xfId="972"/>
    <cellStyle name="Comma 2 4 5 5 2 2" xfId="973"/>
    <cellStyle name="Comma 2 4 5 5 3" xfId="974"/>
    <cellStyle name="Comma 2 4 5 5 4" xfId="975"/>
    <cellStyle name="Comma 2 4 5 6" xfId="976"/>
    <cellStyle name="Comma 2 4 5 6 2" xfId="977"/>
    <cellStyle name="Comma 2 4 5 6 3" xfId="978"/>
    <cellStyle name="Comma 2 4 5 7" xfId="979"/>
    <cellStyle name="Comma 2 4 5 7 2" xfId="980"/>
    <cellStyle name="Comma 2 4 5 8" xfId="981"/>
    <cellStyle name="Comma 2 4 5 9" xfId="982"/>
    <cellStyle name="Comma 2 4 6" xfId="983"/>
    <cellStyle name="Comma 2 4 6 2" xfId="984"/>
    <cellStyle name="Comma 2 4 6 2 2" xfId="985"/>
    <cellStyle name="Comma 2 4 6 3" xfId="986"/>
    <cellStyle name="Comma 2 4 6 4" xfId="987"/>
    <cellStyle name="Comma 2 4 7" xfId="988"/>
    <cellStyle name="Comma 2 4 7 2" xfId="989"/>
    <cellStyle name="Comma 2 4 7 2 2" xfId="990"/>
    <cellStyle name="Comma 2 4 7 3" xfId="991"/>
    <cellStyle name="Comma 2 4 7 4" xfId="992"/>
    <cellStyle name="Comma 2 4 8" xfId="993"/>
    <cellStyle name="Comma 2 4 8 2" xfId="994"/>
    <cellStyle name="Comma 2 4 8 2 2" xfId="995"/>
    <cellStyle name="Comma 2 4 8 3" xfId="996"/>
    <cellStyle name="Comma 2 4 8 4" xfId="997"/>
    <cellStyle name="Comma 2 4 9" xfId="998"/>
    <cellStyle name="Comma 2 4 9 2" xfId="999"/>
    <cellStyle name="Comma 2 4 9 2 2" xfId="1000"/>
    <cellStyle name="Comma 2 4 9 3" xfId="1001"/>
    <cellStyle name="Comma 2 4 9 4" xfId="1002"/>
    <cellStyle name="Comma 2 5" xfId="194"/>
    <cellStyle name="Comma 2 5 10" xfId="1004"/>
    <cellStyle name="Comma 2 5 10 2" xfId="1005"/>
    <cellStyle name="Comma 2 5 10 3" xfId="1006"/>
    <cellStyle name="Comma 2 5 11" xfId="1007"/>
    <cellStyle name="Comma 2 5 11 2" xfId="1008"/>
    <cellStyle name="Comma 2 5 12" xfId="1009"/>
    <cellStyle name="Comma 2 5 13" xfId="1010"/>
    <cellStyle name="Comma 2 5 14" xfId="2712"/>
    <cellStyle name="Comma 2 5 15" xfId="2772"/>
    <cellStyle name="Comma 2 5 16" xfId="1003"/>
    <cellStyle name="Comma 2 5 2" xfId="223"/>
    <cellStyle name="Comma 2 5 2 10" xfId="1012"/>
    <cellStyle name="Comma 2 5 2 11" xfId="2740"/>
    <cellStyle name="Comma 2 5 2 12" xfId="2799"/>
    <cellStyle name="Comma 2 5 2 13" xfId="1011"/>
    <cellStyle name="Comma 2 5 2 2" xfId="277"/>
    <cellStyle name="Comma 2 5 2 2 10" xfId="2853"/>
    <cellStyle name="Comma 2 5 2 2 11" xfId="1013"/>
    <cellStyle name="Comma 2 5 2 2 2" xfId="1014"/>
    <cellStyle name="Comma 2 5 2 2 2 2" xfId="1015"/>
    <cellStyle name="Comma 2 5 2 2 2 2 2" xfId="1016"/>
    <cellStyle name="Comma 2 5 2 2 2 3" xfId="1017"/>
    <cellStyle name="Comma 2 5 2 2 2 4" xfId="1018"/>
    <cellStyle name="Comma 2 5 2 2 3" xfId="1019"/>
    <cellStyle name="Comma 2 5 2 2 3 2" xfId="1020"/>
    <cellStyle name="Comma 2 5 2 2 3 2 2" xfId="1021"/>
    <cellStyle name="Comma 2 5 2 2 3 3" xfId="1022"/>
    <cellStyle name="Comma 2 5 2 2 3 4" xfId="1023"/>
    <cellStyle name="Comma 2 5 2 2 4" xfId="1024"/>
    <cellStyle name="Comma 2 5 2 2 4 2" xfId="1025"/>
    <cellStyle name="Comma 2 5 2 2 4 2 2" xfId="1026"/>
    <cellStyle name="Comma 2 5 2 2 4 3" xfId="1027"/>
    <cellStyle name="Comma 2 5 2 2 4 4" xfId="1028"/>
    <cellStyle name="Comma 2 5 2 2 5" xfId="1029"/>
    <cellStyle name="Comma 2 5 2 2 5 2" xfId="1030"/>
    <cellStyle name="Comma 2 5 2 2 5 2 2" xfId="1031"/>
    <cellStyle name="Comma 2 5 2 2 5 3" xfId="1032"/>
    <cellStyle name="Comma 2 5 2 2 5 4" xfId="1033"/>
    <cellStyle name="Comma 2 5 2 2 6" xfId="1034"/>
    <cellStyle name="Comma 2 5 2 2 6 2" xfId="1035"/>
    <cellStyle name="Comma 2 5 2 2 6 3" xfId="1036"/>
    <cellStyle name="Comma 2 5 2 2 7" xfId="1037"/>
    <cellStyle name="Comma 2 5 2 2 7 2" xfId="1038"/>
    <cellStyle name="Comma 2 5 2 2 8" xfId="1039"/>
    <cellStyle name="Comma 2 5 2 2 9" xfId="1040"/>
    <cellStyle name="Comma 2 5 2 3" xfId="1041"/>
    <cellStyle name="Comma 2 5 2 3 2" xfId="1042"/>
    <cellStyle name="Comma 2 5 2 3 2 2" xfId="1043"/>
    <cellStyle name="Comma 2 5 2 3 3" xfId="1044"/>
    <cellStyle name="Comma 2 5 2 3 4" xfId="1045"/>
    <cellStyle name="Comma 2 5 2 4" xfId="1046"/>
    <cellStyle name="Comma 2 5 2 4 2" xfId="1047"/>
    <cellStyle name="Comma 2 5 2 4 2 2" xfId="1048"/>
    <cellStyle name="Comma 2 5 2 4 3" xfId="1049"/>
    <cellStyle name="Comma 2 5 2 4 4" xfId="1050"/>
    <cellStyle name="Comma 2 5 2 5" xfId="1051"/>
    <cellStyle name="Comma 2 5 2 5 2" xfId="1052"/>
    <cellStyle name="Comma 2 5 2 5 2 2" xfId="1053"/>
    <cellStyle name="Comma 2 5 2 5 3" xfId="1054"/>
    <cellStyle name="Comma 2 5 2 5 4" xfId="1055"/>
    <cellStyle name="Comma 2 5 2 6" xfId="1056"/>
    <cellStyle name="Comma 2 5 2 6 2" xfId="1057"/>
    <cellStyle name="Comma 2 5 2 6 2 2" xfId="1058"/>
    <cellStyle name="Comma 2 5 2 6 3" xfId="1059"/>
    <cellStyle name="Comma 2 5 2 6 4" xfId="1060"/>
    <cellStyle name="Comma 2 5 2 7" xfId="1061"/>
    <cellStyle name="Comma 2 5 2 7 2" xfId="1062"/>
    <cellStyle name="Comma 2 5 2 7 3" xfId="1063"/>
    <cellStyle name="Comma 2 5 2 8" xfId="1064"/>
    <cellStyle name="Comma 2 5 2 8 2" xfId="1065"/>
    <cellStyle name="Comma 2 5 2 9" xfId="1066"/>
    <cellStyle name="Comma 2 5 3" xfId="250"/>
    <cellStyle name="Comma 2 5 3 10" xfId="1068"/>
    <cellStyle name="Comma 2 5 3 11" xfId="2826"/>
    <cellStyle name="Comma 2 5 3 12" xfId="1067"/>
    <cellStyle name="Comma 2 5 3 2" xfId="1069"/>
    <cellStyle name="Comma 2 5 3 2 2" xfId="1070"/>
    <cellStyle name="Comma 2 5 3 2 2 2" xfId="1071"/>
    <cellStyle name="Comma 2 5 3 2 2 2 2" xfId="1072"/>
    <cellStyle name="Comma 2 5 3 2 2 3" xfId="1073"/>
    <cellStyle name="Comma 2 5 3 2 2 4" xfId="1074"/>
    <cellStyle name="Comma 2 5 3 2 3" xfId="1075"/>
    <cellStyle name="Comma 2 5 3 2 3 2" xfId="1076"/>
    <cellStyle name="Comma 2 5 3 2 3 2 2" xfId="1077"/>
    <cellStyle name="Comma 2 5 3 2 3 3" xfId="1078"/>
    <cellStyle name="Comma 2 5 3 2 3 4" xfId="1079"/>
    <cellStyle name="Comma 2 5 3 2 4" xfId="1080"/>
    <cellStyle name="Comma 2 5 3 2 4 2" xfId="1081"/>
    <cellStyle name="Comma 2 5 3 2 4 2 2" xfId="1082"/>
    <cellStyle name="Comma 2 5 3 2 4 3" xfId="1083"/>
    <cellStyle name="Comma 2 5 3 2 4 4" xfId="1084"/>
    <cellStyle name="Comma 2 5 3 2 5" xfId="1085"/>
    <cellStyle name="Comma 2 5 3 2 5 2" xfId="1086"/>
    <cellStyle name="Comma 2 5 3 2 5 2 2" xfId="1087"/>
    <cellStyle name="Comma 2 5 3 2 5 3" xfId="1088"/>
    <cellStyle name="Comma 2 5 3 2 5 4" xfId="1089"/>
    <cellStyle name="Comma 2 5 3 2 6" xfId="1090"/>
    <cellStyle name="Comma 2 5 3 2 6 2" xfId="1091"/>
    <cellStyle name="Comma 2 5 3 2 6 3" xfId="1092"/>
    <cellStyle name="Comma 2 5 3 2 7" xfId="1093"/>
    <cellStyle name="Comma 2 5 3 2 7 2" xfId="1094"/>
    <cellStyle name="Comma 2 5 3 2 8" xfId="1095"/>
    <cellStyle name="Comma 2 5 3 2 9" xfId="1096"/>
    <cellStyle name="Comma 2 5 3 3" xfId="1097"/>
    <cellStyle name="Comma 2 5 3 3 2" xfId="1098"/>
    <cellStyle name="Comma 2 5 3 3 2 2" xfId="1099"/>
    <cellStyle name="Comma 2 5 3 3 3" xfId="1100"/>
    <cellStyle name="Comma 2 5 3 3 4" xfId="1101"/>
    <cellStyle name="Comma 2 5 3 4" xfId="1102"/>
    <cellStyle name="Comma 2 5 3 4 2" xfId="1103"/>
    <cellStyle name="Comma 2 5 3 4 2 2" xfId="1104"/>
    <cellStyle name="Comma 2 5 3 4 3" xfId="1105"/>
    <cellStyle name="Comma 2 5 3 4 4" xfId="1106"/>
    <cellStyle name="Comma 2 5 3 5" xfId="1107"/>
    <cellStyle name="Comma 2 5 3 5 2" xfId="1108"/>
    <cellStyle name="Comma 2 5 3 5 2 2" xfId="1109"/>
    <cellStyle name="Comma 2 5 3 5 3" xfId="1110"/>
    <cellStyle name="Comma 2 5 3 5 4" xfId="1111"/>
    <cellStyle name="Comma 2 5 3 6" xfId="1112"/>
    <cellStyle name="Comma 2 5 3 6 2" xfId="1113"/>
    <cellStyle name="Comma 2 5 3 6 2 2" xfId="1114"/>
    <cellStyle name="Comma 2 5 3 6 3" xfId="1115"/>
    <cellStyle name="Comma 2 5 3 6 4" xfId="1116"/>
    <cellStyle name="Comma 2 5 3 7" xfId="1117"/>
    <cellStyle name="Comma 2 5 3 7 2" xfId="1118"/>
    <cellStyle name="Comma 2 5 3 7 3" xfId="1119"/>
    <cellStyle name="Comma 2 5 3 8" xfId="1120"/>
    <cellStyle name="Comma 2 5 3 8 2" xfId="1121"/>
    <cellStyle name="Comma 2 5 3 9" xfId="1122"/>
    <cellStyle name="Comma 2 5 4" xfId="1123"/>
    <cellStyle name="Comma 2 5 4 10" xfId="1124"/>
    <cellStyle name="Comma 2 5 4 2" xfId="1125"/>
    <cellStyle name="Comma 2 5 4 2 2" xfId="1126"/>
    <cellStyle name="Comma 2 5 4 2 2 2" xfId="1127"/>
    <cellStyle name="Comma 2 5 4 2 2 2 2" xfId="1128"/>
    <cellStyle name="Comma 2 5 4 2 2 3" xfId="1129"/>
    <cellStyle name="Comma 2 5 4 2 2 4" xfId="1130"/>
    <cellStyle name="Comma 2 5 4 2 3" xfId="1131"/>
    <cellStyle name="Comma 2 5 4 2 3 2" xfId="1132"/>
    <cellStyle name="Comma 2 5 4 2 3 2 2" xfId="1133"/>
    <cellStyle name="Comma 2 5 4 2 3 3" xfId="1134"/>
    <cellStyle name="Comma 2 5 4 2 3 4" xfId="1135"/>
    <cellStyle name="Comma 2 5 4 2 4" xfId="1136"/>
    <cellStyle name="Comma 2 5 4 2 4 2" xfId="1137"/>
    <cellStyle name="Comma 2 5 4 2 4 2 2" xfId="1138"/>
    <cellStyle name="Comma 2 5 4 2 4 3" xfId="1139"/>
    <cellStyle name="Comma 2 5 4 2 4 4" xfId="1140"/>
    <cellStyle name="Comma 2 5 4 2 5" xfId="1141"/>
    <cellStyle name="Comma 2 5 4 2 5 2" xfId="1142"/>
    <cellStyle name="Comma 2 5 4 2 5 2 2" xfId="1143"/>
    <cellStyle name="Comma 2 5 4 2 5 3" xfId="1144"/>
    <cellStyle name="Comma 2 5 4 2 5 4" xfId="1145"/>
    <cellStyle name="Comma 2 5 4 2 6" xfId="1146"/>
    <cellStyle name="Comma 2 5 4 2 6 2" xfId="1147"/>
    <cellStyle name="Comma 2 5 4 2 6 3" xfId="1148"/>
    <cellStyle name="Comma 2 5 4 2 7" xfId="1149"/>
    <cellStyle name="Comma 2 5 4 2 7 2" xfId="1150"/>
    <cellStyle name="Comma 2 5 4 2 8" xfId="1151"/>
    <cellStyle name="Comma 2 5 4 2 9" xfId="1152"/>
    <cellStyle name="Comma 2 5 4 3" xfId="1153"/>
    <cellStyle name="Comma 2 5 4 3 2" xfId="1154"/>
    <cellStyle name="Comma 2 5 4 3 2 2" xfId="1155"/>
    <cellStyle name="Comma 2 5 4 3 3" xfId="1156"/>
    <cellStyle name="Comma 2 5 4 3 4" xfId="1157"/>
    <cellStyle name="Comma 2 5 4 4" xfId="1158"/>
    <cellStyle name="Comma 2 5 4 4 2" xfId="1159"/>
    <cellStyle name="Comma 2 5 4 4 2 2" xfId="1160"/>
    <cellStyle name="Comma 2 5 4 4 3" xfId="1161"/>
    <cellStyle name="Comma 2 5 4 4 4" xfId="1162"/>
    <cellStyle name="Comma 2 5 4 5" xfId="1163"/>
    <cellStyle name="Comma 2 5 4 5 2" xfId="1164"/>
    <cellStyle name="Comma 2 5 4 5 2 2" xfId="1165"/>
    <cellStyle name="Comma 2 5 4 5 3" xfId="1166"/>
    <cellStyle name="Comma 2 5 4 5 4" xfId="1167"/>
    <cellStyle name="Comma 2 5 4 6" xfId="1168"/>
    <cellStyle name="Comma 2 5 4 6 2" xfId="1169"/>
    <cellStyle name="Comma 2 5 4 6 2 2" xfId="1170"/>
    <cellStyle name="Comma 2 5 4 6 3" xfId="1171"/>
    <cellStyle name="Comma 2 5 4 6 4" xfId="1172"/>
    <cellStyle name="Comma 2 5 4 7" xfId="1173"/>
    <cellStyle name="Comma 2 5 4 7 2" xfId="1174"/>
    <cellStyle name="Comma 2 5 4 7 3" xfId="1175"/>
    <cellStyle name="Comma 2 5 4 8" xfId="1176"/>
    <cellStyle name="Comma 2 5 4 8 2" xfId="1177"/>
    <cellStyle name="Comma 2 5 4 9" xfId="1178"/>
    <cellStyle name="Comma 2 5 5" xfId="1179"/>
    <cellStyle name="Comma 2 5 5 2" xfId="1180"/>
    <cellStyle name="Comma 2 5 5 2 2" xfId="1181"/>
    <cellStyle name="Comma 2 5 5 2 2 2" xfId="1182"/>
    <cellStyle name="Comma 2 5 5 2 3" xfId="1183"/>
    <cellStyle name="Comma 2 5 5 2 4" xfId="1184"/>
    <cellStyle name="Comma 2 5 5 3" xfId="1185"/>
    <cellStyle name="Comma 2 5 5 3 2" xfId="1186"/>
    <cellStyle name="Comma 2 5 5 3 2 2" xfId="1187"/>
    <cellStyle name="Comma 2 5 5 3 3" xfId="1188"/>
    <cellStyle name="Comma 2 5 5 3 4" xfId="1189"/>
    <cellStyle name="Comma 2 5 5 4" xfId="1190"/>
    <cellStyle name="Comma 2 5 5 4 2" xfId="1191"/>
    <cellStyle name="Comma 2 5 5 4 2 2" xfId="1192"/>
    <cellStyle name="Comma 2 5 5 4 3" xfId="1193"/>
    <cellStyle name="Comma 2 5 5 4 4" xfId="1194"/>
    <cellStyle name="Comma 2 5 5 5" xfId="1195"/>
    <cellStyle name="Comma 2 5 5 5 2" xfId="1196"/>
    <cellStyle name="Comma 2 5 5 5 2 2" xfId="1197"/>
    <cellStyle name="Comma 2 5 5 5 3" xfId="1198"/>
    <cellStyle name="Comma 2 5 5 5 4" xfId="1199"/>
    <cellStyle name="Comma 2 5 5 6" xfId="1200"/>
    <cellStyle name="Comma 2 5 5 6 2" xfId="1201"/>
    <cellStyle name="Comma 2 5 5 6 3" xfId="1202"/>
    <cellStyle name="Comma 2 5 5 7" xfId="1203"/>
    <cellStyle name="Comma 2 5 5 7 2" xfId="1204"/>
    <cellStyle name="Comma 2 5 5 8" xfId="1205"/>
    <cellStyle name="Comma 2 5 5 9" xfId="1206"/>
    <cellStyle name="Comma 2 5 6" xfId="1207"/>
    <cellStyle name="Comma 2 5 6 2" xfId="1208"/>
    <cellStyle name="Comma 2 5 6 2 2" xfId="1209"/>
    <cellStyle name="Comma 2 5 6 3" xfId="1210"/>
    <cellStyle name="Comma 2 5 6 4" xfId="1211"/>
    <cellStyle name="Comma 2 5 7" xfId="1212"/>
    <cellStyle name="Comma 2 5 7 2" xfId="1213"/>
    <cellStyle name="Comma 2 5 7 2 2" xfId="1214"/>
    <cellStyle name="Comma 2 5 7 3" xfId="1215"/>
    <cellStyle name="Comma 2 5 7 4" xfId="1216"/>
    <cellStyle name="Comma 2 5 8" xfId="1217"/>
    <cellStyle name="Comma 2 5 8 2" xfId="1218"/>
    <cellStyle name="Comma 2 5 8 2 2" xfId="1219"/>
    <cellStyle name="Comma 2 5 8 3" xfId="1220"/>
    <cellStyle name="Comma 2 5 8 4" xfId="1221"/>
    <cellStyle name="Comma 2 5 9" xfId="1222"/>
    <cellStyle name="Comma 2 5 9 2" xfId="1223"/>
    <cellStyle name="Comma 2 5 9 2 2" xfId="1224"/>
    <cellStyle name="Comma 2 5 9 3" xfId="1225"/>
    <cellStyle name="Comma 2 5 9 4" xfId="1226"/>
    <cellStyle name="Comma 2 6" xfId="210"/>
    <cellStyle name="Comma 2 6 10" xfId="1228"/>
    <cellStyle name="Comma 2 6 11" xfId="2727"/>
    <cellStyle name="Comma 2 6 12" xfId="2786"/>
    <cellStyle name="Comma 2 6 13" xfId="1227"/>
    <cellStyle name="Comma 2 6 2" xfId="264"/>
    <cellStyle name="Comma 2 6 2 10" xfId="2840"/>
    <cellStyle name="Comma 2 6 2 11" xfId="1229"/>
    <cellStyle name="Comma 2 6 2 2" xfId="1230"/>
    <cellStyle name="Comma 2 6 2 2 2" xfId="1231"/>
    <cellStyle name="Comma 2 6 2 2 2 2" xfId="1232"/>
    <cellStyle name="Comma 2 6 2 2 3" xfId="1233"/>
    <cellStyle name="Comma 2 6 2 2 4" xfId="1234"/>
    <cellStyle name="Comma 2 6 2 3" xfId="1235"/>
    <cellStyle name="Comma 2 6 2 3 2" xfId="1236"/>
    <cellStyle name="Comma 2 6 2 3 2 2" xfId="1237"/>
    <cellStyle name="Comma 2 6 2 3 3" xfId="1238"/>
    <cellStyle name="Comma 2 6 2 3 4" xfId="1239"/>
    <cellStyle name="Comma 2 6 2 4" xfId="1240"/>
    <cellStyle name="Comma 2 6 2 4 2" xfId="1241"/>
    <cellStyle name="Comma 2 6 2 4 2 2" xfId="1242"/>
    <cellStyle name="Comma 2 6 2 4 3" xfId="1243"/>
    <cellStyle name="Comma 2 6 2 4 4" xfId="1244"/>
    <cellStyle name="Comma 2 6 2 5" xfId="1245"/>
    <cellStyle name="Comma 2 6 2 5 2" xfId="1246"/>
    <cellStyle name="Comma 2 6 2 5 2 2" xfId="1247"/>
    <cellStyle name="Comma 2 6 2 5 3" xfId="1248"/>
    <cellStyle name="Comma 2 6 2 5 4" xfId="1249"/>
    <cellStyle name="Comma 2 6 2 6" xfId="1250"/>
    <cellStyle name="Comma 2 6 2 6 2" xfId="1251"/>
    <cellStyle name="Comma 2 6 2 6 3" xfId="1252"/>
    <cellStyle name="Comma 2 6 2 7" xfId="1253"/>
    <cellStyle name="Comma 2 6 2 7 2" xfId="1254"/>
    <cellStyle name="Comma 2 6 2 8" xfId="1255"/>
    <cellStyle name="Comma 2 6 2 9" xfId="1256"/>
    <cellStyle name="Comma 2 6 3" xfId="1257"/>
    <cellStyle name="Comma 2 6 3 2" xfId="1258"/>
    <cellStyle name="Comma 2 6 3 2 2" xfId="1259"/>
    <cellStyle name="Comma 2 6 3 3" xfId="1260"/>
    <cellStyle name="Comma 2 6 3 4" xfId="1261"/>
    <cellStyle name="Comma 2 6 4" xfId="1262"/>
    <cellStyle name="Comma 2 6 4 2" xfId="1263"/>
    <cellStyle name="Comma 2 6 4 2 2" xfId="1264"/>
    <cellStyle name="Comma 2 6 4 3" xfId="1265"/>
    <cellStyle name="Comma 2 6 4 4" xfId="1266"/>
    <cellStyle name="Comma 2 6 5" xfId="1267"/>
    <cellStyle name="Comma 2 6 5 2" xfId="1268"/>
    <cellStyle name="Comma 2 6 5 2 2" xfId="1269"/>
    <cellStyle name="Comma 2 6 5 3" xfId="1270"/>
    <cellStyle name="Comma 2 6 5 4" xfId="1271"/>
    <cellStyle name="Comma 2 6 6" xfId="1272"/>
    <cellStyle name="Comma 2 6 6 2" xfId="1273"/>
    <cellStyle name="Comma 2 6 6 2 2" xfId="1274"/>
    <cellStyle name="Comma 2 6 6 3" xfId="1275"/>
    <cellStyle name="Comma 2 6 6 4" xfId="1276"/>
    <cellStyle name="Comma 2 6 7" xfId="1277"/>
    <cellStyle name="Comma 2 6 7 2" xfId="1278"/>
    <cellStyle name="Comma 2 6 7 3" xfId="1279"/>
    <cellStyle name="Comma 2 6 8" xfId="1280"/>
    <cellStyle name="Comma 2 6 8 2" xfId="1281"/>
    <cellStyle name="Comma 2 6 9" xfId="1282"/>
    <cellStyle name="Comma 2 7" xfId="237"/>
    <cellStyle name="Comma 2 7 10" xfId="1284"/>
    <cellStyle name="Comma 2 7 11" xfId="2813"/>
    <cellStyle name="Comma 2 7 12" xfId="1283"/>
    <cellStyle name="Comma 2 7 2" xfId="1285"/>
    <cellStyle name="Comma 2 7 2 2" xfId="1286"/>
    <cellStyle name="Comma 2 7 2 2 2" xfId="1287"/>
    <cellStyle name="Comma 2 7 2 2 2 2" xfId="1288"/>
    <cellStyle name="Comma 2 7 2 2 3" xfId="1289"/>
    <cellStyle name="Comma 2 7 2 2 4" xfId="1290"/>
    <cellStyle name="Comma 2 7 2 3" xfId="1291"/>
    <cellStyle name="Comma 2 7 2 3 2" xfId="1292"/>
    <cellStyle name="Comma 2 7 2 3 2 2" xfId="1293"/>
    <cellStyle name="Comma 2 7 2 3 3" xfId="1294"/>
    <cellStyle name="Comma 2 7 2 3 4" xfId="1295"/>
    <cellStyle name="Comma 2 7 2 4" xfId="1296"/>
    <cellStyle name="Comma 2 7 2 4 2" xfId="1297"/>
    <cellStyle name="Comma 2 7 2 4 2 2" xfId="1298"/>
    <cellStyle name="Comma 2 7 2 4 3" xfId="1299"/>
    <cellStyle name="Comma 2 7 2 4 4" xfId="1300"/>
    <cellStyle name="Comma 2 7 2 5" xfId="1301"/>
    <cellStyle name="Comma 2 7 2 5 2" xfId="1302"/>
    <cellStyle name="Comma 2 7 2 5 2 2" xfId="1303"/>
    <cellStyle name="Comma 2 7 2 5 3" xfId="1304"/>
    <cellStyle name="Comma 2 7 2 5 4" xfId="1305"/>
    <cellStyle name="Comma 2 7 2 6" xfId="1306"/>
    <cellStyle name="Comma 2 7 2 6 2" xfId="1307"/>
    <cellStyle name="Comma 2 7 2 6 3" xfId="1308"/>
    <cellStyle name="Comma 2 7 2 7" xfId="1309"/>
    <cellStyle name="Comma 2 7 2 7 2" xfId="1310"/>
    <cellStyle name="Comma 2 7 2 8" xfId="1311"/>
    <cellStyle name="Comma 2 7 2 9" xfId="1312"/>
    <cellStyle name="Comma 2 7 3" xfId="1313"/>
    <cellStyle name="Comma 2 7 3 2" xfId="1314"/>
    <cellStyle name="Comma 2 7 3 2 2" xfId="1315"/>
    <cellStyle name="Comma 2 7 3 3" xfId="1316"/>
    <cellStyle name="Comma 2 7 3 4" xfId="1317"/>
    <cellStyle name="Comma 2 7 4" xfId="1318"/>
    <cellStyle name="Comma 2 7 4 2" xfId="1319"/>
    <cellStyle name="Comma 2 7 4 2 2" xfId="1320"/>
    <cellStyle name="Comma 2 7 4 3" xfId="1321"/>
    <cellStyle name="Comma 2 7 4 4" xfId="1322"/>
    <cellStyle name="Comma 2 7 5" xfId="1323"/>
    <cellStyle name="Comma 2 7 5 2" xfId="1324"/>
    <cellStyle name="Comma 2 7 5 2 2" xfId="1325"/>
    <cellStyle name="Comma 2 7 5 3" xfId="1326"/>
    <cellStyle name="Comma 2 7 5 4" xfId="1327"/>
    <cellStyle name="Comma 2 7 6" xfId="1328"/>
    <cellStyle name="Comma 2 7 6 2" xfId="1329"/>
    <cellStyle name="Comma 2 7 6 2 2" xfId="1330"/>
    <cellStyle name="Comma 2 7 6 3" xfId="1331"/>
    <cellStyle name="Comma 2 7 6 4" xfId="1332"/>
    <cellStyle name="Comma 2 7 7" xfId="1333"/>
    <cellStyle name="Comma 2 7 7 2" xfId="1334"/>
    <cellStyle name="Comma 2 7 7 3" xfId="1335"/>
    <cellStyle name="Comma 2 7 8" xfId="1336"/>
    <cellStyle name="Comma 2 7 8 2" xfId="1337"/>
    <cellStyle name="Comma 2 7 9" xfId="1338"/>
    <cellStyle name="Comma 2 8" xfId="1339"/>
    <cellStyle name="Comma 2 8 10" xfId="1340"/>
    <cellStyle name="Comma 2 8 2" xfId="1341"/>
    <cellStyle name="Comma 2 8 2 2" xfId="1342"/>
    <cellStyle name="Comma 2 8 2 2 2" xfId="1343"/>
    <cellStyle name="Comma 2 8 2 2 2 2" xfId="1344"/>
    <cellStyle name="Comma 2 8 2 2 3" xfId="1345"/>
    <cellStyle name="Comma 2 8 2 2 4" xfId="1346"/>
    <cellStyle name="Comma 2 8 2 3" xfId="1347"/>
    <cellStyle name="Comma 2 8 2 3 2" xfId="1348"/>
    <cellStyle name="Comma 2 8 2 3 2 2" xfId="1349"/>
    <cellStyle name="Comma 2 8 2 3 3" xfId="1350"/>
    <cellStyle name="Comma 2 8 2 3 4" xfId="1351"/>
    <cellStyle name="Comma 2 8 2 4" xfId="1352"/>
    <cellStyle name="Comma 2 8 2 4 2" xfId="1353"/>
    <cellStyle name="Comma 2 8 2 4 2 2" xfId="1354"/>
    <cellStyle name="Comma 2 8 2 4 3" xfId="1355"/>
    <cellStyle name="Comma 2 8 2 4 4" xfId="1356"/>
    <cellStyle name="Comma 2 8 2 5" xfId="1357"/>
    <cellStyle name="Comma 2 8 2 5 2" xfId="1358"/>
    <cellStyle name="Comma 2 8 2 5 2 2" xfId="1359"/>
    <cellStyle name="Comma 2 8 2 5 3" xfId="1360"/>
    <cellStyle name="Comma 2 8 2 5 4" xfId="1361"/>
    <cellStyle name="Comma 2 8 2 6" xfId="1362"/>
    <cellStyle name="Comma 2 8 2 6 2" xfId="1363"/>
    <cellStyle name="Comma 2 8 2 6 3" xfId="1364"/>
    <cellStyle name="Comma 2 8 2 7" xfId="1365"/>
    <cellStyle name="Comma 2 8 2 7 2" xfId="1366"/>
    <cellStyle name="Comma 2 8 2 8" xfId="1367"/>
    <cellStyle name="Comma 2 8 2 9" xfId="1368"/>
    <cellStyle name="Comma 2 8 3" xfId="1369"/>
    <cellStyle name="Comma 2 8 3 2" xfId="1370"/>
    <cellStyle name="Comma 2 8 3 2 2" xfId="1371"/>
    <cellStyle name="Comma 2 8 3 3" xfId="1372"/>
    <cellStyle name="Comma 2 8 3 4" xfId="1373"/>
    <cellStyle name="Comma 2 8 4" xfId="1374"/>
    <cellStyle name="Comma 2 8 4 2" xfId="1375"/>
    <cellStyle name="Comma 2 8 4 2 2" xfId="1376"/>
    <cellStyle name="Comma 2 8 4 3" xfId="1377"/>
    <cellStyle name="Comma 2 8 4 4" xfId="1378"/>
    <cellStyle name="Comma 2 8 5" xfId="1379"/>
    <cellStyle name="Comma 2 8 5 2" xfId="1380"/>
    <cellStyle name="Comma 2 8 5 2 2" xfId="1381"/>
    <cellStyle name="Comma 2 8 5 3" xfId="1382"/>
    <cellStyle name="Comma 2 8 5 4" xfId="1383"/>
    <cellStyle name="Comma 2 8 6" xfId="1384"/>
    <cellStyle name="Comma 2 8 6 2" xfId="1385"/>
    <cellStyle name="Comma 2 8 6 2 2" xfId="1386"/>
    <cellStyle name="Comma 2 8 6 3" xfId="1387"/>
    <cellStyle name="Comma 2 8 6 4" xfId="1388"/>
    <cellStyle name="Comma 2 8 7" xfId="1389"/>
    <cellStyle name="Comma 2 8 7 2" xfId="1390"/>
    <cellStyle name="Comma 2 8 7 3" xfId="1391"/>
    <cellStyle name="Comma 2 8 8" xfId="1392"/>
    <cellStyle name="Comma 2 8 8 2" xfId="1393"/>
    <cellStyle name="Comma 2 8 9" xfId="1394"/>
    <cellStyle name="Comma 2 9" xfId="1395"/>
    <cellStyle name="Comma 2 9 2" xfId="1396"/>
    <cellStyle name="Comma 2 9 2 2" xfId="1397"/>
    <cellStyle name="Comma 2 9 2 2 2" xfId="1398"/>
    <cellStyle name="Comma 2 9 2 3" xfId="1399"/>
    <cellStyle name="Comma 2 9 2 4" xfId="1400"/>
    <cellStyle name="Comma 2 9 3" xfId="1401"/>
    <cellStyle name="Comma 2 9 3 2" xfId="1402"/>
    <cellStyle name="Comma 2 9 3 2 2" xfId="1403"/>
    <cellStyle name="Comma 2 9 3 3" xfId="1404"/>
    <cellStyle name="Comma 2 9 3 4" xfId="1405"/>
    <cellStyle name="Comma 2 9 4" xfId="1406"/>
    <cellStyle name="Comma 2 9 4 2" xfId="1407"/>
    <cellStyle name="Comma 2 9 4 2 2" xfId="1408"/>
    <cellStyle name="Comma 2 9 4 3" xfId="1409"/>
    <cellStyle name="Comma 2 9 4 4" xfId="1410"/>
    <cellStyle name="Comma 2 9 5" xfId="1411"/>
    <cellStyle name="Comma 2 9 5 2" xfId="1412"/>
    <cellStyle name="Comma 2 9 5 2 2" xfId="1413"/>
    <cellStyle name="Comma 2 9 5 3" xfId="1414"/>
    <cellStyle name="Comma 2 9 5 4" xfId="1415"/>
    <cellStyle name="Comma 2 9 6" xfId="1416"/>
    <cellStyle name="Comma 2 9 6 2" xfId="1417"/>
    <cellStyle name="Comma 2 9 6 3" xfId="1418"/>
    <cellStyle name="Comma 2 9 7" xfId="1419"/>
    <cellStyle name="Comma 2 9 7 2" xfId="1420"/>
    <cellStyle name="Comma 2 9 8" xfId="1421"/>
    <cellStyle name="Comma 2 9 9" xfId="1422"/>
    <cellStyle name="Comma 3" xfId="187"/>
    <cellStyle name="Comma 3 10" xfId="1424"/>
    <cellStyle name="Comma 3 10 2" xfId="1425"/>
    <cellStyle name="Comma 3 10 3" xfId="1426"/>
    <cellStyle name="Comma 3 11" xfId="1427"/>
    <cellStyle name="Comma 3 11 2" xfId="1428"/>
    <cellStyle name="Comma 3 12" xfId="1429"/>
    <cellStyle name="Comma 3 13" xfId="1430"/>
    <cellStyle name="Comma 3 14" xfId="1431"/>
    <cellStyle name="Comma 3 15" xfId="2705"/>
    <cellStyle name="Comma 3 16" xfId="2765"/>
    <cellStyle name="Comma 3 17" xfId="1423"/>
    <cellStyle name="Comma 3 2" xfId="200"/>
    <cellStyle name="Comma 3 2 10" xfId="1433"/>
    <cellStyle name="Comma 3 2 11" xfId="2718"/>
    <cellStyle name="Comma 3 2 12" xfId="2778"/>
    <cellStyle name="Comma 3 2 13" xfId="1432"/>
    <cellStyle name="Comma 3 2 2" xfId="229"/>
    <cellStyle name="Comma 3 2 2 10" xfId="2746"/>
    <cellStyle name="Comma 3 2 2 11" xfId="2805"/>
    <cellStyle name="Comma 3 2 2 12" xfId="1434"/>
    <cellStyle name="Comma 3 2 2 2" xfId="283"/>
    <cellStyle name="Comma 3 2 2 2 2" xfId="1436"/>
    <cellStyle name="Comma 3 2 2 2 2 2" xfId="1437"/>
    <cellStyle name="Comma 3 2 2 2 3" xfId="1438"/>
    <cellStyle name="Comma 3 2 2 2 4" xfId="1439"/>
    <cellStyle name="Comma 3 2 2 2 5" xfId="2859"/>
    <cellStyle name="Comma 3 2 2 2 6" xfId="1435"/>
    <cellStyle name="Comma 3 2 2 3" xfId="1440"/>
    <cellStyle name="Comma 3 2 2 3 2" xfId="1441"/>
    <cellStyle name="Comma 3 2 2 3 2 2" xfId="1442"/>
    <cellStyle name="Comma 3 2 2 3 3" xfId="1443"/>
    <cellStyle name="Comma 3 2 2 3 4" xfId="1444"/>
    <cellStyle name="Comma 3 2 2 4" xfId="1445"/>
    <cellStyle name="Comma 3 2 2 4 2" xfId="1446"/>
    <cellStyle name="Comma 3 2 2 4 2 2" xfId="1447"/>
    <cellStyle name="Comma 3 2 2 4 3" xfId="1448"/>
    <cellStyle name="Comma 3 2 2 4 4" xfId="1449"/>
    <cellStyle name="Comma 3 2 2 5" xfId="1450"/>
    <cellStyle name="Comma 3 2 2 5 2" xfId="1451"/>
    <cellStyle name="Comma 3 2 2 5 2 2" xfId="1452"/>
    <cellStyle name="Comma 3 2 2 5 3" xfId="1453"/>
    <cellStyle name="Comma 3 2 2 5 4" xfId="1454"/>
    <cellStyle name="Comma 3 2 2 6" xfId="1455"/>
    <cellStyle name="Comma 3 2 2 6 2" xfId="1456"/>
    <cellStyle name="Comma 3 2 2 6 3" xfId="1457"/>
    <cellStyle name="Comma 3 2 2 7" xfId="1458"/>
    <cellStyle name="Comma 3 2 2 7 2" xfId="1459"/>
    <cellStyle name="Comma 3 2 2 8" xfId="1460"/>
    <cellStyle name="Comma 3 2 2 9" xfId="1461"/>
    <cellStyle name="Comma 3 2 3" xfId="256"/>
    <cellStyle name="Comma 3 2 3 2" xfId="1463"/>
    <cellStyle name="Comma 3 2 3 2 2" xfId="1464"/>
    <cellStyle name="Comma 3 2 3 3" xfId="1465"/>
    <cellStyle name="Comma 3 2 3 4" xfId="1466"/>
    <cellStyle name="Comma 3 2 3 5" xfId="2832"/>
    <cellStyle name="Comma 3 2 3 6" xfId="1462"/>
    <cellStyle name="Comma 3 2 4" xfId="1467"/>
    <cellStyle name="Comma 3 2 4 2" xfId="1468"/>
    <cellStyle name="Comma 3 2 4 2 2" xfId="1469"/>
    <cellStyle name="Comma 3 2 4 3" xfId="1470"/>
    <cellStyle name="Comma 3 2 4 4" xfId="1471"/>
    <cellStyle name="Comma 3 2 5" xfId="1472"/>
    <cellStyle name="Comma 3 2 5 2" xfId="1473"/>
    <cellStyle name="Comma 3 2 5 2 2" xfId="1474"/>
    <cellStyle name="Comma 3 2 5 3" xfId="1475"/>
    <cellStyle name="Comma 3 2 5 4" xfId="1476"/>
    <cellStyle name="Comma 3 2 6" xfId="1477"/>
    <cellStyle name="Comma 3 2 6 2" xfId="1478"/>
    <cellStyle name="Comma 3 2 6 2 2" xfId="1479"/>
    <cellStyle name="Comma 3 2 6 3" xfId="1480"/>
    <cellStyle name="Comma 3 2 6 4" xfId="1481"/>
    <cellStyle name="Comma 3 2 7" xfId="1482"/>
    <cellStyle name="Comma 3 2 7 2" xfId="1483"/>
    <cellStyle name="Comma 3 2 7 3" xfId="1484"/>
    <cellStyle name="Comma 3 2 8" xfId="1485"/>
    <cellStyle name="Comma 3 2 8 2" xfId="1486"/>
    <cellStyle name="Comma 3 2 9" xfId="1487"/>
    <cellStyle name="Comma 3 3" xfId="216"/>
    <cellStyle name="Comma 3 3 10" xfId="1489"/>
    <cellStyle name="Comma 3 3 11" xfId="2733"/>
    <cellStyle name="Comma 3 3 12" xfId="2792"/>
    <cellStyle name="Comma 3 3 13" xfId="1488"/>
    <cellStyle name="Comma 3 3 2" xfId="270"/>
    <cellStyle name="Comma 3 3 2 10" xfId="2846"/>
    <cellStyle name="Comma 3 3 2 11" xfId="1490"/>
    <cellStyle name="Comma 3 3 2 2" xfId="1491"/>
    <cellStyle name="Comma 3 3 2 2 2" xfId="1492"/>
    <cellStyle name="Comma 3 3 2 2 2 2" xfId="1493"/>
    <cellStyle name="Comma 3 3 2 2 3" xfId="1494"/>
    <cellStyle name="Comma 3 3 2 2 4" xfId="1495"/>
    <cellStyle name="Comma 3 3 2 3" xfId="1496"/>
    <cellStyle name="Comma 3 3 2 3 2" xfId="1497"/>
    <cellStyle name="Comma 3 3 2 3 2 2" xfId="1498"/>
    <cellStyle name="Comma 3 3 2 3 3" xfId="1499"/>
    <cellStyle name="Comma 3 3 2 3 4" xfId="1500"/>
    <cellStyle name="Comma 3 3 2 4" xfId="1501"/>
    <cellStyle name="Comma 3 3 2 4 2" xfId="1502"/>
    <cellStyle name="Comma 3 3 2 4 2 2" xfId="1503"/>
    <cellStyle name="Comma 3 3 2 4 3" xfId="1504"/>
    <cellStyle name="Comma 3 3 2 4 4" xfId="1505"/>
    <cellStyle name="Comma 3 3 2 5" xfId="1506"/>
    <cellStyle name="Comma 3 3 2 5 2" xfId="1507"/>
    <cellStyle name="Comma 3 3 2 5 2 2" xfId="1508"/>
    <cellStyle name="Comma 3 3 2 5 3" xfId="1509"/>
    <cellStyle name="Comma 3 3 2 5 4" xfId="1510"/>
    <cellStyle name="Comma 3 3 2 6" xfId="1511"/>
    <cellStyle name="Comma 3 3 2 6 2" xfId="1512"/>
    <cellStyle name="Comma 3 3 2 6 3" xfId="1513"/>
    <cellStyle name="Comma 3 3 2 7" xfId="1514"/>
    <cellStyle name="Comma 3 3 2 7 2" xfId="1515"/>
    <cellStyle name="Comma 3 3 2 8" xfId="1516"/>
    <cellStyle name="Comma 3 3 2 9" xfId="1517"/>
    <cellStyle name="Comma 3 3 3" xfId="1518"/>
    <cellStyle name="Comma 3 3 3 2" xfId="1519"/>
    <cellStyle name="Comma 3 3 3 2 2" xfId="1520"/>
    <cellStyle name="Comma 3 3 3 3" xfId="1521"/>
    <cellStyle name="Comma 3 3 3 4" xfId="1522"/>
    <cellStyle name="Comma 3 3 4" xfId="1523"/>
    <cellStyle name="Comma 3 3 4 2" xfId="1524"/>
    <cellStyle name="Comma 3 3 4 2 2" xfId="1525"/>
    <cellStyle name="Comma 3 3 4 3" xfId="1526"/>
    <cellStyle name="Comma 3 3 4 4" xfId="1527"/>
    <cellStyle name="Comma 3 3 5" xfId="1528"/>
    <cellStyle name="Comma 3 3 5 2" xfId="1529"/>
    <cellStyle name="Comma 3 3 5 2 2" xfId="1530"/>
    <cellStyle name="Comma 3 3 5 3" xfId="1531"/>
    <cellStyle name="Comma 3 3 5 4" xfId="1532"/>
    <cellStyle name="Comma 3 3 6" xfId="1533"/>
    <cellStyle name="Comma 3 3 6 2" xfId="1534"/>
    <cellStyle name="Comma 3 3 6 2 2" xfId="1535"/>
    <cellStyle name="Comma 3 3 6 3" xfId="1536"/>
    <cellStyle name="Comma 3 3 6 4" xfId="1537"/>
    <cellStyle name="Comma 3 3 7" xfId="1538"/>
    <cellStyle name="Comma 3 3 7 2" xfId="1539"/>
    <cellStyle name="Comma 3 3 7 3" xfId="1540"/>
    <cellStyle name="Comma 3 3 8" xfId="1541"/>
    <cellStyle name="Comma 3 3 8 2" xfId="1542"/>
    <cellStyle name="Comma 3 3 9" xfId="1543"/>
    <cellStyle name="Comma 3 4" xfId="243"/>
    <cellStyle name="Comma 3 4 10" xfId="1545"/>
    <cellStyle name="Comma 3 4 11" xfId="2819"/>
    <cellStyle name="Comma 3 4 12" xfId="1544"/>
    <cellStyle name="Comma 3 4 2" xfId="1546"/>
    <cellStyle name="Comma 3 4 2 2" xfId="1547"/>
    <cellStyle name="Comma 3 4 2 2 2" xfId="1548"/>
    <cellStyle name="Comma 3 4 2 2 2 2" xfId="1549"/>
    <cellStyle name="Comma 3 4 2 2 3" xfId="1550"/>
    <cellStyle name="Comma 3 4 2 2 4" xfId="1551"/>
    <cellStyle name="Comma 3 4 2 3" xfId="1552"/>
    <cellStyle name="Comma 3 4 2 3 2" xfId="1553"/>
    <cellStyle name="Comma 3 4 2 3 2 2" xfId="1554"/>
    <cellStyle name="Comma 3 4 2 3 3" xfId="1555"/>
    <cellStyle name="Comma 3 4 2 3 4" xfId="1556"/>
    <cellStyle name="Comma 3 4 2 4" xfId="1557"/>
    <cellStyle name="Comma 3 4 2 4 2" xfId="1558"/>
    <cellStyle name="Comma 3 4 2 4 2 2" xfId="1559"/>
    <cellStyle name="Comma 3 4 2 4 3" xfId="1560"/>
    <cellStyle name="Comma 3 4 2 4 4" xfId="1561"/>
    <cellStyle name="Comma 3 4 2 5" xfId="1562"/>
    <cellStyle name="Comma 3 4 2 5 2" xfId="1563"/>
    <cellStyle name="Comma 3 4 2 5 2 2" xfId="1564"/>
    <cellStyle name="Comma 3 4 2 5 3" xfId="1565"/>
    <cellStyle name="Comma 3 4 2 5 4" xfId="1566"/>
    <cellStyle name="Comma 3 4 2 6" xfId="1567"/>
    <cellStyle name="Comma 3 4 2 6 2" xfId="1568"/>
    <cellStyle name="Comma 3 4 2 6 3" xfId="1569"/>
    <cellStyle name="Comma 3 4 2 7" xfId="1570"/>
    <cellStyle name="Comma 3 4 2 7 2" xfId="1571"/>
    <cellStyle name="Comma 3 4 2 8" xfId="1572"/>
    <cellStyle name="Comma 3 4 2 9" xfId="1573"/>
    <cellStyle name="Comma 3 4 3" xfId="1574"/>
    <cellStyle name="Comma 3 4 3 2" xfId="1575"/>
    <cellStyle name="Comma 3 4 3 2 2" xfId="1576"/>
    <cellStyle name="Comma 3 4 3 3" xfId="1577"/>
    <cellStyle name="Comma 3 4 3 4" xfId="1578"/>
    <cellStyle name="Comma 3 4 4" xfId="1579"/>
    <cellStyle name="Comma 3 4 4 2" xfId="1580"/>
    <cellStyle name="Comma 3 4 4 2 2" xfId="1581"/>
    <cellStyle name="Comma 3 4 4 3" xfId="1582"/>
    <cellStyle name="Comma 3 4 4 4" xfId="1583"/>
    <cellStyle name="Comma 3 4 5" xfId="1584"/>
    <cellStyle name="Comma 3 4 5 2" xfId="1585"/>
    <cellStyle name="Comma 3 4 5 2 2" xfId="1586"/>
    <cellStyle name="Comma 3 4 5 3" xfId="1587"/>
    <cellStyle name="Comma 3 4 5 4" xfId="1588"/>
    <cellStyle name="Comma 3 4 6" xfId="1589"/>
    <cellStyle name="Comma 3 4 6 2" xfId="1590"/>
    <cellStyle name="Comma 3 4 6 2 2" xfId="1591"/>
    <cellStyle name="Comma 3 4 6 3" xfId="1592"/>
    <cellStyle name="Comma 3 4 6 4" xfId="1593"/>
    <cellStyle name="Comma 3 4 7" xfId="1594"/>
    <cellStyle name="Comma 3 4 7 2" xfId="1595"/>
    <cellStyle name="Comma 3 4 7 3" xfId="1596"/>
    <cellStyle name="Comma 3 4 8" xfId="1597"/>
    <cellStyle name="Comma 3 4 8 2" xfId="1598"/>
    <cellStyle name="Comma 3 4 9" xfId="1599"/>
    <cellStyle name="Comma 3 5" xfId="1600"/>
    <cellStyle name="Comma 3 5 2" xfId="1601"/>
    <cellStyle name="Comma 3 5 2 2" xfId="1602"/>
    <cellStyle name="Comma 3 5 2 2 2" xfId="1603"/>
    <cellStyle name="Comma 3 5 2 3" xfId="1604"/>
    <cellStyle name="Comma 3 5 2 4" xfId="1605"/>
    <cellStyle name="Comma 3 5 3" xfId="1606"/>
    <cellStyle name="Comma 3 5 3 2" xfId="1607"/>
    <cellStyle name="Comma 3 5 3 2 2" xfId="1608"/>
    <cellStyle name="Comma 3 5 3 3" xfId="1609"/>
    <cellStyle name="Comma 3 5 3 4" xfId="1610"/>
    <cellStyle name="Comma 3 5 4" xfId="1611"/>
    <cellStyle name="Comma 3 5 4 2" xfId="1612"/>
    <cellStyle name="Comma 3 5 4 2 2" xfId="1613"/>
    <cellStyle name="Comma 3 5 4 3" xfId="1614"/>
    <cellStyle name="Comma 3 5 4 4" xfId="1615"/>
    <cellStyle name="Comma 3 5 5" xfId="1616"/>
    <cellStyle name="Comma 3 5 5 2" xfId="1617"/>
    <cellStyle name="Comma 3 5 5 2 2" xfId="1618"/>
    <cellStyle name="Comma 3 5 5 3" xfId="1619"/>
    <cellStyle name="Comma 3 5 5 4" xfId="1620"/>
    <cellStyle name="Comma 3 5 6" xfId="1621"/>
    <cellStyle name="Comma 3 5 6 2" xfId="1622"/>
    <cellStyle name="Comma 3 5 6 3" xfId="1623"/>
    <cellStyle name="Comma 3 5 7" xfId="1624"/>
    <cellStyle name="Comma 3 5 7 2" xfId="1625"/>
    <cellStyle name="Comma 3 5 8" xfId="1626"/>
    <cellStyle name="Comma 3 5 9" xfId="1627"/>
    <cellStyle name="Comma 3 6" xfId="1628"/>
    <cellStyle name="Comma 3 6 2" xfId="1629"/>
    <cellStyle name="Comma 3 6 2 2" xfId="1630"/>
    <cellStyle name="Comma 3 6 3" xfId="1631"/>
    <cellStyle name="Comma 3 6 4" xfId="1632"/>
    <cellStyle name="Comma 3 7" xfId="1633"/>
    <cellStyle name="Comma 3 7 2" xfId="1634"/>
    <cellStyle name="Comma 3 7 2 2" xfId="1635"/>
    <cellStyle name="Comma 3 7 3" xfId="1636"/>
    <cellStyle name="Comma 3 7 4" xfId="1637"/>
    <cellStyle name="Comma 3 8" xfId="1638"/>
    <cellStyle name="Comma 3 8 2" xfId="1639"/>
    <cellStyle name="Comma 3 8 2 2" xfId="1640"/>
    <cellStyle name="Comma 3 8 3" xfId="1641"/>
    <cellStyle name="Comma 3 8 4" xfId="1642"/>
    <cellStyle name="Comma 3 9" xfId="1643"/>
    <cellStyle name="Comma 3 9 2" xfId="1644"/>
    <cellStyle name="Comma 3 9 2 2" xfId="1645"/>
    <cellStyle name="Comma 3 9 3" xfId="1646"/>
    <cellStyle name="Comma 3 9 4" xfId="1647"/>
    <cellStyle name="Comma 4" xfId="209"/>
    <cellStyle name="Comma 4 10" xfId="1649"/>
    <cellStyle name="Comma 4 10 2" xfId="1650"/>
    <cellStyle name="Comma 4 10 3" xfId="1651"/>
    <cellStyle name="Comma 4 11" xfId="1652"/>
    <cellStyle name="Comma 4 11 2" xfId="1653"/>
    <cellStyle name="Comma 4 12" xfId="1654"/>
    <cellStyle name="Comma 4 13" xfId="1655"/>
    <cellStyle name="Comma 4 14" xfId="2726"/>
    <cellStyle name="Comma 4 15" xfId="2785"/>
    <cellStyle name="Comma 4 16" xfId="1648"/>
    <cellStyle name="Comma 4 2" xfId="158"/>
    <cellStyle name="Comma 4 2 10" xfId="1657"/>
    <cellStyle name="Comma 4 2 10 2" xfId="1658"/>
    <cellStyle name="Comma 4 2 11" xfId="1659"/>
    <cellStyle name="Comma 4 2 12" xfId="1660"/>
    <cellStyle name="Comma 4 2 13" xfId="1661"/>
    <cellStyle name="Comma 4 2 14" xfId="2699"/>
    <cellStyle name="Comma 4 2 15" xfId="2761"/>
    <cellStyle name="Comma 4 2 16" xfId="1656"/>
    <cellStyle name="Comma 4 2 2" xfId="170"/>
    <cellStyle name="Comma 4 2 2 10" xfId="1663"/>
    <cellStyle name="Comma 4 2 2 11" xfId="2703"/>
    <cellStyle name="Comma 4 2 2 12" xfId="2764"/>
    <cellStyle name="Comma 4 2 2 13" xfId="1662"/>
    <cellStyle name="Comma 4 2 2 2" xfId="193"/>
    <cellStyle name="Comma 4 2 2 2 10" xfId="2711"/>
    <cellStyle name="Comma 4 2 2 2 11" xfId="2771"/>
    <cellStyle name="Comma 4 2 2 2 12" xfId="1664"/>
    <cellStyle name="Comma 4 2 2 2 2" xfId="206"/>
    <cellStyle name="Comma 4 2 2 2 2 2" xfId="235"/>
    <cellStyle name="Comma 4 2 2 2 2 2 2" xfId="289"/>
    <cellStyle name="Comma 4 2 2 2 2 2 2 2" xfId="2865"/>
    <cellStyle name="Comma 4 2 2 2 2 2 2 3" xfId="1667"/>
    <cellStyle name="Comma 4 2 2 2 2 2 3" xfId="2752"/>
    <cellStyle name="Comma 4 2 2 2 2 2 4" xfId="2811"/>
    <cellStyle name="Comma 4 2 2 2 2 2 5" xfId="1666"/>
    <cellStyle name="Comma 4 2 2 2 2 3" xfId="262"/>
    <cellStyle name="Comma 4 2 2 2 2 3 2" xfId="2838"/>
    <cellStyle name="Comma 4 2 2 2 2 3 3" xfId="1668"/>
    <cellStyle name="Comma 4 2 2 2 2 4" xfId="1669"/>
    <cellStyle name="Comma 4 2 2 2 2 5" xfId="2724"/>
    <cellStyle name="Comma 4 2 2 2 2 6" xfId="2784"/>
    <cellStyle name="Comma 4 2 2 2 2 7" xfId="1665"/>
    <cellStyle name="Comma 4 2 2 2 3" xfId="222"/>
    <cellStyle name="Comma 4 2 2 2 3 2" xfId="276"/>
    <cellStyle name="Comma 4 2 2 2 3 2 2" xfId="1672"/>
    <cellStyle name="Comma 4 2 2 2 3 2 3" xfId="2852"/>
    <cellStyle name="Comma 4 2 2 2 3 2 4" xfId="1671"/>
    <cellStyle name="Comma 4 2 2 2 3 3" xfId="1673"/>
    <cellStyle name="Comma 4 2 2 2 3 4" xfId="1674"/>
    <cellStyle name="Comma 4 2 2 2 3 5" xfId="2739"/>
    <cellStyle name="Comma 4 2 2 2 3 6" xfId="2798"/>
    <cellStyle name="Comma 4 2 2 2 3 7" xfId="1670"/>
    <cellStyle name="Comma 4 2 2 2 4" xfId="249"/>
    <cellStyle name="Comma 4 2 2 2 4 2" xfId="1676"/>
    <cellStyle name="Comma 4 2 2 2 4 2 2" xfId="1677"/>
    <cellStyle name="Comma 4 2 2 2 4 3" xfId="1678"/>
    <cellStyle name="Comma 4 2 2 2 4 4" xfId="1679"/>
    <cellStyle name="Comma 4 2 2 2 4 5" xfId="2825"/>
    <cellStyle name="Comma 4 2 2 2 4 6" xfId="1675"/>
    <cellStyle name="Comma 4 2 2 2 5" xfId="1680"/>
    <cellStyle name="Comma 4 2 2 2 5 2" xfId="1681"/>
    <cellStyle name="Comma 4 2 2 2 5 2 2" xfId="1682"/>
    <cellStyle name="Comma 4 2 2 2 5 3" xfId="1683"/>
    <cellStyle name="Comma 4 2 2 2 5 4" xfId="1684"/>
    <cellStyle name="Comma 4 2 2 2 6" xfId="1685"/>
    <cellStyle name="Comma 4 2 2 2 6 2" xfId="1686"/>
    <cellStyle name="Comma 4 2 2 2 6 3" xfId="1687"/>
    <cellStyle name="Comma 4 2 2 2 7" xfId="1688"/>
    <cellStyle name="Comma 4 2 2 2 7 2" xfId="1689"/>
    <cellStyle name="Comma 4 2 2 2 8" xfId="1690"/>
    <cellStyle name="Comma 4 2 2 2 9" xfId="1691"/>
    <cellStyle name="Comma 4 2 2 3" xfId="199"/>
    <cellStyle name="Comma 4 2 2 3 2" xfId="228"/>
    <cellStyle name="Comma 4 2 2 3 2 2" xfId="282"/>
    <cellStyle name="Comma 4 2 2 3 2 2 2" xfId="2858"/>
    <cellStyle name="Comma 4 2 2 3 2 2 3" xfId="1694"/>
    <cellStyle name="Comma 4 2 2 3 2 3" xfId="2745"/>
    <cellStyle name="Comma 4 2 2 3 2 4" xfId="2804"/>
    <cellStyle name="Comma 4 2 2 3 2 5" xfId="1693"/>
    <cellStyle name="Comma 4 2 2 3 3" xfId="255"/>
    <cellStyle name="Comma 4 2 2 3 3 2" xfId="2831"/>
    <cellStyle name="Comma 4 2 2 3 3 3" xfId="1695"/>
    <cellStyle name="Comma 4 2 2 3 4" xfId="1696"/>
    <cellStyle name="Comma 4 2 2 3 5" xfId="2717"/>
    <cellStyle name="Comma 4 2 2 3 6" xfId="2777"/>
    <cellStyle name="Comma 4 2 2 3 7" xfId="1692"/>
    <cellStyle name="Comma 4 2 2 4" xfId="215"/>
    <cellStyle name="Comma 4 2 2 4 2" xfId="269"/>
    <cellStyle name="Comma 4 2 2 4 2 2" xfId="1699"/>
    <cellStyle name="Comma 4 2 2 4 2 3" xfId="2845"/>
    <cellStyle name="Comma 4 2 2 4 2 4" xfId="1698"/>
    <cellStyle name="Comma 4 2 2 4 3" xfId="1700"/>
    <cellStyle name="Comma 4 2 2 4 4" xfId="1701"/>
    <cellStyle name="Comma 4 2 2 4 5" xfId="2732"/>
    <cellStyle name="Comma 4 2 2 4 6" xfId="2791"/>
    <cellStyle name="Comma 4 2 2 4 7" xfId="1697"/>
    <cellStyle name="Comma 4 2 2 5" xfId="242"/>
    <cellStyle name="Comma 4 2 2 5 2" xfId="1703"/>
    <cellStyle name="Comma 4 2 2 5 2 2" xfId="1704"/>
    <cellStyle name="Comma 4 2 2 5 3" xfId="1705"/>
    <cellStyle name="Comma 4 2 2 5 4" xfId="1706"/>
    <cellStyle name="Comma 4 2 2 5 5" xfId="2818"/>
    <cellStyle name="Comma 4 2 2 5 6" xfId="1702"/>
    <cellStyle name="Comma 4 2 2 6" xfId="1707"/>
    <cellStyle name="Comma 4 2 2 6 2" xfId="1708"/>
    <cellStyle name="Comma 4 2 2 6 2 2" xfId="1709"/>
    <cellStyle name="Comma 4 2 2 6 3" xfId="1710"/>
    <cellStyle name="Comma 4 2 2 6 4" xfId="1711"/>
    <cellStyle name="Comma 4 2 2 7" xfId="1712"/>
    <cellStyle name="Comma 4 2 2 7 2" xfId="1713"/>
    <cellStyle name="Comma 4 2 2 7 3" xfId="1714"/>
    <cellStyle name="Comma 4 2 2 8" xfId="1715"/>
    <cellStyle name="Comma 4 2 2 8 2" xfId="1716"/>
    <cellStyle name="Comma 4 2 2 9" xfId="1717"/>
    <cellStyle name="Comma 4 2 3" xfId="190"/>
    <cellStyle name="Comma 4 2 3 10" xfId="1719"/>
    <cellStyle name="Comma 4 2 3 11" xfId="2708"/>
    <cellStyle name="Comma 4 2 3 12" xfId="2768"/>
    <cellStyle name="Comma 4 2 3 13" xfId="1718"/>
    <cellStyle name="Comma 4 2 3 2" xfId="203"/>
    <cellStyle name="Comma 4 2 3 2 10" xfId="2721"/>
    <cellStyle name="Comma 4 2 3 2 11" xfId="2781"/>
    <cellStyle name="Comma 4 2 3 2 12" xfId="1720"/>
    <cellStyle name="Comma 4 2 3 2 2" xfId="232"/>
    <cellStyle name="Comma 4 2 3 2 2 2" xfId="286"/>
    <cellStyle name="Comma 4 2 3 2 2 2 2" xfId="1723"/>
    <cellStyle name="Comma 4 2 3 2 2 2 3" xfId="2862"/>
    <cellStyle name="Comma 4 2 3 2 2 2 4" xfId="1722"/>
    <cellStyle name="Comma 4 2 3 2 2 3" xfId="1724"/>
    <cellStyle name="Comma 4 2 3 2 2 4" xfId="1725"/>
    <cellStyle name="Comma 4 2 3 2 2 5" xfId="2749"/>
    <cellStyle name="Comma 4 2 3 2 2 6" xfId="2808"/>
    <cellStyle name="Comma 4 2 3 2 2 7" xfId="1721"/>
    <cellStyle name="Comma 4 2 3 2 3" xfId="259"/>
    <cellStyle name="Comma 4 2 3 2 3 2" xfId="1727"/>
    <cellStyle name="Comma 4 2 3 2 3 2 2" xfId="1728"/>
    <cellStyle name="Comma 4 2 3 2 3 3" xfId="1729"/>
    <cellStyle name="Comma 4 2 3 2 3 4" xfId="1730"/>
    <cellStyle name="Comma 4 2 3 2 3 5" xfId="2835"/>
    <cellStyle name="Comma 4 2 3 2 3 6" xfId="1726"/>
    <cellStyle name="Comma 4 2 3 2 4" xfId="1731"/>
    <cellStyle name="Comma 4 2 3 2 4 2" xfId="1732"/>
    <cellStyle name="Comma 4 2 3 2 4 2 2" xfId="1733"/>
    <cellStyle name="Comma 4 2 3 2 4 3" xfId="1734"/>
    <cellStyle name="Comma 4 2 3 2 4 4" xfId="1735"/>
    <cellStyle name="Comma 4 2 3 2 5" xfId="1736"/>
    <cellStyle name="Comma 4 2 3 2 5 2" xfId="1737"/>
    <cellStyle name="Comma 4 2 3 2 5 2 2" xfId="1738"/>
    <cellStyle name="Comma 4 2 3 2 5 3" xfId="1739"/>
    <cellStyle name="Comma 4 2 3 2 5 4" xfId="1740"/>
    <cellStyle name="Comma 4 2 3 2 6" xfId="1741"/>
    <cellStyle name="Comma 4 2 3 2 6 2" xfId="1742"/>
    <cellStyle name="Comma 4 2 3 2 6 3" xfId="1743"/>
    <cellStyle name="Comma 4 2 3 2 7" xfId="1744"/>
    <cellStyle name="Comma 4 2 3 2 7 2" xfId="1745"/>
    <cellStyle name="Comma 4 2 3 2 8" xfId="1746"/>
    <cellStyle name="Comma 4 2 3 2 9" xfId="1747"/>
    <cellStyle name="Comma 4 2 3 3" xfId="219"/>
    <cellStyle name="Comma 4 2 3 3 2" xfId="273"/>
    <cellStyle name="Comma 4 2 3 3 2 2" xfId="1750"/>
    <cellStyle name="Comma 4 2 3 3 2 3" xfId="2849"/>
    <cellStyle name="Comma 4 2 3 3 2 4" xfId="1749"/>
    <cellStyle name="Comma 4 2 3 3 3" xfId="1751"/>
    <cellStyle name="Comma 4 2 3 3 4" xfId="1752"/>
    <cellStyle name="Comma 4 2 3 3 5" xfId="2736"/>
    <cellStyle name="Comma 4 2 3 3 6" xfId="2795"/>
    <cellStyle name="Comma 4 2 3 3 7" xfId="1748"/>
    <cellStyle name="Comma 4 2 3 4" xfId="246"/>
    <cellStyle name="Comma 4 2 3 4 2" xfId="1754"/>
    <cellStyle name="Comma 4 2 3 4 2 2" xfId="1755"/>
    <cellStyle name="Comma 4 2 3 4 3" xfId="1756"/>
    <cellStyle name="Comma 4 2 3 4 4" xfId="1757"/>
    <cellStyle name="Comma 4 2 3 4 5" xfId="2822"/>
    <cellStyle name="Comma 4 2 3 4 6" xfId="1753"/>
    <cellStyle name="Comma 4 2 3 5" xfId="1758"/>
    <cellStyle name="Comma 4 2 3 5 2" xfId="1759"/>
    <cellStyle name="Comma 4 2 3 5 2 2" xfId="1760"/>
    <cellStyle name="Comma 4 2 3 5 3" xfId="1761"/>
    <cellStyle name="Comma 4 2 3 5 4" xfId="1762"/>
    <cellStyle name="Comma 4 2 3 6" xfId="1763"/>
    <cellStyle name="Comma 4 2 3 6 2" xfId="1764"/>
    <cellStyle name="Comma 4 2 3 6 2 2" xfId="1765"/>
    <cellStyle name="Comma 4 2 3 6 3" xfId="1766"/>
    <cellStyle name="Comma 4 2 3 6 4" xfId="1767"/>
    <cellStyle name="Comma 4 2 3 7" xfId="1768"/>
    <cellStyle name="Comma 4 2 3 7 2" xfId="1769"/>
    <cellStyle name="Comma 4 2 3 7 3" xfId="1770"/>
    <cellStyle name="Comma 4 2 3 8" xfId="1771"/>
    <cellStyle name="Comma 4 2 3 8 2" xfId="1772"/>
    <cellStyle name="Comma 4 2 3 9" xfId="1773"/>
    <cellStyle name="Comma 4 2 4" xfId="196"/>
    <cellStyle name="Comma 4 2 4 10" xfId="2714"/>
    <cellStyle name="Comma 4 2 4 11" xfId="2774"/>
    <cellStyle name="Comma 4 2 4 12" xfId="1774"/>
    <cellStyle name="Comma 4 2 4 2" xfId="225"/>
    <cellStyle name="Comma 4 2 4 2 2" xfId="279"/>
    <cellStyle name="Comma 4 2 4 2 2 2" xfId="1777"/>
    <cellStyle name="Comma 4 2 4 2 2 3" xfId="2855"/>
    <cellStyle name="Comma 4 2 4 2 2 4" xfId="1776"/>
    <cellStyle name="Comma 4 2 4 2 3" xfId="1778"/>
    <cellStyle name="Comma 4 2 4 2 4" xfId="1779"/>
    <cellStyle name="Comma 4 2 4 2 5" xfId="2742"/>
    <cellStyle name="Comma 4 2 4 2 6" xfId="2801"/>
    <cellStyle name="Comma 4 2 4 2 7" xfId="1775"/>
    <cellStyle name="Comma 4 2 4 3" xfId="252"/>
    <cellStyle name="Comma 4 2 4 3 2" xfId="1781"/>
    <cellStyle name="Comma 4 2 4 3 2 2" xfId="1782"/>
    <cellStyle name="Comma 4 2 4 3 3" xfId="1783"/>
    <cellStyle name="Comma 4 2 4 3 4" xfId="1784"/>
    <cellStyle name="Comma 4 2 4 3 5" xfId="2828"/>
    <cellStyle name="Comma 4 2 4 3 6" xfId="1780"/>
    <cellStyle name="Comma 4 2 4 4" xfId="1785"/>
    <cellStyle name="Comma 4 2 4 4 2" xfId="1786"/>
    <cellStyle name="Comma 4 2 4 4 2 2" xfId="1787"/>
    <cellStyle name="Comma 4 2 4 4 3" xfId="1788"/>
    <cellStyle name="Comma 4 2 4 4 4" xfId="1789"/>
    <cellStyle name="Comma 4 2 4 5" xfId="1790"/>
    <cellStyle name="Comma 4 2 4 5 2" xfId="1791"/>
    <cellStyle name="Comma 4 2 4 5 2 2" xfId="1792"/>
    <cellStyle name="Comma 4 2 4 5 3" xfId="1793"/>
    <cellStyle name="Comma 4 2 4 5 4" xfId="1794"/>
    <cellStyle name="Comma 4 2 4 6" xfId="1795"/>
    <cellStyle name="Comma 4 2 4 6 2" xfId="1796"/>
    <cellStyle name="Comma 4 2 4 6 3" xfId="1797"/>
    <cellStyle name="Comma 4 2 4 7" xfId="1798"/>
    <cellStyle name="Comma 4 2 4 7 2" xfId="1799"/>
    <cellStyle name="Comma 4 2 4 8" xfId="1800"/>
    <cellStyle name="Comma 4 2 4 9" xfId="1801"/>
    <cellStyle name="Comma 4 2 5" xfId="212"/>
    <cellStyle name="Comma 4 2 5 2" xfId="266"/>
    <cellStyle name="Comma 4 2 5 2 2" xfId="1804"/>
    <cellStyle name="Comma 4 2 5 2 3" xfId="2842"/>
    <cellStyle name="Comma 4 2 5 2 4" xfId="1803"/>
    <cellStyle name="Comma 4 2 5 3" xfId="1805"/>
    <cellStyle name="Comma 4 2 5 4" xfId="1806"/>
    <cellStyle name="Comma 4 2 5 5" xfId="2729"/>
    <cellStyle name="Comma 4 2 5 6" xfId="2788"/>
    <cellStyle name="Comma 4 2 5 7" xfId="1802"/>
    <cellStyle name="Comma 4 2 6" xfId="239"/>
    <cellStyle name="Comma 4 2 6 2" xfId="1808"/>
    <cellStyle name="Comma 4 2 6 2 2" xfId="1809"/>
    <cellStyle name="Comma 4 2 6 3" xfId="1810"/>
    <cellStyle name="Comma 4 2 6 4" xfId="1811"/>
    <cellStyle name="Comma 4 2 6 5" xfId="2815"/>
    <cellStyle name="Comma 4 2 6 6" xfId="1807"/>
    <cellStyle name="Comma 4 2 7" xfId="1812"/>
    <cellStyle name="Comma 4 2 7 2" xfId="1813"/>
    <cellStyle name="Comma 4 2 7 2 2" xfId="1814"/>
    <cellStyle name="Comma 4 2 7 3" xfId="1815"/>
    <cellStyle name="Comma 4 2 7 4" xfId="1816"/>
    <cellStyle name="Comma 4 2 8" xfId="1817"/>
    <cellStyle name="Comma 4 2 8 2" xfId="1818"/>
    <cellStyle name="Comma 4 2 8 2 2" xfId="1819"/>
    <cellStyle name="Comma 4 2 8 3" xfId="1820"/>
    <cellStyle name="Comma 4 2 8 4" xfId="1821"/>
    <cellStyle name="Comma 4 2 9" xfId="1822"/>
    <cellStyle name="Comma 4 2 9 2" xfId="1823"/>
    <cellStyle name="Comma 4 2 9 3" xfId="1824"/>
    <cellStyle name="Comma 4 3" xfId="263"/>
    <cellStyle name="Comma 4 3 10" xfId="1826"/>
    <cellStyle name="Comma 4 3 11" xfId="2839"/>
    <cellStyle name="Comma 4 3 12" xfId="1825"/>
    <cellStyle name="Comma 4 3 2" xfId="1827"/>
    <cellStyle name="Comma 4 3 2 2" xfId="1828"/>
    <cellStyle name="Comma 4 3 2 2 2" xfId="1829"/>
    <cellStyle name="Comma 4 3 2 2 2 2" xfId="1830"/>
    <cellStyle name="Comma 4 3 2 2 3" xfId="1831"/>
    <cellStyle name="Comma 4 3 2 2 4" xfId="1832"/>
    <cellStyle name="Comma 4 3 2 3" xfId="1833"/>
    <cellStyle name="Comma 4 3 2 3 2" xfId="1834"/>
    <cellStyle name="Comma 4 3 2 3 2 2" xfId="1835"/>
    <cellStyle name="Comma 4 3 2 3 3" xfId="1836"/>
    <cellStyle name="Comma 4 3 2 3 4" xfId="1837"/>
    <cellStyle name="Comma 4 3 2 4" xfId="1838"/>
    <cellStyle name="Comma 4 3 2 4 2" xfId="1839"/>
    <cellStyle name="Comma 4 3 2 4 2 2" xfId="1840"/>
    <cellStyle name="Comma 4 3 2 4 3" xfId="1841"/>
    <cellStyle name="Comma 4 3 2 4 4" xfId="1842"/>
    <cellStyle name="Comma 4 3 2 5" xfId="1843"/>
    <cellStyle name="Comma 4 3 2 5 2" xfId="1844"/>
    <cellStyle name="Comma 4 3 2 5 2 2" xfId="1845"/>
    <cellStyle name="Comma 4 3 2 5 3" xfId="1846"/>
    <cellStyle name="Comma 4 3 2 5 4" xfId="1847"/>
    <cellStyle name="Comma 4 3 2 6" xfId="1848"/>
    <cellStyle name="Comma 4 3 2 6 2" xfId="1849"/>
    <cellStyle name="Comma 4 3 2 6 3" xfId="1850"/>
    <cellStyle name="Comma 4 3 2 7" xfId="1851"/>
    <cellStyle name="Comma 4 3 2 7 2" xfId="1852"/>
    <cellStyle name="Comma 4 3 2 8" xfId="1853"/>
    <cellStyle name="Comma 4 3 2 9" xfId="1854"/>
    <cellStyle name="Comma 4 3 3" xfId="1855"/>
    <cellStyle name="Comma 4 3 3 2" xfId="1856"/>
    <cellStyle name="Comma 4 3 3 2 2" xfId="1857"/>
    <cellStyle name="Comma 4 3 3 3" xfId="1858"/>
    <cellStyle name="Comma 4 3 3 4" xfId="1859"/>
    <cellStyle name="Comma 4 3 4" xfId="1860"/>
    <cellStyle name="Comma 4 3 4 2" xfId="1861"/>
    <cellStyle name="Comma 4 3 4 2 2" xfId="1862"/>
    <cellStyle name="Comma 4 3 4 3" xfId="1863"/>
    <cellStyle name="Comma 4 3 4 4" xfId="1864"/>
    <cellStyle name="Comma 4 3 5" xfId="1865"/>
    <cellStyle name="Comma 4 3 5 2" xfId="1866"/>
    <cellStyle name="Comma 4 3 5 2 2" xfId="1867"/>
    <cellStyle name="Comma 4 3 5 3" xfId="1868"/>
    <cellStyle name="Comma 4 3 5 4" xfId="1869"/>
    <cellStyle name="Comma 4 3 6" xfId="1870"/>
    <cellStyle name="Comma 4 3 6 2" xfId="1871"/>
    <cellStyle name="Comma 4 3 6 2 2" xfId="1872"/>
    <cellStyle name="Comma 4 3 6 3" xfId="1873"/>
    <cellStyle name="Comma 4 3 6 4" xfId="1874"/>
    <cellStyle name="Comma 4 3 7" xfId="1875"/>
    <cellStyle name="Comma 4 3 7 2" xfId="1876"/>
    <cellStyle name="Comma 4 3 7 3" xfId="1877"/>
    <cellStyle name="Comma 4 3 8" xfId="1878"/>
    <cellStyle name="Comma 4 3 8 2" xfId="1879"/>
    <cellStyle name="Comma 4 3 9" xfId="1880"/>
    <cellStyle name="Comma 4 4" xfId="1881"/>
    <cellStyle name="Comma 4 4 10" xfId="1882"/>
    <cellStyle name="Comma 4 4 2" xfId="1883"/>
    <cellStyle name="Comma 4 4 2 2" xfId="1884"/>
    <cellStyle name="Comma 4 4 2 2 2" xfId="1885"/>
    <cellStyle name="Comma 4 4 2 2 2 2" xfId="1886"/>
    <cellStyle name="Comma 4 4 2 2 3" xfId="1887"/>
    <cellStyle name="Comma 4 4 2 2 4" xfId="1888"/>
    <cellStyle name="Comma 4 4 2 3" xfId="1889"/>
    <cellStyle name="Comma 4 4 2 3 2" xfId="1890"/>
    <cellStyle name="Comma 4 4 2 3 2 2" xfId="1891"/>
    <cellStyle name="Comma 4 4 2 3 3" xfId="1892"/>
    <cellStyle name="Comma 4 4 2 3 4" xfId="1893"/>
    <cellStyle name="Comma 4 4 2 4" xfId="1894"/>
    <cellStyle name="Comma 4 4 2 4 2" xfId="1895"/>
    <cellStyle name="Comma 4 4 2 4 2 2" xfId="1896"/>
    <cellStyle name="Comma 4 4 2 4 3" xfId="1897"/>
    <cellStyle name="Comma 4 4 2 4 4" xfId="1898"/>
    <cellStyle name="Comma 4 4 2 5" xfId="1899"/>
    <cellStyle name="Comma 4 4 2 5 2" xfId="1900"/>
    <cellStyle name="Comma 4 4 2 5 2 2" xfId="1901"/>
    <cellStyle name="Comma 4 4 2 5 3" xfId="1902"/>
    <cellStyle name="Comma 4 4 2 5 4" xfId="1903"/>
    <cellStyle name="Comma 4 4 2 6" xfId="1904"/>
    <cellStyle name="Comma 4 4 2 6 2" xfId="1905"/>
    <cellStyle name="Comma 4 4 2 6 3" xfId="1906"/>
    <cellStyle name="Comma 4 4 2 7" xfId="1907"/>
    <cellStyle name="Comma 4 4 2 7 2" xfId="1908"/>
    <cellStyle name="Comma 4 4 2 8" xfId="1909"/>
    <cellStyle name="Comma 4 4 2 9" xfId="1910"/>
    <cellStyle name="Comma 4 4 3" xfId="1911"/>
    <cellStyle name="Comma 4 4 3 2" xfId="1912"/>
    <cellStyle name="Comma 4 4 3 2 2" xfId="1913"/>
    <cellStyle name="Comma 4 4 3 3" xfId="1914"/>
    <cellStyle name="Comma 4 4 3 4" xfId="1915"/>
    <cellStyle name="Comma 4 4 4" xfId="1916"/>
    <cellStyle name="Comma 4 4 4 2" xfId="1917"/>
    <cellStyle name="Comma 4 4 4 2 2" xfId="1918"/>
    <cellStyle name="Comma 4 4 4 3" xfId="1919"/>
    <cellStyle name="Comma 4 4 4 4" xfId="1920"/>
    <cellStyle name="Comma 4 4 5" xfId="1921"/>
    <cellStyle name="Comma 4 4 5 2" xfId="1922"/>
    <cellStyle name="Comma 4 4 5 2 2" xfId="1923"/>
    <cellStyle name="Comma 4 4 5 3" xfId="1924"/>
    <cellStyle name="Comma 4 4 5 4" xfId="1925"/>
    <cellStyle name="Comma 4 4 6" xfId="1926"/>
    <cellStyle name="Comma 4 4 6 2" xfId="1927"/>
    <cellStyle name="Comma 4 4 6 2 2" xfId="1928"/>
    <cellStyle name="Comma 4 4 6 3" xfId="1929"/>
    <cellStyle name="Comma 4 4 6 4" xfId="1930"/>
    <cellStyle name="Comma 4 4 7" xfId="1931"/>
    <cellStyle name="Comma 4 4 7 2" xfId="1932"/>
    <cellStyle name="Comma 4 4 7 3" xfId="1933"/>
    <cellStyle name="Comma 4 4 8" xfId="1934"/>
    <cellStyle name="Comma 4 4 8 2" xfId="1935"/>
    <cellStyle name="Comma 4 4 9" xfId="1936"/>
    <cellStyle name="Comma 4 5" xfId="1937"/>
    <cellStyle name="Comma 4 5 2" xfId="1938"/>
    <cellStyle name="Comma 4 5 2 2" xfId="1939"/>
    <cellStyle name="Comma 4 5 2 2 2" xfId="1940"/>
    <cellStyle name="Comma 4 5 2 3" xfId="1941"/>
    <cellStyle name="Comma 4 5 2 4" xfId="1942"/>
    <cellStyle name="Comma 4 5 3" xfId="1943"/>
    <cellStyle name="Comma 4 5 3 2" xfId="1944"/>
    <cellStyle name="Comma 4 5 3 2 2" xfId="1945"/>
    <cellStyle name="Comma 4 5 3 3" xfId="1946"/>
    <cellStyle name="Comma 4 5 3 4" xfId="1947"/>
    <cellStyle name="Comma 4 5 4" xfId="1948"/>
    <cellStyle name="Comma 4 5 4 2" xfId="1949"/>
    <cellStyle name="Comma 4 5 4 2 2" xfId="1950"/>
    <cellStyle name="Comma 4 5 4 3" xfId="1951"/>
    <cellStyle name="Comma 4 5 4 4" xfId="1952"/>
    <cellStyle name="Comma 4 5 5" xfId="1953"/>
    <cellStyle name="Comma 4 5 5 2" xfId="1954"/>
    <cellStyle name="Comma 4 5 5 2 2" xfId="1955"/>
    <cellStyle name="Comma 4 5 5 3" xfId="1956"/>
    <cellStyle name="Comma 4 5 5 4" xfId="1957"/>
    <cellStyle name="Comma 4 5 6" xfId="1958"/>
    <cellStyle name="Comma 4 5 6 2" xfId="1959"/>
    <cellStyle name="Comma 4 5 6 3" xfId="1960"/>
    <cellStyle name="Comma 4 5 7" xfId="1961"/>
    <cellStyle name="Comma 4 5 7 2" xfId="1962"/>
    <cellStyle name="Comma 4 5 8" xfId="1963"/>
    <cellStyle name="Comma 4 5 9" xfId="1964"/>
    <cellStyle name="Comma 4 6" xfId="1965"/>
    <cellStyle name="Comma 4 6 2" xfId="1966"/>
    <cellStyle name="Comma 4 6 2 2" xfId="1967"/>
    <cellStyle name="Comma 4 6 3" xfId="1968"/>
    <cellStyle name="Comma 4 6 4" xfId="1969"/>
    <cellStyle name="Comma 4 7" xfId="1970"/>
    <cellStyle name="Comma 4 7 2" xfId="1971"/>
    <cellStyle name="Comma 4 7 2 2" xfId="1972"/>
    <cellStyle name="Comma 4 7 3" xfId="1973"/>
    <cellStyle name="Comma 4 7 4" xfId="1974"/>
    <cellStyle name="Comma 4 8" xfId="1975"/>
    <cellStyle name="Comma 4 8 2" xfId="1976"/>
    <cellStyle name="Comma 4 8 2 2" xfId="1977"/>
    <cellStyle name="Comma 4 8 3" xfId="1978"/>
    <cellStyle name="Comma 4 8 4" xfId="1979"/>
    <cellStyle name="Comma 4 9" xfId="1980"/>
    <cellStyle name="Comma 4 9 2" xfId="1981"/>
    <cellStyle name="Comma 4 9 2 2" xfId="1982"/>
    <cellStyle name="Comma 4 9 3" xfId="1983"/>
    <cellStyle name="Comma 4 9 4" xfId="1984"/>
    <cellStyle name="Comma 5" xfId="236"/>
    <cellStyle name="Comma 5 10" xfId="1986"/>
    <cellStyle name="Comma 5 10 2" xfId="1987"/>
    <cellStyle name="Comma 5 10 3" xfId="1988"/>
    <cellStyle name="Comma 5 11" xfId="1989"/>
    <cellStyle name="Comma 5 11 2" xfId="1990"/>
    <cellStyle name="Comma 5 12" xfId="1991"/>
    <cellStyle name="Comma 5 13" xfId="1992"/>
    <cellStyle name="Comma 5 14" xfId="2812"/>
    <cellStyle name="Comma 5 15" xfId="1985"/>
    <cellStyle name="Comma 5 2" xfId="1993"/>
    <cellStyle name="Comma 5 2 10" xfId="1994"/>
    <cellStyle name="Comma 5 2 2" xfId="1995"/>
    <cellStyle name="Comma 5 2 2 2" xfId="1996"/>
    <cellStyle name="Comma 5 2 2 2 2" xfId="1997"/>
    <cellStyle name="Comma 5 2 2 2 2 2" xfId="1998"/>
    <cellStyle name="Comma 5 2 2 2 3" xfId="1999"/>
    <cellStyle name="Comma 5 2 2 2 4" xfId="2000"/>
    <cellStyle name="Comma 5 2 2 3" xfId="2001"/>
    <cellStyle name="Comma 5 2 2 3 2" xfId="2002"/>
    <cellStyle name="Comma 5 2 2 3 2 2" xfId="2003"/>
    <cellStyle name="Comma 5 2 2 3 3" xfId="2004"/>
    <cellStyle name="Comma 5 2 2 3 4" xfId="2005"/>
    <cellStyle name="Comma 5 2 2 4" xfId="2006"/>
    <cellStyle name="Comma 5 2 2 4 2" xfId="2007"/>
    <cellStyle name="Comma 5 2 2 4 2 2" xfId="2008"/>
    <cellStyle name="Comma 5 2 2 4 3" xfId="2009"/>
    <cellStyle name="Comma 5 2 2 4 4" xfId="2010"/>
    <cellStyle name="Comma 5 2 2 5" xfId="2011"/>
    <cellStyle name="Comma 5 2 2 5 2" xfId="2012"/>
    <cellStyle name="Comma 5 2 2 5 2 2" xfId="2013"/>
    <cellStyle name="Comma 5 2 2 5 3" xfId="2014"/>
    <cellStyle name="Comma 5 2 2 5 4" xfId="2015"/>
    <cellStyle name="Comma 5 2 2 6" xfId="2016"/>
    <cellStyle name="Comma 5 2 2 6 2" xfId="2017"/>
    <cellStyle name="Comma 5 2 2 6 3" xfId="2018"/>
    <cellStyle name="Comma 5 2 2 7" xfId="2019"/>
    <cellStyle name="Comma 5 2 2 7 2" xfId="2020"/>
    <cellStyle name="Comma 5 2 2 8" xfId="2021"/>
    <cellStyle name="Comma 5 2 2 9" xfId="2022"/>
    <cellStyle name="Comma 5 2 3" xfId="2023"/>
    <cellStyle name="Comma 5 2 3 2" xfId="2024"/>
    <cellStyle name="Comma 5 2 3 2 2" xfId="2025"/>
    <cellStyle name="Comma 5 2 3 3" xfId="2026"/>
    <cellStyle name="Comma 5 2 3 4" xfId="2027"/>
    <cellStyle name="Comma 5 2 4" xfId="2028"/>
    <cellStyle name="Comma 5 2 4 2" xfId="2029"/>
    <cellStyle name="Comma 5 2 4 2 2" xfId="2030"/>
    <cellStyle name="Comma 5 2 4 3" xfId="2031"/>
    <cellStyle name="Comma 5 2 4 4" xfId="2032"/>
    <cellStyle name="Comma 5 2 5" xfId="2033"/>
    <cellStyle name="Comma 5 2 5 2" xfId="2034"/>
    <cellStyle name="Comma 5 2 5 2 2" xfId="2035"/>
    <cellStyle name="Comma 5 2 5 3" xfId="2036"/>
    <cellStyle name="Comma 5 2 5 4" xfId="2037"/>
    <cellStyle name="Comma 5 2 6" xfId="2038"/>
    <cellStyle name="Comma 5 2 6 2" xfId="2039"/>
    <cellStyle name="Comma 5 2 6 2 2" xfId="2040"/>
    <cellStyle name="Comma 5 2 6 3" xfId="2041"/>
    <cellStyle name="Comma 5 2 6 4" xfId="2042"/>
    <cellStyle name="Comma 5 2 7" xfId="2043"/>
    <cellStyle name="Comma 5 2 7 2" xfId="2044"/>
    <cellStyle name="Comma 5 2 7 3" xfId="2045"/>
    <cellStyle name="Comma 5 2 8" xfId="2046"/>
    <cellStyle name="Comma 5 2 8 2" xfId="2047"/>
    <cellStyle name="Comma 5 2 9" xfId="2048"/>
    <cellStyle name="Comma 5 3" xfId="2049"/>
    <cellStyle name="Comma 5 3 10" xfId="2050"/>
    <cellStyle name="Comma 5 3 2" xfId="2051"/>
    <cellStyle name="Comma 5 3 2 2" xfId="2052"/>
    <cellStyle name="Comma 5 3 2 2 2" xfId="2053"/>
    <cellStyle name="Comma 5 3 2 2 2 2" xfId="2054"/>
    <cellStyle name="Comma 5 3 2 2 3" xfId="2055"/>
    <cellStyle name="Comma 5 3 2 2 4" xfId="2056"/>
    <cellStyle name="Comma 5 3 2 3" xfId="2057"/>
    <cellStyle name="Comma 5 3 2 3 2" xfId="2058"/>
    <cellStyle name="Comma 5 3 2 3 2 2" xfId="2059"/>
    <cellStyle name="Comma 5 3 2 3 3" xfId="2060"/>
    <cellStyle name="Comma 5 3 2 3 4" xfId="2061"/>
    <cellStyle name="Comma 5 3 2 4" xfId="2062"/>
    <cellStyle name="Comma 5 3 2 4 2" xfId="2063"/>
    <cellStyle name="Comma 5 3 2 4 2 2" xfId="2064"/>
    <cellStyle name="Comma 5 3 2 4 3" xfId="2065"/>
    <cellStyle name="Comma 5 3 2 4 4" xfId="2066"/>
    <cellStyle name="Comma 5 3 2 5" xfId="2067"/>
    <cellStyle name="Comma 5 3 2 5 2" xfId="2068"/>
    <cellStyle name="Comma 5 3 2 5 2 2" xfId="2069"/>
    <cellStyle name="Comma 5 3 2 5 3" xfId="2070"/>
    <cellStyle name="Comma 5 3 2 5 4" xfId="2071"/>
    <cellStyle name="Comma 5 3 2 6" xfId="2072"/>
    <cellStyle name="Comma 5 3 2 6 2" xfId="2073"/>
    <cellStyle name="Comma 5 3 2 6 3" xfId="2074"/>
    <cellStyle name="Comma 5 3 2 7" xfId="2075"/>
    <cellStyle name="Comma 5 3 2 7 2" xfId="2076"/>
    <cellStyle name="Comma 5 3 2 8" xfId="2077"/>
    <cellStyle name="Comma 5 3 2 9" xfId="2078"/>
    <cellStyle name="Comma 5 3 3" xfId="2079"/>
    <cellStyle name="Comma 5 3 3 2" xfId="2080"/>
    <cellStyle name="Comma 5 3 3 2 2" xfId="2081"/>
    <cellStyle name="Comma 5 3 3 3" xfId="2082"/>
    <cellStyle name="Comma 5 3 3 4" xfId="2083"/>
    <cellStyle name="Comma 5 3 4" xfId="2084"/>
    <cellStyle name="Comma 5 3 4 2" xfId="2085"/>
    <cellStyle name="Comma 5 3 4 2 2" xfId="2086"/>
    <cellStyle name="Comma 5 3 4 3" xfId="2087"/>
    <cellStyle name="Comma 5 3 4 4" xfId="2088"/>
    <cellStyle name="Comma 5 3 5" xfId="2089"/>
    <cellStyle name="Comma 5 3 5 2" xfId="2090"/>
    <cellStyle name="Comma 5 3 5 2 2" xfId="2091"/>
    <cellStyle name="Comma 5 3 5 3" xfId="2092"/>
    <cellStyle name="Comma 5 3 5 4" xfId="2093"/>
    <cellStyle name="Comma 5 3 6" xfId="2094"/>
    <cellStyle name="Comma 5 3 6 2" xfId="2095"/>
    <cellStyle name="Comma 5 3 6 2 2" xfId="2096"/>
    <cellStyle name="Comma 5 3 6 3" xfId="2097"/>
    <cellStyle name="Comma 5 3 6 4" xfId="2098"/>
    <cellStyle name="Comma 5 3 7" xfId="2099"/>
    <cellStyle name="Comma 5 3 7 2" xfId="2100"/>
    <cellStyle name="Comma 5 3 7 3" xfId="2101"/>
    <cellStyle name="Comma 5 3 8" xfId="2102"/>
    <cellStyle name="Comma 5 3 8 2" xfId="2103"/>
    <cellStyle name="Comma 5 3 9" xfId="2104"/>
    <cellStyle name="Comma 5 4" xfId="2105"/>
    <cellStyle name="Comma 5 4 10" xfId="2106"/>
    <cellStyle name="Comma 5 4 2" xfId="2107"/>
    <cellStyle name="Comma 5 4 2 2" xfId="2108"/>
    <cellStyle name="Comma 5 4 2 2 2" xfId="2109"/>
    <cellStyle name="Comma 5 4 2 2 2 2" xfId="2110"/>
    <cellStyle name="Comma 5 4 2 2 3" xfId="2111"/>
    <cellStyle name="Comma 5 4 2 2 4" xfId="2112"/>
    <cellStyle name="Comma 5 4 2 3" xfId="2113"/>
    <cellStyle name="Comma 5 4 2 3 2" xfId="2114"/>
    <cellStyle name="Comma 5 4 2 3 2 2" xfId="2115"/>
    <cellStyle name="Comma 5 4 2 3 3" xfId="2116"/>
    <cellStyle name="Comma 5 4 2 3 4" xfId="2117"/>
    <cellStyle name="Comma 5 4 2 4" xfId="2118"/>
    <cellStyle name="Comma 5 4 2 4 2" xfId="2119"/>
    <cellStyle name="Comma 5 4 2 4 2 2" xfId="2120"/>
    <cellStyle name="Comma 5 4 2 4 3" xfId="2121"/>
    <cellStyle name="Comma 5 4 2 4 4" xfId="2122"/>
    <cellStyle name="Comma 5 4 2 5" xfId="2123"/>
    <cellStyle name="Comma 5 4 2 5 2" xfId="2124"/>
    <cellStyle name="Comma 5 4 2 5 2 2" xfId="2125"/>
    <cellStyle name="Comma 5 4 2 5 3" xfId="2126"/>
    <cellStyle name="Comma 5 4 2 5 4" xfId="2127"/>
    <cellStyle name="Comma 5 4 2 6" xfId="2128"/>
    <cellStyle name="Comma 5 4 2 6 2" xfId="2129"/>
    <cellStyle name="Comma 5 4 2 6 3" xfId="2130"/>
    <cellStyle name="Comma 5 4 2 7" xfId="2131"/>
    <cellStyle name="Comma 5 4 2 7 2" xfId="2132"/>
    <cellStyle name="Comma 5 4 2 8" xfId="2133"/>
    <cellStyle name="Comma 5 4 2 9" xfId="2134"/>
    <cellStyle name="Comma 5 4 3" xfId="2135"/>
    <cellStyle name="Comma 5 4 3 2" xfId="2136"/>
    <cellStyle name="Comma 5 4 3 2 2" xfId="2137"/>
    <cellStyle name="Comma 5 4 3 3" xfId="2138"/>
    <cellStyle name="Comma 5 4 3 4" xfId="2139"/>
    <cellStyle name="Comma 5 4 4" xfId="2140"/>
    <cellStyle name="Comma 5 4 4 2" xfId="2141"/>
    <cellStyle name="Comma 5 4 4 2 2" xfId="2142"/>
    <cellStyle name="Comma 5 4 4 3" xfId="2143"/>
    <cellStyle name="Comma 5 4 4 4" xfId="2144"/>
    <cellStyle name="Comma 5 4 5" xfId="2145"/>
    <cellStyle name="Comma 5 4 5 2" xfId="2146"/>
    <cellStyle name="Comma 5 4 5 2 2" xfId="2147"/>
    <cellStyle name="Comma 5 4 5 3" xfId="2148"/>
    <cellStyle name="Comma 5 4 5 4" xfId="2149"/>
    <cellStyle name="Comma 5 4 6" xfId="2150"/>
    <cellStyle name="Comma 5 4 6 2" xfId="2151"/>
    <cellStyle name="Comma 5 4 6 2 2" xfId="2152"/>
    <cellStyle name="Comma 5 4 6 3" xfId="2153"/>
    <cellStyle name="Comma 5 4 6 4" xfId="2154"/>
    <cellStyle name="Comma 5 4 7" xfId="2155"/>
    <cellStyle name="Comma 5 4 7 2" xfId="2156"/>
    <cellStyle name="Comma 5 4 7 3" xfId="2157"/>
    <cellStyle name="Comma 5 4 8" xfId="2158"/>
    <cellStyle name="Comma 5 4 8 2" xfId="2159"/>
    <cellStyle name="Comma 5 4 9" xfId="2160"/>
    <cellStyle name="Comma 5 5" xfId="2161"/>
    <cellStyle name="Comma 5 5 2" xfId="2162"/>
    <cellStyle name="Comma 5 5 2 2" xfId="2163"/>
    <cellStyle name="Comma 5 5 2 2 2" xfId="2164"/>
    <cellStyle name="Comma 5 5 2 3" xfId="2165"/>
    <cellStyle name="Comma 5 5 2 4" xfId="2166"/>
    <cellStyle name="Comma 5 5 3" xfId="2167"/>
    <cellStyle name="Comma 5 5 3 2" xfId="2168"/>
    <cellStyle name="Comma 5 5 3 2 2" xfId="2169"/>
    <cellStyle name="Comma 5 5 3 3" xfId="2170"/>
    <cellStyle name="Comma 5 5 3 4" xfId="2171"/>
    <cellStyle name="Comma 5 5 4" xfId="2172"/>
    <cellStyle name="Comma 5 5 4 2" xfId="2173"/>
    <cellStyle name="Comma 5 5 4 2 2" xfId="2174"/>
    <cellStyle name="Comma 5 5 4 3" xfId="2175"/>
    <cellStyle name="Comma 5 5 4 4" xfId="2176"/>
    <cellStyle name="Comma 5 5 5" xfId="2177"/>
    <cellStyle name="Comma 5 5 5 2" xfId="2178"/>
    <cellStyle name="Comma 5 5 5 2 2" xfId="2179"/>
    <cellStyle name="Comma 5 5 5 3" xfId="2180"/>
    <cellStyle name="Comma 5 5 5 4" xfId="2181"/>
    <cellStyle name="Comma 5 5 6" xfId="2182"/>
    <cellStyle name="Comma 5 5 6 2" xfId="2183"/>
    <cellStyle name="Comma 5 5 6 3" xfId="2184"/>
    <cellStyle name="Comma 5 5 7" xfId="2185"/>
    <cellStyle name="Comma 5 5 7 2" xfId="2186"/>
    <cellStyle name="Comma 5 5 8" xfId="2187"/>
    <cellStyle name="Comma 5 5 9" xfId="2188"/>
    <cellStyle name="Comma 5 6" xfId="2189"/>
    <cellStyle name="Comma 5 6 2" xfId="2190"/>
    <cellStyle name="Comma 5 6 2 2" xfId="2191"/>
    <cellStyle name="Comma 5 6 3" xfId="2192"/>
    <cellStyle name="Comma 5 6 4" xfId="2193"/>
    <cellStyle name="Comma 5 7" xfId="2194"/>
    <cellStyle name="Comma 5 7 2" xfId="2195"/>
    <cellStyle name="Comma 5 7 2 2" xfId="2196"/>
    <cellStyle name="Comma 5 7 3" xfId="2197"/>
    <cellStyle name="Comma 5 7 4" xfId="2198"/>
    <cellStyle name="Comma 5 8" xfId="2199"/>
    <cellStyle name="Comma 5 8 2" xfId="2200"/>
    <cellStyle name="Comma 5 8 2 2" xfId="2201"/>
    <cellStyle name="Comma 5 8 3" xfId="2202"/>
    <cellStyle name="Comma 5 8 4" xfId="2203"/>
    <cellStyle name="Comma 5 9" xfId="2204"/>
    <cellStyle name="Comma 5 9 2" xfId="2205"/>
    <cellStyle name="Comma 5 9 2 2" xfId="2206"/>
    <cellStyle name="Comma 5 9 3" xfId="2207"/>
    <cellStyle name="Comma 5 9 4" xfId="2208"/>
    <cellStyle name="Comma 6" xfId="2209"/>
    <cellStyle name="Comma 6 10" xfId="2210"/>
    <cellStyle name="Comma 6 10 2" xfId="2211"/>
    <cellStyle name="Comma 6 10 3" xfId="2212"/>
    <cellStyle name="Comma 6 11" xfId="2213"/>
    <cellStyle name="Comma 6 11 2" xfId="2214"/>
    <cellStyle name="Comma 6 12" xfId="2215"/>
    <cellStyle name="Comma 6 13" xfId="2216"/>
    <cellStyle name="Comma 6 2" xfId="2217"/>
    <cellStyle name="Comma 6 2 10" xfId="2218"/>
    <cellStyle name="Comma 6 2 2" xfId="2219"/>
    <cellStyle name="Comma 6 2 2 2" xfId="2220"/>
    <cellStyle name="Comma 6 2 2 2 2" xfId="2221"/>
    <cellStyle name="Comma 6 2 2 2 2 2" xfId="2222"/>
    <cellStyle name="Comma 6 2 2 2 3" xfId="2223"/>
    <cellStyle name="Comma 6 2 2 2 4" xfId="2224"/>
    <cellStyle name="Comma 6 2 2 3" xfId="2225"/>
    <cellStyle name="Comma 6 2 2 3 2" xfId="2226"/>
    <cellStyle name="Comma 6 2 2 3 2 2" xfId="2227"/>
    <cellStyle name="Comma 6 2 2 3 3" xfId="2228"/>
    <cellStyle name="Comma 6 2 2 3 4" xfId="2229"/>
    <cellStyle name="Comma 6 2 2 4" xfId="2230"/>
    <cellStyle name="Comma 6 2 2 4 2" xfId="2231"/>
    <cellStyle name="Comma 6 2 2 4 2 2" xfId="2232"/>
    <cellStyle name="Comma 6 2 2 4 3" xfId="2233"/>
    <cellStyle name="Comma 6 2 2 4 4" xfId="2234"/>
    <cellStyle name="Comma 6 2 2 5" xfId="2235"/>
    <cellStyle name="Comma 6 2 2 5 2" xfId="2236"/>
    <cellStyle name="Comma 6 2 2 5 2 2" xfId="2237"/>
    <cellStyle name="Comma 6 2 2 5 3" xfId="2238"/>
    <cellStyle name="Comma 6 2 2 5 4" xfId="2239"/>
    <cellStyle name="Comma 6 2 2 6" xfId="2240"/>
    <cellStyle name="Comma 6 2 2 6 2" xfId="2241"/>
    <cellStyle name="Comma 6 2 2 6 3" xfId="2242"/>
    <cellStyle name="Comma 6 2 2 7" xfId="2243"/>
    <cellStyle name="Comma 6 2 2 7 2" xfId="2244"/>
    <cellStyle name="Comma 6 2 2 8" xfId="2245"/>
    <cellStyle name="Comma 6 2 2 9" xfId="2246"/>
    <cellStyle name="Comma 6 2 3" xfId="2247"/>
    <cellStyle name="Comma 6 2 3 2" xfId="2248"/>
    <cellStyle name="Comma 6 2 3 2 2" xfId="2249"/>
    <cellStyle name="Comma 6 2 3 3" xfId="2250"/>
    <cellStyle name="Comma 6 2 3 4" xfId="2251"/>
    <cellStyle name="Comma 6 2 4" xfId="2252"/>
    <cellStyle name="Comma 6 2 4 2" xfId="2253"/>
    <cellStyle name="Comma 6 2 4 2 2" xfId="2254"/>
    <cellStyle name="Comma 6 2 4 3" xfId="2255"/>
    <cellStyle name="Comma 6 2 4 4" xfId="2256"/>
    <cellStyle name="Comma 6 2 5" xfId="2257"/>
    <cellStyle name="Comma 6 2 5 2" xfId="2258"/>
    <cellStyle name="Comma 6 2 5 2 2" xfId="2259"/>
    <cellStyle name="Comma 6 2 5 3" xfId="2260"/>
    <cellStyle name="Comma 6 2 5 4" xfId="2261"/>
    <cellStyle name="Comma 6 2 6" xfId="2262"/>
    <cellStyle name="Comma 6 2 6 2" xfId="2263"/>
    <cellStyle name="Comma 6 2 6 2 2" xfId="2264"/>
    <cellStyle name="Comma 6 2 6 3" xfId="2265"/>
    <cellStyle name="Comma 6 2 6 4" xfId="2266"/>
    <cellStyle name="Comma 6 2 7" xfId="2267"/>
    <cellStyle name="Comma 6 2 7 2" xfId="2268"/>
    <cellStyle name="Comma 6 2 7 3" xfId="2269"/>
    <cellStyle name="Comma 6 2 8" xfId="2270"/>
    <cellStyle name="Comma 6 2 8 2" xfId="2271"/>
    <cellStyle name="Comma 6 2 9" xfId="2272"/>
    <cellStyle name="Comma 6 3" xfId="2273"/>
    <cellStyle name="Comma 6 3 10" xfId="2274"/>
    <cellStyle name="Comma 6 3 2" xfId="2275"/>
    <cellStyle name="Comma 6 3 2 2" xfId="2276"/>
    <cellStyle name="Comma 6 3 2 2 2" xfId="2277"/>
    <cellStyle name="Comma 6 3 2 2 2 2" xfId="2278"/>
    <cellStyle name="Comma 6 3 2 2 3" xfId="2279"/>
    <cellStyle name="Comma 6 3 2 2 4" xfId="2280"/>
    <cellStyle name="Comma 6 3 2 3" xfId="2281"/>
    <cellStyle name="Comma 6 3 2 3 2" xfId="2282"/>
    <cellStyle name="Comma 6 3 2 3 2 2" xfId="2283"/>
    <cellStyle name="Comma 6 3 2 3 3" xfId="2284"/>
    <cellStyle name="Comma 6 3 2 3 4" xfId="2285"/>
    <cellStyle name="Comma 6 3 2 4" xfId="2286"/>
    <cellStyle name="Comma 6 3 2 4 2" xfId="2287"/>
    <cellStyle name="Comma 6 3 2 4 2 2" xfId="2288"/>
    <cellStyle name="Comma 6 3 2 4 3" xfId="2289"/>
    <cellStyle name="Comma 6 3 2 4 4" xfId="2290"/>
    <cellStyle name="Comma 6 3 2 5" xfId="2291"/>
    <cellStyle name="Comma 6 3 2 5 2" xfId="2292"/>
    <cellStyle name="Comma 6 3 2 5 2 2" xfId="2293"/>
    <cellStyle name="Comma 6 3 2 5 3" xfId="2294"/>
    <cellStyle name="Comma 6 3 2 5 4" xfId="2295"/>
    <cellStyle name="Comma 6 3 2 6" xfId="2296"/>
    <cellStyle name="Comma 6 3 2 6 2" xfId="2297"/>
    <cellStyle name="Comma 6 3 2 6 3" xfId="2298"/>
    <cellStyle name="Comma 6 3 2 7" xfId="2299"/>
    <cellStyle name="Comma 6 3 2 7 2" xfId="2300"/>
    <cellStyle name="Comma 6 3 2 8" xfId="2301"/>
    <cellStyle name="Comma 6 3 2 9" xfId="2302"/>
    <cellStyle name="Comma 6 3 3" xfId="2303"/>
    <cellStyle name="Comma 6 3 3 2" xfId="2304"/>
    <cellStyle name="Comma 6 3 3 2 2" xfId="2305"/>
    <cellStyle name="Comma 6 3 3 3" xfId="2306"/>
    <cellStyle name="Comma 6 3 3 4" xfId="2307"/>
    <cellStyle name="Comma 6 3 4" xfId="2308"/>
    <cellStyle name="Comma 6 3 4 2" xfId="2309"/>
    <cellStyle name="Comma 6 3 4 2 2" xfId="2310"/>
    <cellStyle name="Comma 6 3 4 3" xfId="2311"/>
    <cellStyle name="Comma 6 3 4 4" xfId="2312"/>
    <cellStyle name="Comma 6 3 5" xfId="2313"/>
    <cellStyle name="Comma 6 3 5 2" xfId="2314"/>
    <cellStyle name="Comma 6 3 5 2 2" xfId="2315"/>
    <cellStyle name="Comma 6 3 5 3" xfId="2316"/>
    <cellStyle name="Comma 6 3 5 4" xfId="2317"/>
    <cellStyle name="Comma 6 3 6" xfId="2318"/>
    <cellStyle name="Comma 6 3 6 2" xfId="2319"/>
    <cellStyle name="Comma 6 3 6 2 2" xfId="2320"/>
    <cellStyle name="Comma 6 3 6 3" xfId="2321"/>
    <cellStyle name="Comma 6 3 6 4" xfId="2322"/>
    <cellStyle name="Comma 6 3 7" xfId="2323"/>
    <cellStyle name="Comma 6 3 7 2" xfId="2324"/>
    <cellStyle name="Comma 6 3 7 3" xfId="2325"/>
    <cellStyle name="Comma 6 3 8" xfId="2326"/>
    <cellStyle name="Comma 6 3 8 2" xfId="2327"/>
    <cellStyle name="Comma 6 3 9" xfId="2328"/>
    <cellStyle name="Comma 6 4" xfId="2329"/>
    <cellStyle name="Comma 6 4 10" xfId="2330"/>
    <cellStyle name="Comma 6 4 2" xfId="2331"/>
    <cellStyle name="Comma 6 4 2 2" xfId="2332"/>
    <cellStyle name="Comma 6 4 2 2 2" xfId="2333"/>
    <cellStyle name="Comma 6 4 2 2 2 2" xfId="2334"/>
    <cellStyle name="Comma 6 4 2 2 3" xfId="2335"/>
    <cellStyle name="Comma 6 4 2 2 4" xfId="2336"/>
    <cellStyle name="Comma 6 4 2 3" xfId="2337"/>
    <cellStyle name="Comma 6 4 2 3 2" xfId="2338"/>
    <cellStyle name="Comma 6 4 2 3 2 2" xfId="2339"/>
    <cellStyle name="Comma 6 4 2 3 3" xfId="2340"/>
    <cellStyle name="Comma 6 4 2 3 4" xfId="2341"/>
    <cellStyle name="Comma 6 4 2 4" xfId="2342"/>
    <cellStyle name="Comma 6 4 2 4 2" xfId="2343"/>
    <cellStyle name="Comma 6 4 2 4 2 2" xfId="2344"/>
    <cellStyle name="Comma 6 4 2 4 3" xfId="2345"/>
    <cellStyle name="Comma 6 4 2 4 4" xfId="2346"/>
    <cellStyle name="Comma 6 4 2 5" xfId="2347"/>
    <cellStyle name="Comma 6 4 2 5 2" xfId="2348"/>
    <cellStyle name="Comma 6 4 2 5 2 2" xfId="2349"/>
    <cellStyle name="Comma 6 4 2 5 3" xfId="2350"/>
    <cellStyle name="Comma 6 4 2 5 4" xfId="2351"/>
    <cellStyle name="Comma 6 4 2 6" xfId="2352"/>
    <cellStyle name="Comma 6 4 2 6 2" xfId="2353"/>
    <cellStyle name="Comma 6 4 2 6 3" xfId="2354"/>
    <cellStyle name="Comma 6 4 2 7" xfId="2355"/>
    <cellStyle name="Comma 6 4 2 7 2" xfId="2356"/>
    <cellStyle name="Comma 6 4 2 8" xfId="2357"/>
    <cellStyle name="Comma 6 4 2 9" xfId="2358"/>
    <cellStyle name="Comma 6 4 3" xfId="2359"/>
    <cellStyle name="Comma 6 4 3 2" xfId="2360"/>
    <cellStyle name="Comma 6 4 3 2 2" xfId="2361"/>
    <cellStyle name="Comma 6 4 3 3" xfId="2362"/>
    <cellStyle name="Comma 6 4 3 4" xfId="2363"/>
    <cellStyle name="Comma 6 4 4" xfId="2364"/>
    <cellStyle name="Comma 6 4 4 2" xfId="2365"/>
    <cellStyle name="Comma 6 4 4 2 2" xfId="2366"/>
    <cellStyle name="Comma 6 4 4 3" xfId="2367"/>
    <cellStyle name="Comma 6 4 4 4" xfId="2368"/>
    <cellStyle name="Comma 6 4 5" xfId="2369"/>
    <cellStyle name="Comma 6 4 5 2" xfId="2370"/>
    <cellStyle name="Comma 6 4 5 2 2" xfId="2371"/>
    <cellStyle name="Comma 6 4 5 3" xfId="2372"/>
    <cellStyle name="Comma 6 4 5 4" xfId="2373"/>
    <cellStyle name="Comma 6 4 6" xfId="2374"/>
    <cellStyle name="Comma 6 4 6 2" xfId="2375"/>
    <cellStyle name="Comma 6 4 6 2 2" xfId="2376"/>
    <cellStyle name="Comma 6 4 6 3" xfId="2377"/>
    <cellStyle name="Comma 6 4 6 4" xfId="2378"/>
    <cellStyle name="Comma 6 4 7" xfId="2379"/>
    <cellStyle name="Comma 6 4 7 2" xfId="2380"/>
    <cellStyle name="Comma 6 4 7 3" xfId="2381"/>
    <cellStyle name="Comma 6 4 8" xfId="2382"/>
    <cellStyle name="Comma 6 4 8 2" xfId="2383"/>
    <cellStyle name="Comma 6 4 9" xfId="2384"/>
    <cellStyle name="Comma 6 5" xfId="2385"/>
    <cellStyle name="Comma 6 5 2" xfId="2386"/>
    <cellStyle name="Comma 6 5 2 2" xfId="2387"/>
    <cellStyle name="Comma 6 5 2 2 2" xfId="2388"/>
    <cellStyle name="Comma 6 5 2 3" xfId="2389"/>
    <cellStyle name="Comma 6 5 2 4" xfId="2390"/>
    <cellStyle name="Comma 6 5 3" xfId="2391"/>
    <cellStyle name="Comma 6 5 3 2" xfId="2392"/>
    <cellStyle name="Comma 6 5 3 2 2" xfId="2393"/>
    <cellStyle name="Comma 6 5 3 3" xfId="2394"/>
    <cellStyle name="Comma 6 5 3 4" xfId="2395"/>
    <cellStyle name="Comma 6 5 4" xfId="2396"/>
    <cellStyle name="Comma 6 5 4 2" xfId="2397"/>
    <cellStyle name="Comma 6 5 4 2 2" xfId="2398"/>
    <cellStyle name="Comma 6 5 4 3" xfId="2399"/>
    <cellStyle name="Comma 6 5 4 4" xfId="2400"/>
    <cellStyle name="Comma 6 5 5" xfId="2401"/>
    <cellStyle name="Comma 6 5 5 2" xfId="2402"/>
    <cellStyle name="Comma 6 5 5 2 2" xfId="2403"/>
    <cellStyle name="Comma 6 5 5 3" xfId="2404"/>
    <cellStyle name="Comma 6 5 5 4" xfId="2405"/>
    <cellStyle name="Comma 6 5 6" xfId="2406"/>
    <cellStyle name="Comma 6 5 6 2" xfId="2407"/>
    <cellStyle name="Comma 6 5 6 3" xfId="2408"/>
    <cellStyle name="Comma 6 5 7" xfId="2409"/>
    <cellStyle name="Comma 6 5 7 2" xfId="2410"/>
    <cellStyle name="Comma 6 5 8" xfId="2411"/>
    <cellStyle name="Comma 6 5 9" xfId="2412"/>
    <cellStyle name="Comma 6 6" xfId="2413"/>
    <cellStyle name="Comma 6 6 2" xfId="2414"/>
    <cellStyle name="Comma 6 6 2 2" xfId="2415"/>
    <cellStyle name="Comma 6 6 3" xfId="2416"/>
    <cellStyle name="Comma 6 6 4" xfId="2417"/>
    <cellStyle name="Comma 6 7" xfId="2418"/>
    <cellStyle name="Comma 6 7 2" xfId="2419"/>
    <cellStyle name="Comma 6 7 2 2" xfId="2420"/>
    <cellStyle name="Comma 6 7 3" xfId="2421"/>
    <cellStyle name="Comma 6 7 4" xfId="2422"/>
    <cellStyle name="Comma 6 8" xfId="2423"/>
    <cellStyle name="Comma 6 8 2" xfId="2424"/>
    <cellStyle name="Comma 6 8 2 2" xfId="2425"/>
    <cellStyle name="Comma 6 8 3" xfId="2426"/>
    <cellStyle name="Comma 6 8 4" xfId="2427"/>
    <cellStyle name="Comma 6 9" xfId="2428"/>
    <cellStyle name="Comma 6 9 2" xfId="2429"/>
    <cellStyle name="Comma 6 9 2 2" xfId="2430"/>
    <cellStyle name="Comma 6 9 3" xfId="2431"/>
    <cellStyle name="Comma 6 9 4" xfId="2432"/>
    <cellStyle name="Comma 7" xfId="2433"/>
    <cellStyle name="Comma 7 10" xfId="2434"/>
    <cellStyle name="Comma 7 10 2" xfId="2435"/>
    <cellStyle name="Comma 7 10 3" xfId="2436"/>
    <cellStyle name="Comma 7 11" xfId="2437"/>
    <cellStyle name="Comma 7 11 2" xfId="2438"/>
    <cellStyle name="Comma 7 12" xfId="2439"/>
    <cellStyle name="Comma 7 13" xfId="2440"/>
    <cellStyle name="Comma 7 2" xfId="2441"/>
    <cellStyle name="Comma 7 2 10" xfId="2442"/>
    <cellStyle name="Comma 7 2 2" xfId="2443"/>
    <cellStyle name="Comma 7 2 2 2" xfId="2444"/>
    <cellStyle name="Comma 7 2 2 2 2" xfId="2445"/>
    <cellStyle name="Comma 7 2 2 2 2 2" xfId="2446"/>
    <cellStyle name="Comma 7 2 2 2 3" xfId="2447"/>
    <cellStyle name="Comma 7 2 2 2 4" xfId="2448"/>
    <cellStyle name="Comma 7 2 2 3" xfId="2449"/>
    <cellStyle name="Comma 7 2 2 3 2" xfId="2450"/>
    <cellStyle name="Comma 7 2 2 3 2 2" xfId="2451"/>
    <cellStyle name="Comma 7 2 2 3 3" xfId="2452"/>
    <cellStyle name="Comma 7 2 2 3 4" xfId="2453"/>
    <cellStyle name="Comma 7 2 2 4" xfId="2454"/>
    <cellStyle name="Comma 7 2 2 4 2" xfId="2455"/>
    <cellStyle name="Comma 7 2 2 4 2 2" xfId="2456"/>
    <cellStyle name="Comma 7 2 2 4 3" xfId="2457"/>
    <cellStyle name="Comma 7 2 2 4 4" xfId="2458"/>
    <cellStyle name="Comma 7 2 2 5" xfId="2459"/>
    <cellStyle name="Comma 7 2 2 5 2" xfId="2460"/>
    <cellStyle name="Comma 7 2 2 5 2 2" xfId="2461"/>
    <cellStyle name="Comma 7 2 2 5 3" xfId="2462"/>
    <cellStyle name="Comma 7 2 2 5 4" xfId="2463"/>
    <cellStyle name="Comma 7 2 2 6" xfId="2464"/>
    <cellStyle name="Comma 7 2 2 6 2" xfId="2465"/>
    <cellStyle name="Comma 7 2 2 6 3" xfId="2466"/>
    <cellStyle name="Comma 7 2 2 7" xfId="2467"/>
    <cellStyle name="Comma 7 2 2 7 2" xfId="2468"/>
    <cellStyle name="Comma 7 2 2 8" xfId="2469"/>
    <cellStyle name="Comma 7 2 2 9" xfId="2470"/>
    <cellStyle name="Comma 7 2 3" xfId="2471"/>
    <cellStyle name="Comma 7 2 3 2" xfId="2472"/>
    <cellStyle name="Comma 7 2 3 2 2" xfId="2473"/>
    <cellStyle name="Comma 7 2 3 3" xfId="2474"/>
    <cellStyle name="Comma 7 2 3 4" xfId="2475"/>
    <cellStyle name="Comma 7 2 4" xfId="2476"/>
    <cellStyle name="Comma 7 2 4 2" xfId="2477"/>
    <cellStyle name="Comma 7 2 4 2 2" xfId="2478"/>
    <cellStyle name="Comma 7 2 4 3" xfId="2479"/>
    <cellStyle name="Comma 7 2 4 4" xfId="2480"/>
    <cellStyle name="Comma 7 2 5" xfId="2481"/>
    <cellStyle name="Comma 7 2 5 2" xfId="2482"/>
    <cellStyle name="Comma 7 2 5 2 2" xfId="2483"/>
    <cellStyle name="Comma 7 2 5 3" xfId="2484"/>
    <cellStyle name="Comma 7 2 5 4" xfId="2485"/>
    <cellStyle name="Comma 7 2 6" xfId="2486"/>
    <cellStyle name="Comma 7 2 6 2" xfId="2487"/>
    <cellStyle name="Comma 7 2 6 2 2" xfId="2488"/>
    <cellStyle name="Comma 7 2 6 3" xfId="2489"/>
    <cellStyle name="Comma 7 2 6 4" xfId="2490"/>
    <cellStyle name="Comma 7 2 7" xfId="2491"/>
    <cellStyle name="Comma 7 2 7 2" xfId="2492"/>
    <cellStyle name="Comma 7 2 7 3" xfId="2493"/>
    <cellStyle name="Comma 7 2 8" xfId="2494"/>
    <cellStyle name="Comma 7 2 8 2" xfId="2495"/>
    <cellStyle name="Comma 7 2 9" xfId="2496"/>
    <cellStyle name="Comma 7 3" xfId="2497"/>
    <cellStyle name="Comma 7 3 10" xfId="2498"/>
    <cellStyle name="Comma 7 3 2" xfId="2499"/>
    <cellStyle name="Comma 7 3 2 2" xfId="2500"/>
    <cellStyle name="Comma 7 3 2 2 2" xfId="2501"/>
    <cellStyle name="Comma 7 3 2 2 2 2" xfId="2502"/>
    <cellStyle name="Comma 7 3 2 2 3" xfId="2503"/>
    <cellStyle name="Comma 7 3 2 2 4" xfId="2504"/>
    <cellStyle name="Comma 7 3 2 3" xfId="2505"/>
    <cellStyle name="Comma 7 3 2 3 2" xfId="2506"/>
    <cellStyle name="Comma 7 3 2 3 2 2" xfId="2507"/>
    <cellStyle name="Comma 7 3 2 3 3" xfId="2508"/>
    <cellStyle name="Comma 7 3 2 3 4" xfId="2509"/>
    <cellStyle name="Comma 7 3 2 4" xfId="2510"/>
    <cellStyle name="Comma 7 3 2 4 2" xfId="2511"/>
    <cellStyle name="Comma 7 3 2 4 2 2" xfId="2512"/>
    <cellStyle name="Comma 7 3 2 4 3" xfId="2513"/>
    <cellStyle name="Comma 7 3 2 4 4" xfId="2514"/>
    <cellStyle name="Comma 7 3 2 5" xfId="2515"/>
    <cellStyle name="Comma 7 3 2 5 2" xfId="2516"/>
    <cellStyle name="Comma 7 3 2 5 2 2" xfId="2517"/>
    <cellStyle name="Comma 7 3 2 5 3" xfId="2518"/>
    <cellStyle name="Comma 7 3 2 5 4" xfId="2519"/>
    <cellStyle name="Comma 7 3 2 6" xfId="2520"/>
    <cellStyle name="Comma 7 3 2 6 2" xfId="2521"/>
    <cellStyle name="Comma 7 3 2 6 3" xfId="2522"/>
    <cellStyle name="Comma 7 3 2 7" xfId="2523"/>
    <cellStyle name="Comma 7 3 2 7 2" xfId="2524"/>
    <cellStyle name="Comma 7 3 2 8" xfId="2525"/>
    <cellStyle name="Comma 7 3 2 9" xfId="2526"/>
    <cellStyle name="Comma 7 3 3" xfId="2527"/>
    <cellStyle name="Comma 7 3 3 2" xfId="2528"/>
    <cellStyle name="Comma 7 3 3 2 2" xfId="2529"/>
    <cellStyle name="Comma 7 3 3 3" xfId="2530"/>
    <cellStyle name="Comma 7 3 3 4" xfId="2531"/>
    <cellStyle name="Comma 7 3 4" xfId="2532"/>
    <cellStyle name="Comma 7 3 4 2" xfId="2533"/>
    <cellStyle name="Comma 7 3 4 2 2" xfId="2534"/>
    <cellStyle name="Comma 7 3 4 3" xfId="2535"/>
    <cellStyle name="Comma 7 3 4 4" xfId="2536"/>
    <cellStyle name="Comma 7 3 5" xfId="2537"/>
    <cellStyle name="Comma 7 3 5 2" xfId="2538"/>
    <cellStyle name="Comma 7 3 5 2 2" xfId="2539"/>
    <cellStyle name="Comma 7 3 5 3" xfId="2540"/>
    <cellStyle name="Comma 7 3 5 4" xfId="2541"/>
    <cellStyle name="Comma 7 3 6" xfId="2542"/>
    <cellStyle name="Comma 7 3 6 2" xfId="2543"/>
    <cellStyle name="Comma 7 3 6 2 2" xfId="2544"/>
    <cellStyle name="Comma 7 3 6 3" xfId="2545"/>
    <cellStyle name="Comma 7 3 6 4" xfId="2546"/>
    <cellStyle name="Comma 7 3 7" xfId="2547"/>
    <cellStyle name="Comma 7 3 7 2" xfId="2548"/>
    <cellStyle name="Comma 7 3 7 3" xfId="2549"/>
    <cellStyle name="Comma 7 3 8" xfId="2550"/>
    <cellStyle name="Comma 7 3 8 2" xfId="2551"/>
    <cellStyle name="Comma 7 3 9" xfId="2552"/>
    <cellStyle name="Comma 7 4" xfId="2553"/>
    <cellStyle name="Comma 7 4 10" xfId="2554"/>
    <cellStyle name="Comma 7 4 2" xfId="2555"/>
    <cellStyle name="Comma 7 4 2 2" xfId="2556"/>
    <cellStyle name="Comma 7 4 2 2 2" xfId="2557"/>
    <cellStyle name="Comma 7 4 2 2 2 2" xfId="2558"/>
    <cellStyle name="Comma 7 4 2 2 3" xfId="2559"/>
    <cellStyle name="Comma 7 4 2 2 4" xfId="2560"/>
    <cellStyle name="Comma 7 4 2 3" xfId="2561"/>
    <cellStyle name="Comma 7 4 2 3 2" xfId="2562"/>
    <cellStyle name="Comma 7 4 2 3 2 2" xfId="2563"/>
    <cellStyle name="Comma 7 4 2 3 3" xfId="2564"/>
    <cellStyle name="Comma 7 4 2 3 4" xfId="2565"/>
    <cellStyle name="Comma 7 4 2 4" xfId="2566"/>
    <cellStyle name="Comma 7 4 2 4 2" xfId="2567"/>
    <cellStyle name="Comma 7 4 2 4 2 2" xfId="2568"/>
    <cellStyle name="Comma 7 4 2 4 3" xfId="2569"/>
    <cellStyle name="Comma 7 4 2 4 4" xfId="2570"/>
    <cellStyle name="Comma 7 4 2 5" xfId="2571"/>
    <cellStyle name="Comma 7 4 2 5 2" xfId="2572"/>
    <cellStyle name="Comma 7 4 2 5 2 2" xfId="2573"/>
    <cellStyle name="Comma 7 4 2 5 3" xfId="2574"/>
    <cellStyle name="Comma 7 4 2 5 4" xfId="2575"/>
    <cellStyle name="Comma 7 4 2 6" xfId="2576"/>
    <cellStyle name="Comma 7 4 2 6 2" xfId="2577"/>
    <cellStyle name="Comma 7 4 2 6 3" xfId="2578"/>
    <cellStyle name="Comma 7 4 2 7" xfId="2579"/>
    <cellStyle name="Comma 7 4 2 7 2" xfId="2580"/>
    <cellStyle name="Comma 7 4 2 8" xfId="2581"/>
    <cellStyle name="Comma 7 4 2 9" xfId="2582"/>
    <cellStyle name="Comma 7 4 3" xfId="2583"/>
    <cellStyle name="Comma 7 4 3 2" xfId="2584"/>
    <cellStyle name="Comma 7 4 3 2 2" xfId="2585"/>
    <cellStyle name="Comma 7 4 3 3" xfId="2586"/>
    <cellStyle name="Comma 7 4 3 4" xfId="2587"/>
    <cellStyle name="Comma 7 4 4" xfId="2588"/>
    <cellStyle name="Comma 7 4 4 2" xfId="2589"/>
    <cellStyle name="Comma 7 4 4 2 2" xfId="2590"/>
    <cellStyle name="Comma 7 4 4 3" xfId="2591"/>
    <cellStyle name="Comma 7 4 4 4" xfId="2592"/>
    <cellStyle name="Comma 7 4 5" xfId="2593"/>
    <cellStyle name="Comma 7 4 5 2" xfId="2594"/>
    <cellStyle name="Comma 7 4 5 2 2" xfId="2595"/>
    <cellStyle name="Comma 7 4 5 3" xfId="2596"/>
    <cellStyle name="Comma 7 4 5 4" xfId="2597"/>
    <cellStyle name="Comma 7 4 6" xfId="2598"/>
    <cellStyle name="Comma 7 4 6 2" xfId="2599"/>
    <cellStyle name="Comma 7 4 6 2 2" xfId="2600"/>
    <cellStyle name="Comma 7 4 6 3" xfId="2601"/>
    <cellStyle name="Comma 7 4 6 4" xfId="2602"/>
    <cellStyle name="Comma 7 4 7" xfId="2603"/>
    <cellStyle name="Comma 7 4 7 2" xfId="2604"/>
    <cellStyle name="Comma 7 4 7 3" xfId="2605"/>
    <cellStyle name="Comma 7 4 8" xfId="2606"/>
    <cellStyle name="Comma 7 4 8 2" xfId="2607"/>
    <cellStyle name="Comma 7 4 9" xfId="2608"/>
    <cellStyle name="Comma 7 5" xfId="2609"/>
    <cellStyle name="Comma 7 5 2" xfId="2610"/>
    <cellStyle name="Comma 7 5 2 2" xfId="2611"/>
    <cellStyle name="Comma 7 5 2 2 2" xfId="2612"/>
    <cellStyle name="Comma 7 5 2 3" xfId="2613"/>
    <cellStyle name="Comma 7 5 2 4" xfId="2614"/>
    <cellStyle name="Comma 7 5 3" xfId="2615"/>
    <cellStyle name="Comma 7 5 3 2" xfId="2616"/>
    <cellStyle name="Comma 7 5 3 2 2" xfId="2617"/>
    <cellStyle name="Comma 7 5 3 3" xfId="2618"/>
    <cellStyle name="Comma 7 5 3 4" xfId="2619"/>
    <cellStyle name="Comma 7 5 4" xfId="2620"/>
    <cellStyle name="Comma 7 5 4 2" xfId="2621"/>
    <cellStyle name="Comma 7 5 4 2 2" xfId="2622"/>
    <cellStyle name="Comma 7 5 4 3" xfId="2623"/>
    <cellStyle name="Comma 7 5 4 4" xfId="2624"/>
    <cellStyle name="Comma 7 5 5" xfId="2625"/>
    <cellStyle name="Comma 7 5 5 2" xfId="2626"/>
    <cellStyle name="Comma 7 5 5 2 2" xfId="2627"/>
    <cellStyle name="Comma 7 5 5 3" xfId="2628"/>
    <cellStyle name="Comma 7 5 5 4" xfId="2629"/>
    <cellStyle name="Comma 7 5 6" xfId="2630"/>
    <cellStyle name="Comma 7 5 6 2" xfId="2631"/>
    <cellStyle name="Comma 7 5 6 3" xfId="2632"/>
    <cellStyle name="Comma 7 5 7" xfId="2633"/>
    <cellStyle name="Comma 7 5 7 2" xfId="2634"/>
    <cellStyle name="Comma 7 5 8" xfId="2635"/>
    <cellStyle name="Comma 7 5 9" xfId="2636"/>
    <cellStyle name="Comma 7 6" xfId="2637"/>
    <cellStyle name="Comma 7 6 2" xfId="2638"/>
    <cellStyle name="Comma 7 6 2 2" xfId="2639"/>
    <cellStyle name="Comma 7 6 3" xfId="2640"/>
    <cellStyle name="Comma 7 6 4" xfId="2641"/>
    <cellStyle name="Comma 7 7" xfId="2642"/>
    <cellStyle name="Comma 7 7 2" xfId="2643"/>
    <cellStyle name="Comma 7 7 2 2" xfId="2644"/>
    <cellStyle name="Comma 7 7 3" xfId="2645"/>
    <cellStyle name="Comma 7 7 4" xfId="2646"/>
    <cellStyle name="Comma 7 8" xfId="2647"/>
    <cellStyle name="Comma 7 8 2" xfId="2648"/>
    <cellStyle name="Comma 7 8 2 2" xfId="2649"/>
    <cellStyle name="Comma 7 8 3" xfId="2650"/>
    <cellStyle name="Comma 7 8 4" xfId="2651"/>
    <cellStyle name="Comma 7 9" xfId="2652"/>
    <cellStyle name="Comma 7 9 2" xfId="2653"/>
    <cellStyle name="Comma 7 9 2 2" xfId="2654"/>
    <cellStyle name="Comma 7 9 3" xfId="2655"/>
    <cellStyle name="Comma 7 9 4" xfId="2656"/>
    <cellStyle name="Comma 8" xfId="2657"/>
    <cellStyle name="Comma 9" xfId="2689"/>
    <cellStyle name="Counterflow" xfId="54"/>
    <cellStyle name="DateLong" xfId="61"/>
    <cellStyle name="DateLong 2" xfId="83"/>
    <cellStyle name="DateLong 3" xfId="171"/>
    <cellStyle name="DateLong 4" xfId="2885"/>
    <cellStyle name="DateShort" xfId="62"/>
    <cellStyle name="DateShort 2" xfId="73"/>
    <cellStyle name="DateShort 3" xfId="172"/>
    <cellStyle name="Descriptor text" xfId="175"/>
    <cellStyle name="Documentation" xfId="59"/>
    <cellStyle name="Explanatory Text" xfId="18" builtinId="53" hidden="1"/>
    <cellStyle name="Explanatory Text" xfId="100" builtinId="53" customBuiltin="1"/>
    <cellStyle name="Export" xfId="56"/>
    <cellStyle name="Factor" xfId="63"/>
    <cellStyle name="Factor 2" xfId="159"/>
    <cellStyle name="Factor 3" xfId="2884"/>
    <cellStyle name="Good" xfId="8" builtinId="26" hidden="1"/>
    <cellStyle name="Good" xfId="90" builtinId="26" customBuiltin="1"/>
    <cellStyle name="Hard coded" xfId="57"/>
    <cellStyle name="headerStyle" xfId="2658"/>
    <cellStyle name="Heading" xfId="174"/>
    <cellStyle name="Heading 1" xfId="4" builtinId="16" hidden="1"/>
    <cellStyle name="Heading 1" xfId="86" builtinId="16" customBuiltin="1"/>
    <cellStyle name="Heading 2" xfId="5" builtinId="17" hidden="1"/>
    <cellStyle name="Heading 2" xfId="87" builtinId="17" customBuiltin="1"/>
    <cellStyle name="Heading 3" xfId="6" builtinId="18" hidden="1"/>
    <cellStyle name="Heading 3" xfId="88" builtinId="18" customBuiltin="1"/>
    <cellStyle name="Heading 4" xfId="7" builtinId="19" hidden="1"/>
    <cellStyle name="Heading 4" xfId="89" builtinId="19" customBuiltin="1"/>
    <cellStyle name="Hyperlink" xfId="60" builtinId="8"/>
    <cellStyle name="Hyperlink 2" xfId="126"/>
    <cellStyle name="Hyperlink 2 2" xfId="2659"/>
    <cellStyle name="Hyperlink 3" xfId="133"/>
    <cellStyle name="Hyperlink 4" xfId="165"/>
    <cellStyle name="Import" xfId="55"/>
    <cellStyle name="Input" xfId="11" builtinId="20" hidden="1"/>
    <cellStyle name="Input" xfId="93" builtinId="20" customBuiltin="1"/>
    <cellStyle name="Level 1 Heading" xfId="64"/>
    <cellStyle name="Level 2 Heading" xfId="65"/>
    <cellStyle name="Level 3 Heading" xfId="66"/>
    <cellStyle name="Linked Cell" xfId="14" builtinId="24" hidden="1"/>
    <cellStyle name="Linked Cell" xfId="96" builtinId="24" customBuiltin="1"/>
    <cellStyle name="Neutral" xfId="10" builtinId="28" hidden="1"/>
    <cellStyle name="Neutral" xfId="92" builtinId="28" customBuiltin="1"/>
    <cellStyle name="NJS" xfId="2660"/>
    <cellStyle name="Normal" xfId="0" builtinId="0"/>
    <cellStyle name="Normal 10" xfId="2704"/>
    <cellStyle name="Normal 10 2" xfId="143"/>
    <cellStyle name="Normal 11" xfId="2755"/>
    <cellStyle name="Normal 12" xfId="162"/>
    <cellStyle name="Normal 13" xfId="2692"/>
    <cellStyle name="Normal 14" xfId="2756"/>
    <cellStyle name="Normal 15" xfId="2753"/>
    <cellStyle name="Normal 16" xfId="2754"/>
    <cellStyle name="Normal 17" xfId="2695"/>
    <cellStyle name="Normal 18" xfId="2757"/>
    <cellStyle name="Normal 19" xfId="290"/>
    <cellStyle name="Normal 2" xfId="70"/>
    <cellStyle name="Normal 2 2" xfId="81"/>
    <cellStyle name="Normal 2 2 2" xfId="129"/>
    <cellStyle name="Normal 2 2 2 2" xfId="2875"/>
    <cellStyle name="Normal 2 3" xfId="75"/>
    <cellStyle name="Normal 2 3 2" xfId="167"/>
    <cellStyle name="Normal 2 3 3" xfId="144"/>
    <cellStyle name="Normal 2 3 4" xfId="2869"/>
    <cellStyle name="Normal 2 4" xfId="127"/>
    <cellStyle name="Normal 2 4 2" xfId="207"/>
    <cellStyle name="Normal 2 5" xfId="2867"/>
    <cellStyle name="Normal 20" xfId="135"/>
    <cellStyle name="Normal 21" xfId="2879"/>
    <cellStyle name="Normal 22" xfId="2880"/>
    <cellStyle name="Normal 24" xfId="153"/>
    <cellStyle name="Normal 3" xfId="74"/>
    <cellStyle name="Normal 3 2" xfId="77"/>
    <cellStyle name="Normal 3 2 2" xfId="130"/>
    <cellStyle name="Normal 3 2 2 2" xfId="148"/>
    <cellStyle name="Normal 3 2 2 3" xfId="2876"/>
    <cellStyle name="Normal 3 2 3" xfId="128"/>
    <cellStyle name="Normal 3 2 3 2" xfId="2661"/>
    <cellStyle name="Normal 3 2 3 3" xfId="2874"/>
    <cellStyle name="Normal 3 2 4" xfId="139"/>
    <cellStyle name="Normal 3 2 5" xfId="2871"/>
    <cellStyle name="Normal 3 3" xfId="161"/>
    <cellStyle name="Normal 3 3 2" xfId="150"/>
    <cellStyle name="Normal 3 4" xfId="145"/>
    <cellStyle name="Normal 3 5" xfId="138"/>
    <cellStyle name="Normal 3 6" xfId="2868"/>
    <cellStyle name="Normal 3 7" xfId="82"/>
    <cellStyle name="Normal 3 7 2" xfId="2663"/>
    <cellStyle name="Normal 3 7 3" xfId="2664"/>
    <cellStyle name="Normal 3 7 4" xfId="2662"/>
    <cellStyle name="Normal 4" xfId="76"/>
    <cellStyle name="Normal 4 2" xfId="80"/>
    <cellStyle name="Normal 4 2 2" xfId="131"/>
    <cellStyle name="Normal 4 2 3" xfId="2693"/>
    <cellStyle name="Normal 4 2 4" xfId="146"/>
    <cellStyle name="Normal 4 2 5" xfId="2873"/>
    <cellStyle name="Normal 4 3" xfId="2696"/>
    <cellStyle name="Normal 4 4" xfId="149"/>
    <cellStyle name="Normal 4 5" xfId="2870"/>
    <cellStyle name="Normal 5" xfId="134"/>
    <cellStyle name="Normal 5 2" xfId="2666"/>
    <cellStyle name="Normal 5 3" xfId="2667"/>
    <cellStyle name="Normal 5 4" xfId="2668"/>
    <cellStyle name="Normal 5 5" xfId="160"/>
    <cellStyle name="Normal 5 6" xfId="2665"/>
    <cellStyle name="Normal 5 7" xfId="157"/>
    <cellStyle name="Normal 5 8" xfId="2877"/>
    <cellStyle name="Normal 6" xfId="163"/>
    <cellStyle name="Normal 6 2" xfId="2878"/>
    <cellStyle name="Normal 7" xfId="164"/>
    <cellStyle name="Normal 8" xfId="166"/>
    <cellStyle name="Normal 8 2" xfId="2700"/>
    <cellStyle name="Normal 8 3" xfId="291"/>
    <cellStyle name="Normal 9" xfId="2688"/>
    <cellStyle name="Note" xfId="17" builtinId="10" hidden="1"/>
    <cellStyle name="Note" xfId="99" builtinId="10" customBuiltin="1"/>
    <cellStyle name="OfwatAmber" xfId="176"/>
    <cellStyle name="OfwatCalculation" xfId="177"/>
    <cellStyle name="OfwatCopy" xfId="178"/>
    <cellStyle name="OfwatDescTxt" xfId="179"/>
    <cellStyle name="OfwatEmphasis" xfId="180"/>
    <cellStyle name="OfwatGreen" xfId="181"/>
    <cellStyle name="OfwatHeaderTxt" xfId="182"/>
    <cellStyle name="OfwatInput" xfId="183"/>
    <cellStyle name="OfwatINVALID" xfId="184"/>
    <cellStyle name="OfwatNormal" xfId="185"/>
    <cellStyle name="OfwatRedPurple" xfId="186"/>
    <cellStyle name="Output" xfId="12" builtinId="21" hidden="1"/>
    <cellStyle name="Output" xfId="94" builtinId="21" customBuiltin="1"/>
    <cellStyle name="Output Amounts" xfId="2669"/>
    <cellStyle name="Output Column Headings" xfId="2670"/>
    <cellStyle name="Output Line Items" xfId="2671"/>
    <cellStyle name="Output Report Heading" xfId="2672"/>
    <cellStyle name="Output Report Title" xfId="2673"/>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72"/>
    <cellStyle name="Percent 2 2" xfId="147"/>
    <cellStyle name="Percent 2 2 2" xfId="2676"/>
    <cellStyle name="Percent 2 2 3" xfId="2677"/>
    <cellStyle name="Percent 2 2 4" xfId="2678"/>
    <cellStyle name="Percent 2 2 5" xfId="2694"/>
    <cellStyle name="Percent 2 2 6" xfId="2675"/>
    <cellStyle name="Percent 2 3" xfId="154"/>
    <cellStyle name="Percent 2 3 2" xfId="2680"/>
    <cellStyle name="Percent 2 3 3" xfId="2681"/>
    <cellStyle name="Percent 2 3 4" xfId="2698"/>
    <cellStyle name="Percent 2 3 5" xfId="2679"/>
    <cellStyle name="Percent 2 4" xfId="208"/>
    <cellStyle name="Percent 2 4 2" xfId="2683"/>
    <cellStyle name="Percent 2 4 3" xfId="2684"/>
    <cellStyle name="Percent 2 4 4" xfId="2725"/>
    <cellStyle name="Percent 2 4 5" xfId="2682"/>
    <cellStyle name="Percent 2 5" xfId="2685"/>
    <cellStyle name="Percent 2 6" xfId="2686"/>
    <cellStyle name="Percent 2 7" xfId="2687"/>
    <cellStyle name="Percent 2 8" xfId="2674"/>
    <cellStyle name="Percent 2 9" xfId="141"/>
    <cellStyle name="Percent 3" xfId="79"/>
    <cellStyle name="Percent 3 2" xfId="156"/>
    <cellStyle name="Percent 3 3" xfId="2872"/>
    <cellStyle name="Percent 4" xfId="84"/>
    <cellStyle name="Percent 4 2" xfId="2690"/>
    <cellStyle name="Percent 5" xfId="132"/>
    <cellStyle name="Percent 6" xfId="137"/>
    <cellStyle name="Percent 7" xfId="142"/>
    <cellStyle name="Percent 8" xfId="2882"/>
    <cellStyle name="Percent 9" xfId="2883"/>
    <cellStyle name="Title" xfId="3" builtinId="15" hidden="1"/>
    <cellStyle name="Title" xfId="85" builtinId="15" customBuiltin="1"/>
    <cellStyle name="Total" xfId="19" builtinId="25" hidden="1"/>
    <cellStyle name="Total" xfId="101" builtinId="25" customBuiltin="1"/>
    <cellStyle name="Validation error" xfId="78"/>
    <cellStyle name="Warning Text" xfId="16" builtinId="11" customBuiltin="1"/>
    <cellStyle name="Warning Text 2" xfId="98"/>
    <cellStyle name="WIP" xfId="53"/>
    <cellStyle name="Year" xfId="71"/>
    <cellStyle name="Year 2" xfId="173"/>
    <cellStyle name="Year 3" xfId="2886"/>
  </cellStyles>
  <dxfs count="109">
    <dxf>
      <font>
        <color theme="0"/>
      </font>
      <fill>
        <patternFill>
          <bgColor theme="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
      <fill>
        <patternFill patternType="solid">
          <bgColor theme="9" tint="0.39994506668294322"/>
        </patternFill>
      </fill>
    </dxf>
    <dxf>
      <fill>
        <patternFill>
          <bgColor rgb="FF99CCFF"/>
        </patternFill>
      </fill>
    </dxf>
    <dxf>
      <fill>
        <patternFill patternType="solid">
          <bgColor theme="9" tint="0.39994506668294322"/>
        </patternFill>
      </fill>
    </dxf>
    <dxf>
      <fill>
        <patternFill>
          <bgColor rgb="FF99CCFF"/>
        </patternFill>
      </fill>
    </dxf>
    <dxf>
      <fill>
        <patternFill>
          <bgColor indexed="10"/>
        </patternFill>
      </fill>
    </dxf>
    <dxf>
      <fill>
        <patternFill>
          <bgColor indexed="10"/>
        </patternFill>
      </fill>
    </dxf>
  </dxfs>
  <tableStyles count="0" defaultTableStyle="TableStyleMedium2" defaultPivotStyle="PivotStyleLight16"/>
  <colors>
    <mruColors>
      <color rgb="FF99CCFF"/>
      <color rgb="FFCCE9AD"/>
      <color rgb="FF0000FF"/>
      <color rgb="FFFFFF99"/>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ert.thorp@ofwat.gov.uk" TargetMode="External"/><Relationship Id="rId2" Type="http://schemas.openxmlformats.org/officeDocument/2006/relationships/hyperlink" Target="mailto:thomas.jones@ofwat.gov.uk" TargetMode="External"/><Relationship Id="rId1" Type="http://schemas.openxmlformats.org/officeDocument/2006/relationships/hyperlink" Target="mailto:kleem.malik@ofwat.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economy/inflationandpriceindices/bulletins/consumerpriceinflation/may201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0"/>
  <sheetViews>
    <sheetView showRuler="0" zoomScale="90" zoomScaleNormal="90" workbookViewId="0"/>
  </sheetViews>
  <sheetFormatPr defaultColWidth="0" defaultRowHeight="12.75" customHeight="1" zeroHeight="1"/>
  <cols>
    <col min="1" max="1" width="9.08984375" style="4" customWidth="1"/>
    <col min="2" max="2" width="25.36328125" style="4" customWidth="1"/>
    <col min="3" max="3" width="24.81640625" style="4" customWidth="1"/>
    <col min="4" max="8" width="9.08984375" style="4" customWidth="1"/>
    <col min="9" max="9" width="49.6328125" style="4" customWidth="1"/>
    <col min="10" max="16383" width="0" style="4" hidden="1"/>
    <col min="16384" max="16384" width="8.81640625" style="4" hidden="1" customWidth="1"/>
  </cols>
  <sheetData>
    <row r="1" spans="1:9" ht="29.5">
      <c r="A1" s="80" t="str">
        <f ca="1" xml:space="preserve"> RIGHT(CELL("filename", $A$1), LEN(CELL("filename", $A$1)) - SEARCH("]", CELL("filename", $A$1)))</f>
        <v>Cover</v>
      </c>
      <c r="B1" s="3"/>
      <c r="C1" s="3"/>
      <c r="D1" s="3"/>
      <c r="E1" s="3"/>
      <c r="F1" s="3"/>
      <c r="G1" s="3"/>
      <c r="H1" s="3"/>
      <c r="I1" s="3"/>
    </row>
    <row r="2" spans="1:9" ht="12.5"/>
    <row r="3" spans="1:9" ht="12.5">
      <c r="B3" s="5" t="s">
        <v>0</v>
      </c>
      <c r="C3" s="72" t="s">
        <v>31</v>
      </c>
    </row>
    <row r="4" spans="1:9" ht="12.5">
      <c r="B4" s="5" t="s">
        <v>25</v>
      </c>
      <c r="C4" s="4" t="s">
        <v>823</v>
      </c>
    </row>
    <row r="5" spans="1:9" ht="14">
      <c r="B5" s="5" t="s">
        <v>26</v>
      </c>
      <c r="C5" s="73"/>
    </row>
    <row r="6" spans="1:9" ht="12.5">
      <c r="B6" s="5" t="s">
        <v>27</v>
      </c>
      <c r="C6" s="566">
        <v>43731</v>
      </c>
    </row>
    <row r="7" spans="1:9" ht="12.5">
      <c r="B7" s="5"/>
      <c r="C7" s="74"/>
    </row>
    <row r="8" spans="1:9" ht="12.5">
      <c r="B8" s="5" t="s">
        <v>28</v>
      </c>
      <c r="C8" s="5" t="s">
        <v>789</v>
      </c>
    </row>
    <row r="9" spans="1:9" ht="14.5">
      <c r="B9" s="5" t="s">
        <v>30</v>
      </c>
      <c r="C9" s="90" t="s">
        <v>820</v>
      </c>
    </row>
    <row r="10" spans="1:9" ht="14.5">
      <c r="B10" s="5"/>
      <c r="C10" s="90" t="s">
        <v>821</v>
      </c>
    </row>
    <row r="11" spans="1:9" ht="12.5">
      <c r="B11" s="5" t="s">
        <v>29</v>
      </c>
      <c r="C11" s="5" t="s">
        <v>791</v>
      </c>
    </row>
    <row r="12" spans="1:9" ht="14.5">
      <c r="B12" s="5"/>
      <c r="C12" s="465" t="s">
        <v>822</v>
      </c>
    </row>
    <row r="13" spans="1:9" ht="12.5">
      <c r="B13" s="5"/>
    </row>
    <row r="14" spans="1:9" ht="12.5"/>
    <row r="15" spans="1:9" ht="12.75" customHeight="1">
      <c r="B15" s="557" t="s">
        <v>712</v>
      </c>
    </row>
    <row r="16" spans="1:9" ht="5.25" customHeight="1"/>
    <row r="17" spans="2:3" ht="12.75" customHeight="1">
      <c r="B17" s="4" t="s">
        <v>713</v>
      </c>
    </row>
    <row r="18" spans="2:3" ht="12.75" customHeight="1">
      <c r="B18" s="4" t="s">
        <v>714</v>
      </c>
    </row>
    <row r="19" spans="2:3" ht="12.75" customHeight="1"/>
    <row r="20" spans="2:3" ht="12.75" customHeight="1">
      <c r="B20" s="557" t="s">
        <v>718</v>
      </c>
    </row>
    <row r="21" spans="2:3" ht="12.75" customHeight="1">
      <c r="B21" s="532">
        <f xml:space="preserve"> Check!F$3</f>
        <v>0</v>
      </c>
      <c r="C21" s="373" t="str">
        <f xml:space="preserve"> Check!G$3</f>
        <v>checks</v>
      </c>
    </row>
    <row r="22" spans="2:3" ht="12.75" customHeight="1"/>
    <row r="23" spans="2:3" ht="12.75" customHeight="1"/>
    <row r="24" spans="2:3" ht="12.75" customHeight="1">
      <c r="B24" s="557" t="s">
        <v>741</v>
      </c>
    </row>
    <row r="25" spans="2:3" ht="5.25" customHeight="1"/>
    <row r="26" spans="2:3" ht="12.75" customHeight="1">
      <c r="B26" s="4" t="s">
        <v>819</v>
      </c>
    </row>
    <row r="27" spans="2:3" ht="12.75"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conditionalFormatting sqref="B21">
    <cfRule type="cellIs" dxfId="108" priority="3" stopIfTrue="1" operator="notEqual">
      <formula>0</formula>
    </cfRule>
    <cfRule type="cellIs" dxfId="107" priority="4" stopIfTrue="1" operator="equal">
      <formula>""</formula>
    </cfRule>
  </conditionalFormatting>
  <hyperlinks>
    <hyperlink ref="C9" r:id="rId1"/>
    <hyperlink ref="C10" r:id="rId2"/>
    <hyperlink ref="C12" r:id="rId3"/>
  </hyperlinks>
  <printOptions headings="1"/>
  <pageMargins left="0.70866141732283472" right="0.70866141732283472" top="0.74803149606299213" bottom="0.74803149606299213" header="0.31496062992125984" footer="0.31496062992125984"/>
  <pageSetup paperSize="9" scale="84" orientation="landscape" r:id="rId4"/>
  <headerFooter>
    <oddHeader>&amp;LPage &amp;P of &amp;N&amp;CSheet: &amp;A&amp;ROFFICIAL SENSITIVE</oddHeader>
    <oddFooter>&amp;L&amp;F printed on &amp;D at &amp;T&amp;ROFWAT</oddFooter>
  </headerFooter>
  <extLst>
    <ext xmlns:x14="http://schemas.microsoft.com/office/spreadsheetml/2009/9/main" uri="{78C0D931-6437-407d-A8EE-F0AAD7539E65}">
      <x14:conditionalFormattings>
        <x14:conditionalFormatting xmlns:xm="http://schemas.microsoft.com/office/excel/2006/main">
          <x14:cfRule type="cellIs" priority="1" operator="equal" id="{6464536C-7B18-453A-98DB-A1C53127FAF5}">
            <xm:f>InpOverride!$F$19</xm:f>
            <x14:dxf>
              <fill>
                <patternFill>
                  <bgColor rgb="FF99CCFF"/>
                </patternFill>
              </fill>
            </x14:dxf>
          </x14:cfRule>
          <x14:cfRule type="cellIs" priority="2" operator="equal" id="{2DD7BE3E-E3D2-4679-80B1-78BCBE498AB5}">
            <xm:f>InpOverride!$F$20</xm:f>
            <x14:dxf>
              <fill>
                <patternFill patternType="solid">
                  <bgColor theme="9" tint="0.39994506668294322"/>
                </patternFill>
              </fill>
            </x14:dxf>
          </x14:cfRule>
          <xm:sqref>C21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AB58"/>
  <sheetViews>
    <sheetView zoomScale="90" zoomScaleNormal="90" workbookViewId="0">
      <pane xSplit="9" ySplit="6" topLeftCell="M7" activePane="bottomRight" state="frozen"/>
      <selection pane="topRight"/>
      <selection pane="bottomLeft"/>
      <selection pane="bottomRight"/>
    </sheetView>
  </sheetViews>
  <sheetFormatPr defaultColWidth="0" defaultRowHeight="12.5" zeroHeight="1"/>
  <cols>
    <col min="1" max="4" width="1.81640625" customWidth="1"/>
    <col min="5" max="5" width="42.36328125" customWidth="1"/>
    <col min="6" max="8" width="8.7265625" customWidth="1"/>
    <col min="9" max="9" width="2.6328125" customWidth="1"/>
    <col min="10" max="28" width="12.26953125" customWidth="1"/>
  </cols>
  <sheetData>
    <row r="1" spans="1:28" s="81" customFormat="1" ht="25">
      <c r="A1" s="80" t="str">
        <f ca="1" xml:space="preserve"> RIGHT(CELL("FILENAME", $A$1), LEN(CELL("FILENAME", $A$1)) - SEARCH("]", CELL("FILENAME", $A$1)))</f>
        <v>Outputs</v>
      </c>
      <c r="C1" s="89"/>
      <c r="E1" s="88"/>
    </row>
    <row r="2" spans="1:28" ht="13">
      <c r="A2" s="419"/>
      <c r="B2" s="419"/>
      <c r="C2" s="338"/>
      <c r="D2" s="379"/>
      <c r="E2" s="381" t="s">
        <v>208</v>
      </c>
      <c r="F2" s="532">
        <f xml:space="preserve"> Check!F$3</f>
        <v>0</v>
      </c>
      <c r="G2" s="373" t="str">
        <f xml:space="preserve"> Check!G$3</f>
        <v>checks</v>
      </c>
      <c r="H2" s="381"/>
      <c r="I2" s="381"/>
      <c r="J2" s="393">
        <f>Time!J26</f>
        <v>40999</v>
      </c>
      <c r="K2" s="393">
        <f>Time!K26</f>
        <v>41364</v>
      </c>
      <c r="L2" s="393">
        <f>Time!L26</f>
        <v>41729</v>
      </c>
      <c r="M2" s="393">
        <f>Time!M26</f>
        <v>42094</v>
      </c>
      <c r="N2" s="393">
        <f>Time!N26</f>
        <v>42460</v>
      </c>
      <c r="O2" s="393">
        <f>Time!O26</f>
        <v>42825</v>
      </c>
      <c r="P2" s="393">
        <f>Time!P26</f>
        <v>43190</v>
      </c>
      <c r="Q2" s="393">
        <f>Time!Q26</f>
        <v>43555</v>
      </c>
      <c r="R2" s="393">
        <f>Time!R26</f>
        <v>43921</v>
      </c>
      <c r="S2" s="393">
        <f>Time!S26</f>
        <v>44286</v>
      </c>
      <c r="T2" s="393">
        <f>Time!T26</f>
        <v>44651</v>
      </c>
      <c r="U2" s="393">
        <f>Time!U26</f>
        <v>45016</v>
      </c>
      <c r="V2" s="393">
        <f>Time!V26</f>
        <v>45382</v>
      </c>
      <c r="W2" s="393">
        <f>Time!W26</f>
        <v>45747</v>
      </c>
      <c r="X2" s="393">
        <f>Time!X26</f>
        <v>46112</v>
      </c>
      <c r="Y2" s="393">
        <f>Time!Y26</f>
        <v>46477</v>
      </c>
      <c r="Z2" s="393">
        <f>Time!Z26</f>
        <v>46843</v>
      </c>
      <c r="AA2" s="393">
        <f>Time!AA26</f>
        <v>47208</v>
      </c>
      <c r="AB2" s="393">
        <f>Time!AB26</f>
        <v>47573</v>
      </c>
    </row>
    <row r="3" spans="1:28" ht="13">
      <c r="A3" s="419"/>
      <c r="B3" s="419"/>
      <c r="C3" s="338"/>
      <c r="D3" s="379"/>
      <c r="E3" s="381" t="s">
        <v>424</v>
      </c>
      <c r="F3" s="373"/>
      <c r="G3" s="373"/>
      <c r="H3" s="373"/>
      <c r="I3" s="373"/>
      <c r="J3" s="373" t="str">
        <f>Time!J$96</f>
        <v>Actual</v>
      </c>
      <c r="K3" s="373" t="str">
        <f>Time!K$96</f>
        <v>Actual</v>
      </c>
      <c r="L3" s="373" t="str">
        <f>Time!L$96</f>
        <v>Actual</v>
      </c>
      <c r="M3" s="373" t="str">
        <f>Time!M$96</f>
        <v>Actual</v>
      </c>
      <c r="N3" s="373" t="str">
        <f>Time!N$96</f>
        <v>Actual</v>
      </c>
      <c r="O3" s="373" t="str">
        <f>Time!O$96</f>
        <v>Actual</v>
      </c>
      <c r="P3" s="373" t="str">
        <f>Time!P$96</f>
        <v>Actual</v>
      </c>
      <c r="Q3" s="373" t="str">
        <f>Time!Q$96</f>
        <v>Forecast</v>
      </c>
      <c r="R3" s="373" t="str">
        <f>Time!R$96</f>
        <v>Forecast</v>
      </c>
      <c r="S3" s="373" t="str">
        <f>Time!S$96</f>
        <v>Forecast</v>
      </c>
      <c r="T3" s="373" t="str">
        <f>Time!T$96</f>
        <v>Forecast</v>
      </c>
      <c r="U3" s="373" t="str">
        <f>Time!U$96</f>
        <v>Forecast</v>
      </c>
      <c r="V3" s="373" t="str">
        <f>Time!V$96</f>
        <v>Forecast</v>
      </c>
      <c r="W3" s="373" t="str">
        <f>Time!W$96</f>
        <v>Forecast</v>
      </c>
      <c r="X3" s="373" t="str">
        <f>Time!X$96</f>
        <v>Forecast</v>
      </c>
      <c r="Y3" s="373" t="str">
        <f>Time!Y$96</f>
        <v>Forecast</v>
      </c>
      <c r="Z3" s="373" t="str">
        <f>Time!Z$96</f>
        <v>Forecast</v>
      </c>
      <c r="AA3" s="373" t="str">
        <f>Time!AA$96</f>
        <v>Forecast</v>
      </c>
      <c r="AB3" s="373" t="str">
        <f>Time!AB$96</f>
        <v>Forecast</v>
      </c>
    </row>
    <row r="4" spans="1:28" ht="13">
      <c r="A4" s="419"/>
      <c r="B4" s="419"/>
      <c r="C4" s="338"/>
      <c r="D4" s="379"/>
      <c r="E4" s="379" t="s">
        <v>32</v>
      </c>
      <c r="F4" s="381"/>
      <c r="G4" s="381"/>
      <c r="H4" s="381"/>
      <c r="I4" s="381"/>
      <c r="J4" s="398">
        <f>InpOverride!J4</f>
        <v>2012</v>
      </c>
      <c r="K4" s="398">
        <f>InpOverride!K4</f>
        <v>2013</v>
      </c>
      <c r="L4" s="398">
        <f>InpOverride!L4</f>
        <v>2014</v>
      </c>
      <c r="M4" s="398">
        <f>InpOverride!M4</f>
        <v>2015</v>
      </c>
      <c r="N4" s="398">
        <f>InpOverride!N4</f>
        <v>2016</v>
      </c>
      <c r="O4" s="398">
        <f>InpOverride!O4</f>
        <v>2017</v>
      </c>
      <c r="P4" s="398">
        <f>InpOverride!P4</f>
        <v>2018</v>
      </c>
      <c r="Q4" s="398">
        <f>InpOverride!Q4</f>
        <v>2019</v>
      </c>
      <c r="R4" s="398">
        <f>InpOverride!R4</f>
        <v>2020</v>
      </c>
      <c r="S4" s="398">
        <f>InpOverride!S4</f>
        <v>2021</v>
      </c>
      <c r="T4" s="398">
        <f>InpOverride!T4</f>
        <v>2022</v>
      </c>
      <c r="U4" s="398">
        <f>InpOverride!U4</f>
        <v>2023</v>
      </c>
      <c r="V4" s="398">
        <f>InpOverride!V4</f>
        <v>2024</v>
      </c>
      <c r="W4" s="398">
        <f>InpOverride!W4</f>
        <v>2025</v>
      </c>
      <c r="X4" s="398">
        <f>InpOverride!X4</f>
        <v>2026</v>
      </c>
      <c r="Y4" s="398">
        <f>InpOverride!Y4</f>
        <v>2027</v>
      </c>
      <c r="Z4" s="398">
        <f>InpOverride!Z4</f>
        <v>2028</v>
      </c>
      <c r="AA4" s="398">
        <f>InpOverride!AA4</f>
        <v>2029</v>
      </c>
      <c r="AB4" s="398">
        <f>InpOverride!AB4</f>
        <v>2030</v>
      </c>
    </row>
    <row r="5" spans="1:28" ht="13">
      <c r="A5" s="419"/>
      <c r="B5" s="419"/>
      <c r="C5" s="338"/>
      <c r="D5" s="419" t="s">
        <v>68</v>
      </c>
      <c r="E5" s="379" t="s">
        <v>22</v>
      </c>
      <c r="F5" s="107" t="s">
        <v>5</v>
      </c>
      <c r="G5" s="392" t="s">
        <v>4</v>
      </c>
      <c r="H5" s="107" t="s">
        <v>6</v>
      </c>
      <c r="I5" s="379"/>
      <c r="J5" s="379">
        <f>InpOverride!J5</f>
        <v>1</v>
      </c>
      <c r="K5" s="379">
        <f>InpOverride!K5</f>
        <v>2</v>
      </c>
      <c r="L5" s="379">
        <f>InpOverride!L5</f>
        <v>3</v>
      </c>
      <c r="M5" s="379">
        <f>InpOverride!M5</f>
        <v>4</v>
      </c>
      <c r="N5" s="379">
        <f>InpOverride!N5</f>
        <v>5</v>
      </c>
      <c r="O5" s="379">
        <f>InpOverride!O5</f>
        <v>6</v>
      </c>
      <c r="P5" s="379">
        <f>InpOverride!P5</f>
        <v>7</v>
      </c>
      <c r="Q5" s="379">
        <f>InpOverride!Q5</f>
        <v>8</v>
      </c>
      <c r="R5" s="379">
        <f>InpOverride!R5</f>
        <v>9</v>
      </c>
      <c r="S5" s="379">
        <f>InpOverride!S5</f>
        <v>10</v>
      </c>
      <c r="T5" s="379">
        <f>InpOverride!T5</f>
        <v>11</v>
      </c>
      <c r="U5" s="379">
        <f>InpOverride!U5</f>
        <v>12</v>
      </c>
      <c r="V5" s="379">
        <f>InpOverride!V5</f>
        <v>13</v>
      </c>
      <c r="W5" s="379">
        <f>InpOverride!W5</f>
        <v>14</v>
      </c>
      <c r="X5" s="379">
        <f>InpOverride!X5</f>
        <v>15</v>
      </c>
      <c r="Y5" s="379">
        <f>InpOverride!Y5</f>
        <v>16</v>
      </c>
      <c r="Z5" s="379">
        <f>InpOverride!Z5</f>
        <v>17</v>
      </c>
      <c r="AA5" s="379">
        <f>InpOverride!AA5</f>
        <v>18</v>
      </c>
      <c r="AB5" s="379">
        <f>InpOverride!AB5</f>
        <v>19</v>
      </c>
    </row>
    <row r="6" spans="1:28"/>
    <row r="7" spans="1:28"/>
    <row r="8" spans="1:28" ht="13">
      <c r="A8" s="419" t="s">
        <v>473</v>
      </c>
      <c r="B8" s="419"/>
      <c r="C8" s="379"/>
      <c r="D8" s="419"/>
      <c r="E8" s="419"/>
      <c r="F8" s="419"/>
      <c r="G8" s="419"/>
      <c r="H8" s="419"/>
      <c r="I8" s="419"/>
      <c r="J8" s="419"/>
      <c r="K8" s="419"/>
      <c r="L8" s="419"/>
      <c r="M8" s="419"/>
      <c r="N8" s="419"/>
      <c r="O8" s="419"/>
      <c r="P8" s="419"/>
      <c r="Q8" s="419"/>
      <c r="R8" s="419"/>
      <c r="S8" s="419"/>
      <c r="T8" s="419"/>
      <c r="U8" s="419"/>
      <c r="V8" s="419"/>
      <c r="W8" s="419"/>
      <c r="X8" s="419"/>
      <c r="Y8" s="419"/>
      <c r="Z8" s="419"/>
      <c r="AA8" s="419"/>
      <c r="AB8" s="419"/>
    </row>
    <row r="9" spans="1:28" ht="13">
      <c r="A9" s="396"/>
      <c r="B9" s="396"/>
      <c r="C9" s="377"/>
      <c r="D9" s="499"/>
      <c r="E9" s="500" t="str">
        <f xml:space="preserve"> Inflation!E$223</f>
        <v>RPI: Months of actual data for Financial Year - Active</v>
      </c>
      <c r="F9" s="500">
        <f xml:space="preserve"> Inflation!F$223</f>
        <v>0</v>
      </c>
      <c r="G9" s="500" t="str">
        <f xml:space="preserve"> Inflation!G$223</f>
        <v>nr</v>
      </c>
      <c r="H9" s="500">
        <f xml:space="preserve"> Inflation!H$223</f>
        <v>0</v>
      </c>
      <c r="I9" s="500">
        <f xml:space="preserve"> Inflation!I$223</f>
        <v>0</v>
      </c>
      <c r="J9" s="501">
        <f xml:space="preserve"> Inflation!J$223</f>
        <v>12</v>
      </c>
      <c r="K9" s="501">
        <f xml:space="preserve"> Inflation!K$223</f>
        <v>12</v>
      </c>
      <c r="L9" s="501">
        <f xml:space="preserve"> Inflation!L$223</f>
        <v>12</v>
      </c>
      <c r="M9" s="501">
        <f xml:space="preserve"> Inflation!M$223</f>
        <v>12</v>
      </c>
      <c r="N9" s="501">
        <f xml:space="preserve"> Inflation!N$223</f>
        <v>12</v>
      </c>
      <c r="O9" s="501">
        <f xml:space="preserve"> Inflation!O$223</f>
        <v>12</v>
      </c>
      <c r="P9" s="501">
        <f xml:space="preserve"> Inflation!P$223</f>
        <v>12</v>
      </c>
      <c r="Q9" s="501">
        <f xml:space="preserve"> Inflation!Q$223</f>
        <v>12</v>
      </c>
      <c r="R9" s="501">
        <f xml:space="preserve"> Inflation!R$223</f>
        <v>12</v>
      </c>
      <c r="S9" s="501">
        <f xml:space="preserve"> Inflation!S$223</f>
        <v>12</v>
      </c>
      <c r="T9" s="501">
        <f xml:space="preserve"> Inflation!T$223</f>
        <v>12</v>
      </c>
      <c r="U9" s="501">
        <f xml:space="preserve"> Inflation!U$223</f>
        <v>12</v>
      </c>
      <c r="V9" s="501">
        <f xml:space="preserve"> Inflation!V$223</f>
        <v>12</v>
      </c>
      <c r="W9" s="501">
        <f xml:space="preserve"> Inflation!W$223</f>
        <v>12</v>
      </c>
      <c r="X9" s="501">
        <f xml:space="preserve"> Inflation!X$223</f>
        <v>12</v>
      </c>
      <c r="Y9" s="501">
        <f xml:space="preserve"> Inflation!Y$223</f>
        <v>12</v>
      </c>
      <c r="Z9" s="501">
        <f xml:space="preserve"> Inflation!Z$223</f>
        <v>12</v>
      </c>
      <c r="AA9" s="501">
        <f xml:space="preserve"> Inflation!AA$223</f>
        <v>12</v>
      </c>
      <c r="AB9" s="501">
        <f xml:space="preserve"> Inflation!AB$223</f>
        <v>12</v>
      </c>
    </row>
    <row r="10" spans="1:28" ht="13">
      <c r="A10" s="396"/>
      <c r="B10" s="396"/>
      <c r="C10" s="377"/>
      <c r="D10" s="499"/>
      <c r="E10" s="500" t="str">
        <f xml:space="preserve"> Inflation!E$226</f>
        <v>Retail Price Index for April - Active</v>
      </c>
      <c r="F10" s="500">
        <f xml:space="preserve"> Inflation!F$226</f>
        <v>0</v>
      </c>
      <c r="G10" s="500" t="str">
        <f xml:space="preserve"> Inflation!G$226</f>
        <v xml:space="preserve"> nr </v>
      </c>
      <c r="H10" s="500">
        <f xml:space="preserve"> Inflation!H$226</f>
        <v>0</v>
      </c>
      <c r="I10" s="500">
        <f xml:space="preserve"> Inflation!I$226</f>
        <v>0</v>
      </c>
      <c r="J10" s="501">
        <f xml:space="preserve"> Inflation!J$226</f>
        <v>234.4</v>
      </c>
      <c r="K10" s="501">
        <f xml:space="preserve"> Inflation!K$226</f>
        <v>242.5</v>
      </c>
      <c r="L10" s="501">
        <f xml:space="preserve"> Inflation!L$226</f>
        <v>249.5</v>
      </c>
      <c r="M10" s="501">
        <f xml:space="preserve"> Inflation!M$226</f>
        <v>255.7</v>
      </c>
      <c r="N10" s="501">
        <f xml:space="preserve"> Inflation!N$226</f>
        <v>258</v>
      </c>
      <c r="O10" s="501">
        <f xml:space="preserve"> Inflation!O$226</f>
        <v>261.39999999999998</v>
      </c>
      <c r="P10" s="501">
        <f xml:space="preserve"> Inflation!P$226</f>
        <v>270.60000000000002</v>
      </c>
      <c r="Q10" s="501">
        <f xml:space="preserve"> Inflation!Q$226</f>
        <v>279.7</v>
      </c>
      <c r="R10" s="501">
        <f xml:space="preserve"> Inflation!R$226</f>
        <v>288.2</v>
      </c>
      <c r="S10" s="501">
        <f xml:space="preserve"> Inflation!S$226</f>
        <v>296.81994379694231</v>
      </c>
      <c r="T10" s="501">
        <f xml:space="preserve"> Inflation!T$226</f>
        <v>305.32865399748647</v>
      </c>
      <c r="U10" s="501">
        <f xml:space="preserve"> Inflation!U$226</f>
        <v>314.69193444620061</v>
      </c>
      <c r="V10" s="501">
        <f xml:space="preserve"> Inflation!V$226</f>
        <v>324.76207634847918</v>
      </c>
      <c r="W10" s="501">
        <f xml:space="preserve"> Inflation!W$226</f>
        <v>335.15446279163058</v>
      </c>
      <c r="X10" s="501">
        <f xml:space="preserve"> Inflation!X$226</f>
        <v>345.2090966753795</v>
      </c>
      <c r="Y10" s="501">
        <f xml:space="preserve"> Inflation!Y$226</f>
        <v>355.56536957564089</v>
      </c>
      <c r="Z10" s="501">
        <f xml:space="preserve"> Inflation!Z$226</f>
        <v>366.2323306629101</v>
      </c>
      <c r="AA10" s="501">
        <f xml:space="preserve"> Inflation!AA$226</f>
        <v>377.21930058279742</v>
      </c>
      <c r="AB10" s="501">
        <f xml:space="preserve"> Inflation!AB$226</f>
        <v>388.53587960028136</v>
      </c>
    </row>
    <row r="11" spans="1:28" ht="13">
      <c r="A11" s="396"/>
      <c r="B11" s="396"/>
      <c r="C11" s="377"/>
      <c r="D11" s="499"/>
      <c r="E11" s="500" t="str">
        <f xml:space="preserve"> Inflation!E$227</f>
        <v>Retail Price Index for May - Active</v>
      </c>
      <c r="F11" s="500">
        <f xml:space="preserve"> Inflation!F$227</f>
        <v>0</v>
      </c>
      <c r="G11" s="500" t="str">
        <f xml:space="preserve"> Inflation!G$227</f>
        <v xml:space="preserve"> nr </v>
      </c>
      <c r="H11" s="500">
        <f xml:space="preserve"> Inflation!H$227</f>
        <v>0</v>
      </c>
      <c r="I11" s="500">
        <f xml:space="preserve"> Inflation!I$227</f>
        <v>0</v>
      </c>
      <c r="J11" s="501">
        <f xml:space="preserve"> Inflation!J$227</f>
        <v>235.2</v>
      </c>
      <c r="K11" s="501">
        <f xml:space="preserve"> Inflation!K$227</f>
        <v>242.4</v>
      </c>
      <c r="L11" s="501">
        <f xml:space="preserve"> Inflation!L$227</f>
        <v>250</v>
      </c>
      <c r="M11" s="501">
        <f xml:space="preserve"> Inflation!M$227</f>
        <v>255.9</v>
      </c>
      <c r="N11" s="501">
        <f xml:space="preserve"> Inflation!N$227</f>
        <v>258.5</v>
      </c>
      <c r="O11" s="501">
        <f xml:space="preserve"> Inflation!O$227</f>
        <v>262.10000000000002</v>
      </c>
      <c r="P11" s="501">
        <f xml:space="preserve"> Inflation!P$227</f>
        <v>271.7</v>
      </c>
      <c r="Q11" s="501">
        <f xml:space="preserve"> Inflation!Q$227</f>
        <v>280.7</v>
      </c>
      <c r="R11" s="501">
        <f xml:space="preserve"> Inflation!R$227</f>
        <v>289.2</v>
      </c>
      <c r="S11" s="501">
        <f xml:space="preserve"> Inflation!S$227</f>
        <v>297.50379137925444</v>
      </c>
      <c r="T11" s="501">
        <f xml:space="preserve"> Inflation!T$227</f>
        <v>306.08167682745864</v>
      </c>
      <c r="U11" s="501">
        <f xml:space="preserve"> Inflation!U$227</f>
        <v>315.51905088813692</v>
      </c>
      <c r="V11" s="501">
        <f xml:space="preserve"> Inflation!V$227</f>
        <v>325.61566051655751</v>
      </c>
      <c r="W11" s="501">
        <f xml:space="preserve"> Inflation!W$227</f>
        <v>336.03536165308736</v>
      </c>
      <c r="X11" s="501">
        <f xml:space="preserve"> Inflation!X$227</f>
        <v>346.11642250268</v>
      </c>
      <c r="Y11" s="501">
        <f xml:space="preserve"> Inflation!Y$227</f>
        <v>356.49991517776039</v>
      </c>
      <c r="Z11" s="501">
        <f xml:space="preserve"> Inflation!Z$227</f>
        <v>367.19491263309322</v>
      </c>
      <c r="AA11" s="501">
        <f xml:space="preserve"> Inflation!AA$227</f>
        <v>378.21076001208604</v>
      </c>
      <c r="AB11" s="501">
        <f xml:space="preserve"> Inflation!AB$227</f>
        <v>389.55708281244864</v>
      </c>
    </row>
    <row r="12" spans="1:28" ht="13">
      <c r="A12" s="396"/>
      <c r="B12" s="396"/>
      <c r="C12" s="377"/>
      <c r="D12" s="499"/>
      <c r="E12" s="500" t="str">
        <f xml:space="preserve"> Inflation!E$228</f>
        <v>Retail Price Index for June - Active</v>
      </c>
      <c r="F12" s="500">
        <f xml:space="preserve"> Inflation!F$228</f>
        <v>0</v>
      </c>
      <c r="G12" s="500" t="str">
        <f xml:space="preserve"> Inflation!G$228</f>
        <v xml:space="preserve"> nr </v>
      </c>
      <c r="H12" s="500">
        <f xml:space="preserve"> Inflation!H$228</f>
        <v>0</v>
      </c>
      <c r="I12" s="500">
        <f xml:space="preserve"> Inflation!I$228</f>
        <v>0</v>
      </c>
      <c r="J12" s="501">
        <f xml:space="preserve"> Inflation!J$228</f>
        <v>235.2</v>
      </c>
      <c r="K12" s="501">
        <f xml:space="preserve"> Inflation!K$228</f>
        <v>241.8</v>
      </c>
      <c r="L12" s="501">
        <f xml:space="preserve"> Inflation!L$228</f>
        <v>249.7</v>
      </c>
      <c r="M12" s="501">
        <f xml:space="preserve"> Inflation!M$228</f>
        <v>256.3</v>
      </c>
      <c r="N12" s="501">
        <f xml:space="preserve"> Inflation!N$228</f>
        <v>258.89999999999998</v>
      </c>
      <c r="O12" s="501">
        <f xml:space="preserve"> Inflation!O$228</f>
        <v>263.10000000000002</v>
      </c>
      <c r="P12" s="501">
        <f xml:space="preserve"> Inflation!P$228</f>
        <v>272.3</v>
      </c>
      <c r="Q12" s="501">
        <f xml:space="preserve"> Inflation!Q$228</f>
        <v>281.5</v>
      </c>
      <c r="R12" s="501">
        <f xml:space="preserve"> Inflation!R$228</f>
        <v>289.60000000000002</v>
      </c>
      <c r="S12" s="501">
        <f xml:space="preserve"> Inflation!S$228</f>
        <v>298.18921448748932</v>
      </c>
      <c r="T12" s="501">
        <f xml:space="preserve"> Inflation!T$228</f>
        <v>306.8365568148742</v>
      </c>
      <c r="U12" s="501">
        <f xml:space="preserve"> Inflation!U$228</f>
        <v>316.34834127078682</v>
      </c>
      <c r="V12" s="501">
        <f xml:space="preserve"> Inflation!V$228</f>
        <v>326.47148819145218</v>
      </c>
      <c r="W12" s="501">
        <f xml:space="preserve"> Inflation!W$228</f>
        <v>336.91857581357868</v>
      </c>
      <c r="X12" s="501">
        <f xml:space="preserve"> Inflation!X$228</f>
        <v>347.02613308798607</v>
      </c>
      <c r="Y12" s="501">
        <f xml:space="preserve"> Inflation!Y$228</f>
        <v>357.43691708062568</v>
      </c>
      <c r="Z12" s="501">
        <f xml:space="preserve"> Inflation!Z$228</f>
        <v>368.16002459304445</v>
      </c>
      <c r="AA12" s="501">
        <f xml:space="preserve"> Inflation!AA$228</f>
        <v>379.20482533083577</v>
      </c>
      <c r="AB12" s="501">
        <f xml:space="preserve"> Inflation!AB$228</f>
        <v>390.58097009076084</v>
      </c>
    </row>
    <row r="13" spans="1:28" ht="13">
      <c r="A13" s="392"/>
      <c r="B13" s="392"/>
      <c r="C13" s="377"/>
      <c r="D13" s="499"/>
      <c r="E13" s="500" t="str">
        <f xml:space="preserve"> Inflation!E$229</f>
        <v>Retail Price Index for July - Active</v>
      </c>
      <c r="F13" s="500">
        <f xml:space="preserve"> Inflation!F$229</f>
        <v>0</v>
      </c>
      <c r="G13" s="500" t="str">
        <f xml:space="preserve"> Inflation!G$229</f>
        <v xml:space="preserve"> nr </v>
      </c>
      <c r="H13" s="500">
        <f xml:space="preserve"> Inflation!H$229</f>
        <v>0</v>
      </c>
      <c r="I13" s="500">
        <f xml:space="preserve"> Inflation!I$229</f>
        <v>0</v>
      </c>
      <c r="J13" s="501">
        <f xml:space="preserve"> Inflation!J$229</f>
        <v>234.7</v>
      </c>
      <c r="K13" s="501">
        <f xml:space="preserve"> Inflation!K$229</f>
        <v>242.1</v>
      </c>
      <c r="L13" s="501">
        <f xml:space="preserve"> Inflation!L$229</f>
        <v>249.7</v>
      </c>
      <c r="M13" s="501">
        <f xml:space="preserve"> Inflation!M$229</f>
        <v>256</v>
      </c>
      <c r="N13" s="501">
        <f xml:space="preserve"> Inflation!N$229</f>
        <v>258.60000000000002</v>
      </c>
      <c r="O13" s="501">
        <f xml:space="preserve"> Inflation!O$229</f>
        <v>263.39999999999998</v>
      </c>
      <c r="P13" s="501">
        <f xml:space="preserve"> Inflation!P$229</f>
        <v>272.89999999999998</v>
      </c>
      <c r="Q13" s="501">
        <f xml:space="preserve"> Inflation!Q$229</f>
        <v>281.7</v>
      </c>
      <c r="R13" s="501">
        <f xml:space="preserve"> Inflation!R$229</f>
        <v>289.5</v>
      </c>
      <c r="S13" s="501">
        <f xml:space="preserve"> Inflation!S$229</f>
        <v>298.87621675152292</v>
      </c>
      <c r="T13" s="501">
        <f xml:space="preserve"> Inflation!T$229</f>
        <v>307.59329853998446</v>
      </c>
      <c r="U13" s="501">
        <f xml:space="preserve"> Inflation!U$229</f>
        <v>317.17981130799899</v>
      </c>
      <c r="V13" s="501">
        <f xml:space="preserve"> Inflation!V$229</f>
        <v>327.32956526985515</v>
      </c>
      <c r="W13" s="501">
        <f xml:space="preserve"> Inflation!W$229</f>
        <v>337.80411135849056</v>
      </c>
      <c r="X13" s="501">
        <f xml:space="preserve"> Inflation!X$229</f>
        <v>347.9382346992453</v>
      </c>
      <c r="Y13" s="501">
        <f xml:space="preserve"> Inflation!Y$229</f>
        <v>358.37638174022266</v>
      </c>
      <c r="Z13" s="501">
        <f xml:space="preserve"> Inflation!Z$229</f>
        <v>369.12767319242937</v>
      </c>
      <c r="AA13" s="501">
        <f xml:space="preserve"> Inflation!AA$229</f>
        <v>380.20150338820224</v>
      </c>
      <c r="AB13" s="501">
        <f xml:space="preserve"> Inflation!AB$229</f>
        <v>391.60754848984834</v>
      </c>
    </row>
    <row r="14" spans="1:28" ht="13">
      <c r="A14" s="396"/>
      <c r="B14" s="396"/>
      <c r="C14" s="377"/>
      <c r="D14" s="499"/>
      <c r="E14" s="500" t="str">
        <f xml:space="preserve"> Inflation!E$230</f>
        <v>Retail Price Index for August- Active</v>
      </c>
      <c r="F14" s="500">
        <f xml:space="preserve"> Inflation!F$230</f>
        <v>0</v>
      </c>
      <c r="G14" s="500" t="str">
        <f xml:space="preserve"> Inflation!G$230</f>
        <v xml:space="preserve"> nr </v>
      </c>
      <c r="H14" s="500">
        <f xml:space="preserve"> Inflation!H$230</f>
        <v>0</v>
      </c>
      <c r="I14" s="500">
        <f xml:space="preserve"> Inflation!I$230</f>
        <v>0</v>
      </c>
      <c r="J14" s="501">
        <f xml:space="preserve"> Inflation!J$230</f>
        <v>236.1</v>
      </c>
      <c r="K14" s="501">
        <f xml:space="preserve"> Inflation!K$230</f>
        <v>243</v>
      </c>
      <c r="L14" s="501">
        <f xml:space="preserve"> Inflation!L$230</f>
        <v>251</v>
      </c>
      <c r="M14" s="501">
        <f xml:space="preserve"> Inflation!M$230</f>
        <v>257</v>
      </c>
      <c r="N14" s="501">
        <f xml:space="preserve"> Inflation!N$230</f>
        <v>259.8</v>
      </c>
      <c r="O14" s="501">
        <f xml:space="preserve"> Inflation!O$230</f>
        <v>264.39999999999998</v>
      </c>
      <c r="P14" s="501">
        <f xml:space="preserve"> Inflation!P$230</f>
        <v>274.7</v>
      </c>
      <c r="Q14" s="501">
        <f xml:space="preserve"> Inflation!Q$230</f>
        <v>284.2</v>
      </c>
      <c r="R14" s="501">
        <f xml:space="preserve"> Inflation!R$230</f>
        <v>291.5</v>
      </c>
      <c r="S14" s="501">
        <f xml:space="preserve"> Inflation!S$230</f>
        <v>299.5648018095942</v>
      </c>
      <c r="T14" s="501">
        <f xml:space="preserve"> Inflation!T$230</f>
        <v>308.35190659433681</v>
      </c>
      <c r="U14" s="501">
        <f xml:space="preserve"> Inflation!U$230</f>
        <v>318.01346672864008</v>
      </c>
      <c r="V14" s="501">
        <f xml:space="preserve"> Inflation!V$230</f>
        <v>328.1898976639568</v>
      </c>
      <c r="W14" s="501">
        <f xml:space="preserve"> Inflation!W$230</f>
        <v>338.69197438920344</v>
      </c>
      <c r="X14" s="501">
        <f xml:space="preserve"> Inflation!X$230</f>
        <v>348.85273362087958</v>
      </c>
      <c r="Y14" s="501">
        <f xml:space="preserve"> Inflation!Y$230</f>
        <v>359.31831562950595</v>
      </c>
      <c r="Z14" s="501">
        <f xml:space="preserve"> Inflation!Z$230</f>
        <v>370.09786509839114</v>
      </c>
      <c r="AA14" s="501">
        <f xml:space="preserve"> Inflation!AA$230</f>
        <v>381.20080105134286</v>
      </c>
      <c r="AB14" s="501">
        <f xml:space="preserve"> Inflation!AB$230</f>
        <v>392.63682508288315</v>
      </c>
    </row>
    <row r="15" spans="1:28" ht="12.65" customHeight="1">
      <c r="A15" s="396"/>
      <c r="B15" s="396"/>
      <c r="C15" s="377"/>
      <c r="D15" s="499"/>
      <c r="E15" s="500" t="str">
        <f xml:space="preserve"> Inflation!E$231</f>
        <v>Retail Price Index for September- Active</v>
      </c>
      <c r="F15" s="500">
        <f xml:space="preserve"> Inflation!F$231</f>
        <v>0</v>
      </c>
      <c r="G15" s="500" t="str">
        <f xml:space="preserve"> Inflation!G$231</f>
        <v xml:space="preserve"> nr </v>
      </c>
      <c r="H15" s="500">
        <f xml:space="preserve"> Inflation!H$231</f>
        <v>0</v>
      </c>
      <c r="I15" s="500">
        <f xml:space="preserve"> Inflation!I$231</f>
        <v>0</v>
      </c>
      <c r="J15" s="501">
        <f xml:space="preserve"> Inflation!J$231</f>
        <v>237.9</v>
      </c>
      <c r="K15" s="501">
        <f xml:space="preserve"> Inflation!K$231</f>
        <v>244.2</v>
      </c>
      <c r="L15" s="501">
        <f xml:space="preserve"> Inflation!L$231</f>
        <v>251.9</v>
      </c>
      <c r="M15" s="501">
        <f xml:space="preserve"> Inflation!M$231</f>
        <v>257.60000000000002</v>
      </c>
      <c r="N15" s="501">
        <f xml:space="preserve"> Inflation!N$231</f>
        <v>259.60000000000002</v>
      </c>
      <c r="O15" s="501">
        <f xml:space="preserve"> Inflation!O$231</f>
        <v>264.89999999999998</v>
      </c>
      <c r="P15" s="501">
        <f xml:space="preserve"> Inflation!P$231</f>
        <v>275.10000000000002</v>
      </c>
      <c r="Q15" s="501">
        <f xml:space="preserve"> Inflation!Q$231</f>
        <v>284.10000000000002</v>
      </c>
      <c r="R15" s="501">
        <f xml:space="preserve"> Inflation!R$231</f>
        <v>292.14789585630507</v>
      </c>
      <c r="S15" s="501">
        <f xml:space="preserve"> Inflation!S$231</f>
        <v>300.25497330832422</v>
      </c>
      <c r="T15" s="501">
        <f xml:space="preserve"> Inflation!T$231</f>
        <v>309.11238558080265</v>
      </c>
      <c r="U15" s="501">
        <f xml:space="preserve"> Inflation!U$231</f>
        <v>318.84931327663418</v>
      </c>
      <c r="V15" s="501">
        <f xml:space="preserve"> Inflation!V$231</f>
        <v>329.05249130148667</v>
      </c>
      <c r="W15" s="501">
        <f xml:space="preserve"> Inflation!W$231</f>
        <v>339.58217102313426</v>
      </c>
      <c r="X15" s="501">
        <f xml:space="preserve"> Inflation!X$231</f>
        <v>349.76963615382829</v>
      </c>
      <c r="Y15" s="501">
        <f xml:space="preserve"> Inflation!Y$231</f>
        <v>360.26272523844312</v>
      </c>
      <c r="Z15" s="501">
        <f xml:space="preserve"> Inflation!Z$231</f>
        <v>371.07060699559645</v>
      </c>
      <c r="AA15" s="501">
        <f xml:space="preserve"> Inflation!AA$231</f>
        <v>382.20272520546433</v>
      </c>
      <c r="AB15" s="501">
        <f xml:space="preserve"> Inflation!AB$231</f>
        <v>393.66880696162826</v>
      </c>
    </row>
    <row r="16" spans="1:28" ht="13">
      <c r="A16" s="396"/>
      <c r="B16" s="396"/>
      <c r="C16" s="377"/>
      <c r="D16" s="499"/>
      <c r="E16" s="500" t="str">
        <f xml:space="preserve"> Inflation!E$232</f>
        <v>Retail Price Index for October- Active</v>
      </c>
      <c r="F16" s="500">
        <f xml:space="preserve"> Inflation!F$232</f>
        <v>0</v>
      </c>
      <c r="G16" s="500" t="str">
        <f xml:space="preserve"> Inflation!G$232</f>
        <v xml:space="preserve"> nr </v>
      </c>
      <c r="H16" s="500">
        <f xml:space="preserve"> Inflation!H$232</f>
        <v>0</v>
      </c>
      <c r="I16" s="500">
        <f xml:space="preserve"> Inflation!I$232</f>
        <v>0</v>
      </c>
      <c r="J16" s="501">
        <f xml:space="preserve"> Inflation!J$232</f>
        <v>238</v>
      </c>
      <c r="K16" s="501">
        <f xml:space="preserve"> Inflation!K$232</f>
        <v>245.6</v>
      </c>
      <c r="L16" s="501">
        <f xml:space="preserve"> Inflation!L$232</f>
        <v>251.9</v>
      </c>
      <c r="M16" s="501">
        <f xml:space="preserve"> Inflation!M$232</f>
        <v>257.7</v>
      </c>
      <c r="N16" s="501">
        <f xml:space="preserve"> Inflation!N$232</f>
        <v>259.5</v>
      </c>
      <c r="O16" s="501">
        <f xml:space="preserve"> Inflation!O$232</f>
        <v>264.8</v>
      </c>
      <c r="P16" s="501">
        <f xml:space="preserve"> Inflation!P$232</f>
        <v>275.3</v>
      </c>
      <c r="Q16" s="501">
        <f xml:space="preserve"> Inflation!Q$232</f>
        <v>284.5</v>
      </c>
      <c r="R16" s="501">
        <f xml:space="preserve"> Inflation!R$232</f>
        <v>292.79723174362425</v>
      </c>
      <c r="S16" s="501">
        <f xml:space="preserve"> Inflation!S$232</f>
        <v>300.94673490273567</v>
      </c>
      <c r="T16" s="501">
        <f xml:space="preserve"> Inflation!T$232</f>
        <v>309.87474011360524</v>
      </c>
      <c r="U16" s="501">
        <f xml:space="preserve"> Inflation!U$232</f>
        <v>319.68735671100222</v>
      </c>
      <c r="V16" s="501">
        <f xml:space="preserve"> Inflation!V$232</f>
        <v>329.91735212575446</v>
      </c>
      <c r="W16" s="501">
        <f xml:space="preserve"> Inflation!W$232</f>
        <v>340.47470739377866</v>
      </c>
      <c r="X16" s="501">
        <f xml:space="preserve"> Inflation!X$232</f>
        <v>350.68894861559204</v>
      </c>
      <c r="Y16" s="501">
        <f xml:space="preserve"> Inflation!Y$232</f>
        <v>361.20961707405979</v>
      </c>
      <c r="Z16" s="501">
        <f xml:space="preserve"> Inflation!Z$232</f>
        <v>372.04590558628161</v>
      </c>
      <c r="AA16" s="501">
        <f xml:space="preserve"> Inflation!AA$232</f>
        <v>383.20728275387006</v>
      </c>
      <c r="AB16" s="501">
        <f xml:space="preserve"> Inflation!AB$232</f>
        <v>394.70350123648615</v>
      </c>
    </row>
    <row r="17" spans="1:28" ht="13">
      <c r="A17" s="396"/>
      <c r="B17" s="396"/>
      <c r="C17" s="377"/>
      <c r="D17" s="499"/>
      <c r="E17" s="500" t="str">
        <f xml:space="preserve"> Inflation!E$233</f>
        <v>Retail Price Index for November - Active</v>
      </c>
      <c r="F17" s="500">
        <f xml:space="preserve"> Inflation!F$233</f>
        <v>0</v>
      </c>
      <c r="G17" s="500" t="str">
        <f xml:space="preserve"> Inflation!G$233</f>
        <v xml:space="preserve"> nr </v>
      </c>
      <c r="H17" s="500">
        <f xml:space="preserve"> Inflation!H$233</f>
        <v>0</v>
      </c>
      <c r="I17" s="500">
        <f xml:space="preserve"> Inflation!I$233</f>
        <v>0</v>
      </c>
      <c r="J17" s="501">
        <f xml:space="preserve"> Inflation!J$233</f>
        <v>238.5</v>
      </c>
      <c r="K17" s="501">
        <f xml:space="preserve"> Inflation!K$233</f>
        <v>245.6</v>
      </c>
      <c r="L17" s="501">
        <f xml:space="preserve"> Inflation!L$233</f>
        <v>252.1</v>
      </c>
      <c r="M17" s="501">
        <f xml:space="preserve"> Inflation!M$233</f>
        <v>257.10000000000002</v>
      </c>
      <c r="N17" s="501">
        <f xml:space="preserve"> Inflation!N$233</f>
        <v>259.8</v>
      </c>
      <c r="O17" s="501">
        <f xml:space="preserve"> Inflation!O$233</f>
        <v>265.5</v>
      </c>
      <c r="P17" s="501">
        <f xml:space="preserve"> Inflation!P$233</f>
        <v>275.8</v>
      </c>
      <c r="Q17" s="501">
        <f xml:space="preserve"> Inflation!Q$233</f>
        <v>284.60000000000002</v>
      </c>
      <c r="R17" s="501">
        <f xml:space="preserve"> Inflation!R$233</f>
        <v>293.44801086260981</v>
      </c>
      <c r="S17" s="501">
        <f xml:space="preserve"> Inflation!S$233</f>
        <v>301.640090256272</v>
      </c>
      <c r="T17" s="501">
        <f xml:space="preserve"> Inflation!T$233</f>
        <v>310.63897481834789</v>
      </c>
      <c r="U17" s="501">
        <f xml:space="preserve"> Inflation!U$233</f>
        <v>320.52760280590189</v>
      </c>
      <c r="V17" s="501">
        <f xml:space="preserve"> Inflation!V$233</f>
        <v>330.78448609569091</v>
      </c>
      <c r="W17" s="501">
        <f xml:space="preserve"> Inflation!W$233</f>
        <v>341.36958965075308</v>
      </c>
      <c r="X17" s="501">
        <f xml:space="preserve"> Inflation!X$233</f>
        <v>351.61067734027569</v>
      </c>
      <c r="Y17" s="501">
        <f xml:space="preserve"> Inflation!Y$233</f>
        <v>362.15899766048398</v>
      </c>
      <c r="Z17" s="501">
        <f xml:space="preserve"> Inflation!Z$233</f>
        <v>373.02376759029852</v>
      </c>
      <c r="AA17" s="501">
        <f xml:space="preserve"> Inflation!AA$233</f>
        <v>384.21448061800749</v>
      </c>
      <c r="AB17" s="501">
        <f xml:space="preserve"> Inflation!AB$233</f>
        <v>395.74091503654773</v>
      </c>
    </row>
    <row r="18" spans="1:28">
      <c r="A18" s="438"/>
      <c r="B18" s="438"/>
      <c r="C18" s="377"/>
      <c r="D18" s="499"/>
      <c r="E18" s="500" t="str">
        <f xml:space="preserve"> Inflation!E$234</f>
        <v>Retail Price Index for December - Active</v>
      </c>
      <c r="F18" s="500">
        <f xml:space="preserve"> Inflation!F$234</f>
        <v>0</v>
      </c>
      <c r="G18" s="500" t="str">
        <f xml:space="preserve"> Inflation!G$234</f>
        <v xml:space="preserve"> nr </v>
      </c>
      <c r="H18" s="500">
        <f xml:space="preserve"> Inflation!H$234</f>
        <v>0</v>
      </c>
      <c r="I18" s="500">
        <f xml:space="preserve"> Inflation!I$234</f>
        <v>0</v>
      </c>
      <c r="J18" s="501">
        <f xml:space="preserve"> Inflation!J$234</f>
        <v>239.4</v>
      </c>
      <c r="K18" s="501">
        <f xml:space="preserve"> Inflation!K$234</f>
        <v>246.8</v>
      </c>
      <c r="L18" s="501">
        <f xml:space="preserve"> Inflation!L$234</f>
        <v>253.4</v>
      </c>
      <c r="M18" s="501">
        <f xml:space="preserve"> Inflation!M$234</f>
        <v>257.5</v>
      </c>
      <c r="N18" s="501">
        <f xml:space="preserve"> Inflation!N$234</f>
        <v>260.60000000000002</v>
      </c>
      <c r="O18" s="501">
        <f xml:space="preserve"> Inflation!O$234</f>
        <v>267.10000000000002</v>
      </c>
      <c r="P18" s="501">
        <f xml:space="preserve"> Inflation!P$234</f>
        <v>278.10000000000002</v>
      </c>
      <c r="Q18" s="501">
        <f xml:space="preserve"> Inflation!Q$234</f>
        <v>285.60000000000002</v>
      </c>
      <c r="R18" s="501">
        <f xml:space="preserve"> Inflation!R$234</f>
        <v>294.10023642102783</v>
      </c>
      <c r="S18" s="501">
        <f xml:space="preserve"> Inflation!S$234</f>
        <v>302.33504304081697</v>
      </c>
      <c r="T18" s="501">
        <f xml:space="preserve"> Inflation!T$234</f>
        <v>311.40509433204181</v>
      </c>
      <c r="U18" s="501">
        <f xml:space="preserve"> Inflation!U$234</f>
        <v>321.37005735066725</v>
      </c>
      <c r="V18" s="501">
        <f xml:space="preserve"> Inflation!V$234</f>
        <v>331.65389918588875</v>
      </c>
      <c r="W18" s="501">
        <f xml:space="preserve"> Inflation!W$234</f>
        <v>342.26682395983727</v>
      </c>
      <c r="X18" s="501">
        <f xml:space="preserve"> Inflation!X$234</f>
        <v>352.53482867863238</v>
      </c>
      <c r="Y18" s="501">
        <f xml:space="preserve"> Inflation!Y$234</f>
        <v>363.11087353899137</v>
      </c>
      <c r="Z18" s="501">
        <f xml:space="preserve"> Inflation!Z$234</f>
        <v>374.00419974516115</v>
      </c>
      <c r="AA18" s="501">
        <f xml:space="preserve"> Inflation!AA$234</f>
        <v>385.22432573751598</v>
      </c>
      <c r="AB18" s="501">
        <f xml:space="preserve"> Inflation!AB$234</f>
        <v>396.78105550964148</v>
      </c>
    </row>
    <row r="19" spans="1:28">
      <c r="A19" s="438"/>
      <c r="B19" s="438"/>
      <c r="C19" s="377"/>
      <c r="D19" s="499"/>
      <c r="E19" s="500" t="str">
        <f xml:space="preserve"> Inflation!E$235</f>
        <v>Retail Price Index for January - Active</v>
      </c>
      <c r="F19" s="500">
        <f xml:space="preserve"> Inflation!F$235</f>
        <v>0</v>
      </c>
      <c r="G19" s="500" t="str">
        <f xml:space="preserve"> Inflation!G$235</f>
        <v xml:space="preserve"> nr </v>
      </c>
      <c r="H19" s="500">
        <f xml:space="preserve"> Inflation!H$235</f>
        <v>0</v>
      </c>
      <c r="I19" s="500">
        <f xml:space="preserve"> Inflation!I$235</f>
        <v>0</v>
      </c>
      <c r="J19" s="501">
        <f xml:space="preserve"> Inflation!J$235</f>
        <v>238</v>
      </c>
      <c r="K19" s="501">
        <f xml:space="preserve"> Inflation!K$235</f>
        <v>245.8</v>
      </c>
      <c r="L19" s="501">
        <f xml:space="preserve"> Inflation!L$235</f>
        <v>252.6</v>
      </c>
      <c r="M19" s="501">
        <f xml:space="preserve"> Inflation!M$235</f>
        <v>255.4</v>
      </c>
      <c r="N19" s="501">
        <f xml:space="preserve"> Inflation!N$235</f>
        <v>258.8</v>
      </c>
      <c r="O19" s="501">
        <f xml:space="preserve"> Inflation!O$235</f>
        <v>265.5</v>
      </c>
      <c r="P19" s="501">
        <f xml:space="preserve"> Inflation!P$235</f>
        <v>276</v>
      </c>
      <c r="Q19" s="501">
        <f xml:space="preserve"> Inflation!Q$235</f>
        <v>283</v>
      </c>
      <c r="R19" s="501">
        <f xml:space="preserve"> Inflation!R$235</f>
        <v>294.77781803182262</v>
      </c>
      <c r="S19" s="501">
        <f xml:space="preserve"> Inflation!S$235</f>
        <v>303.08068281857669</v>
      </c>
      <c r="T19" s="501">
        <f xml:space="preserve"> Inflation!T$235</f>
        <v>312.2235718506285</v>
      </c>
      <c r="U19" s="501">
        <f xml:space="preserve"> Inflation!U$235</f>
        <v>322.21472614984873</v>
      </c>
      <c r="V19" s="501">
        <f xml:space="preserve"> Inflation!V$235</f>
        <v>332.52559738664399</v>
      </c>
      <c r="W19" s="501">
        <f xml:space="preserve"> Inflation!W$235</f>
        <v>343.16641650301671</v>
      </c>
      <c r="X19" s="501">
        <f xml:space="preserve"> Inflation!X$235</f>
        <v>353.46140899810723</v>
      </c>
      <c r="Y19" s="501">
        <f xml:space="preserve"> Inflation!Y$235</f>
        <v>364.06525126805047</v>
      </c>
      <c r="Z19" s="501">
        <f xml:space="preserve"> Inflation!Z$235</f>
        <v>374.98720880609199</v>
      </c>
      <c r="AA19" s="501">
        <f xml:space="preserve"> Inflation!AA$235</f>
        <v>386.23682507027473</v>
      </c>
      <c r="AB19" s="501">
        <f xml:space="preserve"> Inflation!AB$235</f>
        <v>397.82392982238298</v>
      </c>
    </row>
    <row r="20" spans="1:28" ht="13">
      <c r="A20" s="396"/>
      <c r="B20" s="396"/>
      <c r="C20" s="377"/>
      <c r="D20" s="499"/>
      <c r="E20" s="500" t="str">
        <f xml:space="preserve"> Inflation!E$236</f>
        <v>Retail Price Index for February - Active</v>
      </c>
      <c r="F20" s="500">
        <f xml:space="preserve"> Inflation!F$236</f>
        <v>0</v>
      </c>
      <c r="G20" s="500" t="str">
        <f xml:space="preserve"> Inflation!G$236</f>
        <v xml:space="preserve"> nr </v>
      </c>
      <c r="H20" s="500">
        <f xml:space="preserve"> Inflation!H$236</f>
        <v>0</v>
      </c>
      <c r="I20" s="500">
        <f xml:space="preserve"> Inflation!I$236</f>
        <v>0</v>
      </c>
      <c r="J20" s="501">
        <f xml:space="preserve"> Inflation!J$236</f>
        <v>239.9</v>
      </c>
      <c r="K20" s="501">
        <f xml:space="preserve"> Inflation!K$236</f>
        <v>247.6</v>
      </c>
      <c r="L20" s="501">
        <f xml:space="preserve"> Inflation!L$236</f>
        <v>254.2</v>
      </c>
      <c r="M20" s="501">
        <f xml:space="preserve"> Inflation!M$236</f>
        <v>256.7</v>
      </c>
      <c r="N20" s="501">
        <f xml:space="preserve"> Inflation!N$236</f>
        <v>260</v>
      </c>
      <c r="O20" s="501">
        <f xml:space="preserve"> Inflation!O$236</f>
        <v>268.39999999999998</v>
      </c>
      <c r="P20" s="501">
        <f xml:space="preserve"> Inflation!P$236</f>
        <v>278.10000000000002</v>
      </c>
      <c r="Q20" s="501">
        <f xml:space="preserve"> Inflation!Q$236</f>
        <v>285</v>
      </c>
      <c r="R20" s="501">
        <f xml:space="preserve"> Inflation!R$236</f>
        <v>295.45696073228152</v>
      </c>
      <c r="S20" s="501">
        <f xml:space="preserve"> Inflation!S$236</f>
        <v>303.82816154518133</v>
      </c>
      <c r="T20" s="501">
        <f xml:space="preserve"> Inflation!T$236</f>
        <v>313.04420060392721</v>
      </c>
      <c r="U20" s="501">
        <f xml:space="preserve"> Inflation!U$236</f>
        <v>323.06161502325301</v>
      </c>
      <c r="V20" s="501">
        <f xml:space="preserve"> Inflation!V$236</f>
        <v>333.39958670399722</v>
      </c>
      <c r="W20" s="501">
        <f xml:space="preserve"> Inflation!W$236</f>
        <v>344.06837347852525</v>
      </c>
      <c r="X20" s="501">
        <f xml:space="preserve"> Inflation!X$236</f>
        <v>354.39042468288102</v>
      </c>
      <c r="Y20" s="501">
        <f xml:space="preserve"> Inflation!Y$236</f>
        <v>365.02213742336744</v>
      </c>
      <c r="Z20" s="501">
        <f xml:space="preserve"> Inflation!Z$236</f>
        <v>375.97280154606847</v>
      </c>
      <c r="AA20" s="501">
        <f xml:space="preserve"> Inflation!AA$236</f>
        <v>387.25198559245052</v>
      </c>
      <c r="AB20" s="501">
        <f xml:space="preserve"> Inflation!AB$236</f>
        <v>398.86954516022405</v>
      </c>
    </row>
    <row r="21" spans="1:28" ht="13">
      <c r="A21" s="396"/>
      <c r="B21" s="396"/>
      <c r="C21" s="377"/>
      <c r="D21" s="499"/>
      <c r="E21" s="500" t="str">
        <f xml:space="preserve"> Inflation!E$237</f>
        <v>Retail Price Index for March - Active</v>
      </c>
      <c r="F21" s="500">
        <f xml:space="preserve"> Inflation!F$237</f>
        <v>0</v>
      </c>
      <c r="G21" s="500" t="str">
        <f xml:space="preserve"> Inflation!G$237</f>
        <v xml:space="preserve"> nr </v>
      </c>
      <c r="H21" s="500">
        <f xml:space="preserve"> Inflation!H$237</f>
        <v>0</v>
      </c>
      <c r="I21" s="500">
        <f xml:space="preserve"> Inflation!I$237</f>
        <v>0</v>
      </c>
      <c r="J21" s="501">
        <f xml:space="preserve"> Inflation!J$237</f>
        <v>240.8</v>
      </c>
      <c r="K21" s="501">
        <f xml:space="preserve"> Inflation!K$237</f>
        <v>248.7</v>
      </c>
      <c r="L21" s="501">
        <f xml:space="preserve"> Inflation!L$237</f>
        <v>254.8</v>
      </c>
      <c r="M21" s="501">
        <f xml:space="preserve"> Inflation!M$237</f>
        <v>257.10000000000002</v>
      </c>
      <c r="N21" s="501">
        <f xml:space="preserve"> Inflation!N$237</f>
        <v>261.10000000000002</v>
      </c>
      <c r="O21" s="501">
        <f xml:space="preserve"> Inflation!O$237</f>
        <v>269.3</v>
      </c>
      <c r="P21" s="501">
        <f xml:space="preserve"> Inflation!P$237</f>
        <v>278.3</v>
      </c>
      <c r="Q21" s="501">
        <f xml:space="preserve"> Inflation!Q$237</f>
        <v>285.10000000000002</v>
      </c>
      <c r="R21" s="501">
        <f xml:space="preserve"> Inflation!R$237</f>
        <v>296.13766811902059</v>
      </c>
      <c r="S21" s="501">
        <f xml:space="preserve"> Inflation!S$237</f>
        <v>304.57748375597481</v>
      </c>
      <c r="T21" s="501">
        <f xml:space="preserve"> Inflation!T$237</f>
        <v>313.86698624610767</v>
      </c>
      <c r="U21" s="501">
        <f xml:space="preserve"> Inflation!U$237</f>
        <v>323.91072980598324</v>
      </c>
      <c r="V21" s="501">
        <f xml:space="preserve"> Inflation!V$237</f>
        <v>334.27587315977479</v>
      </c>
      <c r="W21" s="501">
        <f xml:space="preserve"> Inflation!W$237</f>
        <v>344.97270110088772</v>
      </c>
      <c r="X21" s="501">
        <f xml:space="preserve"> Inflation!X$237</f>
        <v>355.32188213391436</v>
      </c>
      <c r="Y21" s="501">
        <f xml:space="preserve"> Inflation!Y$237</f>
        <v>365.98153859793177</v>
      </c>
      <c r="Z21" s="501">
        <f xml:space="preserve"> Inflation!Z$237</f>
        <v>376.96098475586973</v>
      </c>
      <c r="AA21" s="501">
        <f xml:space="preserve"> Inflation!AA$237</f>
        <v>388.26981429854584</v>
      </c>
      <c r="AB21" s="501">
        <f xml:space="preserve"> Inflation!AB$237</f>
        <v>399.91790872750221</v>
      </c>
    </row>
    <row r="22" spans="1:28" ht="13">
      <c r="A22" s="396"/>
      <c r="B22" s="396"/>
      <c r="C22" s="377"/>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row>
    <row r="23" spans="1:28" ht="13">
      <c r="A23" s="419" t="s">
        <v>474</v>
      </c>
      <c r="B23" s="396"/>
      <c r="C23" s="377"/>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row>
    <row r="24" spans="1:28" ht="13">
      <c r="A24" s="396"/>
      <c r="B24" s="396"/>
      <c r="C24" s="377"/>
      <c r="D24" s="499"/>
      <c r="E24" s="500" t="str">
        <f xml:space="preserve"> Inflation!E$240</f>
        <v>CPIH: Months of actual data for Financial Year - Active</v>
      </c>
      <c r="F24" s="500">
        <f xml:space="preserve"> Inflation!F$240</f>
        <v>0</v>
      </c>
      <c r="G24" s="500" t="str">
        <f xml:space="preserve"> Inflation!G$240</f>
        <v>nr</v>
      </c>
      <c r="H24" s="500">
        <f xml:space="preserve"> Inflation!H$240</f>
        <v>0</v>
      </c>
      <c r="I24" s="500">
        <f xml:space="preserve"> Inflation!I$240</f>
        <v>0</v>
      </c>
      <c r="J24" s="501">
        <f xml:space="preserve"> Inflation!J$240</f>
        <v>12</v>
      </c>
      <c r="K24" s="501">
        <f xml:space="preserve"> Inflation!K$240</f>
        <v>12</v>
      </c>
      <c r="L24" s="501">
        <f xml:space="preserve"> Inflation!L$240</f>
        <v>12</v>
      </c>
      <c r="M24" s="501">
        <f xml:space="preserve"> Inflation!M$240</f>
        <v>12</v>
      </c>
      <c r="N24" s="501">
        <f xml:space="preserve"> Inflation!N$240</f>
        <v>12</v>
      </c>
      <c r="O24" s="501">
        <f xml:space="preserve"> Inflation!O$240</f>
        <v>12</v>
      </c>
      <c r="P24" s="501">
        <f xml:space="preserve"> Inflation!P$240</f>
        <v>12</v>
      </c>
      <c r="Q24" s="501">
        <f xml:space="preserve"> Inflation!Q$240</f>
        <v>12</v>
      </c>
      <c r="R24" s="501">
        <f xml:space="preserve"> Inflation!R$240</f>
        <v>12</v>
      </c>
      <c r="S24" s="501">
        <f xml:space="preserve"> Inflation!S$240</f>
        <v>12</v>
      </c>
      <c r="T24" s="501">
        <f xml:space="preserve"> Inflation!T$240</f>
        <v>12</v>
      </c>
      <c r="U24" s="501">
        <f xml:space="preserve"> Inflation!U$240</f>
        <v>12</v>
      </c>
      <c r="V24" s="501">
        <f xml:space="preserve"> Inflation!V$240</f>
        <v>12</v>
      </c>
      <c r="W24" s="501">
        <f xml:space="preserve"> Inflation!W$240</f>
        <v>12</v>
      </c>
      <c r="X24" s="501">
        <f xml:space="preserve"> Inflation!X$240</f>
        <v>12</v>
      </c>
      <c r="Y24" s="501">
        <f xml:space="preserve"> Inflation!Y$240</f>
        <v>12</v>
      </c>
      <c r="Z24" s="501">
        <f xml:space="preserve"> Inflation!Z$240</f>
        <v>12</v>
      </c>
      <c r="AA24" s="501">
        <f xml:space="preserve"> Inflation!AA$240</f>
        <v>12</v>
      </c>
      <c r="AB24" s="501">
        <f xml:space="preserve"> Inflation!AB$240</f>
        <v>12</v>
      </c>
    </row>
    <row r="25" spans="1:28" ht="13">
      <c r="A25" s="396"/>
      <c r="B25" s="396"/>
      <c r="C25" s="377"/>
      <c r="D25" s="499"/>
      <c r="E25" s="500" t="str">
        <f xml:space="preserve"> Inflation!E$243</f>
        <v>Consumer Price Index (with housing) for April - Active</v>
      </c>
      <c r="F25" s="500">
        <f xml:space="preserve"> Inflation!F$243</f>
        <v>0</v>
      </c>
      <c r="G25" s="500" t="str">
        <f xml:space="preserve"> Inflation!G$243</f>
        <v xml:space="preserve"> nr </v>
      </c>
      <c r="H25" s="500">
        <f xml:space="preserve"> Inflation!H$243</f>
        <v>0</v>
      </c>
      <c r="I25" s="500">
        <f xml:space="preserve"> Inflation!I$243</f>
        <v>0</v>
      </c>
      <c r="J25" s="501">
        <f xml:space="preserve"> Inflation!J$243</f>
        <v>93.3</v>
      </c>
      <c r="K25" s="501">
        <f xml:space="preserve"> Inflation!K$243</f>
        <v>95.9</v>
      </c>
      <c r="L25" s="501">
        <f xml:space="preserve"> Inflation!L$243</f>
        <v>98</v>
      </c>
      <c r="M25" s="501">
        <f xml:space="preserve"> Inflation!M$243</f>
        <v>99.6</v>
      </c>
      <c r="N25" s="501">
        <f xml:space="preserve"> Inflation!N$243</f>
        <v>99.9</v>
      </c>
      <c r="O25" s="501">
        <f xml:space="preserve"> Inflation!O$243</f>
        <v>100.6</v>
      </c>
      <c r="P25" s="501">
        <f xml:space="preserve"> Inflation!P$243</f>
        <v>103.2</v>
      </c>
      <c r="Q25" s="501">
        <f xml:space="preserve"> Inflation!Q$243</f>
        <v>105.5</v>
      </c>
      <c r="R25" s="501">
        <f xml:space="preserve"> Inflation!R$243</f>
        <v>107.6</v>
      </c>
      <c r="S25" s="501">
        <f xml:space="preserve"> Inflation!S$243</f>
        <v>109.70335473997172</v>
      </c>
      <c r="T25" s="501">
        <f xml:space="preserve"> Inflation!T$243</f>
        <v>111.89742183477122</v>
      </c>
      <c r="U25" s="501">
        <f xml:space="preserve"> Inflation!U$243</f>
        <v>114.1726572294514</v>
      </c>
      <c r="V25" s="501">
        <f xml:space="preserve"> Inflation!V$243</f>
        <v>116.57028303126997</v>
      </c>
      <c r="W25" s="501">
        <f xml:space="preserve"> Inflation!W$243</f>
        <v>119.0182589749267</v>
      </c>
      <c r="X25" s="501">
        <f xml:space="preserve"> Inflation!X$243</f>
        <v>121.39862415442524</v>
      </c>
      <c r="Y25" s="501">
        <f xml:space="preserve"> Inflation!Y$243</f>
        <v>123.82659663751375</v>
      </c>
      <c r="Z25" s="501">
        <f xml:space="preserve"> Inflation!Z$243</f>
        <v>126.30312857026402</v>
      </c>
      <c r="AA25" s="501">
        <f xml:space="preserve"> Inflation!AA$243</f>
        <v>128.8291911416693</v>
      </c>
      <c r="AB25" s="501">
        <f xml:space="preserve"> Inflation!AB$243</f>
        <v>131.40577496450268</v>
      </c>
    </row>
    <row r="26" spans="1:28" ht="13">
      <c r="A26" s="396"/>
      <c r="B26" s="396"/>
      <c r="C26" s="377"/>
      <c r="D26" s="499"/>
      <c r="E26" s="500" t="str">
        <f xml:space="preserve"> Inflation!E$244</f>
        <v>Consumer Price Index (with housing) for May - Active</v>
      </c>
      <c r="F26" s="500">
        <f xml:space="preserve"> Inflation!F$244</f>
        <v>0</v>
      </c>
      <c r="G26" s="500" t="str">
        <f xml:space="preserve"> Inflation!G$244</f>
        <v xml:space="preserve"> nr </v>
      </c>
      <c r="H26" s="500">
        <f xml:space="preserve"> Inflation!H$244</f>
        <v>0</v>
      </c>
      <c r="I26" s="500">
        <f xml:space="preserve"> Inflation!I$244</f>
        <v>0</v>
      </c>
      <c r="J26" s="501">
        <f xml:space="preserve"> Inflation!J$244</f>
        <v>93.5</v>
      </c>
      <c r="K26" s="501">
        <f xml:space="preserve"> Inflation!K$244</f>
        <v>95.9</v>
      </c>
      <c r="L26" s="501">
        <f xml:space="preserve"> Inflation!L$244</f>
        <v>98.2</v>
      </c>
      <c r="M26" s="501">
        <f xml:space="preserve"> Inflation!M$244</f>
        <v>99.6</v>
      </c>
      <c r="N26" s="501">
        <f xml:space="preserve"> Inflation!N$244</f>
        <v>100.1</v>
      </c>
      <c r="O26" s="501">
        <f xml:space="preserve"> Inflation!O$244</f>
        <v>100.8</v>
      </c>
      <c r="P26" s="501">
        <f xml:space="preserve"> Inflation!P$244</f>
        <v>103.5</v>
      </c>
      <c r="Q26" s="501">
        <f xml:space="preserve"> Inflation!Q$244</f>
        <v>105.9</v>
      </c>
      <c r="R26" s="501">
        <f xml:space="preserve"> Inflation!R$244</f>
        <v>107.9</v>
      </c>
      <c r="S26" s="501">
        <f xml:space="preserve"> Inflation!S$244</f>
        <v>109.88453874941817</v>
      </c>
      <c r="T26" s="501">
        <f xml:space="preserve"> Inflation!T$244</f>
        <v>112.08222952440661</v>
      </c>
      <c r="U26" s="501">
        <f xml:space="preserve"> Inflation!U$244</f>
        <v>114.37056169674494</v>
      </c>
      <c r="V26" s="501">
        <f xml:space="preserve"> Inflation!V$244</f>
        <v>116.77234349237666</v>
      </c>
      <c r="W26" s="501">
        <f xml:space="preserve"> Inflation!W$244</f>
        <v>119.22456270571664</v>
      </c>
      <c r="X26" s="501">
        <f xml:space="preserve"> Inflation!X$244</f>
        <v>121.60905395983097</v>
      </c>
      <c r="Y26" s="501">
        <f xml:space="preserve"> Inflation!Y$244</f>
        <v>124.0412350390276</v>
      </c>
      <c r="Z26" s="501">
        <f xml:space="preserve"> Inflation!Z$244</f>
        <v>126.52205973980816</v>
      </c>
      <c r="AA26" s="501">
        <f xml:space="preserve"> Inflation!AA$244</f>
        <v>129.05250093460432</v>
      </c>
      <c r="AB26" s="501">
        <f xml:space="preserve"> Inflation!AB$244</f>
        <v>131.63355095329641</v>
      </c>
    </row>
    <row r="27" spans="1:28">
      <c r="A27" s="424"/>
      <c r="B27" s="424"/>
      <c r="C27" s="377"/>
      <c r="D27" s="499"/>
      <c r="E27" s="500" t="str">
        <f xml:space="preserve"> Inflation!E$245</f>
        <v>Consumer Price Index (with housing) for June - Active</v>
      </c>
      <c r="F27" s="500">
        <f xml:space="preserve"> Inflation!F$245</f>
        <v>0</v>
      </c>
      <c r="G27" s="500" t="str">
        <f xml:space="preserve"> Inflation!G$245</f>
        <v xml:space="preserve"> nr </v>
      </c>
      <c r="H27" s="500">
        <f xml:space="preserve"> Inflation!H$245</f>
        <v>0</v>
      </c>
      <c r="I27" s="500">
        <f xml:space="preserve"> Inflation!I$245</f>
        <v>0</v>
      </c>
      <c r="J27" s="501">
        <f xml:space="preserve"> Inflation!J$245</f>
        <v>93.5</v>
      </c>
      <c r="K27" s="501">
        <f xml:space="preserve"> Inflation!K$245</f>
        <v>95.6</v>
      </c>
      <c r="L27" s="501">
        <f xml:space="preserve"> Inflation!L$245</f>
        <v>98</v>
      </c>
      <c r="M27" s="501">
        <f xml:space="preserve"> Inflation!M$245</f>
        <v>99.8</v>
      </c>
      <c r="N27" s="501">
        <f xml:space="preserve"> Inflation!N$245</f>
        <v>100.1</v>
      </c>
      <c r="O27" s="501">
        <f xml:space="preserve"> Inflation!O$245</f>
        <v>101</v>
      </c>
      <c r="P27" s="501">
        <f xml:space="preserve"> Inflation!P$245</f>
        <v>103.5</v>
      </c>
      <c r="Q27" s="501">
        <f xml:space="preserve"> Inflation!Q$245</f>
        <v>105.9</v>
      </c>
      <c r="R27" s="501">
        <f xml:space="preserve"> Inflation!R$245</f>
        <v>107.9</v>
      </c>
      <c r="S27" s="501">
        <f xml:space="preserve"> Inflation!S$245</f>
        <v>110.06602199898684</v>
      </c>
      <c r="T27" s="501">
        <f xml:space="preserve"> Inflation!T$245</f>
        <v>112.26734243896665</v>
      </c>
      <c r="U27" s="501">
        <f xml:space="preserve"> Inflation!U$245</f>
        <v>114.56880920745294</v>
      </c>
      <c r="V27" s="501">
        <f xml:space="preserve"> Inflation!V$245</f>
        <v>116.97475420080953</v>
      </c>
      <c r="W27" s="501">
        <f xml:space="preserve"> Inflation!W$245</f>
        <v>119.4312240390266</v>
      </c>
      <c r="X27" s="501">
        <f xml:space="preserve"> Inflation!X$245</f>
        <v>121.81984851980714</v>
      </c>
      <c r="Y27" s="501">
        <f xml:space="preserve"> Inflation!Y$245</f>
        <v>124.25624549020328</v>
      </c>
      <c r="Z27" s="501">
        <f xml:space="preserve"> Inflation!Z$245</f>
        <v>126.74137040000736</v>
      </c>
      <c r="AA27" s="501">
        <f xml:space="preserve"> Inflation!AA$245</f>
        <v>129.27619780800751</v>
      </c>
      <c r="AB27" s="501">
        <f xml:space="preserve"> Inflation!AB$245</f>
        <v>131.86172176416767</v>
      </c>
    </row>
    <row r="28" spans="1:28" ht="13">
      <c r="A28" s="121"/>
      <c r="B28" s="121"/>
      <c r="C28" s="377"/>
      <c r="D28" s="499"/>
      <c r="E28" s="500" t="str">
        <f xml:space="preserve"> Inflation!E$246</f>
        <v>Consumer Price Index (with housing) for July - Active</v>
      </c>
      <c r="F28" s="500">
        <f xml:space="preserve"> Inflation!F$246</f>
        <v>0</v>
      </c>
      <c r="G28" s="500" t="str">
        <f xml:space="preserve"> Inflation!G$246</f>
        <v xml:space="preserve"> nr </v>
      </c>
      <c r="H28" s="500">
        <f xml:space="preserve"> Inflation!H$246</f>
        <v>0</v>
      </c>
      <c r="I28" s="500">
        <f xml:space="preserve"> Inflation!I$246</f>
        <v>0</v>
      </c>
      <c r="J28" s="501">
        <f xml:space="preserve"> Inflation!J$246</f>
        <v>93.5</v>
      </c>
      <c r="K28" s="501">
        <f xml:space="preserve"> Inflation!K$246</f>
        <v>95.7</v>
      </c>
      <c r="L28" s="501">
        <f xml:space="preserve"> Inflation!L$246</f>
        <v>98</v>
      </c>
      <c r="M28" s="501">
        <f xml:space="preserve"> Inflation!M$246</f>
        <v>99.6</v>
      </c>
      <c r="N28" s="501">
        <f xml:space="preserve"> Inflation!N$246</f>
        <v>100</v>
      </c>
      <c r="O28" s="501">
        <f xml:space="preserve"> Inflation!O$246</f>
        <v>100.9</v>
      </c>
      <c r="P28" s="501">
        <f xml:space="preserve"> Inflation!P$246</f>
        <v>103.5</v>
      </c>
      <c r="Q28" s="501">
        <f xml:space="preserve"> Inflation!Q$246</f>
        <v>105.9</v>
      </c>
      <c r="R28" s="501">
        <f xml:space="preserve"> Inflation!R$246</f>
        <v>108</v>
      </c>
      <c r="S28" s="501">
        <f xml:space="preserve"> Inflation!S$246</f>
        <v>110.24780498289711</v>
      </c>
      <c r="T28" s="501">
        <f xml:space="preserve"> Inflation!T$246</f>
        <v>112.45276108255513</v>
      </c>
      <c r="U28" s="501">
        <f xml:space="preserve"> Inflation!U$246</f>
        <v>114.7674003561996</v>
      </c>
      <c r="V28" s="501">
        <f xml:space="preserve"> Inflation!V$246</f>
        <v>117.17751576367986</v>
      </c>
      <c r="W28" s="501">
        <f xml:space="preserve"> Inflation!W$246</f>
        <v>119.63824359471722</v>
      </c>
      <c r="X28" s="501">
        <f xml:space="preserve"> Inflation!X$246</f>
        <v>122.03100846661157</v>
      </c>
      <c r="Y28" s="501">
        <f xml:space="preserve"> Inflation!Y$246</f>
        <v>124.4716286359438</v>
      </c>
      <c r="Z28" s="501">
        <f xml:space="preserve"> Inflation!Z$246</f>
        <v>126.96106120866268</v>
      </c>
      <c r="AA28" s="501">
        <f xml:space="preserve"> Inflation!AA$246</f>
        <v>129.50028243283595</v>
      </c>
      <c r="AB28" s="501">
        <f xml:space="preserve"> Inflation!AB$246</f>
        <v>132.09028808149267</v>
      </c>
    </row>
    <row r="29" spans="1:28" ht="13">
      <c r="A29" s="392"/>
      <c r="B29" s="392"/>
      <c r="C29" s="377"/>
      <c r="D29" s="499"/>
      <c r="E29" s="500" t="str">
        <f xml:space="preserve"> Inflation!E$247</f>
        <v>Consumer Price Index (with housing) for August- Active</v>
      </c>
      <c r="F29" s="500">
        <f xml:space="preserve"> Inflation!F$247</f>
        <v>0</v>
      </c>
      <c r="G29" s="500" t="str">
        <f xml:space="preserve"> Inflation!G$247</f>
        <v xml:space="preserve"> nr </v>
      </c>
      <c r="H29" s="500">
        <f xml:space="preserve"> Inflation!H$247</f>
        <v>0</v>
      </c>
      <c r="I29" s="500">
        <f xml:space="preserve"> Inflation!I$247</f>
        <v>0</v>
      </c>
      <c r="J29" s="501">
        <f xml:space="preserve"> Inflation!J$247</f>
        <v>93.9</v>
      </c>
      <c r="K29" s="501">
        <f xml:space="preserve"> Inflation!K$247</f>
        <v>96.1</v>
      </c>
      <c r="L29" s="501">
        <f xml:space="preserve"> Inflation!L$247</f>
        <v>98.4</v>
      </c>
      <c r="M29" s="501">
        <f xml:space="preserve"> Inflation!M$247</f>
        <v>99.9</v>
      </c>
      <c r="N29" s="501">
        <f xml:space="preserve"> Inflation!N$247</f>
        <v>100.3</v>
      </c>
      <c r="O29" s="501">
        <f xml:space="preserve"> Inflation!O$247</f>
        <v>101.2</v>
      </c>
      <c r="P29" s="501">
        <f xml:space="preserve"> Inflation!P$247</f>
        <v>104</v>
      </c>
      <c r="Q29" s="501">
        <f xml:space="preserve"> Inflation!Q$247</f>
        <v>106.5</v>
      </c>
      <c r="R29" s="501">
        <f xml:space="preserve"> Inflation!R$247</f>
        <v>108.3</v>
      </c>
      <c r="S29" s="501">
        <f xml:space="preserve"> Inflation!S$247</f>
        <v>110.42988819618461</v>
      </c>
      <c r="T29" s="501">
        <f xml:space="preserve"> Inflation!T$247</f>
        <v>112.63848596010838</v>
      </c>
      <c r="U29" s="501">
        <f xml:space="preserve"> Inflation!U$247</f>
        <v>114.96633573863983</v>
      </c>
      <c r="V29" s="501">
        <f xml:space="preserve"> Inflation!V$247</f>
        <v>117.38062878915133</v>
      </c>
      <c r="W29" s="501">
        <f xml:space="preserve"> Inflation!W$247</f>
        <v>119.8456219937236</v>
      </c>
      <c r="X29" s="501">
        <f xml:space="preserve"> Inflation!X$247</f>
        <v>122.24253443359807</v>
      </c>
      <c r="Y29" s="501">
        <f xml:space="preserve"> Inflation!Y$247</f>
        <v>124.68738512227003</v>
      </c>
      <c r="Z29" s="501">
        <f xml:space="preserve"> Inflation!Z$247</f>
        <v>127.18113282471543</v>
      </c>
      <c r="AA29" s="501">
        <f xml:space="preserve"> Inflation!AA$247</f>
        <v>129.72475548120974</v>
      </c>
      <c r="AB29" s="501">
        <f xml:space="preserve"> Inflation!AB$247</f>
        <v>132.31925059083395</v>
      </c>
    </row>
    <row r="30" spans="1:28" ht="13">
      <c r="A30" s="396"/>
      <c r="B30" s="396"/>
      <c r="C30" s="377"/>
      <c r="D30" s="499"/>
      <c r="E30" s="500" t="str">
        <f xml:space="preserve"> Inflation!E$248</f>
        <v>Consumer Price Index (with housing) for September- Active</v>
      </c>
      <c r="F30" s="500">
        <f xml:space="preserve"> Inflation!F$248</f>
        <v>0</v>
      </c>
      <c r="G30" s="500" t="str">
        <f xml:space="preserve"> Inflation!G$248</f>
        <v xml:space="preserve"> nr </v>
      </c>
      <c r="H30" s="500">
        <f xml:space="preserve"> Inflation!H$248</f>
        <v>0</v>
      </c>
      <c r="I30" s="500">
        <f xml:space="preserve"> Inflation!I$248</f>
        <v>0</v>
      </c>
      <c r="J30" s="501">
        <f xml:space="preserve"> Inflation!J$248</f>
        <v>94.5</v>
      </c>
      <c r="K30" s="501">
        <f xml:space="preserve"> Inflation!K$248</f>
        <v>96.4</v>
      </c>
      <c r="L30" s="501">
        <f xml:space="preserve"> Inflation!L$248</f>
        <v>98.7</v>
      </c>
      <c r="M30" s="501">
        <f xml:space="preserve"> Inflation!M$248</f>
        <v>100</v>
      </c>
      <c r="N30" s="501">
        <f xml:space="preserve"> Inflation!N$248</f>
        <v>100.2</v>
      </c>
      <c r="O30" s="501">
        <f xml:space="preserve"> Inflation!O$248</f>
        <v>101.5</v>
      </c>
      <c r="P30" s="501">
        <f xml:space="preserve"> Inflation!P$248</f>
        <v>104.3</v>
      </c>
      <c r="Q30" s="501">
        <f xml:space="preserve"> Inflation!Q$248</f>
        <v>106.6</v>
      </c>
      <c r="R30" s="501">
        <f xml:space="preserve"> Inflation!R$248</f>
        <v>108.4699996176289</v>
      </c>
      <c r="S30" s="501">
        <f xml:space="preserve"> Inflation!S$248</f>
        <v>110.61227213470256</v>
      </c>
      <c r="T30" s="501">
        <f xml:space="preserve"> Inflation!T$248</f>
        <v>112.8245175773967</v>
      </c>
      <c r="U30" s="501">
        <f xml:space="preserve"> Inflation!U$248</f>
        <v>115.16561595146101</v>
      </c>
      <c r="V30" s="501">
        <f xml:space="preserve"> Inflation!V$248</f>
        <v>117.58409388644176</v>
      </c>
      <c r="W30" s="501">
        <f xml:space="preserve"> Inflation!W$248</f>
        <v>120.05335985805712</v>
      </c>
      <c r="X30" s="501">
        <f xml:space="preserve"> Inflation!X$248</f>
        <v>122.45442705521826</v>
      </c>
      <c r="Y30" s="501">
        <f xml:space="preserve"> Inflation!Y$248</f>
        <v>124.90351559632263</v>
      </c>
      <c r="Z30" s="501">
        <f xml:space="preserve"> Inflation!Z$248</f>
        <v>127.40158590824909</v>
      </c>
      <c r="AA30" s="501">
        <f xml:space="preserve"> Inflation!AA$248</f>
        <v>129.94961762641407</v>
      </c>
      <c r="AB30" s="501">
        <f xml:space="preserve"> Inflation!AB$248</f>
        <v>132.54860997894235</v>
      </c>
    </row>
    <row r="31" spans="1:28" ht="13">
      <c r="A31" s="396"/>
      <c r="B31" s="396"/>
      <c r="C31" s="377"/>
      <c r="D31" s="499"/>
      <c r="E31" s="500" t="str">
        <f xml:space="preserve"> Inflation!E$249</f>
        <v>Consumer Price Index (with housing) for October- Active</v>
      </c>
      <c r="F31" s="500">
        <f xml:space="preserve"> Inflation!F$249</f>
        <v>0</v>
      </c>
      <c r="G31" s="500" t="str">
        <f xml:space="preserve"> Inflation!G$249</f>
        <v xml:space="preserve"> nr </v>
      </c>
      <c r="H31" s="500">
        <f xml:space="preserve"> Inflation!H$249</f>
        <v>0</v>
      </c>
      <c r="I31" s="500">
        <f xml:space="preserve"> Inflation!I$249</f>
        <v>0</v>
      </c>
      <c r="J31" s="501">
        <f xml:space="preserve"> Inflation!J$249</f>
        <v>94.5</v>
      </c>
      <c r="K31" s="501">
        <f xml:space="preserve"> Inflation!K$249</f>
        <v>96.8</v>
      </c>
      <c r="L31" s="501">
        <f xml:space="preserve"> Inflation!L$249</f>
        <v>98.8</v>
      </c>
      <c r="M31" s="501">
        <f xml:space="preserve"> Inflation!M$249</f>
        <v>100.1</v>
      </c>
      <c r="N31" s="501">
        <f xml:space="preserve"> Inflation!N$249</f>
        <v>100.3</v>
      </c>
      <c r="O31" s="501">
        <f xml:space="preserve"> Inflation!O$249</f>
        <v>101.6</v>
      </c>
      <c r="P31" s="501">
        <f xml:space="preserve"> Inflation!P$249</f>
        <v>104.4</v>
      </c>
      <c r="Q31" s="501">
        <f xml:space="preserve"> Inflation!Q$249</f>
        <v>106.7</v>
      </c>
      <c r="R31" s="501">
        <f xml:space="preserve"> Inflation!R$249</f>
        <v>108.64026608539625</v>
      </c>
      <c r="S31" s="501">
        <f xml:space="preserve"> Inflation!S$249</f>
        <v>110.79495729512315</v>
      </c>
      <c r="T31" s="501">
        <f xml:space="preserve"> Inflation!T$249</f>
        <v>113.01085644102571</v>
      </c>
      <c r="U31" s="501">
        <f xml:space="preserve"> Inflation!U$249</f>
        <v>115.36524159238483</v>
      </c>
      <c r="V31" s="501">
        <f xml:space="preserve"> Inflation!V$249</f>
        <v>117.78791166582499</v>
      </c>
      <c r="W31" s="501">
        <f xml:space="preserve"> Inflation!W$249</f>
        <v>120.2614578108074</v>
      </c>
      <c r="X31" s="501">
        <f xml:space="preserve"> Inflation!X$249</f>
        <v>122.66668696702355</v>
      </c>
      <c r="Y31" s="501">
        <f xml:space="preserve"> Inflation!Y$249</f>
        <v>125.12002070636403</v>
      </c>
      <c r="Z31" s="501">
        <f xml:space="preserve"> Inflation!Z$249</f>
        <v>127.62242112049131</v>
      </c>
      <c r="AA31" s="501">
        <f xml:space="preserve"> Inflation!AA$249</f>
        <v>130.17486954290115</v>
      </c>
      <c r="AB31" s="501">
        <f xml:space="preserve"> Inflation!AB$249</f>
        <v>132.77836693375917</v>
      </c>
    </row>
    <row r="32" spans="1:28">
      <c r="A32" s="437"/>
      <c r="B32" s="438"/>
      <c r="C32" s="377"/>
      <c r="D32" s="499"/>
      <c r="E32" s="500" t="str">
        <f xml:space="preserve"> Inflation!E$250</f>
        <v>Consumer Price Index (with housing) for November - Active</v>
      </c>
      <c r="F32" s="500">
        <f xml:space="preserve"> Inflation!F$250</f>
        <v>0</v>
      </c>
      <c r="G32" s="500" t="str">
        <f xml:space="preserve"> Inflation!G$250</f>
        <v xml:space="preserve"> nr </v>
      </c>
      <c r="H32" s="500">
        <f xml:space="preserve"> Inflation!H$250</f>
        <v>0</v>
      </c>
      <c r="I32" s="500">
        <f xml:space="preserve"> Inflation!I$250</f>
        <v>0</v>
      </c>
      <c r="J32" s="501">
        <f xml:space="preserve"> Inflation!J$250</f>
        <v>94.7</v>
      </c>
      <c r="K32" s="501">
        <f xml:space="preserve"> Inflation!K$250</f>
        <v>97</v>
      </c>
      <c r="L32" s="501">
        <f xml:space="preserve"> Inflation!L$250</f>
        <v>98.8</v>
      </c>
      <c r="M32" s="501">
        <f xml:space="preserve"> Inflation!M$250</f>
        <v>99.9</v>
      </c>
      <c r="N32" s="501">
        <f xml:space="preserve"> Inflation!N$250</f>
        <v>100.3</v>
      </c>
      <c r="O32" s="501">
        <f xml:space="preserve"> Inflation!O$250</f>
        <v>101.8</v>
      </c>
      <c r="P32" s="501">
        <f xml:space="preserve"> Inflation!P$250</f>
        <v>104.7</v>
      </c>
      <c r="Q32" s="501">
        <f xml:space="preserve"> Inflation!Q$250</f>
        <v>106.9</v>
      </c>
      <c r="R32" s="501">
        <f xml:space="preserve"> Inflation!R$250</f>
        <v>108.81079982217945</v>
      </c>
      <c r="S32" s="501">
        <f xml:space="preserve"> Inflation!S$250</f>
        <v>110.97794417493883</v>
      </c>
      <c r="T32" s="501">
        <f xml:space="preserve"> Inflation!T$250</f>
        <v>113.1975030584377</v>
      </c>
      <c r="U32" s="501">
        <f xml:space="preserve"> Inflation!U$250</f>
        <v>115.56521326016906</v>
      </c>
      <c r="V32" s="501">
        <f xml:space="preserve"> Inflation!V$250</f>
        <v>117.99208273863269</v>
      </c>
      <c r="W32" s="501">
        <f xml:space="preserve"> Inflation!W$250</f>
        <v>120.46991647614406</v>
      </c>
      <c r="X32" s="501">
        <f xml:space="preserve"> Inflation!X$250</f>
        <v>122.87931480566695</v>
      </c>
      <c r="Y32" s="501">
        <f xml:space="preserve"> Inflation!Y$250</f>
        <v>125.3369011017803</v>
      </c>
      <c r="Z32" s="501">
        <f xml:space="preserve"> Inflation!Z$250</f>
        <v>127.8436391238159</v>
      </c>
      <c r="AA32" s="501">
        <f xml:space="preserve"> Inflation!AA$250</f>
        <v>130.40051190629222</v>
      </c>
      <c r="AB32" s="501">
        <f xml:space="preserve"> Inflation!AB$250</f>
        <v>133.00852214441807</v>
      </c>
    </row>
    <row r="33" spans="1:28" ht="13">
      <c r="A33" s="396"/>
      <c r="B33" s="396"/>
      <c r="C33" s="377"/>
      <c r="D33" s="499"/>
      <c r="E33" s="500" t="str">
        <f xml:space="preserve"> Inflation!E$251</f>
        <v>Consumer Price Index (with housing) for December - Active</v>
      </c>
      <c r="F33" s="500">
        <f xml:space="preserve"> Inflation!F$251</f>
        <v>0</v>
      </c>
      <c r="G33" s="500" t="str">
        <f xml:space="preserve"> Inflation!G$251</f>
        <v xml:space="preserve"> nr </v>
      </c>
      <c r="H33" s="500">
        <f xml:space="preserve"> Inflation!H$251</f>
        <v>0</v>
      </c>
      <c r="I33" s="500">
        <f xml:space="preserve"> Inflation!I$251</f>
        <v>0</v>
      </c>
      <c r="J33" s="501">
        <f xml:space="preserve"> Inflation!J$251</f>
        <v>95</v>
      </c>
      <c r="K33" s="501">
        <f xml:space="preserve"> Inflation!K$251</f>
        <v>97.3</v>
      </c>
      <c r="L33" s="501">
        <f xml:space="preserve"> Inflation!L$251</f>
        <v>99.2</v>
      </c>
      <c r="M33" s="501">
        <f xml:space="preserve"> Inflation!M$251</f>
        <v>99.9</v>
      </c>
      <c r="N33" s="501">
        <f xml:space="preserve"> Inflation!N$251</f>
        <v>100.4</v>
      </c>
      <c r="O33" s="501">
        <f xml:space="preserve"> Inflation!O$251</f>
        <v>102.2</v>
      </c>
      <c r="P33" s="501">
        <f xml:space="preserve"> Inflation!P$251</f>
        <v>105</v>
      </c>
      <c r="Q33" s="501">
        <f xml:space="preserve"> Inflation!Q$251</f>
        <v>107.1</v>
      </c>
      <c r="R33" s="501">
        <f xml:space="preserve"> Inflation!R$251</f>
        <v>108.98160124751338</v>
      </c>
      <c r="S33" s="501">
        <f xml:space="preserve"> Inflation!S$251</f>
        <v>111.1612332724637</v>
      </c>
      <c r="T33" s="501">
        <f xml:space="preserve"> Inflation!T$251</f>
        <v>113.38445793791308</v>
      </c>
      <c r="U33" s="501">
        <f xml:space="preserve"> Inflation!U$251</f>
        <v>115.76553155460934</v>
      </c>
      <c r="V33" s="501">
        <f xml:space="preserve"> Inflation!V$251</f>
        <v>118.19660771725621</v>
      </c>
      <c r="W33" s="501">
        <f xml:space="preserve"> Inflation!W$251</f>
        <v>120.67873647931867</v>
      </c>
      <c r="X33" s="501">
        <f xml:space="preserve"> Inflation!X$251</f>
        <v>123.09231120890504</v>
      </c>
      <c r="Y33" s="501">
        <f xml:space="preserve"> Inflation!Y$251</f>
        <v>125.55415743308315</v>
      </c>
      <c r="Z33" s="501">
        <f xml:space="preserve"> Inflation!Z$251</f>
        <v>128.0652405817448</v>
      </c>
      <c r="AA33" s="501">
        <f xml:space="preserve"> Inflation!AA$251</f>
        <v>130.6265453933797</v>
      </c>
      <c r="AB33" s="501">
        <f xml:space="preserve"> Inflation!AB$251</f>
        <v>133.23907630124731</v>
      </c>
    </row>
    <row r="34" spans="1:28" ht="13">
      <c r="A34" s="396"/>
      <c r="B34" s="396"/>
      <c r="C34" s="377"/>
      <c r="D34" s="499"/>
      <c r="E34" s="500" t="str">
        <f xml:space="preserve"> Inflation!E$252</f>
        <v>Consumer Price Index (with housing) for January - Active</v>
      </c>
      <c r="F34" s="500">
        <f xml:space="preserve"> Inflation!F$252</f>
        <v>0</v>
      </c>
      <c r="G34" s="500" t="str">
        <f xml:space="preserve"> Inflation!G$252</f>
        <v xml:space="preserve"> nr </v>
      </c>
      <c r="H34" s="500">
        <f xml:space="preserve"> Inflation!H$252</f>
        <v>0</v>
      </c>
      <c r="I34" s="500">
        <f xml:space="preserve"> Inflation!I$252</f>
        <v>0</v>
      </c>
      <c r="J34" s="501">
        <f xml:space="preserve"> Inflation!J$252</f>
        <v>94.7</v>
      </c>
      <c r="K34" s="501">
        <f xml:space="preserve"> Inflation!K$252</f>
        <v>97</v>
      </c>
      <c r="L34" s="501">
        <f xml:space="preserve"> Inflation!L$252</f>
        <v>98.7</v>
      </c>
      <c r="M34" s="501">
        <f xml:space="preserve"> Inflation!M$252</f>
        <v>99.2</v>
      </c>
      <c r="N34" s="501">
        <f xml:space="preserve"> Inflation!N$252</f>
        <v>99.9</v>
      </c>
      <c r="O34" s="501">
        <f xml:space="preserve"> Inflation!O$252</f>
        <v>101.8</v>
      </c>
      <c r="P34" s="501">
        <f xml:space="preserve"> Inflation!P$252</f>
        <v>104.5</v>
      </c>
      <c r="Q34" s="501">
        <f xml:space="preserve"> Inflation!Q$252</f>
        <v>106.4</v>
      </c>
      <c r="R34" s="501">
        <f xml:space="preserve"> Inflation!R$252</f>
        <v>109.1615932223871</v>
      </c>
      <c r="S34" s="501">
        <f xml:space="preserve"> Inflation!S$252</f>
        <v>111.3448250868349</v>
      </c>
      <c r="T34" s="501">
        <f xml:space="preserve"> Inflation!T$252</f>
        <v>113.58099615723886</v>
      </c>
      <c r="U34" s="501">
        <f xml:space="preserve"> Inflation!U$252</f>
        <v>115.96619707654096</v>
      </c>
      <c r="V34" s="501">
        <f xml:space="preserve"> Inflation!V$252</f>
        <v>118.40148721514839</v>
      </c>
      <c r="W34" s="501">
        <f xml:space="preserve"> Inflation!W$252</f>
        <v>120.88791844666659</v>
      </c>
      <c r="X34" s="501">
        <f xml:space="preserve"> Inflation!X$252</f>
        <v>123.30567681559992</v>
      </c>
      <c r="Y34" s="501">
        <f xml:space="preserve"> Inflation!Y$252</f>
        <v>125.77179035191192</v>
      </c>
      <c r="Z34" s="501">
        <f xml:space="preserve"> Inflation!Z$252</f>
        <v>128.28722615895015</v>
      </c>
      <c r="AA34" s="501">
        <f xml:space="preserve"> Inflation!AA$252</f>
        <v>130.85297068212915</v>
      </c>
      <c r="AB34" s="501">
        <f xml:space="preserve"> Inflation!AB$252</f>
        <v>133.47003009577173</v>
      </c>
    </row>
    <row r="35" spans="1:28" ht="13">
      <c r="A35" s="396"/>
      <c r="B35" s="396"/>
      <c r="C35" s="377"/>
      <c r="D35" s="499"/>
      <c r="E35" s="500" t="str">
        <f xml:space="preserve"> Inflation!E$253</f>
        <v>Consumer Price Index (with housing) for February - Active</v>
      </c>
      <c r="F35" s="500">
        <f xml:space="preserve"> Inflation!F$253</f>
        <v>0</v>
      </c>
      <c r="G35" s="500" t="str">
        <f xml:space="preserve"> Inflation!G$253</f>
        <v xml:space="preserve"> nr </v>
      </c>
      <c r="H35" s="500">
        <f xml:space="preserve"> Inflation!H$253</f>
        <v>0</v>
      </c>
      <c r="I35" s="500">
        <f xml:space="preserve"> Inflation!I$253</f>
        <v>0</v>
      </c>
      <c r="J35" s="501">
        <f xml:space="preserve"> Inflation!J$253</f>
        <v>95.2</v>
      </c>
      <c r="K35" s="501">
        <f xml:space="preserve"> Inflation!K$253</f>
        <v>97.5</v>
      </c>
      <c r="L35" s="501">
        <f xml:space="preserve"> Inflation!L$253</f>
        <v>99.1</v>
      </c>
      <c r="M35" s="501">
        <f xml:space="preserve"> Inflation!M$253</f>
        <v>99.5</v>
      </c>
      <c r="N35" s="501">
        <f xml:space="preserve"> Inflation!N$253</f>
        <v>100.1</v>
      </c>
      <c r="O35" s="501">
        <f xml:space="preserve"> Inflation!O$253</f>
        <v>102.4</v>
      </c>
      <c r="P35" s="501">
        <f xml:space="preserve"> Inflation!P$253</f>
        <v>104.9</v>
      </c>
      <c r="Q35" s="501">
        <f xml:space="preserve"> Inflation!Q$253</f>
        <v>106.8</v>
      </c>
      <c r="R35" s="501">
        <f xml:space="preserve"> Inflation!R$253</f>
        <v>109.34188246864102</v>
      </c>
      <c r="S35" s="501">
        <f xml:space="preserve"> Inflation!S$253</f>
        <v>111.52872011801389</v>
      </c>
      <c r="T35" s="501">
        <f xml:space="preserve"> Inflation!T$253</f>
        <v>113.7778750517538</v>
      </c>
      <c r="U35" s="501">
        <f xml:space="preserve"> Inflation!U$253</f>
        <v>116.16721042784071</v>
      </c>
      <c r="V35" s="501">
        <f xml:space="preserve"> Inflation!V$253</f>
        <v>118.60672184682544</v>
      </c>
      <c r="W35" s="501">
        <f xml:space="preserve"> Inflation!W$253</f>
        <v>121.09746300560886</v>
      </c>
      <c r="X35" s="501">
        <f xml:space="preserve"> Inflation!X$253</f>
        <v>123.51941226572104</v>
      </c>
      <c r="Y35" s="501">
        <f xml:space="preserve"> Inflation!Y$253</f>
        <v>125.98980051103547</v>
      </c>
      <c r="Z35" s="501">
        <f xml:space="preserve"> Inflation!Z$253</f>
        <v>128.50959652125619</v>
      </c>
      <c r="AA35" s="501">
        <f xml:space="preserve"> Inflation!AA$253</f>
        <v>131.07978845168131</v>
      </c>
      <c r="AB35" s="501">
        <f xml:space="preserve"> Inflation!AB$253</f>
        <v>133.70138422071494</v>
      </c>
    </row>
    <row r="36" spans="1:28">
      <c r="A36" s="437"/>
      <c r="B36" s="438"/>
      <c r="C36" s="377"/>
      <c r="D36" s="499"/>
      <c r="E36" s="500" t="str">
        <f xml:space="preserve"> Inflation!E$254</f>
        <v>Consumer Price Index (with housing) for March - Active</v>
      </c>
      <c r="F36" s="500">
        <f xml:space="preserve"> Inflation!F$254</f>
        <v>0</v>
      </c>
      <c r="G36" s="500" t="str">
        <f xml:space="preserve"> Inflation!G$254</f>
        <v xml:space="preserve"> nr </v>
      </c>
      <c r="H36" s="500">
        <f xml:space="preserve"> Inflation!H$254</f>
        <v>0</v>
      </c>
      <c r="I36" s="500">
        <f xml:space="preserve"> Inflation!I$254</f>
        <v>0</v>
      </c>
      <c r="J36" s="501">
        <f xml:space="preserve"> Inflation!J$254</f>
        <v>95.4</v>
      </c>
      <c r="K36" s="501">
        <f xml:space="preserve"> Inflation!K$254</f>
        <v>97.8</v>
      </c>
      <c r="L36" s="501">
        <f xml:space="preserve"> Inflation!L$254</f>
        <v>99.3</v>
      </c>
      <c r="M36" s="501">
        <f xml:space="preserve"> Inflation!M$254</f>
        <v>99.6</v>
      </c>
      <c r="N36" s="501">
        <f xml:space="preserve"> Inflation!N$254</f>
        <v>100.4</v>
      </c>
      <c r="O36" s="501">
        <f xml:space="preserve"> Inflation!O$254</f>
        <v>102.7</v>
      </c>
      <c r="P36" s="501">
        <f xml:space="preserve"> Inflation!P$254</f>
        <v>105.1</v>
      </c>
      <c r="Q36" s="501">
        <f xml:space="preserve"> Inflation!Q$254</f>
        <v>107</v>
      </c>
      <c r="R36" s="501">
        <f xml:space="preserve"> Inflation!R$254</f>
        <v>109.52246947724298</v>
      </c>
      <c r="S36" s="501">
        <f xml:space="preserve"> Inflation!S$254</f>
        <v>111.7129188667879</v>
      </c>
      <c r="T36" s="501">
        <f xml:space="preserve"> Inflation!T$254</f>
        <v>113.97509521197706</v>
      </c>
      <c r="U36" s="501">
        <f xml:space="preserve"> Inflation!U$254</f>
        <v>116.36857221142867</v>
      </c>
      <c r="V36" s="501">
        <f xml:space="preserve"> Inflation!V$254</f>
        <v>118.81231222786873</v>
      </c>
      <c r="W36" s="501">
        <f xml:space="preserve"> Inflation!W$254</f>
        <v>121.30737078465407</v>
      </c>
      <c r="X36" s="501">
        <f xml:space="preserve"> Inflation!X$254</f>
        <v>123.73351820034715</v>
      </c>
      <c r="Y36" s="501">
        <f xml:space="preserve"> Inflation!Y$254</f>
        <v>126.20818856435409</v>
      </c>
      <c r="Z36" s="501">
        <f xml:space="preserve"> Inflation!Z$254</f>
        <v>128.73235233564117</v>
      </c>
      <c r="AA36" s="501">
        <f xml:space="preserve"> Inflation!AA$254</f>
        <v>131.30699938235398</v>
      </c>
      <c r="AB36" s="501">
        <f xml:space="preserve"> Inflation!AB$254</f>
        <v>133.93313937000107</v>
      </c>
    </row>
    <row r="37" spans="1:28">
      <c r="A37" s="437"/>
      <c r="B37" s="438"/>
      <c r="C37" s="439"/>
      <c r="D37" s="438"/>
      <c r="E37" s="473"/>
      <c r="F37" s="473"/>
      <c r="G37" s="473"/>
      <c r="H37" s="473"/>
      <c r="I37" s="473"/>
      <c r="J37" s="502"/>
      <c r="K37" s="502"/>
      <c r="L37" s="502"/>
      <c r="M37" s="502"/>
      <c r="N37" s="502"/>
      <c r="O37" s="502"/>
      <c r="P37" s="502"/>
      <c r="Q37" s="502"/>
      <c r="R37" s="502"/>
      <c r="S37" s="502"/>
      <c r="T37" s="502"/>
      <c r="U37" s="502"/>
      <c r="V37" s="502"/>
      <c r="W37" s="502"/>
      <c r="X37" s="502"/>
      <c r="Y37" s="502"/>
      <c r="Z37" s="502"/>
      <c r="AA37" s="502"/>
      <c r="AB37" s="502"/>
    </row>
    <row r="38" spans="1:28" ht="13">
      <c r="A38" s="419" t="s">
        <v>475</v>
      </c>
      <c r="B38" s="438"/>
      <c r="C38" s="439"/>
      <c r="D38" s="438"/>
      <c r="E38" s="473"/>
      <c r="F38" s="473"/>
      <c r="G38" s="473"/>
      <c r="H38" s="473"/>
      <c r="I38" s="473"/>
      <c r="J38" s="502"/>
      <c r="K38" s="502"/>
      <c r="L38" s="502"/>
      <c r="M38" s="502"/>
      <c r="N38" s="502"/>
      <c r="O38" s="502"/>
      <c r="P38" s="502"/>
      <c r="Q38" s="502"/>
      <c r="R38" s="502"/>
      <c r="S38" s="502"/>
      <c r="T38" s="502"/>
      <c r="U38" s="502"/>
      <c r="V38" s="502"/>
      <c r="W38" s="502"/>
      <c r="X38" s="502"/>
      <c r="Y38" s="502"/>
      <c r="Z38" s="502"/>
      <c r="AA38" s="502"/>
      <c r="AB38" s="502"/>
    </row>
    <row r="39" spans="1:28" ht="13">
      <c r="A39" s="396"/>
      <c r="B39" s="396"/>
      <c r="C39" s="377"/>
      <c r="D39" s="499"/>
      <c r="E39" s="500" t="str">
        <f xml:space="preserve"> Inflation!E$257</f>
        <v>Indexation rate for index linked debt percentage increase - Active</v>
      </c>
      <c r="F39" s="500">
        <f xml:space="preserve"> Inflation!F$257</f>
        <v>0</v>
      </c>
      <c r="G39" s="500" t="str">
        <f xml:space="preserve"> Inflation!G$257</f>
        <v xml:space="preserve"> % </v>
      </c>
      <c r="H39" s="500">
        <f xml:space="preserve"> Inflation!H$257</f>
        <v>0</v>
      </c>
      <c r="I39" s="500">
        <f xml:space="preserve"> Inflation!I$257</f>
        <v>0</v>
      </c>
      <c r="J39" s="503">
        <f xml:space="preserve"> Inflation!J$257</f>
        <v>0</v>
      </c>
      <c r="K39" s="503">
        <f xml:space="preserve"> Inflation!K$257</f>
        <v>0</v>
      </c>
      <c r="L39" s="503">
        <f xml:space="preserve"> Inflation!L$257</f>
        <v>0</v>
      </c>
      <c r="M39" s="503">
        <f xml:space="preserve"> Inflation!M$257</f>
        <v>0</v>
      </c>
      <c r="N39" s="503">
        <f xml:space="preserve"> Inflation!N$257</f>
        <v>0</v>
      </c>
      <c r="O39" s="503">
        <f xml:space="preserve"> Inflation!O$257</f>
        <v>0</v>
      </c>
      <c r="P39" s="503">
        <f xml:space="preserve"> Inflation!P$257</f>
        <v>0</v>
      </c>
      <c r="Q39" s="503">
        <f xml:space="preserve"> Inflation!Q$257</f>
        <v>0.03</v>
      </c>
      <c r="R39" s="503">
        <f xml:space="preserve"> Inflation!R$257</f>
        <v>0.03</v>
      </c>
      <c r="S39" s="503">
        <f xml:space="preserve"> Inflation!S$257</f>
        <v>0.03</v>
      </c>
      <c r="T39" s="503">
        <f xml:space="preserve"> Inflation!T$257</f>
        <v>0.03</v>
      </c>
      <c r="U39" s="503">
        <f xml:space="preserve"> Inflation!U$257</f>
        <v>0.03</v>
      </c>
      <c r="V39" s="503">
        <f xml:space="preserve"> Inflation!V$257</f>
        <v>0.03</v>
      </c>
      <c r="W39" s="503">
        <f xml:space="preserve"> Inflation!W$257</f>
        <v>0.03</v>
      </c>
      <c r="X39" s="503">
        <f xml:space="preserve"> Inflation!X$257</f>
        <v>0.03</v>
      </c>
      <c r="Y39" s="503">
        <f xml:space="preserve"> Inflation!Y$257</f>
        <v>0.03</v>
      </c>
      <c r="Z39" s="503">
        <f xml:space="preserve"> Inflation!Z$257</f>
        <v>0.03</v>
      </c>
      <c r="AA39" s="503">
        <f xml:space="preserve"> Inflation!AA$257</f>
        <v>0.03</v>
      </c>
      <c r="AB39" s="503">
        <f xml:space="preserve"> Inflation!AB$257</f>
        <v>0.03</v>
      </c>
    </row>
    <row r="40" spans="1:28" ht="13">
      <c r="A40" s="396"/>
      <c r="B40" s="396"/>
      <c r="C40" s="377"/>
      <c r="D40" s="426"/>
      <c r="E40" s="473"/>
      <c r="F40" s="473"/>
      <c r="G40" s="473"/>
      <c r="H40" s="473"/>
      <c r="I40" s="473"/>
      <c r="J40" s="502"/>
      <c r="K40" s="502"/>
      <c r="L40" s="502"/>
      <c r="M40" s="502"/>
      <c r="N40" s="502"/>
      <c r="O40" s="502"/>
      <c r="P40" s="502"/>
      <c r="Q40" s="502"/>
      <c r="R40" s="502"/>
      <c r="S40" s="502"/>
      <c r="T40" s="502"/>
      <c r="U40" s="502"/>
      <c r="V40" s="502"/>
      <c r="W40" s="502"/>
      <c r="X40" s="502"/>
      <c r="Y40" s="502"/>
      <c r="Z40" s="502"/>
      <c r="AA40" s="502"/>
      <c r="AB40" s="502"/>
    </row>
    <row r="41" spans="1:28" ht="13">
      <c r="A41" s="419" t="s">
        <v>476</v>
      </c>
      <c r="B41" s="396"/>
      <c r="C41" s="377"/>
      <c r="D41" s="426"/>
      <c r="E41" s="473"/>
      <c r="F41" s="473"/>
      <c r="G41" s="473"/>
      <c r="H41" s="473"/>
      <c r="I41" s="473"/>
      <c r="J41" s="502"/>
      <c r="K41" s="502"/>
      <c r="L41" s="502"/>
      <c r="M41" s="502"/>
      <c r="N41" s="502"/>
      <c r="O41" s="502"/>
      <c r="P41" s="502"/>
      <c r="Q41" s="502"/>
      <c r="R41" s="502"/>
      <c r="S41" s="502"/>
      <c r="T41" s="502"/>
      <c r="U41" s="502"/>
      <c r="V41" s="502"/>
      <c r="W41" s="502"/>
      <c r="X41" s="502"/>
      <c r="Y41" s="502"/>
      <c r="Z41" s="502"/>
      <c r="AA41" s="502"/>
      <c r="AB41" s="502"/>
    </row>
    <row r="42" spans="1:28" ht="13">
      <c r="A42" s="396"/>
      <c r="B42" s="396"/>
      <c r="C42" s="377"/>
      <c r="D42" s="499"/>
      <c r="E42" s="500" t="str">
        <f xml:space="preserve"> Inflation!E$260</f>
        <v>RPI: Financial year average indices - Active</v>
      </c>
      <c r="F42" s="500">
        <f xml:space="preserve"> Inflation!F$260</f>
        <v>0</v>
      </c>
      <c r="G42" s="500" t="str">
        <f xml:space="preserve"> Inflation!G$260</f>
        <v xml:space="preserve"> nr </v>
      </c>
      <c r="H42" s="500">
        <f xml:space="preserve"> Inflation!H$260</f>
        <v>0</v>
      </c>
      <c r="I42" s="500">
        <f xml:space="preserve"> Inflation!I$260</f>
        <v>0</v>
      </c>
      <c r="J42" s="501">
        <f xml:space="preserve"> Inflation!J$260</f>
        <v>237.3416666666667</v>
      </c>
      <c r="K42" s="501">
        <f xml:space="preserve"> Inflation!K$260</f>
        <v>244.67499999999998</v>
      </c>
      <c r="L42" s="501">
        <f xml:space="preserve"> Inflation!L$260</f>
        <v>251.73333333333335</v>
      </c>
      <c r="M42" s="501">
        <f xml:space="preserve"> Inflation!M$260</f>
        <v>256.66666666666669</v>
      </c>
      <c r="N42" s="501">
        <f xml:space="preserve"> Inflation!N$260</f>
        <v>259.43333333333334</v>
      </c>
      <c r="O42" s="501">
        <f xml:space="preserve"> Inflation!O$260</f>
        <v>264.99166666666673</v>
      </c>
      <c r="P42" s="501">
        <f xml:space="preserve"> Inflation!P$260</f>
        <v>274.90833333333336</v>
      </c>
      <c r="Q42" s="501">
        <f xml:space="preserve"> Inflation!Q$260</f>
        <v>283.30833333333334</v>
      </c>
      <c r="R42" s="501">
        <f xml:space="preserve"> Inflation!R$260</f>
        <v>292.2388184805576</v>
      </c>
      <c r="S42" s="501">
        <f xml:space="preserve"> Inflation!S$260</f>
        <v>300.63476148772372</v>
      </c>
      <c r="T42" s="501">
        <f xml:space="preserve"> Inflation!T$260</f>
        <v>309.52983719330012</v>
      </c>
      <c r="U42" s="501">
        <f xml:space="preserve"> Inflation!U$260</f>
        <v>319.28116714708784</v>
      </c>
      <c r="V42" s="501">
        <f xml:space="preserve"> Inflation!V$260</f>
        <v>329.49816449579481</v>
      </c>
      <c r="W42" s="501">
        <f xml:space="preserve"> Inflation!W$260</f>
        <v>340.04210575966027</v>
      </c>
      <c r="X42" s="501">
        <f xml:space="preserve"> Inflation!X$260</f>
        <v>350.2433689324501</v>
      </c>
      <c r="Y42" s="501">
        <f xml:space="preserve"> Inflation!Y$260</f>
        <v>360.75067000042355</v>
      </c>
      <c r="Z42" s="501">
        <f xml:space="preserve"> Inflation!Z$260</f>
        <v>371.57319010043631</v>
      </c>
      <c r="AA42" s="501">
        <f xml:space="preserve"> Inflation!AA$260</f>
        <v>382.72038580344935</v>
      </c>
      <c r="AB42" s="501">
        <f xml:space="preserve"> Inflation!AB$260</f>
        <v>394.20199737755303</v>
      </c>
    </row>
    <row r="43" spans="1:28">
      <c r="A43" s="424"/>
      <c r="B43" s="424"/>
      <c r="C43" s="424"/>
      <c r="D43" s="499"/>
      <c r="E43" s="500" t="str">
        <f xml:space="preserve"> Inflation!E$261</f>
        <v>CPIH: Financial year average indices - Active</v>
      </c>
      <c r="F43" s="500">
        <f xml:space="preserve"> Inflation!F$261</f>
        <v>0</v>
      </c>
      <c r="G43" s="500" t="str">
        <f xml:space="preserve"> Inflation!G$261</f>
        <v xml:space="preserve"> nr </v>
      </c>
      <c r="H43" s="500">
        <f xml:space="preserve"> Inflation!H$261</f>
        <v>0</v>
      </c>
      <c r="I43" s="500">
        <f xml:space="preserve"> Inflation!I$261</f>
        <v>0</v>
      </c>
      <c r="J43" s="501">
        <f xml:space="preserve"> Inflation!J$261</f>
        <v>94.308333333333351</v>
      </c>
      <c r="K43" s="501">
        <f xml:space="preserve"> Inflation!K$261</f>
        <v>96.583333333333314</v>
      </c>
      <c r="L43" s="501">
        <f xml:space="preserve"> Inflation!L$261</f>
        <v>98.600000000000009</v>
      </c>
      <c r="M43" s="501">
        <f xml:space="preserve"> Inflation!M$261</f>
        <v>99.72499999999998</v>
      </c>
      <c r="N43" s="501">
        <f xml:space="preserve"> Inflation!N$261</f>
        <v>100.16666666666667</v>
      </c>
      <c r="O43" s="501">
        <f xml:space="preserve"> Inflation!O$261</f>
        <v>101.54166666666667</v>
      </c>
      <c r="P43" s="501">
        <f xml:space="preserve"> Inflation!P$261</f>
        <v>104.21666666666665</v>
      </c>
      <c r="Q43" s="501">
        <f xml:space="preserve"> Inflation!Q$261</f>
        <v>106.43333333333334</v>
      </c>
      <c r="R43" s="501">
        <f xml:space="preserve"> Inflation!R$261</f>
        <v>108.55238432841576</v>
      </c>
      <c r="S43" s="501">
        <f xml:space="preserve"> Inflation!S$261</f>
        <v>110.7053733013603</v>
      </c>
      <c r="T43" s="501">
        <f xml:space="preserve"> Inflation!T$261</f>
        <v>112.92412852304592</v>
      </c>
      <c r="U43" s="501">
        <f xml:space="preserve"> Inflation!U$261</f>
        <v>115.26744552524362</v>
      </c>
      <c r="V43" s="501">
        <f xml:space="preserve"> Inflation!V$261</f>
        <v>117.68806188127378</v>
      </c>
      <c r="W43" s="501">
        <f xml:space="preserve"> Inflation!W$261</f>
        <v>120.15951118078063</v>
      </c>
      <c r="X43" s="501">
        <f xml:space="preserve"> Inflation!X$261</f>
        <v>122.56270140439625</v>
      </c>
      <c r="Y43" s="501">
        <f xml:space="preserve"> Inflation!Y$261</f>
        <v>125.01395543248417</v>
      </c>
      <c r="Z43" s="501">
        <f xml:space="preserve"> Inflation!Z$261</f>
        <v>127.51423454113387</v>
      </c>
      <c r="AA43" s="501">
        <f xml:space="preserve"> Inflation!AA$261</f>
        <v>130.06451923195652</v>
      </c>
      <c r="AB43" s="501">
        <f xml:space="preserve"> Inflation!AB$261</f>
        <v>132.66580961659568</v>
      </c>
    </row>
    <row r="44" spans="1:28">
      <c r="A44" s="424"/>
      <c r="B44" s="424"/>
      <c r="C44" s="424"/>
      <c r="D44" s="438"/>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row>
    <row r="45" spans="1:28" ht="13">
      <c r="A45" s="419" t="s">
        <v>477</v>
      </c>
      <c r="B45" s="424"/>
      <c r="C45" s="424"/>
      <c r="D45" s="438"/>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row>
    <row r="46" spans="1:28">
      <c r="A46" s="424"/>
      <c r="B46" s="424"/>
      <c r="C46" s="424"/>
      <c r="D46" s="499"/>
      <c r="E46" s="500" t="str">
        <f xml:space="preserve"> Inflation!E$264</f>
        <v>RPI: November year on year % - Active</v>
      </c>
      <c r="F46" s="500">
        <f xml:space="preserve"> Inflation!F$264</f>
        <v>0</v>
      </c>
      <c r="G46" s="500" t="str">
        <f xml:space="preserve"> Inflation!G$264</f>
        <v xml:space="preserve"> nr </v>
      </c>
      <c r="H46" s="500">
        <f xml:space="preserve"> Inflation!H$264</f>
        <v>0</v>
      </c>
      <c r="I46" s="500">
        <f xml:space="preserve"> Inflation!I$264</f>
        <v>0</v>
      </c>
      <c r="J46" s="503">
        <f xml:space="preserve"> Inflation!J$264</f>
        <v>0</v>
      </c>
      <c r="K46" s="503">
        <f xml:space="preserve"> Inflation!K$264</f>
        <v>2.9769392033542896E-2</v>
      </c>
      <c r="L46" s="503">
        <f xml:space="preserve"> Inflation!L$264</f>
        <v>2.6465798045602673E-2</v>
      </c>
      <c r="M46" s="503">
        <f xml:space="preserve"> Inflation!M$264</f>
        <v>1.983339944466489E-2</v>
      </c>
      <c r="N46" s="503">
        <f xml:space="preserve"> Inflation!N$264</f>
        <v>1.0501750291715295E-2</v>
      </c>
      <c r="O46" s="503">
        <f xml:space="preserve"> Inflation!O$264</f>
        <v>2.1939953810623525E-2</v>
      </c>
      <c r="P46" s="503">
        <f xml:space="preserve"> Inflation!P$264</f>
        <v>3.8794726930320156E-2</v>
      </c>
      <c r="Q46" s="503">
        <f xml:space="preserve"> Inflation!Q$264</f>
        <v>3.1907179115300943E-2</v>
      </c>
      <c r="R46" s="503">
        <f xml:space="preserve"> Inflation!R$264</f>
        <v>3.1089286235452596E-2</v>
      </c>
      <c r="S46" s="503">
        <f xml:space="preserve"> Inflation!S$264</f>
        <v>2.7916629489431743E-2</v>
      </c>
      <c r="T46" s="503">
        <f xml:space="preserve"> Inflation!T$264</f>
        <v>2.9833184821123959E-2</v>
      </c>
      <c r="U46" s="503">
        <f xml:space="preserve"> Inflation!U$264</f>
        <v>3.1833185109294782E-2</v>
      </c>
      <c r="V46" s="503">
        <f xml:space="preserve"> Inflation!V$264</f>
        <v>3.2000000000000473E-2</v>
      </c>
      <c r="W46" s="503">
        <f xml:space="preserve"> Inflation!W$264</f>
        <v>3.200000000000025E-2</v>
      </c>
      <c r="X46" s="503">
        <f xml:space="preserve"> Inflation!X$264</f>
        <v>3.0000000000000027E-2</v>
      </c>
      <c r="Y46" s="503">
        <f xml:space="preserve"> Inflation!Y$264</f>
        <v>3.0000000000000027E-2</v>
      </c>
      <c r="Z46" s="503">
        <f xml:space="preserve"> Inflation!Z$264</f>
        <v>3.0000000000000027E-2</v>
      </c>
      <c r="AA46" s="503">
        <f xml:space="preserve"> Inflation!AA$264</f>
        <v>3.0000000000000027E-2</v>
      </c>
      <c r="AB46" s="503">
        <f xml:space="preserve"> Inflation!AB$264</f>
        <v>3.0000000000000027E-2</v>
      </c>
    </row>
    <row r="47" spans="1:28">
      <c r="A47" s="424"/>
      <c r="B47" s="424"/>
      <c r="C47" s="424"/>
      <c r="D47" s="499"/>
      <c r="E47" s="500" t="str">
        <f xml:space="preserve"> Inflation!E$265</f>
        <v>RPI: Financial year average indices year on year % - Active</v>
      </c>
      <c r="F47" s="500">
        <f xml:space="preserve"> Inflation!F$265</f>
        <v>0</v>
      </c>
      <c r="G47" s="500" t="str">
        <f xml:space="preserve"> Inflation!G$265</f>
        <v xml:space="preserve"> nr </v>
      </c>
      <c r="H47" s="500">
        <f xml:space="preserve"> Inflation!H$265</f>
        <v>0</v>
      </c>
      <c r="I47" s="500">
        <f xml:space="preserve"> Inflation!I$265</f>
        <v>0</v>
      </c>
      <c r="J47" s="503">
        <f xml:space="preserve"> Inflation!J$265</f>
        <v>0</v>
      </c>
      <c r="K47" s="503">
        <f xml:space="preserve"> Inflation!K$265</f>
        <v>3.0897791510129391E-2</v>
      </c>
      <c r="L47" s="503">
        <f xml:space="preserve"> Inflation!L$265</f>
        <v>2.8847791287762714E-2</v>
      </c>
      <c r="M47" s="503">
        <f xml:space="preserve"> Inflation!M$265</f>
        <v>1.9597457627118731E-2</v>
      </c>
      <c r="N47" s="503">
        <f xml:space="preserve"> Inflation!N$265</f>
        <v>1.0779220779220777E-2</v>
      </c>
      <c r="O47" s="503">
        <f xml:space="preserve"> Inflation!O$265</f>
        <v>2.1424900424001248E-2</v>
      </c>
      <c r="P47" s="503">
        <f xml:space="preserve"> Inflation!P$265</f>
        <v>3.7422560457875953E-2</v>
      </c>
      <c r="Q47" s="503">
        <f xml:space="preserve"> Inflation!Q$265</f>
        <v>3.0555639758707454E-2</v>
      </c>
      <c r="R47" s="503">
        <f xml:space="preserve"> Inflation!R$265</f>
        <v>3.1522140708501123E-2</v>
      </c>
      <c r="S47" s="503">
        <f xml:space="preserve"> Inflation!S$265</f>
        <v>2.8729732247137152E-2</v>
      </c>
      <c r="T47" s="503">
        <f xml:space="preserve"> Inflation!T$265</f>
        <v>2.9587648685595047E-2</v>
      </c>
      <c r="U47" s="503">
        <f xml:space="preserve"> Inflation!U$265</f>
        <v>3.1503683270760252E-2</v>
      </c>
      <c r="V47" s="503">
        <f xml:space="preserve"> Inflation!V$265</f>
        <v>3.2000000000000473E-2</v>
      </c>
      <c r="W47" s="503">
        <f xml:space="preserve"> Inflation!W$265</f>
        <v>3.2000000000000028E-2</v>
      </c>
      <c r="X47" s="503">
        <f xml:space="preserve"> Inflation!X$265</f>
        <v>3.0000000000000027E-2</v>
      </c>
      <c r="Y47" s="503">
        <f xml:space="preserve"> Inflation!Y$265</f>
        <v>2.9999999999999805E-2</v>
      </c>
      <c r="Z47" s="503">
        <f xml:space="preserve"> Inflation!Z$265</f>
        <v>3.0000000000000027E-2</v>
      </c>
      <c r="AA47" s="503">
        <f xml:space="preserve"> Inflation!AA$265</f>
        <v>2.9999999999999805E-2</v>
      </c>
      <c r="AB47" s="503">
        <f xml:space="preserve"> Inflation!AB$265</f>
        <v>3.0000000000000471E-2</v>
      </c>
    </row>
    <row r="48" spans="1:28">
      <c r="A48" s="424"/>
      <c r="B48" s="424"/>
      <c r="C48" s="424"/>
      <c r="D48" s="499"/>
      <c r="E48" s="500" t="str">
        <f xml:space="preserve"> Inflation!E$266</f>
        <v>RPI: Financial year end indices year on year % - Active</v>
      </c>
      <c r="F48" s="500">
        <f xml:space="preserve"> Inflation!F$266</f>
        <v>0</v>
      </c>
      <c r="G48" s="500" t="str">
        <f xml:space="preserve"> Inflation!G$266</f>
        <v xml:space="preserve"> nr </v>
      </c>
      <c r="H48" s="500">
        <f xml:space="preserve"> Inflation!H$266</f>
        <v>0</v>
      </c>
      <c r="I48" s="500">
        <f xml:space="preserve"> Inflation!I$266</f>
        <v>0</v>
      </c>
      <c r="J48" s="503">
        <f xml:space="preserve"> Inflation!J$266</f>
        <v>0</v>
      </c>
      <c r="K48" s="503">
        <f xml:space="preserve"> Inflation!K$266</f>
        <v>3.2807308970099536E-2</v>
      </c>
      <c r="L48" s="503">
        <f xml:space="preserve"> Inflation!L$266</f>
        <v>2.4527543224768911E-2</v>
      </c>
      <c r="M48" s="503">
        <f xml:space="preserve"> Inflation!M$266</f>
        <v>9.0266875981162009E-3</v>
      </c>
      <c r="N48" s="503">
        <f xml:space="preserve"> Inflation!N$266</f>
        <v>1.5558148580318898E-2</v>
      </c>
      <c r="O48" s="503">
        <f xml:space="preserve"> Inflation!O$266</f>
        <v>3.1405591727307502E-2</v>
      </c>
      <c r="P48" s="503">
        <f xml:space="preserve"> Inflation!P$266</f>
        <v>3.3419977720014815E-2</v>
      </c>
      <c r="Q48" s="503">
        <f xml:space="preserve"> Inflation!Q$266</f>
        <v>2.4434063959755781E-2</v>
      </c>
      <c r="R48" s="503">
        <f xml:space="preserve"> Inflation!R$266</f>
        <v>3.8715075829605539E-2</v>
      </c>
      <c r="S48" s="503">
        <f xml:space="preserve"> Inflation!S$266</f>
        <v>2.8499635627448061E-2</v>
      </c>
      <c r="T48" s="503">
        <f xml:space="preserve"> Inflation!T$266</f>
        <v>3.0499636334166969E-2</v>
      </c>
      <c r="U48" s="503">
        <f xml:space="preserve"> Inflation!U$266</f>
        <v>3.2000000000000473E-2</v>
      </c>
      <c r="V48" s="503">
        <f xml:space="preserve"> Inflation!V$266</f>
        <v>3.200000000000025E-2</v>
      </c>
      <c r="W48" s="503">
        <f xml:space="preserve"> Inflation!W$266</f>
        <v>3.2000000000000473E-2</v>
      </c>
      <c r="X48" s="503">
        <f xml:space="preserve"> Inflation!X$266</f>
        <v>3.0000000000000027E-2</v>
      </c>
      <c r="Y48" s="503">
        <f xml:space="preserve"> Inflation!Y$266</f>
        <v>3.0000000000000027E-2</v>
      </c>
      <c r="Z48" s="503">
        <f xml:space="preserve"> Inflation!Z$266</f>
        <v>3.0000000000000027E-2</v>
      </c>
      <c r="AA48" s="503">
        <f xml:space="preserve"> Inflation!AA$266</f>
        <v>3.0000000000000027E-2</v>
      </c>
      <c r="AB48" s="503">
        <f xml:space="preserve"> Inflation!AB$266</f>
        <v>3.0000000000000027E-2</v>
      </c>
    </row>
    <row r="49" spans="1:28">
      <c r="A49" s="424"/>
      <c r="B49" s="424"/>
      <c r="C49" s="424"/>
      <c r="D49" s="499"/>
      <c r="E49" s="500" t="str">
        <f xml:space="preserve"> Inflation!E$267</f>
        <v>CPIH: November year on year % - Active</v>
      </c>
      <c r="F49" s="500">
        <f xml:space="preserve"> Inflation!F$267</f>
        <v>0</v>
      </c>
      <c r="G49" s="500" t="str">
        <f xml:space="preserve"> Inflation!G$267</f>
        <v xml:space="preserve"> nr </v>
      </c>
      <c r="H49" s="500">
        <f xml:space="preserve"> Inflation!H$267</f>
        <v>0</v>
      </c>
      <c r="I49" s="500">
        <f xml:space="preserve"> Inflation!I$267</f>
        <v>0</v>
      </c>
      <c r="J49" s="503">
        <f xml:space="preserve"> Inflation!J$267</f>
        <v>0</v>
      </c>
      <c r="K49" s="503">
        <f xml:space="preserve"> Inflation!K$267</f>
        <v>2.428722280887019E-2</v>
      </c>
      <c r="L49" s="503">
        <f xml:space="preserve"> Inflation!L$267</f>
        <v>1.8556701030927769E-2</v>
      </c>
      <c r="M49" s="503">
        <f xml:space="preserve"> Inflation!M$267</f>
        <v>1.1133603238866474E-2</v>
      </c>
      <c r="N49" s="503">
        <f xml:space="preserve"> Inflation!N$267</f>
        <v>4.0040040040039138E-3</v>
      </c>
      <c r="O49" s="503">
        <f xml:space="preserve"> Inflation!O$267</f>
        <v>1.4955134596211339E-2</v>
      </c>
      <c r="P49" s="503">
        <f xml:space="preserve"> Inflation!P$267</f>
        <v>2.8487229862475427E-2</v>
      </c>
      <c r="Q49" s="503">
        <f xml:space="preserve"> Inflation!Q$267</f>
        <v>2.1012416427889313E-2</v>
      </c>
      <c r="R49" s="503">
        <f xml:space="preserve"> Inflation!R$267</f>
        <v>1.7874647541435307E-2</v>
      </c>
      <c r="S49" s="503">
        <f xml:space="preserve"> Inflation!S$267</f>
        <v>1.9916629197662017E-2</v>
      </c>
      <c r="T49" s="503">
        <f xml:space="preserve"> Inflation!T$267</f>
        <v>2.0000000000000906E-2</v>
      </c>
      <c r="U49" s="503">
        <f xml:space="preserve"> Inflation!U$267</f>
        <v>2.0916629234383644E-2</v>
      </c>
      <c r="V49" s="503">
        <f xml:space="preserve"> Inflation!V$267</f>
        <v>2.1000000000000796E-2</v>
      </c>
      <c r="W49" s="503">
        <f xml:space="preserve"> Inflation!W$267</f>
        <v>2.1000000000000796E-2</v>
      </c>
      <c r="X49" s="503">
        <f xml:space="preserve"> Inflation!X$267</f>
        <v>2.0000000000000018E-2</v>
      </c>
      <c r="Y49" s="503">
        <f xml:space="preserve"> Inflation!Y$267</f>
        <v>2.0000000000000018E-2</v>
      </c>
      <c r="Z49" s="503">
        <f xml:space="preserve"> Inflation!Z$267</f>
        <v>2.0000000000000018E-2</v>
      </c>
      <c r="AA49" s="503">
        <f xml:space="preserve"> Inflation!AA$267</f>
        <v>2.0000000000000018E-2</v>
      </c>
      <c r="AB49" s="503">
        <f xml:space="preserve"> Inflation!AB$267</f>
        <v>2.0000000000000018E-2</v>
      </c>
    </row>
    <row r="50" spans="1:28">
      <c r="A50" s="424"/>
      <c r="B50" s="424"/>
      <c r="C50" s="424"/>
      <c r="D50" s="499"/>
      <c r="E50" s="500" t="str">
        <f xml:space="preserve"> Inflation!E$268</f>
        <v>CPIH: Financial year average indices year on year % - Active</v>
      </c>
      <c r="F50" s="500">
        <f xml:space="preserve"> Inflation!F$268</f>
        <v>0</v>
      </c>
      <c r="G50" s="500" t="str">
        <f xml:space="preserve"> Inflation!G$268</f>
        <v xml:space="preserve"> nr </v>
      </c>
      <c r="H50" s="500">
        <f xml:space="preserve"> Inflation!H$268</f>
        <v>0</v>
      </c>
      <c r="I50" s="500">
        <f xml:space="preserve"> Inflation!I$268</f>
        <v>0</v>
      </c>
      <c r="J50" s="503">
        <f xml:space="preserve"> Inflation!J$268</f>
        <v>0</v>
      </c>
      <c r="K50" s="503">
        <f xml:space="preserve"> Inflation!K$268</f>
        <v>2.4123000795263305E-2</v>
      </c>
      <c r="L50" s="503">
        <f xml:space="preserve"> Inflation!L$268</f>
        <v>2.088006902502193E-2</v>
      </c>
      <c r="M50" s="503">
        <f xml:space="preserve"> Inflation!M$268</f>
        <v>1.1409736308316099E-2</v>
      </c>
      <c r="N50" s="503">
        <f xml:space="preserve"> Inflation!N$268</f>
        <v>4.4288459931480784E-3</v>
      </c>
      <c r="O50" s="503">
        <f xml:space="preserve"> Inflation!O$268</f>
        <v>1.3727121464226277E-2</v>
      </c>
      <c r="P50" s="503">
        <f xml:space="preserve"> Inflation!P$268</f>
        <v>2.6343865408288814E-2</v>
      </c>
      <c r="Q50" s="503">
        <f xml:space="preserve"> Inflation!Q$268</f>
        <v>2.1269790500559882E-2</v>
      </c>
      <c r="R50" s="503">
        <f xml:space="preserve"> Inflation!R$268</f>
        <v>1.9909655450194963E-2</v>
      </c>
      <c r="S50" s="503">
        <f xml:space="preserve"> Inflation!S$268</f>
        <v>1.983364056224568E-2</v>
      </c>
      <c r="T50" s="503">
        <f xml:space="preserve"> Inflation!T$268</f>
        <v>2.0041983108134875E-2</v>
      </c>
      <c r="U50" s="503">
        <f xml:space="preserve"> Inflation!U$268</f>
        <v>2.0751251595618525E-2</v>
      </c>
      <c r="V50" s="503">
        <f xml:space="preserve"> Inflation!V$268</f>
        <v>2.1000000000000352E-2</v>
      </c>
      <c r="W50" s="503">
        <f xml:space="preserve"> Inflation!W$268</f>
        <v>2.1000000000000796E-2</v>
      </c>
      <c r="X50" s="503">
        <f xml:space="preserve"> Inflation!X$268</f>
        <v>2.0000000000000018E-2</v>
      </c>
      <c r="Y50" s="503">
        <f xml:space="preserve"> Inflation!Y$268</f>
        <v>2.0000000000000018E-2</v>
      </c>
      <c r="Z50" s="503">
        <f xml:space="preserve"> Inflation!Z$268</f>
        <v>2.000000000000024E-2</v>
      </c>
      <c r="AA50" s="503">
        <f xml:space="preserve"> Inflation!AA$268</f>
        <v>1.9999999999999796E-2</v>
      </c>
      <c r="AB50" s="503">
        <f xml:space="preserve"> Inflation!AB$268</f>
        <v>2.000000000000024E-2</v>
      </c>
    </row>
    <row r="51" spans="1:28">
      <c r="A51" s="424"/>
      <c r="B51" s="424"/>
      <c r="C51" s="424"/>
      <c r="D51" s="499"/>
      <c r="E51" s="500" t="str">
        <f xml:space="preserve"> Inflation!E$269</f>
        <v>CPIH: Financial year end indices year on year % - Active</v>
      </c>
      <c r="F51" s="500">
        <f xml:space="preserve"> Inflation!F$269</f>
        <v>0</v>
      </c>
      <c r="G51" s="500" t="str">
        <f xml:space="preserve"> Inflation!G$269</f>
        <v xml:space="preserve"> nr </v>
      </c>
      <c r="H51" s="500">
        <f xml:space="preserve"> Inflation!H$269</f>
        <v>0</v>
      </c>
      <c r="I51" s="500">
        <f xml:space="preserve"> Inflation!I$269</f>
        <v>0</v>
      </c>
      <c r="J51" s="503">
        <f xml:space="preserve"> Inflation!J$269</f>
        <v>0</v>
      </c>
      <c r="K51" s="503">
        <f xml:space="preserve"> Inflation!K$269</f>
        <v>2.515723270440251E-2</v>
      </c>
      <c r="L51" s="503">
        <f xml:space="preserve"> Inflation!L$269</f>
        <v>1.5337423312883347E-2</v>
      </c>
      <c r="M51" s="503">
        <f xml:space="preserve"> Inflation!M$269</f>
        <v>3.0211480362536403E-3</v>
      </c>
      <c r="N51" s="503">
        <f xml:space="preserve"> Inflation!N$269</f>
        <v>8.0321285140563248E-3</v>
      </c>
      <c r="O51" s="503">
        <f xml:space="preserve"> Inflation!O$269</f>
        <v>2.2908366533864521E-2</v>
      </c>
      <c r="P51" s="503">
        <f xml:space="preserve"> Inflation!P$269</f>
        <v>2.3369036027263812E-2</v>
      </c>
      <c r="Q51" s="503">
        <f xml:space="preserve"> Inflation!Q$269</f>
        <v>1.8078020932445371E-2</v>
      </c>
      <c r="R51" s="503">
        <f xml:space="preserve"> Inflation!R$269</f>
        <v>2.3574481095728794E-2</v>
      </c>
      <c r="S51" s="503">
        <f xml:space="preserve"> Inflation!S$269</f>
        <v>2.0000000000000684E-2</v>
      </c>
      <c r="T51" s="503">
        <f xml:space="preserve"> Inflation!T$269</f>
        <v>2.0249908140764772E-2</v>
      </c>
      <c r="U51" s="503">
        <f xml:space="preserve"> Inflation!U$269</f>
        <v>2.1000000000000796E-2</v>
      </c>
      <c r="V51" s="503">
        <f xml:space="preserve"> Inflation!V$269</f>
        <v>2.1000000000000574E-2</v>
      </c>
      <c r="W51" s="503">
        <f xml:space="preserve"> Inflation!W$269</f>
        <v>2.1000000000000796E-2</v>
      </c>
      <c r="X51" s="503">
        <f xml:space="preserve"> Inflation!X$269</f>
        <v>2.0000000000000018E-2</v>
      </c>
      <c r="Y51" s="503">
        <f xml:space="preserve"> Inflation!Y$269</f>
        <v>2.0000000000000018E-2</v>
      </c>
      <c r="Z51" s="503">
        <f xml:space="preserve"> Inflation!Z$269</f>
        <v>2.0000000000000018E-2</v>
      </c>
      <c r="AA51" s="503">
        <f xml:space="preserve"> Inflation!AA$269</f>
        <v>2.0000000000000018E-2</v>
      </c>
      <c r="AB51" s="503">
        <f xml:space="preserve"> Inflation!AB$269</f>
        <v>2.0000000000000018E-2</v>
      </c>
    </row>
    <row r="52" spans="1:28">
      <c r="A52" s="424"/>
      <c r="B52" s="424"/>
      <c r="C52" s="424"/>
      <c r="D52" s="499"/>
      <c r="E52" s="500" t="str">
        <f xml:space="preserve"> Inflation!E$270</f>
        <v>Wedge between RPI and CPIH - Active</v>
      </c>
      <c r="F52" s="500">
        <f xml:space="preserve"> Inflation!F$270</f>
        <v>0</v>
      </c>
      <c r="G52" s="500" t="str">
        <f xml:space="preserve"> Inflation!G$270</f>
        <v xml:space="preserve"> nr </v>
      </c>
      <c r="H52" s="500">
        <f xml:space="preserve"> Inflation!H$270</f>
        <v>0</v>
      </c>
      <c r="I52" s="500">
        <f xml:space="preserve"> Inflation!I$270</f>
        <v>0</v>
      </c>
      <c r="J52" s="503">
        <f xml:space="preserve"> Inflation!J$270</f>
        <v>0</v>
      </c>
      <c r="K52" s="503">
        <f xml:space="preserve"> Inflation!K$270</f>
        <v>6.7747907148660858E-3</v>
      </c>
      <c r="L52" s="503">
        <f xml:space="preserve"> Inflation!L$270</f>
        <v>7.967722262740784E-3</v>
      </c>
      <c r="M52" s="503">
        <f xml:space="preserve"> Inflation!M$270</f>
        <v>8.1877213188026321E-3</v>
      </c>
      <c r="N52" s="503">
        <f xml:space="preserve"> Inflation!N$270</f>
        <v>6.3503747860726989E-3</v>
      </c>
      <c r="O52" s="503">
        <f xml:space="preserve"> Inflation!O$270</f>
        <v>7.6977789597749702E-3</v>
      </c>
      <c r="P52" s="503">
        <f xml:space="preserve"> Inflation!P$270</f>
        <v>1.1078695049587139E-2</v>
      </c>
      <c r="Q52" s="503">
        <f xml:space="preserve"> Inflation!Q$270</f>
        <v>9.2858492581475716E-3</v>
      </c>
      <c r="R52" s="503">
        <f xml:space="preserve"> Inflation!R$270</f>
        <v>1.161248525830616E-2</v>
      </c>
      <c r="S52" s="503">
        <f xml:space="preserve"> Inflation!S$270</f>
        <v>8.8960916848914717E-3</v>
      </c>
      <c r="T52" s="503">
        <f xml:space="preserve"> Inflation!T$270</f>
        <v>9.5456655774601717E-3</v>
      </c>
      <c r="U52" s="503">
        <f xml:space="preserve"> Inflation!U$270</f>
        <v>1.0752431675141727E-2</v>
      </c>
      <c r="V52" s="503">
        <f xml:space="preserve"> Inflation!V$270</f>
        <v>1.1000000000000121E-2</v>
      </c>
      <c r="W52" s="503">
        <f xml:space="preserve"> Inflation!W$270</f>
        <v>1.0999999999999233E-2</v>
      </c>
      <c r="X52" s="503">
        <f xml:space="preserve"> Inflation!X$270</f>
        <v>1.0000000000000009E-2</v>
      </c>
      <c r="Y52" s="503">
        <f xml:space="preserve"> Inflation!Y$270</f>
        <v>9.9999999999997868E-3</v>
      </c>
      <c r="Z52" s="503">
        <f xml:space="preserve"> Inflation!Z$270</f>
        <v>9.9999999999997868E-3</v>
      </c>
      <c r="AA52" s="503">
        <f xml:space="preserve"> Inflation!AA$270</f>
        <v>1.0000000000000009E-2</v>
      </c>
      <c r="AB52" s="503">
        <f xml:space="preserve"> Inflation!AB$270</f>
        <v>1.0000000000000231E-2</v>
      </c>
    </row>
    <row r="53" spans="1:28">
      <c r="A53" s="424"/>
      <c r="B53" s="424"/>
      <c r="C53" s="424"/>
      <c r="D53" s="499"/>
      <c r="E53" s="473"/>
      <c r="F53" s="473"/>
      <c r="G53" s="473"/>
      <c r="H53" s="473"/>
      <c r="I53" s="473"/>
      <c r="J53" s="495"/>
      <c r="K53" s="495"/>
      <c r="L53" s="495"/>
      <c r="M53" s="495"/>
      <c r="N53" s="495"/>
      <c r="O53" s="495"/>
      <c r="P53" s="495"/>
      <c r="Q53" s="495"/>
      <c r="R53" s="495"/>
      <c r="S53" s="495"/>
      <c r="T53" s="495"/>
      <c r="U53" s="495"/>
      <c r="V53" s="495"/>
      <c r="W53" s="495"/>
      <c r="X53" s="495"/>
      <c r="Y53" s="495"/>
      <c r="Z53" s="495"/>
      <c r="AA53" s="495"/>
      <c r="AB53" s="495"/>
    </row>
    <row r="54" spans="1:28" ht="13">
      <c r="A54" s="419" t="s">
        <v>478</v>
      </c>
      <c r="B54" s="424"/>
      <c r="C54" s="424"/>
      <c r="D54" s="499"/>
      <c r="E54" s="473"/>
      <c r="F54" s="473"/>
      <c r="G54" s="473"/>
      <c r="H54" s="473"/>
      <c r="I54" s="473"/>
      <c r="J54" s="495"/>
      <c r="K54" s="495"/>
      <c r="L54" s="495"/>
      <c r="M54" s="495"/>
      <c r="N54" s="495"/>
      <c r="O54" s="495"/>
      <c r="P54" s="495"/>
      <c r="Q54" s="495"/>
      <c r="R54" s="495"/>
      <c r="S54" s="495"/>
      <c r="T54" s="495"/>
      <c r="U54" s="495"/>
      <c r="V54" s="495"/>
      <c r="W54" s="495"/>
      <c r="X54" s="495"/>
      <c r="Y54" s="495"/>
      <c r="Z54" s="495"/>
      <c r="AA54" s="495"/>
      <c r="AB54" s="495"/>
    </row>
    <row r="55" spans="1:28">
      <c r="A55" s="424"/>
      <c r="B55" s="424"/>
      <c r="C55" s="424"/>
      <c r="D55" s="499"/>
      <c r="E55" s="500" t="str">
        <f xml:space="preserve"> Inflation!E$275</f>
        <v>Long term RPI inflation rate - Company data</v>
      </c>
      <c r="F55" s="500">
        <f xml:space="preserve"> Inflation!F$275</f>
        <v>0</v>
      </c>
      <c r="G55" s="500" t="str">
        <f xml:space="preserve"> Inflation!G$275</f>
        <v xml:space="preserve"> % </v>
      </c>
      <c r="H55" s="500">
        <f xml:space="preserve"> Inflation!H$275</f>
        <v>0</v>
      </c>
      <c r="I55" s="500">
        <f xml:space="preserve"> Inflation!I$275</f>
        <v>0</v>
      </c>
      <c r="J55" s="503">
        <f xml:space="preserve"> Inflation!J$275</f>
        <v>0</v>
      </c>
      <c r="K55" s="503">
        <f xml:space="preserve"> Inflation!K$275</f>
        <v>0</v>
      </c>
      <c r="L55" s="503">
        <f xml:space="preserve"> Inflation!L$275</f>
        <v>0</v>
      </c>
      <c r="M55" s="503">
        <f xml:space="preserve"> Inflation!M$275</f>
        <v>0</v>
      </c>
      <c r="N55" s="503">
        <f xml:space="preserve"> Inflation!N$275</f>
        <v>0</v>
      </c>
      <c r="O55" s="503">
        <f xml:space="preserve"> Inflation!O$275</f>
        <v>0</v>
      </c>
      <c r="P55" s="503">
        <f xml:space="preserve"> Inflation!P$275</f>
        <v>0</v>
      </c>
      <c r="Q55" s="503">
        <f xml:space="preserve"> Inflation!Q$275</f>
        <v>0</v>
      </c>
      <c r="R55" s="503">
        <f xml:space="preserve"> Inflation!R$275</f>
        <v>0</v>
      </c>
      <c r="S55" s="503">
        <f xml:space="preserve"> Inflation!S$275</f>
        <v>0.03</v>
      </c>
      <c r="T55" s="503">
        <f xml:space="preserve"> Inflation!T$275</f>
        <v>0.03</v>
      </c>
      <c r="U55" s="503">
        <f xml:space="preserve"> Inflation!U$275</f>
        <v>0.03</v>
      </c>
      <c r="V55" s="503">
        <f xml:space="preserve"> Inflation!V$275</f>
        <v>0.03</v>
      </c>
      <c r="W55" s="503">
        <f xml:space="preserve"> Inflation!W$275</f>
        <v>0.03</v>
      </c>
      <c r="X55" s="503">
        <f xml:space="preserve"> Inflation!X$275</f>
        <v>0.03</v>
      </c>
      <c r="Y55" s="503">
        <f xml:space="preserve"> Inflation!Y$275</f>
        <v>0.03</v>
      </c>
      <c r="Z55" s="503">
        <f xml:space="preserve"> Inflation!Z$275</f>
        <v>0.03</v>
      </c>
      <c r="AA55" s="503">
        <f xml:space="preserve"> Inflation!AA$275</f>
        <v>0.03</v>
      </c>
      <c r="AB55" s="503">
        <f xml:space="preserve"> Inflation!AB$275</f>
        <v>0.03</v>
      </c>
    </row>
    <row r="56" spans="1:28">
      <c r="A56" s="424"/>
      <c r="B56" s="424"/>
      <c r="C56" s="424"/>
      <c r="D56" s="499"/>
      <c r="E56" s="500" t="str">
        <f xml:space="preserve"> Inflation!E$276</f>
        <v>Long term CPIH inflation rate - Company data</v>
      </c>
      <c r="F56" s="500">
        <f xml:space="preserve"> Inflation!F$276</f>
        <v>0</v>
      </c>
      <c r="G56" s="500" t="str">
        <f xml:space="preserve"> Inflation!G$276</f>
        <v xml:space="preserve"> % </v>
      </c>
      <c r="H56" s="500">
        <f xml:space="preserve"> Inflation!H$276</f>
        <v>0</v>
      </c>
      <c r="I56" s="500">
        <f xml:space="preserve"> Inflation!I$276</f>
        <v>0</v>
      </c>
      <c r="J56" s="503">
        <f xml:space="preserve"> Inflation!J$276</f>
        <v>0</v>
      </c>
      <c r="K56" s="503">
        <f xml:space="preserve"> Inflation!K$276</f>
        <v>0</v>
      </c>
      <c r="L56" s="503">
        <f xml:space="preserve"> Inflation!L$276</f>
        <v>0</v>
      </c>
      <c r="M56" s="503">
        <f xml:space="preserve"> Inflation!M$276</f>
        <v>0</v>
      </c>
      <c r="N56" s="503">
        <f xml:space="preserve"> Inflation!N$276</f>
        <v>0</v>
      </c>
      <c r="O56" s="503">
        <f xml:space="preserve"> Inflation!O$276</f>
        <v>0</v>
      </c>
      <c r="P56" s="503">
        <f xml:space="preserve"> Inflation!P$276</f>
        <v>0</v>
      </c>
      <c r="Q56" s="503">
        <f xml:space="preserve"> Inflation!Q$276</f>
        <v>0</v>
      </c>
      <c r="R56" s="503">
        <f xml:space="preserve"> Inflation!R$276</f>
        <v>0</v>
      </c>
      <c r="S56" s="503">
        <f xml:space="preserve"> Inflation!S$276</f>
        <v>0.02</v>
      </c>
      <c r="T56" s="503">
        <f xml:space="preserve"> Inflation!T$276</f>
        <v>0.02</v>
      </c>
      <c r="U56" s="503">
        <f xml:space="preserve"> Inflation!U$276</f>
        <v>0.02</v>
      </c>
      <c r="V56" s="503">
        <f xml:space="preserve"> Inflation!V$276</f>
        <v>0.02</v>
      </c>
      <c r="W56" s="503">
        <f xml:space="preserve"> Inflation!W$276</f>
        <v>0.02</v>
      </c>
      <c r="X56" s="503">
        <f xml:space="preserve"> Inflation!X$276</f>
        <v>0.02</v>
      </c>
      <c r="Y56" s="503">
        <f xml:space="preserve"> Inflation!Y$276</f>
        <v>0.02</v>
      </c>
      <c r="Z56" s="503">
        <f xml:space="preserve"> Inflation!Z$276</f>
        <v>0.02</v>
      </c>
      <c r="AA56" s="503">
        <f xml:space="preserve"> Inflation!AA$276</f>
        <v>0.02</v>
      </c>
      <c r="AB56" s="503">
        <f xml:space="preserve"> Inflation!AB$276</f>
        <v>0.02</v>
      </c>
    </row>
    <row r="57" spans="1:28"/>
    <row r="58" spans="1:28" s="449" customFormat="1" ht="13">
      <c r="A58" s="449" t="s">
        <v>67</v>
      </c>
      <c r="C58" s="345"/>
      <c r="D58" s="346"/>
      <c r="E58" s="345"/>
      <c r="F58" s="347"/>
    </row>
  </sheetData>
  <conditionalFormatting sqref="F2">
    <cfRule type="cellIs" dxfId="44" priority="3" stopIfTrue="1" operator="notEqual">
      <formula>0</formula>
    </cfRule>
    <cfRule type="cellIs" dxfId="43" priority="4" stopIfTrue="1" operator="equal">
      <formula>""</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7" operator="equal" id="{C8DCB15C-3EE7-4447-B728-C131973A9CA6}">
            <xm:f>InpOverride!$F$19</xm:f>
            <x14:dxf>
              <fill>
                <patternFill>
                  <bgColor rgb="FF99CCFF"/>
                </patternFill>
              </fill>
            </x14:dxf>
          </x14:cfRule>
          <x14:cfRule type="cellIs" priority="8" operator="equal" id="{760E8278-0897-4CB8-B5F7-6DF5B6B54C5F}">
            <xm:f>InpOverride!$F$20</xm:f>
            <x14:dxf>
              <fill>
                <patternFill patternType="solid">
                  <bgColor theme="9" tint="0.39994506668294322"/>
                </patternFill>
              </fill>
            </x14:dxf>
          </x14:cfRule>
          <xm:sqref>J3:X3</xm:sqref>
        </x14:conditionalFormatting>
        <x14:conditionalFormatting xmlns:xm="http://schemas.microsoft.com/office/excel/2006/main">
          <x14:cfRule type="cellIs" priority="5" operator="equal" id="{9D25A231-DC46-4335-B889-15BE00990780}">
            <xm:f>InpOverride!$F$19</xm:f>
            <x14:dxf>
              <fill>
                <patternFill>
                  <bgColor rgb="FF99CCFF"/>
                </patternFill>
              </fill>
            </x14:dxf>
          </x14:cfRule>
          <x14:cfRule type="cellIs" priority="6" operator="equal" id="{97151C12-63B6-479A-BE5D-5CBF34A836E8}">
            <xm:f>InpOverride!$F$20</xm:f>
            <x14:dxf>
              <fill>
                <patternFill patternType="solid">
                  <bgColor theme="9" tint="0.39994506668294322"/>
                </patternFill>
              </fill>
            </x14:dxf>
          </x14:cfRule>
          <xm:sqref>Y3:AB3</xm:sqref>
        </x14:conditionalFormatting>
        <x14:conditionalFormatting xmlns:xm="http://schemas.microsoft.com/office/excel/2006/main">
          <x14:cfRule type="cellIs" priority="11" operator="equal" id="{8B125718-B903-4C7E-91D1-5424A4C20A87}">
            <xm:f>InpOverride!$F$19</xm:f>
            <x14:dxf>
              <fill>
                <patternFill>
                  <bgColor rgb="FF99CCFF"/>
                </patternFill>
              </fill>
            </x14:dxf>
          </x14:cfRule>
          <x14:cfRule type="cellIs" priority="12" operator="equal" id="{9E36E1B2-8566-439D-AA7C-975C797AE6CE}">
            <xm:f>InpOverride!$F$20</xm:f>
            <x14:dxf>
              <fill>
                <patternFill patternType="solid">
                  <bgColor theme="9" tint="0.39994506668294322"/>
                </patternFill>
              </fill>
            </x14:dxf>
          </x14:cfRule>
          <xm:sqref>F3:H3</xm:sqref>
        </x14:conditionalFormatting>
        <x14:conditionalFormatting xmlns:xm="http://schemas.microsoft.com/office/excel/2006/main">
          <x14:cfRule type="cellIs" priority="9" operator="equal" id="{DAB7F294-9405-4AA1-BCC9-91F4B961904C}">
            <xm:f>InpOverride!$F$19</xm:f>
            <x14:dxf>
              <fill>
                <patternFill>
                  <bgColor rgb="FF99CCFF"/>
                </patternFill>
              </fill>
            </x14:dxf>
          </x14:cfRule>
          <x14:cfRule type="cellIs" priority="10" operator="equal" id="{208D0B5F-940F-4A6B-9A43-B97CC1C3B576}">
            <xm:f>InpOverride!$F$20</xm:f>
            <x14:dxf>
              <fill>
                <patternFill patternType="solid">
                  <bgColor theme="9" tint="0.39994506668294322"/>
                </patternFill>
              </fill>
            </x14:dxf>
          </x14:cfRule>
          <xm:sqref>I3</xm:sqref>
        </x14:conditionalFormatting>
        <x14:conditionalFormatting xmlns:xm="http://schemas.microsoft.com/office/excel/2006/main">
          <x14:cfRule type="cellIs" priority="1" operator="equal" id="{42E01AE5-6458-4753-9C0D-58AF20B78B57}">
            <xm:f>InpOverride!$F$19</xm:f>
            <x14:dxf>
              <fill>
                <patternFill>
                  <bgColor rgb="FF99CCFF"/>
                </patternFill>
              </fill>
            </x14:dxf>
          </x14:cfRule>
          <x14:cfRule type="cellIs" priority="2" operator="equal" id="{EC3BB11E-6D6B-4AEA-B7FC-324CBCE32E3C}">
            <xm:f>InpOverride!$F$20</xm:f>
            <x14:dxf>
              <fill>
                <patternFill patternType="solid">
                  <bgColor theme="9" tint="0.39994506668294322"/>
                </patternFill>
              </fill>
            </x14:dxf>
          </x14:cfRule>
          <xm:sqref>G2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Y683"/>
  <sheetViews>
    <sheetView zoomScale="85" zoomScaleNormal="85" workbookViewId="0"/>
  </sheetViews>
  <sheetFormatPr defaultRowHeight="12.5"/>
  <cols>
    <col min="2" max="2" width="21.6328125" bestFit="1" customWidth="1"/>
    <col min="3" max="3" width="94.08984375" customWidth="1"/>
    <col min="4" max="4" width="9" customWidth="1"/>
    <col min="5" max="6" width="24.36328125" customWidth="1"/>
    <col min="7" max="7" width="12.6328125" customWidth="1"/>
  </cols>
  <sheetData>
    <row r="1" spans="1:25" ht="14">
      <c r="C1" s="458" t="s">
        <v>742</v>
      </c>
    </row>
    <row r="2" spans="1:25" ht="28">
      <c r="A2" s="458" t="s">
        <v>33</v>
      </c>
      <c r="B2" s="458" t="s">
        <v>34</v>
      </c>
      <c r="C2" s="458" t="s">
        <v>35</v>
      </c>
      <c r="D2" s="458" t="s">
        <v>4</v>
      </c>
      <c r="E2" s="458" t="s">
        <v>36</v>
      </c>
      <c r="F2" s="458" t="s">
        <v>465</v>
      </c>
      <c r="G2" s="458" t="s">
        <v>77</v>
      </c>
      <c r="H2" s="458" t="s">
        <v>78</v>
      </c>
      <c r="I2" s="458" t="s">
        <v>79</v>
      </c>
      <c r="J2" s="458" t="s">
        <v>80</v>
      </c>
      <c r="K2" s="458" t="s">
        <v>81</v>
      </c>
      <c r="L2" s="458" t="s">
        <v>37</v>
      </c>
      <c r="M2" s="458" t="s">
        <v>38</v>
      </c>
      <c r="N2" s="458" t="s">
        <v>39</v>
      </c>
      <c r="O2" s="458" t="s">
        <v>82</v>
      </c>
      <c r="P2" s="458" t="s">
        <v>40</v>
      </c>
      <c r="Q2" s="458" t="s">
        <v>41</v>
      </c>
      <c r="R2" s="458" t="s">
        <v>42</v>
      </c>
      <c r="S2" s="458" t="s">
        <v>43</v>
      </c>
      <c r="T2" s="458" t="s">
        <v>44</v>
      </c>
      <c r="U2" s="458" t="s">
        <v>45</v>
      </c>
      <c r="V2" s="458" t="s">
        <v>46</v>
      </c>
      <c r="W2" s="458" t="s">
        <v>47</v>
      </c>
      <c r="X2" s="458" t="s">
        <v>48</v>
      </c>
      <c r="Y2" s="458" t="s">
        <v>49</v>
      </c>
    </row>
    <row r="3" spans="1:25" ht="14">
      <c r="A3" s="457"/>
      <c r="B3" s="459"/>
      <c r="C3" s="457"/>
      <c r="D3" s="457"/>
      <c r="E3" s="457"/>
      <c r="F3" s="457"/>
      <c r="G3" s="457"/>
      <c r="H3" s="457"/>
      <c r="I3" s="457"/>
      <c r="J3" s="457"/>
      <c r="K3" s="457"/>
      <c r="L3" s="457"/>
      <c r="M3" s="457"/>
      <c r="N3" s="457"/>
      <c r="O3" s="457"/>
      <c r="P3" s="457"/>
      <c r="Q3" s="457"/>
      <c r="R3" s="457"/>
      <c r="S3" s="457"/>
      <c r="T3" s="457"/>
      <c r="U3" s="457"/>
      <c r="V3" s="457"/>
      <c r="W3" s="457"/>
      <c r="X3" s="457"/>
      <c r="Y3" s="457"/>
    </row>
    <row r="4" spans="1:25" ht="14">
      <c r="A4" s="563" t="s">
        <v>837</v>
      </c>
      <c r="B4" s="455" t="s">
        <v>743</v>
      </c>
      <c r="C4" s="455" t="s">
        <v>426</v>
      </c>
      <c r="D4" s="455" t="s">
        <v>50</v>
      </c>
      <c r="E4" s="455" t="s">
        <v>427</v>
      </c>
      <c r="F4" s="455"/>
      <c r="G4" s="456">
        <f xml:space="preserve"> Outputs!J9</f>
        <v>12</v>
      </c>
      <c r="H4" s="456">
        <f xml:space="preserve"> Outputs!K9</f>
        <v>12</v>
      </c>
      <c r="I4" s="456">
        <f xml:space="preserve"> Outputs!L9</f>
        <v>12</v>
      </c>
      <c r="J4" s="456">
        <f xml:space="preserve"> Outputs!M9</f>
        <v>12</v>
      </c>
      <c r="K4" s="456">
        <f xml:space="preserve"> Outputs!N9</f>
        <v>12</v>
      </c>
      <c r="L4" s="456">
        <f xml:space="preserve"> Outputs!O9</f>
        <v>12</v>
      </c>
      <c r="M4" s="456">
        <f xml:space="preserve"> Outputs!P9</f>
        <v>12</v>
      </c>
      <c r="N4" s="456">
        <f xml:space="preserve"> Outputs!Q9</f>
        <v>12</v>
      </c>
      <c r="O4" s="456">
        <f xml:space="preserve"> Outputs!R9</f>
        <v>12</v>
      </c>
      <c r="P4" s="456">
        <f xml:space="preserve"> Outputs!S9</f>
        <v>12</v>
      </c>
      <c r="Q4" s="456">
        <f xml:space="preserve"> Outputs!T9</f>
        <v>12</v>
      </c>
      <c r="R4" s="456">
        <f xml:space="preserve"> Outputs!U9</f>
        <v>12</v>
      </c>
      <c r="S4" s="456">
        <f xml:space="preserve"> Outputs!V9</f>
        <v>12</v>
      </c>
      <c r="T4" s="456">
        <f xml:space="preserve"> Outputs!W9</f>
        <v>12</v>
      </c>
      <c r="U4" s="456">
        <f xml:space="preserve"> Outputs!X9</f>
        <v>12</v>
      </c>
      <c r="V4" s="456">
        <f xml:space="preserve"> Outputs!Y9</f>
        <v>12</v>
      </c>
      <c r="W4" s="456">
        <f xml:space="preserve"> Outputs!Z9</f>
        <v>12</v>
      </c>
      <c r="X4" s="456">
        <f xml:space="preserve"> Outputs!AA9</f>
        <v>12</v>
      </c>
      <c r="Y4" s="456">
        <f xml:space="preserve"> Outputs!AB9</f>
        <v>12</v>
      </c>
    </row>
    <row r="5" spans="1:25" ht="14">
      <c r="A5" s="563" t="s">
        <v>837</v>
      </c>
      <c r="B5" s="455" t="s">
        <v>745</v>
      </c>
      <c r="C5" s="455" t="s">
        <v>428</v>
      </c>
      <c r="D5" s="455" t="s">
        <v>50</v>
      </c>
      <c r="E5" s="455" t="s">
        <v>427</v>
      </c>
      <c r="F5" s="455"/>
      <c r="G5" s="456">
        <f xml:space="preserve"> Outputs!J10</f>
        <v>234.4</v>
      </c>
      <c r="H5" s="456">
        <f xml:space="preserve"> Outputs!K10</f>
        <v>242.5</v>
      </c>
      <c r="I5" s="456">
        <f xml:space="preserve"> Outputs!L10</f>
        <v>249.5</v>
      </c>
      <c r="J5" s="456">
        <f xml:space="preserve"> Outputs!M10</f>
        <v>255.7</v>
      </c>
      <c r="K5" s="456">
        <f xml:space="preserve"> Outputs!N10</f>
        <v>258</v>
      </c>
      <c r="L5" s="456">
        <f xml:space="preserve"> Outputs!O10</f>
        <v>261.39999999999998</v>
      </c>
      <c r="M5" s="456">
        <f xml:space="preserve"> Outputs!P10</f>
        <v>270.60000000000002</v>
      </c>
      <c r="N5" s="456">
        <f xml:space="preserve"> Outputs!Q10</f>
        <v>279.7</v>
      </c>
      <c r="O5" s="456">
        <f xml:space="preserve"> Outputs!R10</f>
        <v>288.2</v>
      </c>
      <c r="P5" s="456">
        <f xml:space="preserve"> Outputs!S10</f>
        <v>296.81994379694231</v>
      </c>
      <c r="Q5" s="456">
        <f xml:space="preserve"> Outputs!T10</f>
        <v>305.32865399748647</v>
      </c>
      <c r="R5" s="456">
        <f xml:space="preserve"> Outputs!U10</f>
        <v>314.69193444620061</v>
      </c>
      <c r="S5" s="456">
        <f xml:space="preserve"> Outputs!V10</f>
        <v>324.76207634847918</v>
      </c>
      <c r="T5" s="456">
        <f xml:space="preserve"> Outputs!W10</f>
        <v>335.15446279163058</v>
      </c>
      <c r="U5" s="456">
        <f xml:space="preserve"> Outputs!X10</f>
        <v>345.2090966753795</v>
      </c>
      <c r="V5" s="456">
        <f xml:space="preserve"> Outputs!Y10</f>
        <v>355.56536957564089</v>
      </c>
      <c r="W5" s="456">
        <f xml:space="preserve"> Outputs!Z10</f>
        <v>366.2323306629101</v>
      </c>
      <c r="X5" s="456">
        <f xml:space="preserve"> Outputs!AA10</f>
        <v>377.21930058279742</v>
      </c>
      <c r="Y5" s="456">
        <f xml:space="preserve"> Outputs!AB10</f>
        <v>388.53587960028136</v>
      </c>
    </row>
    <row r="6" spans="1:25" ht="14">
      <c r="A6" s="563" t="s">
        <v>837</v>
      </c>
      <c r="B6" s="455" t="s">
        <v>746</v>
      </c>
      <c r="C6" s="455" t="s">
        <v>429</v>
      </c>
      <c r="D6" s="455" t="s">
        <v>50</v>
      </c>
      <c r="E6" s="455" t="s">
        <v>427</v>
      </c>
      <c r="F6" s="455"/>
      <c r="G6" s="456">
        <f xml:space="preserve"> Outputs!J11</f>
        <v>235.2</v>
      </c>
      <c r="H6" s="456">
        <f xml:space="preserve"> Outputs!K11</f>
        <v>242.4</v>
      </c>
      <c r="I6" s="456">
        <f xml:space="preserve"> Outputs!L11</f>
        <v>250</v>
      </c>
      <c r="J6" s="456">
        <f xml:space="preserve"> Outputs!M11</f>
        <v>255.9</v>
      </c>
      <c r="K6" s="456">
        <f xml:space="preserve"> Outputs!N11</f>
        <v>258.5</v>
      </c>
      <c r="L6" s="456">
        <f xml:space="preserve"> Outputs!O11</f>
        <v>262.10000000000002</v>
      </c>
      <c r="M6" s="456">
        <f xml:space="preserve"> Outputs!P11</f>
        <v>271.7</v>
      </c>
      <c r="N6" s="456">
        <f xml:space="preserve"> Outputs!Q11</f>
        <v>280.7</v>
      </c>
      <c r="O6" s="456">
        <f xml:space="preserve"> Outputs!R11</f>
        <v>289.2</v>
      </c>
      <c r="P6" s="456">
        <f xml:space="preserve"> Outputs!S11</f>
        <v>297.50379137925444</v>
      </c>
      <c r="Q6" s="456">
        <f xml:space="preserve"> Outputs!T11</f>
        <v>306.08167682745864</v>
      </c>
      <c r="R6" s="456">
        <f xml:space="preserve"> Outputs!U11</f>
        <v>315.51905088813692</v>
      </c>
      <c r="S6" s="456">
        <f xml:space="preserve"> Outputs!V11</f>
        <v>325.61566051655751</v>
      </c>
      <c r="T6" s="456">
        <f xml:space="preserve"> Outputs!W11</f>
        <v>336.03536165308736</v>
      </c>
      <c r="U6" s="456">
        <f xml:space="preserve"> Outputs!X11</f>
        <v>346.11642250268</v>
      </c>
      <c r="V6" s="456">
        <f xml:space="preserve"> Outputs!Y11</f>
        <v>356.49991517776039</v>
      </c>
      <c r="W6" s="456">
        <f xml:space="preserve"> Outputs!Z11</f>
        <v>367.19491263309322</v>
      </c>
      <c r="X6" s="456">
        <f xml:space="preserve"> Outputs!AA11</f>
        <v>378.21076001208604</v>
      </c>
      <c r="Y6" s="456">
        <f xml:space="preserve"> Outputs!AB11</f>
        <v>389.55708281244864</v>
      </c>
    </row>
    <row r="7" spans="1:25" ht="14">
      <c r="A7" s="563" t="s">
        <v>837</v>
      </c>
      <c r="B7" s="455" t="s">
        <v>747</v>
      </c>
      <c r="C7" s="455" t="s">
        <v>430</v>
      </c>
      <c r="D7" s="455" t="s">
        <v>50</v>
      </c>
      <c r="E7" s="455" t="s">
        <v>427</v>
      </c>
      <c r="F7" s="455"/>
      <c r="G7" s="456">
        <f xml:space="preserve"> Outputs!J12</f>
        <v>235.2</v>
      </c>
      <c r="H7" s="456">
        <f xml:space="preserve"> Outputs!K12</f>
        <v>241.8</v>
      </c>
      <c r="I7" s="456">
        <f xml:space="preserve"> Outputs!L12</f>
        <v>249.7</v>
      </c>
      <c r="J7" s="456">
        <f xml:space="preserve"> Outputs!M12</f>
        <v>256.3</v>
      </c>
      <c r="K7" s="456">
        <f xml:space="preserve"> Outputs!N12</f>
        <v>258.89999999999998</v>
      </c>
      <c r="L7" s="456">
        <f xml:space="preserve"> Outputs!O12</f>
        <v>263.10000000000002</v>
      </c>
      <c r="M7" s="456">
        <f xml:space="preserve"> Outputs!P12</f>
        <v>272.3</v>
      </c>
      <c r="N7" s="456">
        <f xml:space="preserve"> Outputs!Q12</f>
        <v>281.5</v>
      </c>
      <c r="O7" s="456">
        <f xml:space="preserve"> Outputs!R12</f>
        <v>289.60000000000002</v>
      </c>
      <c r="P7" s="456">
        <f xml:space="preserve"> Outputs!S12</f>
        <v>298.18921448748932</v>
      </c>
      <c r="Q7" s="456">
        <f xml:space="preserve"> Outputs!T12</f>
        <v>306.8365568148742</v>
      </c>
      <c r="R7" s="456">
        <f xml:space="preserve"> Outputs!U12</f>
        <v>316.34834127078682</v>
      </c>
      <c r="S7" s="456">
        <f xml:space="preserve"> Outputs!V12</f>
        <v>326.47148819145218</v>
      </c>
      <c r="T7" s="456">
        <f xml:space="preserve"> Outputs!W12</f>
        <v>336.91857581357868</v>
      </c>
      <c r="U7" s="456">
        <f xml:space="preserve"> Outputs!X12</f>
        <v>347.02613308798607</v>
      </c>
      <c r="V7" s="456">
        <f xml:space="preserve"> Outputs!Y12</f>
        <v>357.43691708062568</v>
      </c>
      <c r="W7" s="456">
        <f xml:space="preserve"> Outputs!Z12</f>
        <v>368.16002459304445</v>
      </c>
      <c r="X7" s="456">
        <f xml:space="preserve"> Outputs!AA12</f>
        <v>379.20482533083577</v>
      </c>
      <c r="Y7" s="456">
        <f xml:space="preserve"> Outputs!AB12</f>
        <v>390.58097009076084</v>
      </c>
    </row>
    <row r="8" spans="1:25" ht="14">
      <c r="A8" s="563" t="s">
        <v>837</v>
      </c>
      <c r="B8" s="455" t="s">
        <v>748</v>
      </c>
      <c r="C8" s="455" t="s">
        <v>431</v>
      </c>
      <c r="D8" s="455" t="s">
        <v>50</v>
      </c>
      <c r="E8" s="455" t="s">
        <v>427</v>
      </c>
      <c r="F8" s="455"/>
      <c r="G8" s="456">
        <f xml:space="preserve"> Outputs!J13</f>
        <v>234.7</v>
      </c>
      <c r="H8" s="456">
        <f xml:space="preserve"> Outputs!K13</f>
        <v>242.1</v>
      </c>
      <c r="I8" s="456">
        <f xml:space="preserve"> Outputs!L13</f>
        <v>249.7</v>
      </c>
      <c r="J8" s="456">
        <f xml:space="preserve"> Outputs!M13</f>
        <v>256</v>
      </c>
      <c r="K8" s="456">
        <f xml:space="preserve"> Outputs!N13</f>
        <v>258.60000000000002</v>
      </c>
      <c r="L8" s="456">
        <f xml:space="preserve"> Outputs!O13</f>
        <v>263.39999999999998</v>
      </c>
      <c r="M8" s="456">
        <f xml:space="preserve"> Outputs!P13</f>
        <v>272.89999999999998</v>
      </c>
      <c r="N8" s="456">
        <f xml:space="preserve"> Outputs!Q13</f>
        <v>281.7</v>
      </c>
      <c r="O8" s="456">
        <f xml:space="preserve"> Outputs!R13</f>
        <v>289.5</v>
      </c>
      <c r="P8" s="456">
        <f xml:space="preserve"> Outputs!S13</f>
        <v>298.87621675152292</v>
      </c>
      <c r="Q8" s="456">
        <f xml:space="preserve"> Outputs!T13</f>
        <v>307.59329853998446</v>
      </c>
      <c r="R8" s="456">
        <f xml:space="preserve"> Outputs!U13</f>
        <v>317.17981130799899</v>
      </c>
      <c r="S8" s="456">
        <f xml:space="preserve"> Outputs!V13</f>
        <v>327.32956526985515</v>
      </c>
      <c r="T8" s="456">
        <f xml:space="preserve"> Outputs!W13</f>
        <v>337.80411135849056</v>
      </c>
      <c r="U8" s="456">
        <f xml:space="preserve"> Outputs!X13</f>
        <v>347.9382346992453</v>
      </c>
      <c r="V8" s="456">
        <f xml:space="preserve"> Outputs!Y13</f>
        <v>358.37638174022266</v>
      </c>
      <c r="W8" s="456">
        <f xml:space="preserve"> Outputs!Z13</f>
        <v>369.12767319242937</v>
      </c>
      <c r="X8" s="456">
        <f xml:space="preserve"> Outputs!AA13</f>
        <v>380.20150338820224</v>
      </c>
      <c r="Y8" s="456">
        <f xml:space="preserve"> Outputs!AB13</f>
        <v>391.60754848984834</v>
      </c>
    </row>
    <row r="9" spans="1:25" ht="14">
      <c r="A9" s="563" t="s">
        <v>837</v>
      </c>
      <c r="B9" s="455" t="s">
        <v>749</v>
      </c>
      <c r="C9" s="455" t="s">
        <v>432</v>
      </c>
      <c r="D9" s="455" t="s">
        <v>50</v>
      </c>
      <c r="E9" s="455" t="s">
        <v>427</v>
      </c>
      <c r="F9" s="455"/>
      <c r="G9" s="456">
        <f xml:space="preserve"> Outputs!J14</f>
        <v>236.1</v>
      </c>
      <c r="H9" s="456">
        <f xml:space="preserve"> Outputs!K14</f>
        <v>243</v>
      </c>
      <c r="I9" s="456">
        <f xml:space="preserve"> Outputs!L14</f>
        <v>251</v>
      </c>
      <c r="J9" s="456">
        <f xml:space="preserve"> Outputs!M14</f>
        <v>257</v>
      </c>
      <c r="K9" s="456">
        <f xml:space="preserve"> Outputs!N14</f>
        <v>259.8</v>
      </c>
      <c r="L9" s="456">
        <f xml:space="preserve"> Outputs!O14</f>
        <v>264.39999999999998</v>
      </c>
      <c r="M9" s="456">
        <f xml:space="preserve"> Outputs!P14</f>
        <v>274.7</v>
      </c>
      <c r="N9" s="456">
        <f xml:space="preserve"> Outputs!Q14</f>
        <v>284.2</v>
      </c>
      <c r="O9" s="456">
        <f xml:space="preserve"> Outputs!R14</f>
        <v>291.5</v>
      </c>
      <c r="P9" s="456">
        <f xml:space="preserve"> Outputs!S14</f>
        <v>299.5648018095942</v>
      </c>
      <c r="Q9" s="456">
        <f xml:space="preserve"> Outputs!T14</f>
        <v>308.35190659433681</v>
      </c>
      <c r="R9" s="456">
        <f xml:space="preserve"> Outputs!U14</f>
        <v>318.01346672864008</v>
      </c>
      <c r="S9" s="456">
        <f xml:space="preserve"> Outputs!V14</f>
        <v>328.1898976639568</v>
      </c>
      <c r="T9" s="456">
        <f xml:space="preserve"> Outputs!W14</f>
        <v>338.69197438920344</v>
      </c>
      <c r="U9" s="456">
        <f xml:space="preserve"> Outputs!X14</f>
        <v>348.85273362087958</v>
      </c>
      <c r="V9" s="456">
        <f xml:space="preserve"> Outputs!Y14</f>
        <v>359.31831562950595</v>
      </c>
      <c r="W9" s="456">
        <f xml:space="preserve"> Outputs!Z14</f>
        <v>370.09786509839114</v>
      </c>
      <c r="X9" s="456">
        <f xml:space="preserve"> Outputs!AA14</f>
        <v>381.20080105134286</v>
      </c>
      <c r="Y9" s="456">
        <f xml:space="preserve"> Outputs!AB14</f>
        <v>392.63682508288315</v>
      </c>
    </row>
    <row r="10" spans="1:25" ht="14">
      <c r="A10" s="563" t="s">
        <v>837</v>
      </c>
      <c r="B10" s="455" t="s">
        <v>750</v>
      </c>
      <c r="C10" s="455" t="s">
        <v>433</v>
      </c>
      <c r="D10" s="455" t="s">
        <v>50</v>
      </c>
      <c r="E10" s="455" t="s">
        <v>427</v>
      </c>
      <c r="F10" s="455"/>
      <c r="G10" s="456">
        <f xml:space="preserve"> Outputs!J15</f>
        <v>237.9</v>
      </c>
      <c r="H10" s="456">
        <f xml:space="preserve"> Outputs!K15</f>
        <v>244.2</v>
      </c>
      <c r="I10" s="456">
        <f xml:space="preserve"> Outputs!L15</f>
        <v>251.9</v>
      </c>
      <c r="J10" s="456">
        <f xml:space="preserve"> Outputs!M15</f>
        <v>257.60000000000002</v>
      </c>
      <c r="K10" s="456">
        <f xml:space="preserve"> Outputs!N15</f>
        <v>259.60000000000002</v>
      </c>
      <c r="L10" s="456">
        <f xml:space="preserve"> Outputs!O15</f>
        <v>264.89999999999998</v>
      </c>
      <c r="M10" s="456">
        <f xml:space="preserve"> Outputs!P15</f>
        <v>275.10000000000002</v>
      </c>
      <c r="N10" s="456">
        <f xml:space="preserve"> Outputs!Q15</f>
        <v>284.10000000000002</v>
      </c>
      <c r="O10" s="456">
        <f xml:space="preserve"> Outputs!R15</f>
        <v>292.14789585630507</v>
      </c>
      <c r="P10" s="456">
        <f xml:space="preserve"> Outputs!S15</f>
        <v>300.25497330832422</v>
      </c>
      <c r="Q10" s="456">
        <f xml:space="preserve"> Outputs!T15</f>
        <v>309.11238558080265</v>
      </c>
      <c r="R10" s="456">
        <f xml:space="preserve"> Outputs!U15</f>
        <v>318.84931327663418</v>
      </c>
      <c r="S10" s="456">
        <f xml:space="preserve"> Outputs!V15</f>
        <v>329.05249130148667</v>
      </c>
      <c r="T10" s="456">
        <f xml:space="preserve"> Outputs!W15</f>
        <v>339.58217102313426</v>
      </c>
      <c r="U10" s="456">
        <f xml:space="preserve"> Outputs!X15</f>
        <v>349.76963615382829</v>
      </c>
      <c r="V10" s="456">
        <f xml:space="preserve"> Outputs!Y15</f>
        <v>360.26272523844312</v>
      </c>
      <c r="W10" s="456">
        <f xml:space="preserve"> Outputs!Z15</f>
        <v>371.07060699559645</v>
      </c>
      <c r="X10" s="456">
        <f xml:space="preserve"> Outputs!AA15</f>
        <v>382.20272520546433</v>
      </c>
      <c r="Y10" s="456">
        <f xml:space="preserve"> Outputs!AB15</f>
        <v>393.66880696162826</v>
      </c>
    </row>
    <row r="11" spans="1:25" ht="14">
      <c r="A11" s="563" t="s">
        <v>837</v>
      </c>
      <c r="B11" s="455" t="s">
        <v>751</v>
      </c>
      <c r="C11" s="455" t="s">
        <v>434</v>
      </c>
      <c r="D11" s="455" t="s">
        <v>50</v>
      </c>
      <c r="E11" s="455" t="s">
        <v>427</v>
      </c>
      <c r="F11" s="455"/>
      <c r="G11" s="456">
        <f xml:space="preserve"> Outputs!J16</f>
        <v>238</v>
      </c>
      <c r="H11" s="456">
        <f xml:space="preserve"> Outputs!K16</f>
        <v>245.6</v>
      </c>
      <c r="I11" s="456">
        <f xml:space="preserve"> Outputs!L16</f>
        <v>251.9</v>
      </c>
      <c r="J11" s="456">
        <f xml:space="preserve"> Outputs!M16</f>
        <v>257.7</v>
      </c>
      <c r="K11" s="456">
        <f xml:space="preserve"> Outputs!N16</f>
        <v>259.5</v>
      </c>
      <c r="L11" s="456">
        <f xml:space="preserve"> Outputs!O16</f>
        <v>264.8</v>
      </c>
      <c r="M11" s="456">
        <f xml:space="preserve"> Outputs!P16</f>
        <v>275.3</v>
      </c>
      <c r="N11" s="456">
        <f xml:space="preserve"> Outputs!Q16</f>
        <v>284.5</v>
      </c>
      <c r="O11" s="456">
        <f xml:space="preserve"> Outputs!R16</f>
        <v>292.79723174362425</v>
      </c>
      <c r="P11" s="456">
        <f xml:space="preserve"> Outputs!S16</f>
        <v>300.94673490273567</v>
      </c>
      <c r="Q11" s="456">
        <f xml:space="preserve"> Outputs!T16</f>
        <v>309.87474011360524</v>
      </c>
      <c r="R11" s="456">
        <f xml:space="preserve"> Outputs!U16</f>
        <v>319.68735671100222</v>
      </c>
      <c r="S11" s="456">
        <f xml:space="preserve"> Outputs!V16</f>
        <v>329.91735212575446</v>
      </c>
      <c r="T11" s="456">
        <f xml:space="preserve"> Outputs!W16</f>
        <v>340.47470739377866</v>
      </c>
      <c r="U11" s="456">
        <f xml:space="preserve"> Outputs!X16</f>
        <v>350.68894861559204</v>
      </c>
      <c r="V11" s="456">
        <f xml:space="preserve"> Outputs!Y16</f>
        <v>361.20961707405979</v>
      </c>
      <c r="W11" s="456">
        <f xml:space="preserve"> Outputs!Z16</f>
        <v>372.04590558628161</v>
      </c>
      <c r="X11" s="456">
        <f xml:space="preserve"> Outputs!AA16</f>
        <v>383.20728275387006</v>
      </c>
      <c r="Y11" s="456">
        <f xml:space="preserve"> Outputs!AB16</f>
        <v>394.70350123648615</v>
      </c>
    </row>
    <row r="12" spans="1:25" ht="14">
      <c r="A12" s="563" t="s">
        <v>837</v>
      </c>
      <c r="B12" s="455" t="s">
        <v>752</v>
      </c>
      <c r="C12" s="455" t="s">
        <v>435</v>
      </c>
      <c r="D12" s="455" t="s">
        <v>50</v>
      </c>
      <c r="E12" s="455" t="s">
        <v>427</v>
      </c>
      <c r="F12" s="455"/>
      <c r="G12" s="456">
        <f xml:space="preserve"> Outputs!J17</f>
        <v>238.5</v>
      </c>
      <c r="H12" s="456">
        <f xml:space="preserve"> Outputs!K17</f>
        <v>245.6</v>
      </c>
      <c r="I12" s="456">
        <f xml:space="preserve"> Outputs!L17</f>
        <v>252.1</v>
      </c>
      <c r="J12" s="456">
        <f xml:space="preserve"> Outputs!M17</f>
        <v>257.10000000000002</v>
      </c>
      <c r="K12" s="456">
        <f xml:space="preserve"> Outputs!N17</f>
        <v>259.8</v>
      </c>
      <c r="L12" s="456">
        <f xml:space="preserve"> Outputs!O17</f>
        <v>265.5</v>
      </c>
      <c r="M12" s="456">
        <f xml:space="preserve"> Outputs!P17</f>
        <v>275.8</v>
      </c>
      <c r="N12" s="456">
        <f xml:space="preserve"> Outputs!Q17</f>
        <v>284.60000000000002</v>
      </c>
      <c r="O12" s="456">
        <f xml:space="preserve"> Outputs!R17</f>
        <v>293.44801086260981</v>
      </c>
      <c r="P12" s="456">
        <f xml:space="preserve"> Outputs!S17</f>
        <v>301.640090256272</v>
      </c>
      <c r="Q12" s="456">
        <f xml:space="preserve"> Outputs!T17</f>
        <v>310.63897481834789</v>
      </c>
      <c r="R12" s="456">
        <f xml:space="preserve"> Outputs!U17</f>
        <v>320.52760280590189</v>
      </c>
      <c r="S12" s="456">
        <f xml:space="preserve"> Outputs!V17</f>
        <v>330.78448609569091</v>
      </c>
      <c r="T12" s="456">
        <f xml:space="preserve"> Outputs!W17</f>
        <v>341.36958965075308</v>
      </c>
      <c r="U12" s="456">
        <f xml:space="preserve"> Outputs!X17</f>
        <v>351.61067734027569</v>
      </c>
      <c r="V12" s="456">
        <f xml:space="preserve"> Outputs!Y17</f>
        <v>362.15899766048398</v>
      </c>
      <c r="W12" s="456">
        <f xml:space="preserve"> Outputs!Z17</f>
        <v>373.02376759029852</v>
      </c>
      <c r="X12" s="456">
        <f xml:space="preserve"> Outputs!AA17</f>
        <v>384.21448061800749</v>
      </c>
      <c r="Y12" s="456">
        <f xml:space="preserve"> Outputs!AB17</f>
        <v>395.74091503654773</v>
      </c>
    </row>
    <row r="13" spans="1:25" ht="14">
      <c r="A13" s="563" t="s">
        <v>837</v>
      </c>
      <c r="B13" s="455" t="s">
        <v>753</v>
      </c>
      <c r="C13" s="455" t="s">
        <v>436</v>
      </c>
      <c r="D13" s="455" t="s">
        <v>50</v>
      </c>
      <c r="E13" s="455" t="s">
        <v>427</v>
      </c>
      <c r="F13" s="455"/>
      <c r="G13" s="456">
        <f xml:space="preserve"> Outputs!J18</f>
        <v>239.4</v>
      </c>
      <c r="H13" s="456">
        <f xml:space="preserve"> Outputs!K18</f>
        <v>246.8</v>
      </c>
      <c r="I13" s="456">
        <f xml:space="preserve"> Outputs!L18</f>
        <v>253.4</v>
      </c>
      <c r="J13" s="456">
        <f xml:space="preserve"> Outputs!M18</f>
        <v>257.5</v>
      </c>
      <c r="K13" s="456">
        <f xml:space="preserve"> Outputs!N18</f>
        <v>260.60000000000002</v>
      </c>
      <c r="L13" s="456">
        <f xml:space="preserve"> Outputs!O18</f>
        <v>267.10000000000002</v>
      </c>
      <c r="M13" s="456">
        <f xml:space="preserve"> Outputs!P18</f>
        <v>278.10000000000002</v>
      </c>
      <c r="N13" s="456">
        <f xml:space="preserve"> Outputs!Q18</f>
        <v>285.60000000000002</v>
      </c>
      <c r="O13" s="456">
        <f xml:space="preserve"> Outputs!R18</f>
        <v>294.10023642102783</v>
      </c>
      <c r="P13" s="456">
        <f xml:space="preserve"> Outputs!S18</f>
        <v>302.33504304081697</v>
      </c>
      <c r="Q13" s="456">
        <f xml:space="preserve"> Outputs!T18</f>
        <v>311.40509433204181</v>
      </c>
      <c r="R13" s="456">
        <f xml:space="preserve"> Outputs!U18</f>
        <v>321.37005735066725</v>
      </c>
      <c r="S13" s="456">
        <f xml:space="preserve"> Outputs!V18</f>
        <v>331.65389918588875</v>
      </c>
      <c r="T13" s="456">
        <f xml:space="preserve"> Outputs!W18</f>
        <v>342.26682395983727</v>
      </c>
      <c r="U13" s="456">
        <f xml:space="preserve"> Outputs!X18</f>
        <v>352.53482867863238</v>
      </c>
      <c r="V13" s="456">
        <f xml:space="preserve"> Outputs!Y18</f>
        <v>363.11087353899137</v>
      </c>
      <c r="W13" s="456">
        <f xml:space="preserve"> Outputs!Z18</f>
        <v>374.00419974516115</v>
      </c>
      <c r="X13" s="456">
        <f xml:space="preserve"> Outputs!AA18</f>
        <v>385.22432573751598</v>
      </c>
      <c r="Y13" s="456">
        <f xml:space="preserve"> Outputs!AB18</f>
        <v>396.78105550964148</v>
      </c>
    </row>
    <row r="14" spans="1:25" ht="14">
      <c r="A14" s="563" t="s">
        <v>837</v>
      </c>
      <c r="B14" s="455" t="s">
        <v>754</v>
      </c>
      <c r="C14" s="455" t="s">
        <v>437</v>
      </c>
      <c r="D14" s="455" t="s">
        <v>50</v>
      </c>
      <c r="E14" s="455" t="s">
        <v>427</v>
      </c>
      <c r="F14" s="455"/>
      <c r="G14" s="456">
        <f xml:space="preserve"> Outputs!J19</f>
        <v>238</v>
      </c>
      <c r="H14" s="456">
        <f xml:space="preserve"> Outputs!K19</f>
        <v>245.8</v>
      </c>
      <c r="I14" s="456">
        <f xml:space="preserve"> Outputs!L19</f>
        <v>252.6</v>
      </c>
      <c r="J14" s="456">
        <f xml:space="preserve"> Outputs!M19</f>
        <v>255.4</v>
      </c>
      <c r="K14" s="456">
        <f xml:space="preserve"> Outputs!N19</f>
        <v>258.8</v>
      </c>
      <c r="L14" s="456">
        <f xml:space="preserve"> Outputs!O19</f>
        <v>265.5</v>
      </c>
      <c r="M14" s="456">
        <f xml:space="preserve"> Outputs!P19</f>
        <v>276</v>
      </c>
      <c r="N14" s="456">
        <f xml:space="preserve"> Outputs!Q19</f>
        <v>283</v>
      </c>
      <c r="O14" s="456">
        <f xml:space="preserve"> Outputs!R19</f>
        <v>294.77781803182262</v>
      </c>
      <c r="P14" s="456">
        <f xml:space="preserve"> Outputs!S19</f>
        <v>303.08068281857669</v>
      </c>
      <c r="Q14" s="456">
        <f xml:space="preserve"> Outputs!T19</f>
        <v>312.2235718506285</v>
      </c>
      <c r="R14" s="456">
        <f xml:space="preserve"> Outputs!U19</f>
        <v>322.21472614984873</v>
      </c>
      <c r="S14" s="456">
        <f xml:space="preserve"> Outputs!V19</f>
        <v>332.52559738664399</v>
      </c>
      <c r="T14" s="456">
        <f xml:space="preserve"> Outputs!W19</f>
        <v>343.16641650301671</v>
      </c>
      <c r="U14" s="456">
        <f xml:space="preserve"> Outputs!X19</f>
        <v>353.46140899810723</v>
      </c>
      <c r="V14" s="456">
        <f xml:space="preserve"> Outputs!Y19</f>
        <v>364.06525126805047</v>
      </c>
      <c r="W14" s="456">
        <f xml:space="preserve"> Outputs!Z19</f>
        <v>374.98720880609199</v>
      </c>
      <c r="X14" s="456">
        <f xml:space="preserve"> Outputs!AA19</f>
        <v>386.23682507027473</v>
      </c>
      <c r="Y14" s="456">
        <f xml:space="preserve"> Outputs!AB19</f>
        <v>397.82392982238298</v>
      </c>
    </row>
    <row r="15" spans="1:25" ht="14">
      <c r="A15" s="563" t="s">
        <v>837</v>
      </c>
      <c r="B15" s="455" t="s">
        <v>755</v>
      </c>
      <c r="C15" s="455" t="s">
        <v>438</v>
      </c>
      <c r="D15" s="455" t="s">
        <v>50</v>
      </c>
      <c r="E15" s="455" t="s">
        <v>427</v>
      </c>
      <c r="F15" s="455"/>
      <c r="G15" s="456">
        <f xml:space="preserve"> Outputs!J20</f>
        <v>239.9</v>
      </c>
      <c r="H15" s="456">
        <f xml:space="preserve"> Outputs!K20</f>
        <v>247.6</v>
      </c>
      <c r="I15" s="456">
        <f xml:space="preserve"> Outputs!L20</f>
        <v>254.2</v>
      </c>
      <c r="J15" s="456">
        <f xml:space="preserve"> Outputs!M20</f>
        <v>256.7</v>
      </c>
      <c r="K15" s="456">
        <f xml:space="preserve"> Outputs!N20</f>
        <v>260</v>
      </c>
      <c r="L15" s="456">
        <f xml:space="preserve"> Outputs!O20</f>
        <v>268.39999999999998</v>
      </c>
      <c r="M15" s="456">
        <f xml:space="preserve"> Outputs!P20</f>
        <v>278.10000000000002</v>
      </c>
      <c r="N15" s="456">
        <f xml:space="preserve"> Outputs!Q20</f>
        <v>285</v>
      </c>
      <c r="O15" s="456">
        <f xml:space="preserve"> Outputs!R20</f>
        <v>295.45696073228152</v>
      </c>
      <c r="P15" s="456">
        <f xml:space="preserve"> Outputs!S20</f>
        <v>303.82816154518133</v>
      </c>
      <c r="Q15" s="456">
        <f xml:space="preserve"> Outputs!T20</f>
        <v>313.04420060392721</v>
      </c>
      <c r="R15" s="456">
        <f xml:space="preserve"> Outputs!U20</f>
        <v>323.06161502325301</v>
      </c>
      <c r="S15" s="456">
        <f xml:space="preserve"> Outputs!V20</f>
        <v>333.39958670399722</v>
      </c>
      <c r="T15" s="456">
        <f xml:space="preserve"> Outputs!W20</f>
        <v>344.06837347852525</v>
      </c>
      <c r="U15" s="456">
        <f xml:space="preserve"> Outputs!X20</f>
        <v>354.39042468288102</v>
      </c>
      <c r="V15" s="456">
        <f xml:space="preserve"> Outputs!Y20</f>
        <v>365.02213742336744</v>
      </c>
      <c r="W15" s="456">
        <f xml:space="preserve"> Outputs!Z20</f>
        <v>375.97280154606847</v>
      </c>
      <c r="X15" s="456">
        <f xml:space="preserve"> Outputs!AA20</f>
        <v>387.25198559245052</v>
      </c>
      <c r="Y15" s="456">
        <f xml:space="preserve"> Outputs!AB20</f>
        <v>398.86954516022405</v>
      </c>
    </row>
    <row r="16" spans="1:25" ht="14">
      <c r="A16" s="563" t="s">
        <v>837</v>
      </c>
      <c r="B16" s="455" t="s">
        <v>756</v>
      </c>
      <c r="C16" s="455" t="s">
        <v>439</v>
      </c>
      <c r="D16" s="455" t="s">
        <v>50</v>
      </c>
      <c r="E16" s="455" t="s">
        <v>427</v>
      </c>
      <c r="F16" s="455"/>
      <c r="G16" s="456">
        <f xml:space="preserve"> Outputs!J21</f>
        <v>240.8</v>
      </c>
      <c r="H16" s="456">
        <f xml:space="preserve"> Outputs!K21</f>
        <v>248.7</v>
      </c>
      <c r="I16" s="456">
        <f xml:space="preserve"> Outputs!L21</f>
        <v>254.8</v>
      </c>
      <c r="J16" s="456">
        <f xml:space="preserve"> Outputs!M21</f>
        <v>257.10000000000002</v>
      </c>
      <c r="K16" s="456">
        <f xml:space="preserve"> Outputs!N21</f>
        <v>261.10000000000002</v>
      </c>
      <c r="L16" s="456">
        <f xml:space="preserve"> Outputs!O21</f>
        <v>269.3</v>
      </c>
      <c r="M16" s="456">
        <f xml:space="preserve"> Outputs!P21</f>
        <v>278.3</v>
      </c>
      <c r="N16" s="456">
        <f xml:space="preserve"> Outputs!Q21</f>
        <v>285.10000000000002</v>
      </c>
      <c r="O16" s="456">
        <f xml:space="preserve"> Outputs!R21</f>
        <v>296.13766811902059</v>
      </c>
      <c r="P16" s="456">
        <f xml:space="preserve"> Outputs!S21</f>
        <v>304.57748375597481</v>
      </c>
      <c r="Q16" s="456">
        <f xml:space="preserve"> Outputs!T21</f>
        <v>313.86698624610767</v>
      </c>
      <c r="R16" s="456">
        <f xml:space="preserve"> Outputs!U21</f>
        <v>323.91072980598324</v>
      </c>
      <c r="S16" s="456">
        <f xml:space="preserve"> Outputs!V21</f>
        <v>334.27587315977479</v>
      </c>
      <c r="T16" s="456">
        <f xml:space="preserve"> Outputs!W21</f>
        <v>344.97270110088772</v>
      </c>
      <c r="U16" s="456">
        <f xml:space="preserve"> Outputs!X21</f>
        <v>355.32188213391436</v>
      </c>
      <c r="V16" s="456">
        <f xml:space="preserve"> Outputs!Y21</f>
        <v>365.98153859793177</v>
      </c>
      <c r="W16" s="456">
        <f xml:space="preserve"> Outputs!Z21</f>
        <v>376.96098475586973</v>
      </c>
      <c r="X16" s="456">
        <f xml:space="preserve"> Outputs!AA21</f>
        <v>388.26981429854584</v>
      </c>
      <c r="Y16" s="456">
        <f xml:space="preserve"> Outputs!AB21</f>
        <v>399.91790872750221</v>
      </c>
    </row>
    <row r="17" spans="1:25" ht="14">
      <c r="A17" s="563" t="s">
        <v>837</v>
      </c>
      <c r="B17" s="455" t="s">
        <v>757</v>
      </c>
      <c r="C17" s="455" t="s">
        <v>440</v>
      </c>
      <c r="D17" s="455" t="s">
        <v>50</v>
      </c>
      <c r="E17" s="455" t="s">
        <v>427</v>
      </c>
      <c r="F17" s="455"/>
      <c r="G17" s="456">
        <f xml:space="preserve"> Outputs!J24</f>
        <v>12</v>
      </c>
      <c r="H17" s="456">
        <f xml:space="preserve"> Outputs!K24</f>
        <v>12</v>
      </c>
      <c r="I17" s="456">
        <f xml:space="preserve"> Outputs!L24</f>
        <v>12</v>
      </c>
      <c r="J17" s="456">
        <f xml:space="preserve"> Outputs!M24</f>
        <v>12</v>
      </c>
      <c r="K17" s="456">
        <f xml:space="preserve"> Outputs!N24</f>
        <v>12</v>
      </c>
      <c r="L17" s="456">
        <f xml:space="preserve"> Outputs!O24</f>
        <v>12</v>
      </c>
      <c r="M17" s="456">
        <f xml:space="preserve"> Outputs!P24</f>
        <v>12</v>
      </c>
      <c r="N17" s="456">
        <f xml:space="preserve"> Outputs!Q24</f>
        <v>12</v>
      </c>
      <c r="O17" s="456">
        <f xml:space="preserve"> Outputs!R24</f>
        <v>12</v>
      </c>
      <c r="P17" s="456">
        <f xml:space="preserve"> Outputs!S24</f>
        <v>12</v>
      </c>
      <c r="Q17" s="456">
        <f xml:space="preserve"> Outputs!T24</f>
        <v>12</v>
      </c>
      <c r="R17" s="456">
        <f xml:space="preserve"> Outputs!U24</f>
        <v>12</v>
      </c>
      <c r="S17" s="456">
        <f xml:space="preserve"> Outputs!V24</f>
        <v>12</v>
      </c>
      <c r="T17" s="456">
        <f xml:space="preserve"> Outputs!W24</f>
        <v>12</v>
      </c>
      <c r="U17" s="456">
        <f xml:space="preserve"> Outputs!X24</f>
        <v>12</v>
      </c>
      <c r="V17" s="456">
        <f xml:space="preserve"> Outputs!Y24</f>
        <v>12</v>
      </c>
      <c r="W17" s="456">
        <f xml:space="preserve"> Outputs!Z24</f>
        <v>12</v>
      </c>
      <c r="X17" s="456">
        <f xml:space="preserve"> Outputs!AA24</f>
        <v>12</v>
      </c>
      <c r="Y17" s="456">
        <f xml:space="preserve"> Outputs!AB24</f>
        <v>12</v>
      </c>
    </row>
    <row r="18" spans="1:25" ht="14">
      <c r="A18" s="563" t="s">
        <v>837</v>
      </c>
      <c r="B18" s="455" t="s">
        <v>758</v>
      </c>
      <c r="C18" s="455" t="s">
        <v>441</v>
      </c>
      <c r="D18" s="455" t="s">
        <v>50</v>
      </c>
      <c r="E18" s="455" t="s">
        <v>427</v>
      </c>
      <c r="F18" s="455"/>
      <c r="G18" s="456">
        <f xml:space="preserve"> Outputs!J25</f>
        <v>93.3</v>
      </c>
      <c r="H18" s="456">
        <f xml:space="preserve"> Outputs!K25</f>
        <v>95.9</v>
      </c>
      <c r="I18" s="456">
        <f xml:space="preserve"> Outputs!L25</f>
        <v>98</v>
      </c>
      <c r="J18" s="456">
        <f xml:space="preserve"> Outputs!M25</f>
        <v>99.6</v>
      </c>
      <c r="K18" s="456">
        <f xml:space="preserve"> Outputs!N25</f>
        <v>99.9</v>
      </c>
      <c r="L18" s="456">
        <f xml:space="preserve"> Outputs!O25</f>
        <v>100.6</v>
      </c>
      <c r="M18" s="456">
        <f xml:space="preserve"> Outputs!P25</f>
        <v>103.2</v>
      </c>
      <c r="N18" s="456">
        <f xml:space="preserve"> Outputs!Q25</f>
        <v>105.5</v>
      </c>
      <c r="O18" s="456">
        <f xml:space="preserve"> Outputs!R25</f>
        <v>107.6</v>
      </c>
      <c r="P18" s="456">
        <f xml:space="preserve"> Outputs!S25</f>
        <v>109.70335473997172</v>
      </c>
      <c r="Q18" s="456">
        <f xml:space="preserve"> Outputs!T25</f>
        <v>111.89742183477122</v>
      </c>
      <c r="R18" s="456">
        <f xml:space="preserve"> Outputs!U25</f>
        <v>114.1726572294514</v>
      </c>
      <c r="S18" s="456">
        <f xml:space="preserve"> Outputs!V25</f>
        <v>116.57028303126997</v>
      </c>
      <c r="T18" s="456">
        <f xml:space="preserve"> Outputs!W25</f>
        <v>119.0182589749267</v>
      </c>
      <c r="U18" s="456">
        <f xml:space="preserve"> Outputs!X25</f>
        <v>121.39862415442524</v>
      </c>
      <c r="V18" s="456">
        <f xml:space="preserve"> Outputs!Y25</f>
        <v>123.82659663751375</v>
      </c>
      <c r="W18" s="456">
        <f xml:space="preserve"> Outputs!Z25</f>
        <v>126.30312857026402</v>
      </c>
      <c r="X18" s="456">
        <f xml:space="preserve"> Outputs!AA25</f>
        <v>128.8291911416693</v>
      </c>
      <c r="Y18" s="456">
        <f xml:space="preserve"> Outputs!AB25</f>
        <v>131.40577496450268</v>
      </c>
    </row>
    <row r="19" spans="1:25" ht="14">
      <c r="A19" s="563" t="s">
        <v>837</v>
      </c>
      <c r="B19" s="455" t="s">
        <v>759</v>
      </c>
      <c r="C19" s="455" t="s">
        <v>442</v>
      </c>
      <c r="D19" s="455" t="s">
        <v>50</v>
      </c>
      <c r="E19" s="455" t="s">
        <v>427</v>
      </c>
      <c r="F19" s="455"/>
      <c r="G19" s="456">
        <f xml:space="preserve"> Outputs!J26</f>
        <v>93.5</v>
      </c>
      <c r="H19" s="456">
        <f xml:space="preserve"> Outputs!K26</f>
        <v>95.9</v>
      </c>
      <c r="I19" s="456">
        <f xml:space="preserve"> Outputs!L26</f>
        <v>98.2</v>
      </c>
      <c r="J19" s="456">
        <f xml:space="preserve"> Outputs!M26</f>
        <v>99.6</v>
      </c>
      <c r="K19" s="456">
        <f xml:space="preserve"> Outputs!N26</f>
        <v>100.1</v>
      </c>
      <c r="L19" s="456">
        <f xml:space="preserve"> Outputs!O26</f>
        <v>100.8</v>
      </c>
      <c r="M19" s="456">
        <f xml:space="preserve"> Outputs!P26</f>
        <v>103.5</v>
      </c>
      <c r="N19" s="456">
        <f xml:space="preserve"> Outputs!Q26</f>
        <v>105.9</v>
      </c>
      <c r="O19" s="456">
        <f xml:space="preserve"> Outputs!R26</f>
        <v>107.9</v>
      </c>
      <c r="P19" s="456">
        <f xml:space="preserve"> Outputs!S26</f>
        <v>109.88453874941817</v>
      </c>
      <c r="Q19" s="456">
        <f xml:space="preserve"> Outputs!T26</f>
        <v>112.08222952440661</v>
      </c>
      <c r="R19" s="456">
        <f xml:space="preserve"> Outputs!U26</f>
        <v>114.37056169674494</v>
      </c>
      <c r="S19" s="456">
        <f xml:space="preserve"> Outputs!V26</f>
        <v>116.77234349237666</v>
      </c>
      <c r="T19" s="456">
        <f xml:space="preserve"> Outputs!W26</f>
        <v>119.22456270571664</v>
      </c>
      <c r="U19" s="456">
        <f xml:space="preserve"> Outputs!X26</f>
        <v>121.60905395983097</v>
      </c>
      <c r="V19" s="456">
        <f xml:space="preserve"> Outputs!Y26</f>
        <v>124.0412350390276</v>
      </c>
      <c r="W19" s="456">
        <f xml:space="preserve"> Outputs!Z26</f>
        <v>126.52205973980816</v>
      </c>
      <c r="X19" s="456">
        <f xml:space="preserve"> Outputs!AA26</f>
        <v>129.05250093460432</v>
      </c>
      <c r="Y19" s="456">
        <f xml:space="preserve"> Outputs!AB26</f>
        <v>131.63355095329641</v>
      </c>
    </row>
    <row r="20" spans="1:25" ht="14">
      <c r="A20" s="563" t="s">
        <v>837</v>
      </c>
      <c r="B20" s="455" t="s">
        <v>760</v>
      </c>
      <c r="C20" s="455" t="s">
        <v>443</v>
      </c>
      <c r="D20" s="455" t="s">
        <v>50</v>
      </c>
      <c r="E20" s="455" t="s">
        <v>427</v>
      </c>
      <c r="F20" s="455"/>
      <c r="G20" s="456">
        <f xml:space="preserve"> Outputs!J27</f>
        <v>93.5</v>
      </c>
      <c r="H20" s="456">
        <f xml:space="preserve"> Outputs!K27</f>
        <v>95.6</v>
      </c>
      <c r="I20" s="456">
        <f xml:space="preserve"> Outputs!L27</f>
        <v>98</v>
      </c>
      <c r="J20" s="456">
        <f xml:space="preserve"> Outputs!M27</f>
        <v>99.8</v>
      </c>
      <c r="K20" s="456">
        <f xml:space="preserve"> Outputs!N27</f>
        <v>100.1</v>
      </c>
      <c r="L20" s="456">
        <f xml:space="preserve"> Outputs!O27</f>
        <v>101</v>
      </c>
      <c r="M20" s="456">
        <f xml:space="preserve"> Outputs!P27</f>
        <v>103.5</v>
      </c>
      <c r="N20" s="456">
        <f xml:space="preserve"> Outputs!Q27</f>
        <v>105.9</v>
      </c>
      <c r="O20" s="456">
        <f xml:space="preserve"> Outputs!R27</f>
        <v>107.9</v>
      </c>
      <c r="P20" s="456">
        <f xml:space="preserve"> Outputs!S27</f>
        <v>110.06602199898684</v>
      </c>
      <c r="Q20" s="456">
        <f xml:space="preserve"> Outputs!T27</f>
        <v>112.26734243896665</v>
      </c>
      <c r="R20" s="456">
        <f xml:space="preserve"> Outputs!U27</f>
        <v>114.56880920745294</v>
      </c>
      <c r="S20" s="456">
        <f xml:space="preserve"> Outputs!V27</f>
        <v>116.97475420080953</v>
      </c>
      <c r="T20" s="456">
        <f xml:space="preserve"> Outputs!W27</f>
        <v>119.4312240390266</v>
      </c>
      <c r="U20" s="456">
        <f xml:space="preserve"> Outputs!X27</f>
        <v>121.81984851980714</v>
      </c>
      <c r="V20" s="456">
        <f xml:space="preserve"> Outputs!Y27</f>
        <v>124.25624549020328</v>
      </c>
      <c r="W20" s="456">
        <f xml:space="preserve"> Outputs!Z27</f>
        <v>126.74137040000736</v>
      </c>
      <c r="X20" s="456">
        <f xml:space="preserve"> Outputs!AA27</f>
        <v>129.27619780800751</v>
      </c>
      <c r="Y20" s="456">
        <f xml:space="preserve"> Outputs!AB27</f>
        <v>131.86172176416767</v>
      </c>
    </row>
    <row r="21" spans="1:25" ht="14">
      <c r="A21" s="563" t="s">
        <v>837</v>
      </c>
      <c r="B21" s="455" t="s">
        <v>761</v>
      </c>
      <c r="C21" s="455" t="s">
        <v>444</v>
      </c>
      <c r="D21" s="455" t="s">
        <v>50</v>
      </c>
      <c r="E21" s="455" t="s">
        <v>427</v>
      </c>
      <c r="F21" s="455"/>
      <c r="G21" s="456">
        <f xml:space="preserve"> Outputs!J28</f>
        <v>93.5</v>
      </c>
      <c r="H21" s="456">
        <f xml:space="preserve"> Outputs!K28</f>
        <v>95.7</v>
      </c>
      <c r="I21" s="456">
        <f xml:space="preserve"> Outputs!L28</f>
        <v>98</v>
      </c>
      <c r="J21" s="456">
        <f xml:space="preserve"> Outputs!M28</f>
        <v>99.6</v>
      </c>
      <c r="K21" s="456">
        <f xml:space="preserve"> Outputs!N28</f>
        <v>100</v>
      </c>
      <c r="L21" s="456">
        <f xml:space="preserve"> Outputs!O28</f>
        <v>100.9</v>
      </c>
      <c r="M21" s="456">
        <f xml:space="preserve"> Outputs!P28</f>
        <v>103.5</v>
      </c>
      <c r="N21" s="456">
        <f xml:space="preserve"> Outputs!Q28</f>
        <v>105.9</v>
      </c>
      <c r="O21" s="456">
        <f xml:space="preserve"> Outputs!R28</f>
        <v>108</v>
      </c>
      <c r="P21" s="456">
        <f xml:space="preserve"> Outputs!S28</f>
        <v>110.24780498289711</v>
      </c>
      <c r="Q21" s="456">
        <f xml:space="preserve"> Outputs!T28</f>
        <v>112.45276108255513</v>
      </c>
      <c r="R21" s="456">
        <f xml:space="preserve"> Outputs!U28</f>
        <v>114.7674003561996</v>
      </c>
      <c r="S21" s="456">
        <f xml:space="preserve"> Outputs!V28</f>
        <v>117.17751576367986</v>
      </c>
      <c r="T21" s="456">
        <f xml:space="preserve"> Outputs!W28</f>
        <v>119.63824359471722</v>
      </c>
      <c r="U21" s="456">
        <f xml:space="preserve"> Outputs!X28</f>
        <v>122.03100846661157</v>
      </c>
      <c r="V21" s="456">
        <f xml:space="preserve"> Outputs!Y28</f>
        <v>124.4716286359438</v>
      </c>
      <c r="W21" s="456">
        <f xml:space="preserve"> Outputs!Z28</f>
        <v>126.96106120866268</v>
      </c>
      <c r="X21" s="456">
        <f xml:space="preserve"> Outputs!AA28</f>
        <v>129.50028243283595</v>
      </c>
      <c r="Y21" s="456">
        <f xml:space="preserve"> Outputs!AB28</f>
        <v>132.09028808149267</v>
      </c>
    </row>
    <row r="22" spans="1:25" ht="14">
      <c r="A22" s="563" t="s">
        <v>837</v>
      </c>
      <c r="B22" s="455" t="s">
        <v>762</v>
      </c>
      <c r="C22" s="455" t="s">
        <v>445</v>
      </c>
      <c r="D22" s="455" t="s">
        <v>50</v>
      </c>
      <c r="E22" s="455" t="s">
        <v>427</v>
      </c>
      <c r="F22" s="455"/>
      <c r="G22" s="456">
        <f xml:space="preserve"> Outputs!J29</f>
        <v>93.9</v>
      </c>
      <c r="H22" s="456">
        <f xml:space="preserve"> Outputs!K29</f>
        <v>96.1</v>
      </c>
      <c r="I22" s="456">
        <f xml:space="preserve"> Outputs!L29</f>
        <v>98.4</v>
      </c>
      <c r="J22" s="456">
        <f xml:space="preserve"> Outputs!M29</f>
        <v>99.9</v>
      </c>
      <c r="K22" s="456">
        <f xml:space="preserve"> Outputs!N29</f>
        <v>100.3</v>
      </c>
      <c r="L22" s="456">
        <f xml:space="preserve"> Outputs!O29</f>
        <v>101.2</v>
      </c>
      <c r="M22" s="456">
        <f xml:space="preserve"> Outputs!P29</f>
        <v>104</v>
      </c>
      <c r="N22" s="456">
        <f xml:space="preserve"> Outputs!Q29</f>
        <v>106.5</v>
      </c>
      <c r="O22" s="456">
        <f xml:space="preserve"> Outputs!R29</f>
        <v>108.3</v>
      </c>
      <c r="P22" s="456">
        <f xml:space="preserve"> Outputs!S29</f>
        <v>110.42988819618461</v>
      </c>
      <c r="Q22" s="456">
        <f xml:space="preserve"> Outputs!T29</f>
        <v>112.63848596010838</v>
      </c>
      <c r="R22" s="456">
        <f xml:space="preserve"> Outputs!U29</f>
        <v>114.96633573863983</v>
      </c>
      <c r="S22" s="456">
        <f xml:space="preserve"> Outputs!V29</f>
        <v>117.38062878915133</v>
      </c>
      <c r="T22" s="456">
        <f xml:space="preserve"> Outputs!W29</f>
        <v>119.8456219937236</v>
      </c>
      <c r="U22" s="456">
        <f xml:space="preserve"> Outputs!X29</f>
        <v>122.24253443359807</v>
      </c>
      <c r="V22" s="456">
        <f xml:space="preserve"> Outputs!Y29</f>
        <v>124.68738512227003</v>
      </c>
      <c r="W22" s="456">
        <f xml:space="preserve"> Outputs!Z29</f>
        <v>127.18113282471543</v>
      </c>
      <c r="X22" s="456">
        <f xml:space="preserve"> Outputs!AA29</f>
        <v>129.72475548120974</v>
      </c>
      <c r="Y22" s="456">
        <f xml:space="preserve"> Outputs!AB29</f>
        <v>132.31925059083395</v>
      </c>
    </row>
    <row r="23" spans="1:25" ht="14">
      <c r="A23" s="563" t="s">
        <v>837</v>
      </c>
      <c r="B23" s="455" t="s">
        <v>763</v>
      </c>
      <c r="C23" s="455" t="s">
        <v>446</v>
      </c>
      <c r="D23" s="455" t="s">
        <v>50</v>
      </c>
      <c r="E23" s="455" t="s">
        <v>427</v>
      </c>
      <c r="F23" s="455"/>
      <c r="G23" s="456">
        <f xml:space="preserve"> Outputs!J30</f>
        <v>94.5</v>
      </c>
      <c r="H23" s="456">
        <f xml:space="preserve"> Outputs!K30</f>
        <v>96.4</v>
      </c>
      <c r="I23" s="456">
        <f xml:space="preserve"> Outputs!L30</f>
        <v>98.7</v>
      </c>
      <c r="J23" s="456">
        <f xml:space="preserve"> Outputs!M30</f>
        <v>100</v>
      </c>
      <c r="K23" s="456">
        <f xml:space="preserve"> Outputs!N30</f>
        <v>100.2</v>
      </c>
      <c r="L23" s="456">
        <f xml:space="preserve"> Outputs!O30</f>
        <v>101.5</v>
      </c>
      <c r="M23" s="456">
        <f xml:space="preserve"> Outputs!P30</f>
        <v>104.3</v>
      </c>
      <c r="N23" s="456">
        <f xml:space="preserve"> Outputs!Q30</f>
        <v>106.6</v>
      </c>
      <c r="O23" s="456">
        <f xml:space="preserve"> Outputs!R30</f>
        <v>108.4699996176289</v>
      </c>
      <c r="P23" s="456">
        <f xml:space="preserve"> Outputs!S30</f>
        <v>110.61227213470256</v>
      </c>
      <c r="Q23" s="456">
        <f xml:space="preserve"> Outputs!T30</f>
        <v>112.8245175773967</v>
      </c>
      <c r="R23" s="456">
        <f xml:space="preserve"> Outputs!U30</f>
        <v>115.16561595146101</v>
      </c>
      <c r="S23" s="456">
        <f xml:space="preserve"> Outputs!V30</f>
        <v>117.58409388644176</v>
      </c>
      <c r="T23" s="456">
        <f xml:space="preserve"> Outputs!W30</f>
        <v>120.05335985805712</v>
      </c>
      <c r="U23" s="456">
        <f xml:space="preserve"> Outputs!X30</f>
        <v>122.45442705521826</v>
      </c>
      <c r="V23" s="456">
        <f xml:space="preserve"> Outputs!Y30</f>
        <v>124.90351559632263</v>
      </c>
      <c r="W23" s="456">
        <f xml:space="preserve"> Outputs!Z30</f>
        <v>127.40158590824909</v>
      </c>
      <c r="X23" s="456">
        <f xml:space="preserve"> Outputs!AA30</f>
        <v>129.94961762641407</v>
      </c>
      <c r="Y23" s="456">
        <f xml:space="preserve"> Outputs!AB30</f>
        <v>132.54860997894235</v>
      </c>
    </row>
    <row r="24" spans="1:25" ht="14">
      <c r="A24" s="563" t="s">
        <v>837</v>
      </c>
      <c r="B24" s="455" t="s">
        <v>764</v>
      </c>
      <c r="C24" s="455" t="s">
        <v>447</v>
      </c>
      <c r="D24" s="455" t="s">
        <v>50</v>
      </c>
      <c r="E24" s="455" t="s">
        <v>427</v>
      </c>
      <c r="F24" s="455"/>
      <c r="G24" s="456">
        <f xml:space="preserve"> Outputs!J31</f>
        <v>94.5</v>
      </c>
      <c r="H24" s="456">
        <f xml:space="preserve"> Outputs!K31</f>
        <v>96.8</v>
      </c>
      <c r="I24" s="456">
        <f xml:space="preserve"> Outputs!L31</f>
        <v>98.8</v>
      </c>
      <c r="J24" s="456">
        <f xml:space="preserve"> Outputs!M31</f>
        <v>100.1</v>
      </c>
      <c r="K24" s="456">
        <f xml:space="preserve"> Outputs!N31</f>
        <v>100.3</v>
      </c>
      <c r="L24" s="456">
        <f xml:space="preserve"> Outputs!O31</f>
        <v>101.6</v>
      </c>
      <c r="M24" s="456">
        <f xml:space="preserve"> Outputs!P31</f>
        <v>104.4</v>
      </c>
      <c r="N24" s="456">
        <f xml:space="preserve"> Outputs!Q31</f>
        <v>106.7</v>
      </c>
      <c r="O24" s="456">
        <f xml:space="preserve"> Outputs!R31</f>
        <v>108.64026608539625</v>
      </c>
      <c r="P24" s="456">
        <f xml:space="preserve"> Outputs!S31</f>
        <v>110.79495729512315</v>
      </c>
      <c r="Q24" s="456">
        <f xml:space="preserve"> Outputs!T31</f>
        <v>113.01085644102571</v>
      </c>
      <c r="R24" s="456">
        <f xml:space="preserve"> Outputs!U31</f>
        <v>115.36524159238483</v>
      </c>
      <c r="S24" s="456">
        <f xml:space="preserve"> Outputs!V31</f>
        <v>117.78791166582499</v>
      </c>
      <c r="T24" s="456">
        <f xml:space="preserve"> Outputs!W31</f>
        <v>120.2614578108074</v>
      </c>
      <c r="U24" s="456">
        <f xml:space="preserve"> Outputs!X31</f>
        <v>122.66668696702355</v>
      </c>
      <c r="V24" s="456">
        <f xml:space="preserve"> Outputs!Y31</f>
        <v>125.12002070636403</v>
      </c>
      <c r="W24" s="456">
        <f xml:space="preserve"> Outputs!Z31</f>
        <v>127.62242112049131</v>
      </c>
      <c r="X24" s="456">
        <f xml:space="preserve"> Outputs!AA31</f>
        <v>130.17486954290115</v>
      </c>
      <c r="Y24" s="456">
        <f xml:space="preserve"> Outputs!AB31</f>
        <v>132.77836693375917</v>
      </c>
    </row>
    <row r="25" spans="1:25" ht="14">
      <c r="A25" s="563" t="s">
        <v>837</v>
      </c>
      <c r="B25" s="455" t="s">
        <v>765</v>
      </c>
      <c r="C25" s="455" t="s">
        <v>448</v>
      </c>
      <c r="D25" s="455" t="s">
        <v>50</v>
      </c>
      <c r="E25" s="455" t="s">
        <v>427</v>
      </c>
      <c r="F25" s="455"/>
      <c r="G25" s="456">
        <f xml:space="preserve"> Outputs!J32</f>
        <v>94.7</v>
      </c>
      <c r="H25" s="456">
        <f xml:space="preserve"> Outputs!K32</f>
        <v>97</v>
      </c>
      <c r="I25" s="456">
        <f xml:space="preserve"> Outputs!L32</f>
        <v>98.8</v>
      </c>
      <c r="J25" s="456">
        <f xml:space="preserve"> Outputs!M32</f>
        <v>99.9</v>
      </c>
      <c r="K25" s="456">
        <f xml:space="preserve"> Outputs!N32</f>
        <v>100.3</v>
      </c>
      <c r="L25" s="456">
        <f xml:space="preserve"> Outputs!O32</f>
        <v>101.8</v>
      </c>
      <c r="M25" s="456">
        <f xml:space="preserve"> Outputs!P32</f>
        <v>104.7</v>
      </c>
      <c r="N25" s="456">
        <f xml:space="preserve"> Outputs!Q32</f>
        <v>106.9</v>
      </c>
      <c r="O25" s="456">
        <f xml:space="preserve"> Outputs!R32</f>
        <v>108.81079982217945</v>
      </c>
      <c r="P25" s="456">
        <f xml:space="preserve"> Outputs!S32</f>
        <v>110.97794417493883</v>
      </c>
      <c r="Q25" s="456">
        <f xml:space="preserve"> Outputs!T32</f>
        <v>113.1975030584377</v>
      </c>
      <c r="R25" s="456">
        <f xml:space="preserve"> Outputs!U32</f>
        <v>115.56521326016906</v>
      </c>
      <c r="S25" s="456">
        <f xml:space="preserve"> Outputs!V32</f>
        <v>117.99208273863269</v>
      </c>
      <c r="T25" s="456">
        <f xml:space="preserve"> Outputs!W32</f>
        <v>120.46991647614406</v>
      </c>
      <c r="U25" s="456">
        <f xml:space="preserve"> Outputs!X32</f>
        <v>122.87931480566695</v>
      </c>
      <c r="V25" s="456">
        <f xml:space="preserve"> Outputs!Y32</f>
        <v>125.3369011017803</v>
      </c>
      <c r="W25" s="456">
        <f xml:space="preserve"> Outputs!Z32</f>
        <v>127.8436391238159</v>
      </c>
      <c r="X25" s="456">
        <f xml:space="preserve"> Outputs!AA32</f>
        <v>130.40051190629222</v>
      </c>
      <c r="Y25" s="456">
        <f xml:space="preserve"> Outputs!AB32</f>
        <v>133.00852214441807</v>
      </c>
    </row>
    <row r="26" spans="1:25" ht="14">
      <c r="A26" s="563" t="s">
        <v>837</v>
      </c>
      <c r="B26" s="455" t="s">
        <v>766</v>
      </c>
      <c r="C26" s="455" t="s">
        <v>449</v>
      </c>
      <c r="D26" s="455" t="s">
        <v>50</v>
      </c>
      <c r="E26" s="455" t="s">
        <v>427</v>
      </c>
      <c r="F26" s="455"/>
      <c r="G26" s="456">
        <f xml:space="preserve"> Outputs!J33</f>
        <v>95</v>
      </c>
      <c r="H26" s="456">
        <f xml:space="preserve"> Outputs!K33</f>
        <v>97.3</v>
      </c>
      <c r="I26" s="456">
        <f xml:space="preserve"> Outputs!L33</f>
        <v>99.2</v>
      </c>
      <c r="J26" s="456">
        <f xml:space="preserve"> Outputs!M33</f>
        <v>99.9</v>
      </c>
      <c r="K26" s="456">
        <f xml:space="preserve"> Outputs!N33</f>
        <v>100.4</v>
      </c>
      <c r="L26" s="456">
        <f xml:space="preserve"> Outputs!O33</f>
        <v>102.2</v>
      </c>
      <c r="M26" s="456">
        <f xml:space="preserve"> Outputs!P33</f>
        <v>105</v>
      </c>
      <c r="N26" s="456">
        <f xml:space="preserve"> Outputs!Q33</f>
        <v>107.1</v>
      </c>
      <c r="O26" s="456">
        <f xml:space="preserve"> Outputs!R33</f>
        <v>108.98160124751338</v>
      </c>
      <c r="P26" s="456">
        <f xml:space="preserve"> Outputs!S33</f>
        <v>111.1612332724637</v>
      </c>
      <c r="Q26" s="456">
        <f xml:space="preserve"> Outputs!T33</f>
        <v>113.38445793791308</v>
      </c>
      <c r="R26" s="456">
        <f xml:space="preserve"> Outputs!U33</f>
        <v>115.76553155460934</v>
      </c>
      <c r="S26" s="456">
        <f xml:space="preserve"> Outputs!V33</f>
        <v>118.19660771725621</v>
      </c>
      <c r="T26" s="456">
        <f xml:space="preserve"> Outputs!W33</f>
        <v>120.67873647931867</v>
      </c>
      <c r="U26" s="456">
        <f xml:space="preserve"> Outputs!X33</f>
        <v>123.09231120890504</v>
      </c>
      <c r="V26" s="456">
        <f xml:space="preserve"> Outputs!Y33</f>
        <v>125.55415743308315</v>
      </c>
      <c r="W26" s="456">
        <f xml:space="preserve"> Outputs!Z33</f>
        <v>128.0652405817448</v>
      </c>
      <c r="X26" s="456">
        <f xml:space="preserve"> Outputs!AA33</f>
        <v>130.6265453933797</v>
      </c>
      <c r="Y26" s="456">
        <f xml:space="preserve"> Outputs!AB33</f>
        <v>133.23907630124731</v>
      </c>
    </row>
    <row r="27" spans="1:25" ht="14">
      <c r="A27" s="563" t="s">
        <v>837</v>
      </c>
      <c r="B27" s="455" t="s">
        <v>767</v>
      </c>
      <c r="C27" s="455" t="s">
        <v>450</v>
      </c>
      <c r="D27" s="455" t="s">
        <v>50</v>
      </c>
      <c r="E27" s="455" t="s">
        <v>427</v>
      </c>
      <c r="F27" s="455"/>
      <c r="G27" s="456">
        <f xml:space="preserve"> Outputs!J34</f>
        <v>94.7</v>
      </c>
      <c r="H27" s="456">
        <f xml:space="preserve"> Outputs!K34</f>
        <v>97</v>
      </c>
      <c r="I27" s="456">
        <f xml:space="preserve"> Outputs!L34</f>
        <v>98.7</v>
      </c>
      <c r="J27" s="456">
        <f xml:space="preserve"> Outputs!M34</f>
        <v>99.2</v>
      </c>
      <c r="K27" s="456">
        <f xml:space="preserve"> Outputs!N34</f>
        <v>99.9</v>
      </c>
      <c r="L27" s="456">
        <f xml:space="preserve"> Outputs!O34</f>
        <v>101.8</v>
      </c>
      <c r="M27" s="456">
        <f xml:space="preserve"> Outputs!P34</f>
        <v>104.5</v>
      </c>
      <c r="N27" s="456">
        <f xml:space="preserve"> Outputs!Q34</f>
        <v>106.4</v>
      </c>
      <c r="O27" s="456">
        <f xml:space="preserve"> Outputs!R34</f>
        <v>109.1615932223871</v>
      </c>
      <c r="P27" s="456">
        <f xml:space="preserve"> Outputs!S34</f>
        <v>111.3448250868349</v>
      </c>
      <c r="Q27" s="456">
        <f xml:space="preserve"> Outputs!T34</f>
        <v>113.58099615723886</v>
      </c>
      <c r="R27" s="456">
        <f xml:space="preserve"> Outputs!U34</f>
        <v>115.96619707654096</v>
      </c>
      <c r="S27" s="456">
        <f xml:space="preserve"> Outputs!V34</f>
        <v>118.40148721514839</v>
      </c>
      <c r="T27" s="456">
        <f xml:space="preserve"> Outputs!W34</f>
        <v>120.88791844666659</v>
      </c>
      <c r="U27" s="456">
        <f xml:space="preserve"> Outputs!X34</f>
        <v>123.30567681559992</v>
      </c>
      <c r="V27" s="456">
        <f xml:space="preserve"> Outputs!Y34</f>
        <v>125.77179035191192</v>
      </c>
      <c r="W27" s="456">
        <f xml:space="preserve"> Outputs!Z34</f>
        <v>128.28722615895015</v>
      </c>
      <c r="X27" s="456">
        <f xml:space="preserve"> Outputs!AA34</f>
        <v>130.85297068212915</v>
      </c>
      <c r="Y27" s="456">
        <f xml:space="preserve"> Outputs!AB34</f>
        <v>133.47003009577173</v>
      </c>
    </row>
    <row r="28" spans="1:25" ht="14">
      <c r="A28" s="563" t="s">
        <v>837</v>
      </c>
      <c r="B28" s="455" t="s">
        <v>768</v>
      </c>
      <c r="C28" s="455" t="s">
        <v>451</v>
      </c>
      <c r="D28" s="455" t="s">
        <v>50</v>
      </c>
      <c r="E28" s="455" t="s">
        <v>427</v>
      </c>
      <c r="F28" s="455"/>
      <c r="G28" s="456">
        <f xml:space="preserve"> Outputs!J35</f>
        <v>95.2</v>
      </c>
      <c r="H28" s="456">
        <f xml:space="preserve"> Outputs!K35</f>
        <v>97.5</v>
      </c>
      <c r="I28" s="456">
        <f xml:space="preserve"> Outputs!L35</f>
        <v>99.1</v>
      </c>
      <c r="J28" s="456">
        <f xml:space="preserve"> Outputs!M35</f>
        <v>99.5</v>
      </c>
      <c r="K28" s="456">
        <f xml:space="preserve"> Outputs!N35</f>
        <v>100.1</v>
      </c>
      <c r="L28" s="456">
        <f xml:space="preserve"> Outputs!O35</f>
        <v>102.4</v>
      </c>
      <c r="M28" s="456">
        <f xml:space="preserve"> Outputs!P35</f>
        <v>104.9</v>
      </c>
      <c r="N28" s="456">
        <f xml:space="preserve"> Outputs!Q35</f>
        <v>106.8</v>
      </c>
      <c r="O28" s="456">
        <f xml:space="preserve"> Outputs!R35</f>
        <v>109.34188246864102</v>
      </c>
      <c r="P28" s="456">
        <f xml:space="preserve"> Outputs!S35</f>
        <v>111.52872011801389</v>
      </c>
      <c r="Q28" s="456">
        <f xml:space="preserve"> Outputs!T35</f>
        <v>113.7778750517538</v>
      </c>
      <c r="R28" s="456">
        <f xml:space="preserve"> Outputs!U35</f>
        <v>116.16721042784071</v>
      </c>
      <c r="S28" s="456">
        <f xml:space="preserve"> Outputs!V35</f>
        <v>118.60672184682544</v>
      </c>
      <c r="T28" s="456">
        <f xml:space="preserve"> Outputs!W35</f>
        <v>121.09746300560886</v>
      </c>
      <c r="U28" s="456">
        <f xml:space="preserve"> Outputs!X35</f>
        <v>123.51941226572104</v>
      </c>
      <c r="V28" s="456">
        <f xml:space="preserve"> Outputs!Y35</f>
        <v>125.98980051103547</v>
      </c>
      <c r="W28" s="456">
        <f xml:space="preserve"> Outputs!Z35</f>
        <v>128.50959652125619</v>
      </c>
      <c r="X28" s="456">
        <f xml:space="preserve"> Outputs!AA35</f>
        <v>131.07978845168131</v>
      </c>
      <c r="Y28" s="456">
        <f xml:space="preserve"> Outputs!AB35</f>
        <v>133.70138422071494</v>
      </c>
    </row>
    <row r="29" spans="1:25" ht="14">
      <c r="A29" s="563" t="s">
        <v>837</v>
      </c>
      <c r="B29" s="455" t="s">
        <v>769</v>
      </c>
      <c r="C29" s="455" t="s">
        <v>452</v>
      </c>
      <c r="D29" s="455" t="s">
        <v>50</v>
      </c>
      <c r="E29" s="455" t="s">
        <v>427</v>
      </c>
      <c r="F29" s="455"/>
      <c r="G29" s="456">
        <f xml:space="preserve"> Outputs!J36</f>
        <v>95.4</v>
      </c>
      <c r="H29" s="456">
        <f xml:space="preserve"> Outputs!K36</f>
        <v>97.8</v>
      </c>
      <c r="I29" s="456">
        <f xml:space="preserve"> Outputs!L36</f>
        <v>99.3</v>
      </c>
      <c r="J29" s="456">
        <f xml:space="preserve"> Outputs!M36</f>
        <v>99.6</v>
      </c>
      <c r="K29" s="456">
        <f xml:space="preserve"> Outputs!N36</f>
        <v>100.4</v>
      </c>
      <c r="L29" s="456">
        <f xml:space="preserve"> Outputs!O36</f>
        <v>102.7</v>
      </c>
      <c r="M29" s="456">
        <f xml:space="preserve"> Outputs!P36</f>
        <v>105.1</v>
      </c>
      <c r="N29" s="456">
        <f xml:space="preserve"> Outputs!Q36</f>
        <v>107</v>
      </c>
      <c r="O29" s="456">
        <f xml:space="preserve"> Outputs!R36</f>
        <v>109.52246947724298</v>
      </c>
      <c r="P29" s="456">
        <f xml:space="preserve"> Outputs!S36</f>
        <v>111.7129188667879</v>
      </c>
      <c r="Q29" s="456">
        <f xml:space="preserve"> Outputs!T36</f>
        <v>113.97509521197706</v>
      </c>
      <c r="R29" s="456">
        <f xml:space="preserve"> Outputs!U36</f>
        <v>116.36857221142867</v>
      </c>
      <c r="S29" s="456">
        <f xml:space="preserve"> Outputs!V36</f>
        <v>118.81231222786873</v>
      </c>
      <c r="T29" s="456">
        <f xml:space="preserve"> Outputs!W36</f>
        <v>121.30737078465407</v>
      </c>
      <c r="U29" s="456">
        <f xml:space="preserve"> Outputs!X36</f>
        <v>123.73351820034715</v>
      </c>
      <c r="V29" s="456">
        <f xml:space="preserve"> Outputs!Y36</f>
        <v>126.20818856435409</v>
      </c>
      <c r="W29" s="456">
        <f xml:space="preserve"> Outputs!Z36</f>
        <v>128.73235233564117</v>
      </c>
      <c r="X29" s="456">
        <f xml:space="preserve"> Outputs!AA36</f>
        <v>131.30699938235398</v>
      </c>
      <c r="Y29" s="456">
        <f xml:space="preserve"> Outputs!AB36</f>
        <v>133.93313937000107</v>
      </c>
    </row>
    <row r="30" spans="1:25" ht="14">
      <c r="A30" s="563" t="s">
        <v>837</v>
      </c>
      <c r="B30" s="455" t="s">
        <v>770</v>
      </c>
      <c r="C30" s="455" t="s">
        <v>453</v>
      </c>
      <c r="D30" s="455" t="s">
        <v>1</v>
      </c>
      <c r="E30" s="455" t="s">
        <v>427</v>
      </c>
      <c r="F30" s="455"/>
      <c r="G30" s="558">
        <f xml:space="preserve"> Outputs!J39</f>
        <v>0</v>
      </c>
      <c r="H30" s="558">
        <f xml:space="preserve"> Outputs!K39</f>
        <v>0</v>
      </c>
      <c r="I30" s="558">
        <f xml:space="preserve"> Outputs!L39</f>
        <v>0</v>
      </c>
      <c r="J30" s="558">
        <f xml:space="preserve"> Outputs!M39</f>
        <v>0</v>
      </c>
      <c r="K30" s="558">
        <f xml:space="preserve"> Outputs!N39</f>
        <v>0</v>
      </c>
      <c r="L30" s="558">
        <f xml:space="preserve"> Outputs!O39</f>
        <v>0</v>
      </c>
      <c r="M30" s="558">
        <f xml:space="preserve"> Outputs!P39</f>
        <v>0</v>
      </c>
      <c r="N30" s="558">
        <f xml:space="preserve"> Outputs!Q39</f>
        <v>0.03</v>
      </c>
      <c r="O30" s="558">
        <f xml:space="preserve"> Outputs!R39</f>
        <v>0.03</v>
      </c>
      <c r="P30" s="558">
        <f xml:space="preserve"> Outputs!S39</f>
        <v>0.03</v>
      </c>
      <c r="Q30" s="558">
        <f xml:space="preserve"> Outputs!T39</f>
        <v>0.03</v>
      </c>
      <c r="R30" s="558">
        <f xml:space="preserve"> Outputs!U39</f>
        <v>0.03</v>
      </c>
      <c r="S30" s="558">
        <f xml:space="preserve"> Outputs!V39</f>
        <v>0.03</v>
      </c>
      <c r="T30" s="558">
        <f xml:space="preserve"> Outputs!W39</f>
        <v>0.03</v>
      </c>
      <c r="U30" s="558">
        <f xml:space="preserve"> Outputs!X39</f>
        <v>0.03</v>
      </c>
      <c r="V30" s="558">
        <f xml:space="preserve"> Outputs!Y39</f>
        <v>0.03</v>
      </c>
      <c r="W30" s="558">
        <f xml:space="preserve"> Outputs!Z39</f>
        <v>0.03</v>
      </c>
      <c r="X30" s="558">
        <f xml:space="preserve"> Outputs!AA39</f>
        <v>0.03</v>
      </c>
      <c r="Y30" s="558">
        <f xml:space="preserve"> Outputs!AB39</f>
        <v>0.03</v>
      </c>
    </row>
    <row r="31" spans="1:25" ht="14">
      <c r="A31" s="563" t="s">
        <v>837</v>
      </c>
      <c r="B31" s="455" t="s">
        <v>771</v>
      </c>
      <c r="C31" s="455" t="s">
        <v>454</v>
      </c>
      <c r="D31" s="455" t="s">
        <v>50</v>
      </c>
      <c r="E31" s="455" t="s">
        <v>427</v>
      </c>
      <c r="F31" s="455"/>
      <c r="G31" s="456">
        <f xml:space="preserve"> Outputs!J42</f>
        <v>237.3416666666667</v>
      </c>
      <c r="H31" s="456">
        <f xml:space="preserve"> Outputs!K42</f>
        <v>244.67499999999998</v>
      </c>
      <c r="I31" s="456">
        <f xml:space="preserve"> Outputs!L42</f>
        <v>251.73333333333335</v>
      </c>
      <c r="J31" s="456">
        <f xml:space="preserve"> Outputs!M42</f>
        <v>256.66666666666669</v>
      </c>
      <c r="K31" s="456">
        <f xml:space="preserve"> Outputs!N42</f>
        <v>259.43333333333334</v>
      </c>
      <c r="L31" s="456">
        <f xml:space="preserve"> Outputs!O42</f>
        <v>264.99166666666673</v>
      </c>
      <c r="M31" s="456">
        <f xml:space="preserve"> Outputs!P42</f>
        <v>274.90833333333336</v>
      </c>
      <c r="N31" s="456">
        <f xml:space="preserve"> Outputs!Q42</f>
        <v>283.30833333333334</v>
      </c>
      <c r="O31" s="456">
        <f xml:space="preserve"> Outputs!R42</f>
        <v>292.2388184805576</v>
      </c>
      <c r="P31" s="456">
        <f xml:space="preserve"> Outputs!S42</f>
        <v>300.63476148772372</v>
      </c>
      <c r="Q31" s="456">
        <f xml:space="preserve"> Outputs!T42</f>
        <v>309.52983719330012</v>
      </c>
      <c r="R31" s="456">
        <f xml:space="preserve"> Outputs!U42</f>
        <v>319.28116714708784</v>
      </c>
      <c r="S31" s="456">
        <f xml:space="preserve"> Outputs!V42</f>
        <v>329.49816449579481</v>
      </c>
      <c r="T31" s="456">
        <f xml:space="preserve"> Outputs!W42</f>
        <v>340.04210575966027</v>
      </c>
      <c r="U31" s="456">
        <f xml:space="preserve"> Outputs!X42</f>
        <v>350.2433689324501</v>
      </c>
      <c r="V31" s="456">
        <f xml:space="preserve"> Outputs!Y42</f>
        <v>360.75067000042355</v>
      </c>
      <c r="W31" s="456">
        <f xml:space="preserve"> Outputs!Z42</f>
        <v>371.57319010043631</v>
      </c>
      <c r="X31" s="456">
        <f xml:space="preserve"> Outputs!AA42</f>
        <v>382.72038580344935</v>
      </c>
      <c r="Y31" s="456">
        <f xml:space="preserve"> Outputs!AB42</f>
        <v>394.20199737755303</v>
      </c>
    </row>
    <row r="32" spans="1:25" ht="14">
      <c r="A32" s="563" t="s">
        <v>837</v>
      </c>
      <c r="B32" s="455" t="s">
        <v>772</v>
      </c>
      <c r="C32" s="455" t="s">
        <v>455</v>
      </c>
      <c r="D32" s="455" t="s">
        <v>50</v>
      </c>
      <c r="E32" s="455" t="s">
        <v>427</v>
      </c>
      <c r="F32" s="455"/>
      <c r="G32" s="456">
        <f xml:space="preserve"> Outputs!J43</f>
        <v>94.308333333333351</v>
      </c>
      <c r="H32" s="456">
        <f xml:space="preserve"> Outputs!K43</f>
        <v>96.583333333333314</v>
      </c>
      <c r="I32" s="456">
        <f xml:space="preserve"> Outputs!L43</f>
        <v>98.600000000000009</v>
      </c>
      <c r="J32" s="456">
        <f xml:space="preserve"> Outputs!M43</f>
        <v>99.72499999999998</v>
      </c>
      <c r="K32" s="456">
        <f xml:space="preserve"> Outputs!N43</f>
        <v>100.16666666666667</v>
      </c>
      <c r="L32" s="456">
        <f xml:space="preserve"> Outputs!O43</f>
        <v>101.54166666666667</v>
      </c>
      <c r="M32" s="456">
        <f xml:space="preserve"> Outputs!P43</f>
        <v>104.21666666666665</v>
      </c>
      <c r="N32" s="456">
        <f xml:space="preserve"> Outputs!Q43</f>
        <v>106.43333333333334</v>
      </c>
      <c r="O32" s="456">
        <f xml:space="preserve"> Outputs!R43</f>
        <v>108.55238432841576</v>
      </c>
      <c r="P32" s="456">
        <f xml:space="preserve"> Outputs!S43</f>
        <v>110.7053733013603</v>
      </c>
      <c r="Q32" s="456">
        <f xml:space="preserve"> Outputs!T43</f>
        <v>112.92412852304592</v>
      </c>
      <c r="R32" s="456">
        <f xml:space="preserve"> Outputs!U43</f>
        <v>115.26744552524362</v>
      </c>
      <c r="S32" s="456">
        <f xml:space="preserve"> Outputs!V43</f>
        <v>117.68806188127378</v>
      </c>
      <c r="T32" s="456">
        <f xml:space="preserve"> Outputs!W43</f>
        <v>120.15951118078063</v>
      </c>
      <c r="U32" s="456">
        <f xml:space="preserve"> Outputs!X43</f>
        <v>122.56270140439625</v>
      </c>
      <c r="V32" s="456">
        <f xml:space="preserve"> Outputs!Y43</f>
        <v>125.01395543248417</v>
      </c>
      <c r="W32" s="456">
        <f xml:space="preserve"> Outputs!Z43</f>
        <v>127.51423454113387</v>
      </c>
      <c r="X32" s="456">
        <f xml:space="preserve"> Outputs!AA43</f>
        <v>130.06451923195652</v>
      </c>
      <c r="Y32" s="456">
        <f xml:space="preserve"> Outputs!AB43</f>
        <v>132.66580961659568</v>
      </c>
    </row>
    <row r="33" spans="1:25" ht="14">
      <c r="A33" s="563" t="s">
        <v>837</v>
      </c>
      <c r="B33" s="455" t="s">
        <v>773</v>
      </c>
      <c r="C33" s="455" t="s">
        <v>456</v>
      </c>
      <c r="D33" s="455" t="s">
        <v>1</v>
      </c>
      <c r="E33" s="455" t="s">
        <v>427</v>
      </c>
      <c r="F33" s="455"/>
      <c r="G33" s="558">
        <f xml:space="preserve"> Outputs!J46</f>
        <v>0</v>
      </c>
      <c r="H33" s="558">
        <f xml:space="preserve"> Outputs!K46</f>
        <v>2.9769392033542896E-2</v>
      </c>
      <c r="I33" s="558">
        <f xml:space="preserve"> Outputs!L46</f>
        <v>2.6465798045602673E-2</v>
      </c>
      <c r="J33" s="558">
        <f xml:space="preserve"> Outputs!M46</f>
        <v>1.983339944466489E-2</v>
      </c>
      <c r="K33" s="558">
        <f xml:space="preserve"> Outputs!N46</f>
        <v>1.0501750291715295E-2</v>
      </c>
      <c r="L33" s="558">
        <f xml:space="preserve"> Outputs!O46</f>
        <v>2.1939953810623525E-2</v>
      </c>
      <c r="M33" s="558">
        <f xml:space="preserve"> Outputs!P46</f>
        <v>3.8794726930320156E-2</v>
      </c>
      <c r="N33" s="558">
        <f xml:space="preserve"> Outputs!Q46</f>
        <v>3.1907179115300943E-2</v>
      </c>
      <c r="O33" s="558">
        <f xml:space="preserve"> Outputs!R46</f>
        <v>3.1089286235452596E-2</v>
      </c>
      <c r="P33" s="558">
        <f xml:space="preserve"> Outputs!S46</f>
        <v>2.7916629489431743E-2</v>
      </c>
      <c r="Q33" s="558">
        <f xml:space="preserve"> Outputs!T46</f>
        <v>2.9833184821123959E-2</v>
      </c>
      <c r="R33" s="558">
        <f xml:space="preserve"> Outputs!U46</f>
        <v>3.1833185109294782E-2</v>
      </c>
      <c r="S33" s="558">
        <f xml:space="preserve"> Outputs!V46</f>
        <v>3.2000000000000473E-2</v>
      </c>
      <c r="T33" s="558">
        <f xml:space="preserve"> Outputs!W46</f>
        <v>3.200000000000025E-2</v>
      </c>
      <c r="U33" s="558">
        <f xml:space="preserve"> Outputs!X46</f>
        <v>3.0000000000000027E-2</v>
      </c>
      <c r="V33" s="558">
        <f xml:space="preserve"> Outputs!Y46</f>
        <v>3.0000000000000027E-2</v>
      </c>
      <c r="W33" s="558">
        <f xml:space="preserve"> Outputs!Z46</f>
        <v>3.0000000000000027E-2</v>
      </c>
      <c r="X33" s="558">
        <f xml:space="preserve"> Outputs!AA46</f>
        <v>3.0000000000000027E-2</v>
      </c>
      <c r="Y33" s="558">
        <f xml:space="preserve"> Outputs!AB46</f>
        <v>3.0000000000000027E-2</v>
      </c>
    </row>
    <row r="34" spans="1:25" ht="14">
      <c r="A34" s="563" t="s">
        <v>837</v>
      </c>
      <c r="B34" s="455" t="s">
        <v>774</v>
      </c>
      <c r="C34" s="455" t="s">
        <v>457</v>
      </c>
      <c r="D34" s="455" t="s">
        <v>1</v>
      </c>
      <c r="E34" s="455" t="s">
        <v>427</v>
      </c>
      <c r="F34" s="455"/>
      <c r="G34" s="558">
        <f xml:space="preserve"> Outputs!J47</f>
        <v>0</v>
      </c>
      <c r="H34" s="558">
        <f xml:space="preserve"> Outputs!K47</f>
        <v>3.0897791510129391E-2</v>
      </c>
      <c r="I34" s="558">
        <f xml:space="preserve"> Outputs!L47</f>
        <v>2.8847791287762714E-2</v>
      </c>
      <c r="J34" s="558">
        <f xml:space="preserve"> Outputs!M47</f>
        <v>1.9597457627118731E-2</v>
      </c>
      <c r="K34" s="558">
        <f xml:space="preserve"> Outputs!N47</f>
        <v>1.0779220779220777E-2</v>
      </c>
      <c r="L34" s="558">
        <f xml:space="preserve"> Outputs!O47</f>
        <v>2.1424900424001248E-2</v>
      </c>
      <c r="M34" s="558">
        <f xml:space="preserve"> Outputs!P47</f>
        <v>3.7422560457875953E-2</v>
      </c>
      <c r="N34" s="558">
        <f xml:space="preserve"> Outputs!Q47</f>
        <v>3.0555639758707454E-2</v>
      </c>
      <c r="O34" s="558">
        <f xml:space="preserve"> Outputs!R47</f>
        <v>3.1522140708501123E-2</v>
      </c>
      <c r="P34" s="558">
        <f xml:space="preserve"> Outputs!S47</f>
        <v>2.8729732247137152E-2</v>
      </c>
      <c r="Q34" s="558">
        <f xml:space="preserve"> Outputs!T47</f>
        <v>2.9587648685595047E-2</v>
      </c>
      <c r="R34" s="558">
        <f xml:space="preserve"> Outputs!U47</f>
        <v>3.1503683270760252E-2</v>
      </c>
      <c r="S34" s="558">
        <f xml:space="preserve"> Outputs!V47</f>
        <v>3.2000000000000473E-2</v>
      </c>
      <c r="T34" s="558">
        <f xml:space="preserve"> Outputs!W47</f>
        <v>3.2000000000000028E-2</v>
      </c>
      <c r="U34" s="558">
        <f xml:space="preserve"> Outputs!X47</f>
        <v>3.0000000000000027E-2</v>
      </c>
      <c r="V34" s="558">
        <f xml:space="preserve"> Outputs!Y47</f>
        <v>2.9999999999999805E-2</v>
      </c>
      <c r="W34" s="558">
        <f xml:space="preserve"> Outputs!Z47</f>
        <v>3.0000000000000027E-2</v>
      </c>
      <c r="X34" s="558">
        <f xml:space="preserve"> Outputs!AA47</f>
        <v>2.9999999999999805E-2</v>
      </c>
      <c r="Y34" s="558">
        <f xml:space="preserve"> Outputs!AB47</f>
        <v>3.0000000000000471E-2</v>
      </c>
    </row>
    <row r="35" spans="1:25" ht="14">
      <c r="A35" s="563" t="s">
        <v>837</v>
      </c>
      <c r="B35" s="455" t="s">
        <v>775</v>
      </c>
      <c r="C35" s="455" t="s">
        <v>458</v>
      </c>
      <c r="D35" s="455" t="s">
        <v>1</v>
      </c>
      <c r="E35" s="455" t="s">
        <v>427</v>
      </c>
      <c r="F35" s="455"/>
      <c r="G35" s="558">
        <f xml:space="preserve"> Outputs!J48</f>
        <v>0</v>
      </c>
      <c r="H35" s="558">
        <f xml:space="preserve"> Outputs!K48</f>
        <v>3.2807308970099536E-2</v>
      </c>
      <c r="I35" s="558">
        <f xml:space="preserve"> Outputs!L48</f>
        <v>2.4527543224768911E-2</v>
      </c>
      <c r="J35" s="558">
        <f xml:space="preserve"> Outputs!M48</f>
        <v>9.0266875981162009E-3</v>
      </c>
      <c r="K35" s="558">
        <f xml:space="preserve"> Outputs!N48</f>
        <v>1.5558148580318898E-2</v>
      </c>
      <c r="L35" s="558">
        <f xml:space="preserve"> Outputs!O48</f>
        <v>3.1405591727307502E-2</v>
      </c>
      <c r="M35" s="558">
        <f xml:space="preserve"> Outputs!P48</f>
        <v>3.3419977720014815E-2</v>
      </c>
      <c r="N35" s="558">
        <f xml:space="preserve"> Outputs!Q48</f>
        <v>2.4434063959755781E-2</v>
      </c>
      <c r="O35" s="558">
        <f xml:space="preserve"> Outputs!R48</f>
        <v>3.8715075829605539E-2</v>
      </c>
      <c r="P35" s="558">
        <f xml:space="preserve"> Outputs!S48</f>
        <v>2.8499635627448061E-2</v>
      </c>
      <c r="Q35" s="558">
        <f xml:space="preserve"> Outputs!T48</f>
        <v>3.0499636334166969E-2</v>
      </c>
      <c r="R35" s="558">
        <f xml:space="preserve"> Outputs!U48</f>
        <v>3.2000000000000473E-2</v>
      </c>
      <c r="S35" s="558">
        <f xml:space="preserve"> Outputs!V48</f>
        <v>3.200000000000025E-2</v>
      </c>
      <c r="T35" s="558">
        <f xml:space="preserve"> Outputs!W48</f>
        <v>3.2000000000000473E-2</v>
      </c>
      <c r="U35" s="558">
        <f xml:space="preserve"> Outputs!X48</f>
        <v>3.0000000000000027E-2</v>
      </c>
      <c r="V35" s="558">
        <f xml:space="preserve"> Outputs!Y48</f>
        <v>3.0000000000000027E-2</v>
      </c>
      <c r="W35" s="558">
        <f xml:space="preserve"> Outputs!Z48</f>
        <v>3.0000000000000027E-2</v>
      </c>
      <c r="X35" s="558">
        <f xml:space="preserve"> Outputs!AA48</f>
        <v>3.0000000000000027E-2</v>
      </c>
      <c r="Y35" s="558">
        <f xml:space="preserve"> Outputs!AB48</f>
        <v>3.0000000000000027E-2</v>
      </c>
    </row>
    <row r="36" spans="1:25" ht="14">
      <c r="A36" s="563" t="s">
        <v>837</v>
      </c>
      <c r="B36" s="455" t="s">
        <v>776</v>
      </c>
      <c r="C36" s="455" t="s">
        <v>459</v>
      </c>
      <c r="D36" s="455" t="s">
        <v>1</v>
      </c>
      <c r="E36" s="455" t="s">
        <v>427</v>
      </c>
      <c r="F36" s="455"/>
      <c r="G36" s="558">
        <f xml:space="preserve"> Outputs!J49</f>
        <v>0</v>
      </c>
      <c r="H36" s="558">
        <f xml:space="preserve"> Outputs!K49</f>
        <v>2.428722280887019E-2</v>
      </c>
      <c r="I36" s="558">
        <f xml:space="preserve"> Outputs!L49</f>
        <v>1.8556701030927769E-2</v>
      </c>
      <c r="J36" s="558">
        <f xml:space="preserve"> Outputs!M49</f>
        <v>1.1133603238866474E-2</v>
      </c>
      <c r="K36" s="558">
        <f xml:space="preserve"> Outputs!N49</f>
        <v>4.0040040040039138E-3</v>
      </c>
      <c r="L36" s="558">
        <f xml:space="preserve"> Outputs!O49</f>
        <v>1.4955134596211339E-2</v>
      </c>
      <c r="M36" s="558">
        <f xml:space="preserve"> Outputs!P49</f>
        <v>2.8487229862475427E-2</v>
      </c>
      <c r="N36" s="558">
        <f xml:space="preserve"> Outputs!Q49</f>
        <v>2.1012416427889313E-2</v>
      </c>
      <c r="O36" s="558">
        <f xml:space="preserve"> Outputs!R49</f>
        <v>1.7874647541435307E-2</v>
      </c>
      <c r="P36" s="558">
        <f xml:space="preserve"> Outputs!S49</f>
        <v>1.9916629197662017E-2</v>
      </c>
      <c r="Q36" s="558">
        <f xml:space="preserve"> Outputs!T49</f>
        <v>2.0000000000000906E-2</v>
      </c>
      <c r="R36" s="558">
        <f xml:space="preserve"> Outputs!U49</f>
        <v>2.0916629234383644E-2</v>
      </c>
      <c r="S36" s="558">
        <f xml:space="preserve"> Outputs!V49</f>
        <v>2.1000000000000796E-2</v>
      </c>
      <c r="T36" s="558">
        <f xml:space="preserve"> Outputs!W49</f>
        <v>2.1000000000000796E-2</v>
      </c>
      <c r="U36" s="558">
        <f xml:space="preserve"> Outputs!X49</f>
        <v>2.0000000000000018E-2</v>
      </c>
      <c r="V36" s="558">
        <f xml:space="preserve"> Outputs!Y49</f>
        <v>2.0000000000000018E-2</v>
      </c>
      <c r="W36" s="558">
        <f xml:space="preserve"> Outputs!Z49</f>
        <v>2.0000000000000018E-2</v>
      </c>
      <c r="X36" s="558">
        <f xml:space="preserve"> Outputs!AA49</f>
        <v>2.0000000000000018E-2</v>
      </c>
      <c r="Y36" s="558">
        <f xml:space="preserve"> Outputs!AB49</f>
        <v>2.0000000000000018E-2</v>
      </c>
    </row>
    <row r="37" spans="1:25" ht="14">
      <c r="A37" s="563" t="s">
        <v>837</v>
      </c>
      <c r="B37" s="455" t="s">
        <v>777</v>
      </c>
      <c r="C37" s="455" t="s">
        <v>460</v>
      </c>
      <c r="D37" s="455" t="s">
        <v>1</v>
      </c>
      <c r="E37" s="455" t="s">
        <v>427</v>
      </c>
      <c r="F37" s="455"/>
      <c r="G37" s="558">
        <f xml:space="preserve"> Outputs!J50</f>
        <v>0</v>
      </c>
      <c r="H37" s="558">
        <f xml:space="preserve"> Outputs!K50</f>
        <v>2.4123000795263305E-2</v>
      </c>
      <c r="I37" s="558">
        <f xml:space="preserve"> Outputs!L50</f>
        <v>2.088006902502193E-2</v>
      </c>
      <c r="J37" s="558">
        <f xml:space="preserve"> Outputs!M50</f>
        <v>1.1409736308316099E-2</v>
      </c>
      <c r="K37" s="558">
        <f xml:space="preserve"> Outputs!N50</f>
        <v>4.4288459931480784E-3</v>
      </c>
      <c r="L37" s="558">
        <f xml:space="preserve"> Outputs!O50</f>
        <v>1.3727121464226277E-2</v>
      </c>
      <c r="M37" s="558">
        <f xml:space="preserve"> Outputs!P50</f>
        <v>2.6343865408288814E-2</v>
      </c>
      <c r="N37" s="558">
        <f xml:space="preserve"> Outputs!Q50</f>
        <v>2.1269790500559882E-2</v>
      </c>
      <c r="O37" s="558">
        <f xml:space="preserve"> Outputs!R50</f>
        <v>1.9909655450194963E-2</v>
      </c>
      <c r="P37" s="558">
        <f xml:space="preserve"> Outputs!S50</f>
        <v>1.983364056224568E-2</v>
      </c>
      <c r="Q37" s="558">
        <f xml:space="preserve"> Outputs!T50</f>
        <v>2.0041983108134875E-2</v>
      </c>
      <c r="R37" s="558">
        <f xml:space="preserve"> Outputs!U50</f>
        <v>2.0751251595618525E-2</v>
      </c>
      <c r="S37" s="558">
        <f xml:space="preserve"> Outputs!V50</f>
        <v>2.1000000000000352E-2</v>
      </c>
      <c r="T37" s="558">
        <f xml:space="preserve"> Outputs!W50</f>
        <v>2.1000000000000796E-2</v>
      </c>
      <c r="U37" s="558">
        <f xml:space="preserve"> Outputs!X50</f>
        <v>2.0000000000000018E-2</v>
      </c>
      <c r="V37" s="558">
        <f xml:space="preserve"> Outputs!Y50</f>
        <v>2.0000000000000018E-2</v>
      </c>
      <c r="W37" s="558">
        <f xml:space="preserve"> Outputs!Z50</f>
        <v>2.000000000000024E-2</v>
      </c>
      <c r="X37" s="558">
        <f xml:space="preserve"> Outputs!AA50</f>
        <v>1.9999999999999796E-2</v>
      </c>
      <c r="Y37" s="558">
        <f xml:space="preserve"> Outputs!AB50</f>
        <v>2.000000000000024E-2</v>
      </c>
    </row>
    <row r="38" spans="1:25" ht="14">
      <c r="A38" s="563" t="s">
        <v>837</v>
      </c>
      <c r="B38" s="455" t="s">
        <v>744</v>
      </c>
      <c r="C38" s="455" t="s">
        <v>461</v>
      </c>
      <c r="D38" s="455" t="s">
        <v>1</v>
      </c>
      <c r="E38" s="455" t="s">
        <v>427</v>
      </c>
      <c r="F38" s="455"/>
      <c r="G38" s="558">
        <f xml:space="preserve"> Outputs!J51</f>
        <v>0</v>
      </c>
      <c r="H38" s="558">
        <f xml:space="preserve"> Outputs!K51</f>
        <v>2.515723270440251E-2</v>
      </c>
      <c r="I38" s="558">
        <f xml:space="preserve"> Outputs!L51</f>
        <v>1.5337423312883347E-2</v>
      </c>
      <c r="J38" s="558">
        <f xml:space="preserve"> Outputs!M51</f>
        <v>3.0211480362536403E-3</v>
      </c>
      <c r="K38" s="558">
        <f xml:space="preserve"> Outputs!N51</f>
        <v>8.0321285140563248E-3</v>
      </c>
      <c r="L38" s="558">
        <f xml:space="preserve"> Outputs!O51</f>
        <v>2.2908366533864521E-2</v>
      </c>
      <c r="M38" s="558">
        <f xml:space="preserve"> Outputs!P51</f>
        <v>2.3369036027263812E-2</v>
      </c>
      <c r="N38" s="558">
        <f xml:space="preserve"> Outputs!Q51</f>
        <v>1.8078020932445371E-2</v>
      </c>
      <c r="O38" s="558">
        <f xml:space="preserve"> Outputs!R51</f>
        <v>2.3574481095728794E-2</v>
      </c>
      <c r="P38" s="558">
        <f xml:space="preserve"> Outputs!S51</f>
        <v>2.0000000000000684E-2</v>
      </c>
      <c r="Q38" s="558">
        <f xml:space="preserve"> Outputs!T51</f>
        <v>2.0249908140764772E-2</v>
      </c>
      <c r="R38" s="558">
        <f xml:space="preserve"> Outputs!U51</f>
        <v>2.1000000000000796E-2</v>
      </c>
      <c r="S38" s="558">
        <f xml:space="preserve"> Outputs!V51</f>
        <v>2.1000000000000574E-2</v>
      </c>
      <c r="T38" s="558">
        <f xml:space="preserve"> Outputs!W51</f>
        <v>2.1000000000000796E-2</v>
      </c>
      <c r="U38" s="558">
        <f xml:space="preserve"> Outputs!X51</f>
        <v>2.0000000000000018E-2</v>
      </c>
      <c r="V38" s="558">
        <f xml:space="preserve"> Outputs!Y51</f>
        <v>2.0000000000000018E-2</v>
      </c>
      <c r="W38" s="558">
        <f xml:space="preserve"> Outputs!Z51</f>
        <v>2.0000000000000018E-2</v>
      </c>
      <c r="X38" s="558">
        <f xml:space="preserve"> Outputs!AA51</f>
        <v>2.0000000000000018E-2</v>
      </c>
      <c r="Y38" s="558">
        <f xml:space="preserve"> Outputs!AB51</f>
        <v>2.0000000000000018E-2</v>
      </c>
    </row>
    <row r="39" spans="1:25" ht="14">
      <c r="A39" s="563" t="s">
        <v>837</v>
      </c>
      <c r="B39" s="455" t="s">
        <v>778</v>
      </c>
      <c r="C39" s="455" t="s">
        <v>462</v>
      </c>
      <c r="D39" s="455" t="s">
        <v>1</v>
      </c>
      <c r="E39" s="455" t="s">
        <v>427</v>
      </c>
      <c r="F39" s="455"/>
      <c r="G39" s="558">
        <f xml:space="preserve"> Outputs!J52</f>
        <v>0</v>
      </c>
      <c r="H39" s="558">
        <f xml:space="preserve"> Outputs!K52</f>
        <v>6.7747907148660858E-3</v>
      </c>
      <c r="I39" s="558">
        <f xml:space="preserve"> Outputs!L52</f>
        <v>7.967722262740784E-3</v>
      </c>
      <c r="J39" s="558">
        <f xml:space="preserve"> Outputs!M52</f>
        <v>8.1877213188026321E-3</v>
      </c>
      <c r="K39" s="558">
        <f xml:space="preserve"> Outputs!N52</f>
        <v>6.3503747860726989E-3</v>
      </c>
      <c r="L39" s="558">
        <f xml:space="preserve"> Outputs!O52</f>
        <v>7.6977789597749702E-3</v>
      </c>
      <c r="M39" s="558">
        <f xml:space="preserve"> Outputs!P52</f>
        <v>1.1078695049587139E-2</v>
      </c>
      <c r="N39" s="558">
        <f xml:space="preserve"> Outputs!Q52</f>
        <v>9.2858492581475716E-3</v>
      </c>
      <c r="O39" s="558">
        <f xml:space="preserve"> Outputs!R52</f>
        <v>1.161248525830616E-2</v>
      </c>
      <c r="P39" s="558">
        <f xml:space="preserve"> Outputs!S52</f>
        <v>8.8960916848914717E-3</v>
      </c>
      <c r="Q39" s="558">
        <f xml:space="preserve"> Outputs!T52</f>
        <v>9.5456655774601717E-3</v>
      </c>
      <c r="R39" s="558">
        <f xml:space="preserve"> Outputs!U52</f>
        <v>1.0752431675141727E-2</v>
      </c>
      <c r="S39" s="558">
        <f xml:space="preserve"> Outputs!V52</f>
        <v>1.1000000000000121E-2</v>
      </c>
      <c r="T39" s="558">
        <f xml:space="preserve"> Outputs!W52</f>
        <v>1.0999999999999233E-2</v>
      </c>
      <c r="U39" s="558">
        <f xml:space="preserve"> Outputs!X52</f>
        <v>1.0000000000000009E-2</v>
      </c>
      <c r="V39" s="558">
        <f xml:space="preserve"> Outputs!Y52</f>
        <v>9.9999999999997868E-3</v>
      </c>
      <c r="W39" s="558">
        <f xml:space="preserve"> Outputs!Z52</f>
        <v>9.9999999999997868E-3</v>
      </c>
      <c r="X39" s="558">
        <f xml:space="preserve"> Outputs!AA52</f>
        <v>1.0000000000000009E-2</v>
      </c>
      <c r="Y39" s="558">
        <f xml:space="preserve"> Outputs!AB52</f>
        <v>1.0000000000000231E-2</v>
      </c>
    </row>
    <row r="40" spans="1:25" ht="14">
      <c r="A40" s="563" t="s">
        <v>837</v>
      </c>
      <c r="B40" s="455" t="s">
        <v>779</v>
      </c>
      <c r="C40" s="455" t="s">
        <v>463</v>
      </c>
      <c r="D40" s="455" t="s">
        <v>1</v>
      </c>
      <c r="E40" s="455" t="s">
        <v>427</v>
      </c>
      <c r="F40" s="455"/>
      <c r="G40" s="558">
        <f xml:space="preserve"> Outputs!J55</f>
        <v>0</v>
      </c>
      <c r="H40" s="558">
        <f xml:space="preserve"> Outputs!K55</f>
        <v>0</v>
      </c>
      <c r="I40" s="558">
        <f xml:space="preserve"> Outputs!L55</f>
        <v>0</v>
      </c>
      <c r="J40" s="558">
        <f xml:space="preserve"> Outputs!M55</f>
        <v>0</v>
      </c>
      <c r="K40" s="558">
        <f xml:space="preserve"> Outputs!N55</f>
        <v>0</v>
      </c>
      <c r="L40" s="558">
        <f xml:space="preserve"> Outputs!O55</f>
        <v>0</v>
      </c>
      <c r="M40" s="558">
        <f xml:space="preserve"> Outputs!P55</f>
        <v>0</v>
      </c>
      <c r="N40" s="558">
        <f xml:space="preserve"> Outputs!Q55</f>
        <v>0</v>
      </c>
      <c r="O40" s="558">
        <f xml:space="preserve"> Outputs!R55</f>
        <v>0</v>
      </c>
      <c r="P40" s="558">
        <f xml:space="preserve"> Outputs!S55</f>
        <v>0.03</v>
      </c>
      <c r="Q40" s="558">
        <f xml:space="preserve"> Outputs!T55</f>
        <v>0.03</v>
      </c>
      <c r="R40" s="558">
        <f xml:space="preserve"> Outputs!U55</f>
        <v>0.03</v>
      </c>
      <c r="S40" s="558">
        <f xml:space="preserve"> Outputs!V55</f>
        <v>0.03</v>
      </c>
      <c r="T40" s="558">
        <f xml:space="preserve"> Outputs!W55</f>
        <v>0.03</v>
      </c>
      <c r="U40" s="558">
        <f xml:space="preserve"> Outputs!X55</f>
        <v>0.03</v>
      </c>
      <c r="V40" s="558">
        <f xml:space="preserve"> Outputs!Y55</f>
        <v>0.03</v>
      </c>
      <c r="W40" s="558">
        <f xml:space="preserve"> Outputs!Z55</f>
        <v>0.03</v>
      </c>
      <c r="X40" s="558">
        <f xml:space="preserve"> Outputs!AA55</f>
        <v>0.03</v>
      </c>
      <c r="Y40" s="558">
        <f xml:space="preserve"> Outputs!AB55</f>
        <v>0.03</v>
      </c>
    </row>
    <row r="41" spans="1:25" ht="14">
      <c r="A41" s="563" t="s">
        <v>837</v>
      </c>
      <c r="B41" s="455" t="s">
        <v>780</v>
      </c>
      <c r="C41" s="455" t="s">
        <v>464</v>
      </c>
      <c r="D41" s="455" t="s">
        <v>1</v>
      </c>
      <c r="E41" s="455" t="s">
        <v>427</v>
      </c>
      <c r="F41" s="455"/>
      <c r="G41" s="558">
        <f xml:space="preserve"> Outputs!J56</f>
        <v>0</v>
      </c>
      <c r="H41" s="558">
        <f xml:space="preserve"> Outputs!K56</f>
        <v>0</v>
      </c>
      <c r="I41" s="558">
        <f xml:space="preserve"> Outputs!L56</f>
        <v>0</v>
      </c>
      <c r="J41" s="558">
        <f xml:space="preserve"> Outputs!M56</f>
        <v>0</v>
      </c>
      <c r="K41" s="558">
        <f xml:space="preserve"> Outputs!N56</f>
        <v>0</v>
      </c>
      <c r="L41" s="558">
        <f xml:space="preserve"> Outputs!O56</f>
        <v>0</v>
      </c>
      <c r="M41" s="558">
        <f xml:space="preserve"> Outputs!P56</f>
        <v>0</v>
      </c>
      <c r="N41" s="558">
        <f xml:space="preserve"> Outputs!Q56</f>
        <v>0</v>
      </c>
      <c r="O41" s="558">
        <f xml:space="preserve"> Outputs!R56</f>
        <v>0</v>
      </c>
      <c r="P41" s="558">
        <f xml:space="preserve"> Outputs!S56</f>
        <v>0.02</v>
      </c>
      <c r="Q41" s="558">
        <f xml:space="preserve"> Outputs!T56</f>
        <v>0.02</v>
      </c>
      <c r="R41" s="558">
        <f xml:space="preserve"> Outputs!U56</f>
        <v>0.02</v>
      </c>
      <c r="S41" s="558">
        <f xml:space="preserve"> Outputs!V56</f>
        <v>0.02</v>
      </c>
      <c r="T41" s="558">
        <f xml:space="preserve"> Outputs!W56</f>
        <v>0.02</v>
      </c>
      <c r="U41" s="558">
        <f xml:space="preserve"> Outputs!X56</f>
        <v>0.02</v>
      </c>
      <c r="V41" s="558">
        <f xml:space="preserve"> Outputs!Y56</f>
        <v>0.02</v>
      </c>
      <c r="W41" s="558">
        <f xml:space="preserve"> Outputs!Z56</f>
        <v>0.02</v>
      </c>
      <c r="X41" s="558">
        <f xml:space="preserve"> Outputs!AA56</f>
        <v>0.02</v>
      </c>
      <c r="Y41" s="558">
        <f xml:space="preserve"> Outputs!AB56</f>
        <v>0.02</v>
      </c>
    </row>
    <row r="42" spans="1:25" ht="14">
      <c r="A42" s="563" t="s">
        <v>837</v>
      </c>
      <c r="B42" t="s">
        <v>792</v>
      </c>
      <c r="C42" t="s">
        <v>794</v>
      </c>
      <c r="D42" s="455" t="s">
        <v>796</v>
      </c>
      <c r="E42" s="455" t="s">
        <v>427</v>
      </c>
      <c r="F42" s="559" t="str">
        <f t="shared" ref="F42:Y42" ca="1" si="0">CONCATENATE("[…]", TEXT(NOW(),"dd/mm/yyy hh:mm:ss"))</f>
        <v>[…]12/12/2019 13:28:34</v>
      </c>
      <c r="G42" s="559" t="str">
        <f t="shared" ca="1" si="0"/>
        <v>[…]12/12/2019 13:28:34</v>
      </c>
      <c r="H42" s="559" t="str">
        <f t="shared" ca="1" si="0"/>
        <v>[…]12/12/2019 13:28:34</v>
      </c>
      <c r="I42" s="559" t="str">
        <f t="shared" ca="1" si="0"/>
        <v>[…]12/12/2019 13:28:34</v>
      </c>
      <c r="J42" s="559" t="str">
        <f t="shared" ca="1" si="0"/>
        <v>[…]12/12/2019 13:28:34</v>
      </c>
      <c r="K42" s="559" t="str">
        <f t="shared" ca="1" si="0"/>
        <v>[…]12/12/2019 13:28:34</v>
      </c>
      <c r="L42" s="559" t="str">
        <f t="shared" ca="1" si="0"/>
        <v>[…]12/12/2019 13:28:34</v>
      </c>
      <c r="M42" s="559" t="str">
        <f t="shared" ca="1" si="0"/>
        <v>[…]12/12/2019 13:28:34</v>
      </c>
      <c r="N42" s="559" t="str">
        <f t="shared" ca="1" si="0"/>
        <v>[…]12/12/2019 13:28:34</v>
      </c>
      <c r="O42" s="559" t="str">
        <f t="shared" ca="1" si="0"/>
        <v>[…]12/12/2019 13:28:34</v>
      </c>
      <c r="P42" s="559" t="str">
        <f t="shared" ca="1" si="0"/>
        <v>[…]12/12/2019 13:28:34</v>
      </c>
      <c r="Q42" s="559" t="str">
        <f t="shared" ca="1" si="0"/>
        <v>[…]12/12/2019 13:28:34</v>
      </c>
      <c r="R42" s="559" t="str">
        <f t="shared" ca="1" si="0"/>
        <v>[…]12/12/2019 13:28:34</v>
      </c>
      <c r="S42" s="559" t="str">
        <f t="shared" ca="1" si="0"/>
        <v>[…]12/12/2019 13:28:34</v>
      </c>
      <c r="T42" s="559" t="str">
        <f t="shared" ca="1" si="0"/>
        <v>[…]12/12/2019 13:28:34</v>
      </c>
      <c r="U42" s="559" t="str">
        <f t="shared" ca="1" si="0"/>
        <v>[…]12/12/2019 13:28:34</v>
      </c>
      <c r="V42" s="559" t="str">
        <f t="shared" ca="1" si="0"/>
        <v>[…]12/12/2019 13:28:34</v>
      </c>
      <c r="W42" s="559" t="str">
        <f t="shared" ca="1" si="0"/>
        <v>[…]12/12/2019 13:28:34</v>
      </c>
      <c r="X42" s="559" t="str">
        <f t="shared" ca="1" si="0"/>
        <v>[…]12/12/2019 13:28:34</v>
      </c>
      <c r="Y42" s="559" t="str">
        <f t="shared" ca="1" si="0"/>
        <v>[…]12/12/2019 13:28:34</v>
      </c>
    </row>
    <row r="43" spans="1:25" ht="14">
      <c r="A43" s="563" t="s">
        <v>837</v>
      </c>
      <c r="B43" t="s">
        <v>793</v>
      </c>
      <c r="C43" t="s">
        <v>795</v>
      </c>
      <c r="D43" s="455" t="s">
        <v>796</v>
      </c>
      <c r="E43" s="455" t="s">
        <v>427</v>
      </c>
      <c r="F43" t="str">
        <f t="shared" ref="F43:Y43" ca="1" si="1">MID(CELL("filename"),SEARCH("[",CELL("filename"))+1,SEARCH("]",CELL("filename"))-SEARCH("[",CELL("filename"))-1)</f>
        <v>Inflation model_FD.xlsx</v>
      </c>
      <c r="G43" t="str">
        <f t="shared" ca="1" si="1"/>
        <v>Inflation model_FD.xlsx</v>
      </c>
      <c r="H43" t="str">
        <f t="shared" ca="1" si="1"/>
        <v>Inflation model_FD.xlsx</v>
      </c>
      <c r="I43" t="str">
        <f t="shared" ca="1" si="1"/>
        <v>Inflation model_FD.xlsx</v>
      </c>
      <c r="J43" t="str">
        <f t="shared" ca="1" si="1"/>
        <v>Inflation model_FD.xlsx</v>
      </c>
      <c r="K43" t="str">
        <f t="shared" ca="1" si="1"/>
        <v>Inflation model_FD.xlsx</v>
      </c>
      <c r="L43" t="str">
        <f t="shared" ca="1" si="1"/>
        <v>Inflation model_FD.xlsx</v>
      </c>
      <c r="M43" t="str">
        <f t="shared" ca="1" si="1"/>
        <v>Inflation model_FD.xlsx</v>
      </c>
      <c r="N43" t="str">
        <f t="shared" ca="1" si="1"/>
        <v>Inflation model_FD.xlsx</v>
      </c>
      <c r="O43" t="str">
        <f t="shared" ca="1" si="1"/>
        <v>Inflation model_FD.xlsx</v>
      </c>
      <c r="P43" t="str">
        <f t="shared" ca="1" si="1"/>
        <v>Inflation model_FD.xlsx</v>
      </c>
      <c r="Q43" t="str">
        <f t="shared" ca="1" si="1"/>
        <v>Inflation model_FD.xlsx</v>
      </c>
      <c r="R43" t="str">
        <f t="shared" ca="1" si="1"/>
        <v>Inflation model_FD.xlsx</v>
      </c>
      <c r="S43" t="str">
        <f t="shared" ca="1" si="1"/>
        <v>Inflation model_FD.xlsx</v>
      </c>
      <c r="T43" t="str">
        <f t="shared" ca="1" si="1"/>
        <v>Inflation model_FD.xlsx</v>
      </c>
      <c r="U43" t="str">
        <f t="shared" ca="1" si="1"/>
        <v>Inflation model_FD.xlsx</v>
      </c>
      <c r="V43" t="str">
        <f t="shared" ca="1" si="1"/>
        <v>Inflation model_FD.xlsx</v>
      </c>
      <c r="W43" t="str">
        <f t="shared" ca="1" si="1"/>
        <v>Inflation model_FD.xlsx</v>
      </c>
      <c r="X43" t="str">
        <f t="shared" ca="1" si="1"/>
        <v>Inflation model_FD.xlsx</v>
      </c>
      <c r="Y43" t="str">
        <f t="shared" ca="1" si="1"/>
        <v>Inflation model_FD.xlsx</v>
      </c>
    </row>
    <row r="44" spans="1:25" ht="14">
      <c r="A44" t="s">
        <v>836</v>
      </c>
      <c r="B44" s="455" t="s">
        <v>743</v>
      </c>
      <c r="C44" s="455" t="s">
        <v>426</v>
      </c>
      <c r="D44" s="455" t="s">
        <v>50</v>
      </c>
      <c r="E44" s="455" t="s">
        <v>427</v>
      </c>
      <c r="F44" s="455"/>
      <c r="G44" s="456">
        <f xml:space="preserve"> Outputs!J9</f>
        <v>12</v>
      </c>
      <c r="H44" s="456">
        <f xml:space="preserve"> Outputs!K9</f>
        <v>12</v>
      </c>
      <c r="I44" s="456">
        <f xml:space="preserve"> Outputs!L9</f>
        <v>12</v>
      </c>
      <c r="J44" s="456">
        <f xml:space="preserve"> Outputs!M9</f>
        <v>12</v>
      </c>
      <c r="K44" s="456">
        <f xml:space="preserve"> Outputs!N9</f>
        <v>12</v>
      </c>
      <c r="L44" s="456">
        <f xml:space="preserve"> Outputs!O9</f>
        <v>12</v>
      </c>
      <c r="M44" s="456">
        <f xml:space="preserve"> Outputs!P9</f>
        <v>12</v>
      </c>
      <c r="N44" s="456">
        <f xml:space="preserve"> Outputs!Q9</f>
        <v>12</v>
      </c>
      <c r="O44" s="456">
        <f xml:space="preserve"> Outputs!R9</f>
        <v>12</v>
      </c>
      <c r="P44" s="456">
        <f xml:space="preserve"> Outputs!S9</f>
        <v>12</v>
      </c>
      <c r="Q44" s="456">
        <f xml:space="preserve"> Outputs!T9</f>
        <v>12</v>
      </c>
      <c r="R44" s="456">
        <f xml:space="preserve"> Outputs!U9</f>
        <v>12</v>
      </c>
      <c r="S44" s="456">
        <f xml:space="preserve"> Outputs!V9</f>
        <v>12</v>
      </c>
      <c r="T44" s="456">
        <f xml:space="preserve"> Outputs!W9</f>
        <v>12</v>
      </c>
      <c r="U44" s="456">
        <f xml:space="preserve"> Outputs!X9</f>
        <v>12</v>
      </c>
      <c r="V44" s="456">
        <f xml:space="preserve"> Outputs!Y9</f>
        <v>12</v>
      </c>
      <c r="W44" s="456">
        <f xml:space="preserve"> Outputs!Z9</f>
        <v>12</v>
      </c>
      <c r="X44" s="456">
        <f xml:space="preserve"> Outputs!AA9</f>
        <v>12</v>
      </c>
      <c r="Y44" s="456">
        <f xml:space="preserve"> Outputs!AB9</f>
        <v>12</v>
      </c>
    </row>
    <row r="45" spans="1:25" ht="14">
      <c r="A45" t="s">
        <v>836</v>
      </c>
      <c r="B45" s="455" t="s">
        <v>745</v>
      </c>
      <c r="C45" s="455" t="s">
        <v>428</v>
      </c>
      <c r="D45" s="455" t="s">
        <v>50</v>
      </c>
      <c r="E45" s="455" t="s">
        <v>427</v>
      </c>
      <c r="F45" s="455"/>
      <c r="G45" s="456">
        <f xml:space="preserve"> Outputs!J10</f>
        <v>234.4</v>
      </c>
      <c r="H45" s="456">
        <f xml:space="preserve"> Outputs!K10</f>
        <v>242.5</v>
      </c>
      <c r="I45" s="456">
        <f xml:space="preserve"> Outputs!L10</f>
        <v>249.5</v>
      </c>
      <c r="J45" s="456">
        <f xml:space="preserve"> Outputs!M10</f>
        <v>255.7</v>
      </c>
      <c r="K45" s="456">
        <f xml:space="preserve"> Outputs!N10</f>
        <v>258</v>
      </c>
      <c r="L45" s="456">
        <f xml:space="preserve"> Outputs!O10</f>
        <v>261.39999999999998</v>
      </c>
      <c r="M45" s="456">
        <f xml:space="preserve"> Outputs!P10</f>
        <v>270.60000000000002</v>
      </c>
      <c r="N45" s="456">
        <f xml:space="preserve"> Outputs!Q10</f>
        <v>279.7</v>
      </c>
      <c r="O45" s="456">
        <f xml:space="preserve"> Outputs!R10</f>
        <v>288.2</v>
      </c>
      <c r="P45" s="456">
        <f xml:space="preserve"> Outputs!S10</f>
        <v>296.81994379694231</v>
      </c>
      <c r="Q45" s="456">
        <f xml:space="preserve"> Outputs!T10</f>
        <v>305.32865399748647</v>
      </c>
      <c r="R45" s="456">
        <f xml:space="preserve"> Outputs!U10</f>
        <v>314.69193444620061</v>
      </c>
      <c r="S45" s="456">
        <f xml:space="preserve"> Outputs!V10</f>
        <v>324.76207634847918</v>
      </c>
      <c r="T45" s="456">
        <f xml:space="preserve"> Outputs!W10</f>
        <v>335.15446279163058</v>
      </c>
      <c r="U45" s="456">
        <f xml:space="preserve"> Outputs!X10</f>
        <v>345.2090966753795</v>
      </c>
      <c r="V45" s="456">
        <f xml:space="preserve"> Outputs!Y10</f>
        <v>355.56536957564089</v>
      </c>
      <c r="W45" s="456">
        <f xml:space="preserve"> Outputs!Z10</f>
        <v>366.2323306629101</v>
      </c>
      <c r="X45" s="456">
        <f xml:space="preserve"> Outputs!AA10</f>
        <v>377.21930058279742</v>
      </c>
      <c r="Y45" s="456">
        <f xml:space="preserve"> Outputs!AB10</f>
        <v>388.53587960028136</v>
      </c>
    </row>
    <row r="46" spans="1:25" ht="14">
      <c r="A46" t="s">
        <v>836</v>
      </c>
      <c r="B46" s="455" t="s">
        <v>746</v>
      </c>
      <c r="C46" s="455" t="s">
        <v>429</v>
      </c>
      <c r="D46" s="455" t="s">
        <v>50</v>
      </c>
      <c r="E46" s="455" t="s">
        <v>427</v>
      </c>
      <c r="F46" s="455"/>
      <c r="G46" s="456">
        <f xml:space="preserve"> Outputs!J11</f>
        <v>235.2</v>
      </c>
      <c r="H46" s="456">
        <f xml:space="preserve"> Outputs!K11</f>
        <v>242.4</v>
      </c>
      <c r="I46" s="456">
        <f xml:space="preserve"> Outputs!L11</f>
        <v>250</v>
      </c>
      <c r="J46" s="456">
        <f xml:space="preserve"> Outputs!M11</f>
        <v>255.9</v>
      </c>
      <c r="K46" s="456">
        <f xml:space="preserve"> Outputs!N11</f>
        <v>258.5</v>
      </c>
      <c r="L46" s="456">
        <f xml:space="preserve"> Outputs!O11</f>
        <v>262.10000000000002</v>
      </c>
      <c r="M46" s="456">
        <f xml:space="preserve"> Outputs!P11</f>
        <v>271.7</v>
      </c>
      <c r="N46" s="456">
        <f xml:space="preserve"> Outputs!Q11</f>
        <v>280.7</v>
      </c>
      <c r="O46" s="456">
        <f xml:space="preserve"> Outputs!R11</f>
        <v>289.2</v>
      </c>
      <c r="P46" s="456">
        <f xml:space="preserve"> Outputs!S11</f>
        <v>297.50379137925444</v>
      </c>
      <c r="Q46" s="456">
        <f xml:space="preserve"> Outputs!T11</f>
        <v>306.08167682745864</v>
      </c>
      <c r="R46" s="456">
        <f xml:space="preserve"> Outputs!U11</f>
        <v>315.51905088813692</v>
      </c>
      <c r="S46" s="456">
        <f xml:space="preserve"> Outputs!V11</f>
        <v>325.61566051655751</v>
      </c>
      <c r="T46" s="456">
        <f xml:space="preserve"> Outputs!W11</f>
        <v>336.03536165308736</v>
      </c>
      <c r="U46" s="456">
        <f xml:space="preserve"> Outputs!X11</f>
        <v>346.11642250268</v>
      </c>
      <c r="V46" s="456">
        <f xml:space="preserve"> Outputs!Y11</f>
        <v>356.49991517776039</v>
      </c>
      <c r="W46" s="456">
        <f xml:space="preserve"> Outputs!Z11</f>
        <v>367.19491263309322</v>
      </c>
      <c r="X46" s="456">
        <f xml:space="preserve"> Outputs!AA11</f>
        <v>378.21076001208604</v>
      </c>
      <c r="Y46" s="456">
        <f xml:space="preserve"> Outputs!AB11</f>
        <v>389.55708281244864</v>
      </c>
    </row>
    <row r="47" spans="1:25" ht="14">
      <c r="A47" t="s">
        <v>836</v>
      </c>
      <c r="B47" s="455" t="s">
        <v>747</v>
      </c>
      <c r="C47" s="455" t="s">
        <v>430</v>
      </c>
      <c r="D47" s="455" t="s">
        <v>50</v>
      </c>
      <c r="E47" s="455" t="s">
        <v>427</v>
      </c>
      <c r="F47" s="455"/>
      <c r="G47" s="456">
        <f xml:space="preserve"> Outputs!J12</f>
        <v>235.2</v>
      </c>
      <c r="H47" s="456">
        <f xml:space="preserve"> Outputs!K12</f>
        <v>241.8</v>
      </c>
      <c r="I47" s="456">
        <f xml:space="preserve"> Outputs!L12</f>
        <v>249.7</v>
      </c>
      <c r="J47" s="456">
        <f xml:space="preserve"> Outputs!M12</f>
        <v>256.3</v>
      </c>
      <c r="K47" s="456">
        <f xml:space="preserve"> Outputs!N12</f>
        <v>258.89999999999998</v>
      </c>
      <c r="L47" s="456">
        <f xml:space="preserve"> Outputs!O12</f>
        <v>263.10000000000002</v>
      </c>
      <c r="M47" s="456">
        <f xml:space="preserve"> Outputs!P12</f>
        <v>272.3</v>
      </c>
      <c r="N47" s="456">
        <f xml:space="preserve"> Outputs!Q12</f>
        <v>281.5</v>
      </c>
      <c r="O47" s="456">
        <f xml:space="preserve"> Outputs!R12</f>
        <v>289.60000000000002</v>
      </c>
      <c r="P47" s="456">
        <f xml:space="preserve"> Outputs!S12</f>
        <v>298.18921448748932</v>
      </c>
      <c r="Q47" s="456">
        <f xml:space="preserve"> Outputs!T12</f>
        <v>306.8365568148742</v>
      </c>
      <c r="R47" s="456">
        <f xml:space="preserve"> Outputs!U12</f>
        <v>316.34834127078682</v>
      </c>
      <c r="S47" s="456">
        <f xml:space="preserve"> Outputs!V12</f>
        <v>326.47148819145218</v>
      </c>
      <c r="T47" s="456">
        <f xml:space="preserve"> Outputs!W12</f>
        <v>336.91857581357868</v>
      </c>
      <c r="U47" s="456">
        <f xml:space="preserve"> Outputs!X12</f>
        <v>347.02613308798607</v>
      </c>
      <c r="V47" s="456">
        <f xml:space="preserve"> Outputs!Y12</f>
        <v>357.43691708062568</v>
      </c>
      <c r="W47" s="456">
        <f xml:space="preserve"> Outputs!Z12</f>
        <v>368.16002459304445</v>
      </c>
      <c r="X47" s="456">
        <f xml:space="preserve"> Outputs!AA12</f>
        <v>379.20482533083577</v>
      </c>
      <c r="Y47" s="456">
        <f xml:space="preserve"> Outputs!AB12</f>
        <v>390.58097009076084</v>
      </c>
    </row>
    <row r="48" spans="1:25" ht="14">
      <c r="A48" t="s">
        <v>836</v>
      </c>
      <c r="B48" s="455" t="s">
        <v>748</v>
      </c>
      <c r="C48" s="455" t="s">
        <v>431</v>
      </c>
      <c r="D48" s="455" t="s">
        <v>50</v>
      </c>
      <c r="E48" s="455" t="s">
        <v>427</v>
      </c>
      <c r="F48" s="455"/>
      <c r="G48" s="456">
        <f xml:space="preserve"> Outputs!J13</f>
        <v>234.7</v>
      </c>
      <c r="H48" s="456">
        <f xml:space="preserve"> Outputs!K13</f>
        <v>242.1</v>
      </c>
      <c r="I48" s="456">
        <f xml:space="preserve"> Outputs!L13</f>
        <v>249.7</v>
      </c>
      <c r="J48" s="456">
        <f xml:space="preserve"> Outputs!M13</f>
        <v>256</v>
      </c>
      <c r="K48" s="456">
        <f xml:space="preserve"> Outputs!N13</f>
        <v>258.60000000000002</v>
      </c>
      <c r="L48" s="456">
        <f xml:space="preserve"> Outputs!O13</f>
        <v>263.39999999999998</v>
      </c>
      <c r="M48" s="456">
        <f xml:space="preserve"> Outputs!P13</f>
        <v>272.89999999999998</v>
      </c>
      <c r="N48" s="456">
        <f xml:space="preserve"> Outputs!Q13</f>
        <v>281.7</v>
      </c>
      <c r="O48" s="456">
        <f xml:space="preserve"> Outputs!R13</f>
        <v>289.5</v>
      </c>
      <c r="P48" s="456">
        <f xml:space="preserve"> Outputs!S13</f>
        <v>298.87621675152292</v>
      </c>
      <c r="Q48" s="456">
        <f xml:space="preserve"> Outputs!T13</f>
        <v>307.59329853998446</v>
      </c>
      <c r="R48" s="456">
        <f xml:space="preserve"> Outputs!U13</f>
        <v>317.17981130799899</v>
      </c>
      <c r="S48" s="456">
        <f xml:space="preserve"> Outputs!V13</f>
        <v>327.32956526985515</v>
      </c>
      <c r="T48" s="456">
        <f xml:space="preserve"> Outputs!W13</f>
        <v>337.80411135849056</v>
      </c>
      <c r="U48" s="456">
        <f xml:space="preserve"> Outputs!X13</f>
        <v>347.9382346992453</v>
      </c>
      <c r="V48" s="456">
        <f xml:space="preserve"> Outputs!Y13</f>
        <v>358.37638174022266</v>
      </c>
      <c r="W48" s="456">
        <f xml:space="preserve"> Outputs!Z13</f>
        <v>369.12767319242937</v>
      </c>
      <c r="X48" s="456">
        <f xml:space="preserve"> Outputs!AA13</f>
        <v>380.20150338820224</v>
      </c>
      <c r="Y48" s="456">
        <f xml:space="preserve"> Outputs!AB13</f>
        <v>391.60754848984834</v>
      </c>
    </row>
    <row r="49" spans="1:25" ht="14">
      <c r="A49" t="s">
        <v>836</v>
      </c>
      <c r="B49" s="455" t="s">
        <v>749</v>
      </c>
      <c r="C49" s="455" t="s">
        <v>432</v>
      </c>
      <c r="D49" s="455" t="s">
        <v>50</v>
      </c>
      <c r="E49" s="455" t="s">
        <v>427</v>
      </c>
      <c r="F49" s="455"/>
      <c r="G49" s="456">
        <f xml:space="preserve"> Outputs!J14</f>
        <v>236.1</v>
      </c>
      <c r="H49" s="456">
        <f xml:space="preserve"> Outputs!K14</f>
        <v>243</v>
      </c>
      <c r="I49" s="456">
        <f xml:space="preserve"> Outputs!L14</f>
        <v>251</v>
      </c>
      <c r="J49" s="456">
        <f xml:space="preserve"> Outputs!M14</f>
        <v>257</v>
      </c>
      <c r="K49" s="456">
        <f xml:space="preserve"> Outputs!N14</f>
        <v>259.8</v>
      </c>
      <c r="L49" s="456">
        <f xml:space="preserve"> Outputs!O14</f>
        <v>264.39999999999998</v>
      </c>
      <c r="M49" s="456">
        <f xml:space="preserve"> Outputs!P14</f>
        <v>274.7</v>
      </c>
      <c r="N49" s="456">
        <f xml:space="preserve"> Outputs!Q14</f>
        <v>284.2</v>
      </c>
      <c r="O49" s="456">
        <f xml:space="preserve"> Outputs!R14</f>
        <v>291.5</v>
      </c>
      <c r="P49" s="456">
        <f xml:space="preserve"> Outputs!S14</f>
        <v>299.5648018095942</v>
      </c>
      <c r="Q49" s="456">
        <f xml:space="preserve"> Outputs!T14</f>
        <v>308.35190659433681</v>
      </c>
      <c r="R49" s="456">
        <f xml:space="preserve"> Outputs!U14</f>
        <v>318.01346672864008</v>
      </c>
      <c r="S49" s="456">
        <f xml:space="preserve"> Outputs!V14</f>
        <v>328.1898976639568</v>
      </c>
      <c r="T49" s="456">
        <f xml:space="preserve"> Outputs!W14</f>
        <v>338.69197438920344</v>
      </c>
      <c r="U49" s="456">
        <f xml:space="preserve"> Outputs!X14</f>
        <v>348.85273362087958</v>
      </c>
      <c r="V49" s="456">
        <f xml:space="preserve"> Outputs!Y14</f>
        <v>359.31831562950595</v>
      </c>
      <c r="W49" s="456">
        <f xml:space="preserve"> Outputs!Z14</f>
        <v>370.09786509839114</v>
      </c>
      <c r="X49" s="456">
        <f xml:space="preserve"> Outputs!AA14</f>
        <v>381.20080105134286</v>
      </c>
      <c r="Y49" s="456">
        <f xml:space="preserve"> Outputs!AB14</f>
        <v>392.63682508288315</v>
      </c>
    </row>
    <row r="50" spans="1:25" ht="14">
      <c r="A50" t="s">
        <v>836</v>
      </c>
      <c r="B50" s="455" t="s">
        <v>750</v>
      </c>
      <c r="C50" s="455" t="s">
        <v>433</v>
      </c>
      <c r="D50" s="455" t="s">
        <v>50</v>
      </c>
      <c r="E50" s="455" t="s">
        <v>427</v>
      </c>
      <c r="F50" s="455"/>
      <c r="G50" s="456">
        <f xml:space="preserve"> Outputs!J15</f>
        <v>237.9</v>
      </c>
      <c r="H50" s="456">
        <f xml:space="preserve"> Outputs!K15</f>
        <v>244.2</v>
      </c>
      <c r="I50" s="456">
        <f xml:space="preserve"> Outputs!L15</f>
        <v>251.9</v>
      </c>
      <c r="J50" s="456">
        <f xml:space="preserve"> Outputs!M15</f>
        <v>257.60000000000002</v>
      </c>
      <c r="K50" s="456">
        <f xml:space="preserve"> Outputs!N15</f>
        <v>259.60000000000002</v>
      </c>
      <c r="L50" s="456">
        <f xml:space="preserve"> Outputs!O15</f>
        <v>264.89999999999998</v>
      </c>
      <c r="M50" s="456">
        <f xml:space="preserve"> Outputs!P15</f>
        <v>275.10000000000002</v>
      </c>
      <c r="N50" s="456">
        <f xml:space="preserve"> Outputs!Q15</f>
        <v>284.10000000000002</v>
      </c>
      <c r="O50" s="456">
        <f xml:space="preserve"> Outputs!R15</f>
        <v>292.14789585630507</v>
      </c>
      <c r="P50" s="456">
        <f xml:space="preserve"> Outputs!S15</f>
        <v>300.25497330832422</v>
      </c>
      <c r="Q50" s="456">
        <f xml:space="preserve"> Outputs!T15</f>
        <v>309.11238558080265</v>
      </c>
      <c r="R50" s="456">
        <f xml:space="preserve"> Outputs!U15</f>
        <v>318.84931327663418</v>
      </c>
      <c r="S50" s="456">
        <f xml:space="preserve"> Outputs!V15</f>
        <v>329.05249130148667</v>
      </c>
      <c r="T50" s="456">
        <f xml:space="preserve"> Outputs!W15</f>
        <v>339.58217102313426</v>
      </c>
      <c r="U50" s="456">
        <f xml:space="preserve"> Outputs!X15</f>
        <v>349.76963615382829</v>
      </c>
      <c r="V50" s="456">
        <f xml:space="preserve"> Outputs!Y15</f>
        <v>360.26272523844312</v>
      </c>
      <c r="W50" s="456">
        <f xml:space="preserve"> Outputs!Z15</f>
        <v>371.07060699559645</v>
      </c>
      <c r="X50" s="456">
        <f xml:space="preserve"> Outputs!AA15</f>
        <v>382.20272520546433</v>
      </c>
      <c r="Y50" s="456">
        <f xml:space="preserve"> Outputs!AB15</f>
        <v>393.66880696162826</v>
      </c>
    </row>
    <row r="51" spans="1:25" ht="14">
      <c r="A51" t="s">
        <v>836</v>
      </c>
      <c r="B51" s="455" t="s">
        <v>751</v>
      </c>
      <c r="C51" s="455" t="s">
        <v>434</v>
      </c>
      <c r="D51" s="455" t="s">
        <v>50</v>
      </c>
      <c r="E51" s="455" t="s">
        <v>427</v>
      </c>
      <c r="F51" s="455"/>
      <c r="G51" s="456">
        <f xml:space="preserve"> Outputs!J16</f>
        <v>238</v>
      </c>
      <c r="H51" s="456">
        <f xml:space="preserve"> Outputs!K16</f>
        <v>245.6</v>
      </c>
      <c r="I51" s="456">
        <f xml:space="preserve"> Outputs!L16</f>
        <v>251.9</v>
      </c>
      <c r="J51" s="456">
        <f xml:space="preserve"> Outputs!M16</f>
        <v>257.7</v>
      </c>
      <c r="K51" s="456">
        <f xml:space="preserve"> Outputs!N16</f>
        <v>259.5</v>
      </c>
      <c r="L51" s="456">
        <f xml:space="preserve"> Outputs!O16</f>
        <v>264.8</v>
      </c>
      <c r="M51" s="456">
        <f xml:space="preserve"> Outputs!P16</f>
        <v>275.3</v>
      </c>
      <c r="N51" s="456">
        <f xml:space="preserve"> Outputs!Q16</f>
        <v>284.5</v>
      </c>
      <c r="O51" s="456">
        <f xml:space="preserve"> Outputs!R16</f>
        <v>292.79723174362425</v>
      </c>
      <c r="P51" s="456">
        <f xml:space="preserve"> Outputs!S16</f>
        <v>300.94673490273567</v>
      </c>
      <c r="Q51" s="456">
        <f xml:space="preserve"> Outputs!T16</f>
        <v>309.87474011360524</v>
      </c>
      <c r="R51" s="456">
        <f xml:space="preserve"> Outputs!U16</f>
        <v>319.68735671100222</v>
      </c>
      <c r="S51" s="456">
        <f xml:space="preserve"> Outputs!V16</f>
        <v>329.91735212575446</v>
      </c>
      <c r="T51" s="456">
        <f xml:space="preserve"> Outputs!W16</f>
        <v>340.47470739377866</v>
      </c>
      <c r="U51" s="456">
        <f xml:space="preserve"> Outputs!X16</f>
        <v>350.68894861559204</v>
      </c>
      <c r="V51" s="456">
        <f xml:space="preserve"> Outputs!Y16</f>
        <v>361.20961707405979</v>
      </c>
      <c r="W51" s="456">
        <f xml:space="preserve"> Outputs!Z16</f>
        <v>372.04590558628161</v>
      </c>
      <c r="X51" s="456">
        <f xml:space="preserve"> Outputs!AA16</f>
        <v>383.20728275387006</v>
      </c>
      <c r="Y51" s="456">
        <f xml:space="preserve"> Outputs!AB16</f>
        <v>394.70350123648615</v>
      </c>
    </row>
    <row r="52" spans="1:25" ht="14">
      <c r="A52" t="s">
        <v>836</v>
      </c>
      <c r="B52" s="455" t="s">
        <v>752</v>
      </c>
      <c r="C52" s="455" t="s">
        <v>435</v>
      </c>
      <c r="D52" s="455" t="s">
        <v>50</v>
      </c>
      <c r="E52" s="455" t="s">
        <v>427</v>
      </c>
      <c r="F52" s="455"/>
      <c r="G52" s="456">
        <f xml:space="preserve"> Outputs!J17</f>
        <v>238.5</v>
      </c>
      <c r="H52" s="456">
        <f xml:space="preserve"> Outputs!K17</f>
        <v>245.6</v>
      </c>
      <c r="I52" s="456">
        <f xml:space="preserve"> Outputs!L17</f>
        <v>252.1</v>
      </c>
      <c r="J52" s="456">
        <f xml:space="preserve"> Outputs!M17</f>
        <v>257.10000000000002</v>
      </c>
      <c r="K52" s="456">
        <f xml:space="preserve"> Outputs!N17</f>
        <v>259.8</v>
      </c>
      <c r="L52" s="456">
        <f xml:space="preserve"> Outputs!O17</f>
        <v>265.5</v>
      </c>
      <c r="M52" s="456">
        <f xml:space="preserve"> Outputs!P17</f>
        <v>275.8</v>
      </c>
      <c r="N52" s="456">
        <f xml:space="preserve"> Outputs!Q17</f>
        <v>284.60000000000002</v>
      </c>
      <c r="O52" s="456">
        <f xml:space="preserve"> Outputs!R17</f>
        <v>293.44801086260981</v>
      </c>
      <c r="P52" s="456">
        <f xml:space="preserve"> Outputs!S17</f>
        <v>301.640090256272</v>
      </c>
      <c r="Q52" s="456">
        <f xml:space="preserve"> Outputs!T17</f>
        <v>310.63897481834789</v>
      </c>
      <c r="R52" s="456">
        <f xml:space="preserve"> Outputs!U17</f>
        <v>320.52760280590189</v>
      </c>
      <c r="S52" s="456">
        <f xml:space="preserve"> Outputs!V17</f>
        <v>330.78448609569091</v>
      </c>
      <c r="T52" s="456">
        <f xml:space="preserve"> Outputs!W17</f>
        <v>341.36958965075308</v>
      </c>
      <c r="U52" s="456">
        <f xml:space="preserve"> Outputs!X17</f>
        <v>351.61067734027569</v>
      </c>
      <c r="V52" s="456">
        <f xml:space="preserve"> Outputs!Y17</f>
        <v>362.15899766048398</v>
      </c>
      <c r="W52" s="456">
        <f xml:space="preserve"> Outputs!Z17</f>
        <v>373.02376759029852</v>
      </c>
      <c r="X52" s="456">
        <f xml:space="preserve"> Outputs!AA17</f>
        <v>384.21448061800749</v>
      </c>
      <c r="Y52" s="456">
        <f xml:space="preserve"> Outputs!AB17</f>
        <v>395.74091503654773</v>
      </c>
    </row>
    <row r="53" spans="1:25" ht="14">
      <c r="A53" t="s">
        <v>836</v>
      </c>
      <c r="B53" s="455" t="s">
        <v>753</v>
      </c>
      <c r="C53" s="455" t="s">
        <v>436</v>
      </c>
      <c r="D53" s="455" t="s">
        <v>50</v>
      </c>
      <c r="E53" s="455" t="s">
        <v>427</v>
      </c>
      <c r="F53" s="455"/>
      <c r="G53" s="456">
        <f xml:space="preserve"> Outputs!J18</f>
        <v>239.4</v>
      </c>
      <c r="H53" s="456">
        <f xml:space="preserve"> Outputs!K18</f>
        <v>246.8</v>
      </c>
      <c r="I53" s="456">
        <f xml:space="preserve"> Outputs!L18</f>
        <v>253.4</v>
      </c>
      <c r="J53" s="456">
        <f xml:space="preserve"> Outputs!M18</f>
        <v>257.5</v>
      </c>
      <c r="K53" s="456">
        <f xml:space="preserve"> Outputs!N18</f>
        <v>260.60000000000002</v>
      </c>
      <c r="L53" s="456">
        <f xml:space="preserve"> Outputs!O18</f>
        <v>267.10000000000002</v>
      </c>
      <c r="M53" s="456">
        <f xml:space="preserve"> Outputs!P18</f>
        <v>278.10000000000002</v>
      </c>
      <c r="N53" s="456">
        <f xml:space="preserve"> Outputs!Q18</f>
        <v>285.60000000000002</v>
      </c>
      <c r="O53" s="456">
        <f xml:space="preserve"> Outputs!R18</f>
        <v>294.10023642102783</v>
      </c>
      <c r="P53" s="456">
        <f xml:space="preserve"> Outputs!S18</f>
        <v>302.33504304081697</v>
      </c>
      <c r="Q53" s="456">
        <f xml:space="preserve"> Outputs!T18</f>
        <v>311.40509433204181</v>
      </c>
      <c r="R53" s="456">
        <f xml:space="preserve"> Outputs!U18</f>
        <v>321.37005735066725</v>
      </c>
      <c r="S53" s="456">
        <f xml:space="preserve"> Outputs!V18</f>
        <v>331.65389918588875</v>
      </c>
      <c r="T53" s="456">
        <f xml:space="preserve"> Outputs!W18</f>
        <v>342.26682395983727</v>
      </c>
      <c r="U53" s="456">
        <f xml:space="preserve"> Outputs!X18</f>
        <v>352.53482867863238</v>
      </c>
      <c r="V53" s="456">
        <f xml:space="preserve"> Outputs!Y18</f>
        <v>363.11087353899137</v>
      </c>
      <c r="W53" s="456">
        <f xml:space="preserve"> Outputs!Z18</f>
        <v>374.00419974516115</v>
      </c>
      <c r="X53" s="456">
        <f xml:space="preserve"> Outputs!AA18</f>
        <v>385.22432573751598</v>
      </c>
      <c r="Y53" s="456">
        <f xml:space="preserve"> Outputs!AB18</f>
        <v>396.78105550964148</v>
      </c>
    </row>
    <row r="54" spans="1:25" ht="14">
      <c r="A54" t="s">
        <v>836</v>
      </c>
      <c r="B54" s="455" t="s">
        <v>754</v>
      </c>
      <c r="C54" s="455" t="s">
        <v>437</v>
      </c>
      <c r="D54" s="455" t="s">
        <v>50</v>
      </c>
      <c r="E54" s="455" t="s">
        <v>427</v>
      </c>
      <c r="F54" s="455"/>
      <c r="G54" s="456">
        <f xml:space="preserve"> Outputs!J19</f>
        <v>238</v>
      </c>
      <c r="H54" s="456">
        <f xml:space="preserve"> Outputs!K19</f>
        <v>245.8</v>
      </c>
      <c r="I54" s="456">
        <f xml:space="preserve"> Outputs!L19</f>
        <v>252.6</v>
      </c>
      <c r="J54" s="456">
        <f xml:space="preserve"> Outputs!M19</f>
        <v>255.4</v>
      </c>
      <c r="K54" s="456">
        <f xml:space="preserve"> Outputs!N19</f>
        <v>258.8</v>
      </c>
      <c r="L54" s="456">
        <f xml:space="preserve"> Outputs!O19</f>
        <v>265.5</v>
      </c>
      <c r="M54" s="456">
        <f xml:space="preserve"> Outputs!P19</f>
        <v>276</v>
      </c>
      <c r="N54" s="456">
        <f xml:space="preserve"> Outputs!Q19</f>
        <v>283</v>
      </c>
      <c r="O54" s="456">
        <f xml:space="preserve"> Outputs!R19</f>
        <v>294.77781803182262</v>
      </c>
      <c r="P54" s="456">
        <f xml:space="preserve"> Outputs!S19</f>
        <v>303.08068281857669</v>
      </c>
      <c r="Q54" s="456">
        <f xml:space="preserve"> Outputs!T19</f>
        <v>312.2235718506285</v>
      </c>
      <c r="R54" s="456">
        <f xml:space="preserve"> Outputs!U19</f>
        <v>322.21472614984873</v>
      </c>
      <c r="S54" s="456">
        <f xml:space="preserve"> Outputs!V19</f>
        <v>332.52559738664399</v>
      </c>
      <c r="T54" s="456">
        <f xml:space="preserve"> Outputs!W19</f>
        <v>343.16641650301671</v>
      </c>
      <c r="U54" s="456">
        <f xml:space="preserve"> Outputs!X19</f>
        <v>353.46140899810723</v>
      </c>
      <c r="V54" s="456">
        <f xml:space="preserve"> Outputs!Y19</f>
        <v>364.06525126805047</v>
      </c>
      <c r="W54" s="456">
        <f xml:space="preserve"> Outputs!Z19</f>
        <v>374.98720880609199</v>
      </c>
      <c r="X54" s="456">
        <f xml:space="preserve"> Outputs!AA19</f>
        <v>386.23682507027473</v>
      </c>
      <c r="Y54" s="456">
        <f xml:space="preserve"> Outputs!AB19</f>
        <v>397.82392982238298</v>
      </c>
    </row>
    <row r="55" spans="1:25" ht="14">
      <c r="A55" t="s">
        <v>836</v>
      </c>
      <c r="B55" s="455" t="s">
        <v>755</v>
      </c>
      <c r="C55" s="455" t="s">
        <v>438</v>
      </c>
      <c r="D55" s="455" t="s">
        <v>50</v>
      </c>
      <c r="E55" s="455" t="s">
        <v>427</v>
      </c>
      <c r="F55" s="455"/>
      <c r="G55" s="456">
        <f xml:space="preserve"> Outputs!J20</f>
        <v>239.9</v>
      </c>
      <c r="H55" s="456">
        <f xml:space="preserve"> Outputs!K20</f>
        <v>247.6</v>
      </c>
      <c r="I55" s="456">
        <f xml:space="preserve"> Outputs!L20</f>
        <v>254.2</v>
      </c>
      <c r="J55" s="456">
        <f xml:space="preserve"> Outputs!M20</f>
        <v>256.7</v>
      </c>
      <c r="K55" s="456">
        <f xml:space="preserve"> Outputs!N20</f>
        <v>260</v>
      </c>
      <c r="L55" s="456">
        <f xml:space="preserve"> Outputs!O20</f>
        <v>268.39999999999998</v>
      </c>
      <c r="M55" s="456">
        <f xml:space="preserve"> Outputs!P20</f>
        <v>278.10000000000002</v>
      </c>
      <c r="N55" s="456">
        <f xml:space="preserve"> Outputs!Q20</f>
        <v>285</v>
      </c>
      <c r="O55" s="456">
        <f xml:space="preserve"> Outputs!R20</f>
        <v>295.45696073228152</v>
      </c>
      <c r="P55" s="456">
        <f xml:space="preserve"> Outputs!S20</f>
        <v>303.82816154518133</v>
      </c>
      <c r="Q55" s="456">
        <f xml:space="preserve"> Outputs!T20</f>
        <v>313.04420060392721</v>
      </c>
      <c r="R55" s="456">
        <f xml:space="preserve"> Outputs!U20</f>
        <v>323.06161502325301</v>
      </c>
      <c r="S55" s="456">
        <f xml:space="preserve"> Outputs!V20</f>
        <v>333.39958670399722</v>
      </c>
      <c r="T55" s="456">
        <f xml:space="preserve"> Outputs!W20</f>
        <v>344.06837347852525</v>
      </c>
      <c r="U55" s="456">
        <f xml:space="preserve"> Outputs!X20</f>
        <v>354.39042468288102</v>
      </c>
      <c r="V55" s="456">
        <f xml:space="preserve"> Outputs!Y20</f>
        <v>365.02213742336744</v>
      </c>
      <c r="W55" s="456">
        <f xml:space="preserve"> Outputs!Z20</f>
        <v>375.97280154606847</v>
      </c>
      <c r="X55" s="456">
        <f xml:space="preserve"> Outputs!AA20</f>
        <v>387.25198559245052</v>
      </c>
      <c r="Y55" s="456">
        <f xml:space="preserve"> Outputs!AB20</f>
        <v>398.86954516022405</v>
      </c>
    </row>
    <row r="56" spans="1:25" ht="14">
      <c r="A56" t="s">
        <v>836</v>
      </c>
      <c r="B56" s="455" t="s">
        <v>756</v>
      </c>
      <c r="C56" s="455" t="s">
        <v>439</v>
      </c>
      <c r="D56" s="455" t="s">
        <v>50</v>
      </c>
      <c r="E56" s="455" t="s">
        <v>427</v>
      </c>
      <c r="F56" s="455"/>
      <c r="G56" s="456">
        <f xml:space="preserve"> Outputs!J21</f>
        <v>240.8</v>
      </c>
      <c r="H56" s="456">
        <f xml:space="preserve"> Outputs!K21</f>
        <v>248.7</v>
      </c>
      <c r="I56" s="456">
        <f xml:space="preserve"> Outputs!L21</f>
        <v>254.8</v>
      </c>
      <c r="J56" s="456">
        <f xml:space="preserve"> Outputs!M21</f>
        <v>257.10000000000002</v>
      </c>
      <c r="K56" s="456">
        <f xml:space="preserve"> Outputs!N21</f>
        <v>261.10000000000002</v>
      </c>
      <c r="L56" s="456">
        <f xml:space="preserve"> Outputs!O21</f>
        <v>269.3</v>
      </c>
      <c r="M56" s="456">
        <f xml:space="preserve"> Outputs!P21</f>
        <v>278.3</v>
      </c>
      <c r="N56" s="456">
        <f xml:space="preserve"> Outputs!Q21</f>
        <v>285.10000000000002</v>
      </c>
      <c r="O56" s="456">
        <f xml:space="preserve"> Outputs!R21</f>
        <v>296.13766811902059</v>
      </c>
      <c r="P56" s="456">
        <f xml:space="preserve"> Outputs!S21</f>
        <v>304.57748375597481</v>
      </c>
      <c r="Q56" s="456">
        <f xml:space="preserve"> Outputs!T21</f>
        <v>313.86698624610767</v>
      </c>
      <c r="R56" s="456">
        <f xml:space="preserve"> Outputs!U21</f>
        <v>323.91072980598324</v>
      </c>
      <c r="S56" s="456">
        <f xml:space="preserve"> Outputs!V21</f>
        <v>334.27587315977479</v>
      </c>
      <c r="T56" s="456">
        <f xml:space="preserve"> Outputs!W21</f>
        <v>344.97270110088772</v>
      </c>
      <c r="U56" s="456">
        <f xml:space="preserve"> Outputs!X21</f>
        <v>355.32188213391436</v>
      </c>
      <c r="V56" s="456">
        <f xml:space="preserve"> Outputs!Y21</f>
        <v>365.98153859793177</v>
      </c>
      <c r="W56" s="456">
        <f xml:space="preserve"> Outputs!Z21</f>
        <v>376.96098475586973</v>
      </c>
      <c r="X56" s="456">
        <f xml:space="preserve"> Outputs!AA21</f>
        <v>388.26981429854584</v>
      </c>
      <c r="Y56" s="456">
        <f xml:space="preserve"> Outputs!AB21</f>
        <v>399.91790872750221</v>
      </c>
    </row>
    <row r="57" spans="1:25" ht="14">
      <c r="A57" t="s">
        <v>836</v>
      </c>
      <c r="B57" s="455" t="s">
        <v>757</v>
      </c>
      <c r="C57" s="455" t="s">
        <v>440</v>
      </c>
      <c r="D57" s="455" t="s">
        <v>50</v>
      </c>
      <c r="E57" s="455" t="s">
        <v>427</v>
      </c>
      <c r="F57" s="455"/>
      <c r="G57" s="456">
        <f xml:space="preserve"> Outputs!J24</f>
        <v>12</v>
      </c>
      <c r="H57" s="456">
        <f xml:space="preserve"> Outputs!K24</f>
        <v>12</v>
      </c>
      <c r="I57" s="456">
        <f xml:space="preserve"> Outputs!L24</f>
        <v>12</v>
      </c>
      <c r="J57" s="456">
        <f xml:space="preserve"> Outputs!M24</f>
        <v>12</v>
      </c>
      <c r="K57" s="456">
        <f xml:space="preserve"> Outputs!N24</f>
        <v>12</v>
      </c>
      <c r="L57" s="456">
        <f xml:space="preserve"> Outputs!O24</f>
        <v>12</v>
      </c>
      <c r="M57" s="456">
        <f xml:space="preserve"> Outputs!P24</f>
        <v>12</v>
      </c>
      <c r="N57" s="456">
        <f xml:space="preserve"> Outputs!Q24</f>
        <v>12</v>
      </c>
      <c r="O57" s="456">
        <f xml:space="preserve"> Outputs!R24</f>
        <v>12</v>
      </c>
      <c r="P57" s="456">
        <f xml:space="preserve"> Outputs!S24</f>
        <v>12</v>
      </c>
      <c r="Q57" s="456">
        <f xml:space="preserve"> Outputs!T24</f>
        <v>12</v>
      </c>
      <c r="R57" s="456">
        <f xml:space="preserve"> Outputs!U24</f>
        <v>12</v>
      </c>
      <c r="S57" s="456">
        <f xml:space="preserve"> Outputs!V24</f>
        <v>12</v>
      </c>
      <c r="T57" s="456">
        <f xml:space="preserve"> Outputs!W24</f>
        <v>12</v>
      </c>
      <c r="U57" s="456">
        <f xml:space="preserve"> Outputs!X24</f>
        <v>12</v>
      </c>
      <c r="V57" s="456">
        <f xml:space="preserve"> Outputs!Y24</f>
        <v>12</v>
      </c>
      <c r="W57" s="456">
        <f xml:space="preserve"> Outputs!Z24</f>
        <v>12</v>
      </c>
      <c r="X57" s="456">
        <f xml:space="preserve"> Outputs!AA24</f>
        <v>12</v>
      </c>
      <c r="Y57" s="456">
        <f xml:space="preserve"> Outputs!AB24</f>
        <v>12</v>
      </c>
    </row>
    <row r="58" spans="1:25" ht="14">
      <c r="A58" t="s">
        <v>836</v>
      </c>
      <c r="B58" s="455" t="s">
        <v>758</v>
      </c>
      <c r="C58" s="455" t="s">
        <v>441</v>
      </c>
      <c r="D58" s="455" t="s">
        <v>50</v>
      </c>
      <c r="E58" s="455" t="s">
        <v>427</v>
      </c>
      <c r="F58" s="455"/>
      <c r="G58" s="456">
        <f xml:space="preserve"> Outputs!J25</f>
        <v>93.3</v>
      </c>
      <c r="H58" s="456">
        <f xml:space="preserve"> Outputs!K25</f>
        <v>95.9</v>
      </c>
      <c r="I58" s="456">
        <f xml:space="preserve"> Outputs!L25</f>
        <v>98</v>
      </c>
      <c r="J58" s="456">
        <f xml:space="preserve"> Outputs!M25</f>
        <v>99.6</v>
      </c>
      <c r="K58" s="456">
        <f xml:space="preserve"> Outputs!N25</f>
        <v>99.9</v>
      </c>
      <c r="L58" s="456">
        <f xml:space="preserve"> Outputs!O25</f>
        <v>100.6</v>
      </c>
      <c r="M58" s="456">
        <f xml:space="preserve"> Outputs!P25</f>
        <v>103.2</v>
      </c>
      <c r="N58" s="456">
        <f xml:space="preserve"> Outputs!Q25</f>
        <v>105.5</v>
      </c>
      <c r="O58" s="456">
        <f xml:space="preserve"> Outputs!R25</f>
        <v>107.6</v>
      </c>
      <c r="P58" s="456">
        <f xml:space="preserve"> Outputs!S25</f>
        <v>109.70335473997172</v>
      </c>
      <c r="Q58" s="456">
        <f xml:space="preserve"> Outputs!T25</f>
        <v>111.89742183477122</v>
      </c>
      <c r="R58" s="456">
        <f xml:space="preserve"> Outputs!U25</f>
        <v>114.1726572294514</v>
      </c>
      <c r="S58" s="456">
        <f xml:space="preserve"> Outputs!V25</f>
        <v>116.57028303126997</v>
      </c>
      <c r="T58" s="456">
        <f xml:space="preserve"> Outputs!W25</f>
        <v>119.0182589749267</v>
      </c>
      <c r="U58" s="456">
        <f xml:space="preserve"> Outputs!X25</f>
        <v>121.39862415442524</v>
      </c>
      <c r="V58" s="456">
        <f xml:space="preserve"> Outputs!Y25</f>
        <v>123.82659663751375</v>
      </c>
      <c r="W58" s="456">
        <f xml:space="preserve"> Outputs!Z25</f>
        <v>126.30312857026402</v>
      </c>
      <c r="X58" s="456">
        <f xml:space="preserve"> Outputs!AA25</f>
        <v>128.8291911416693</v>
      </c>
      <c r="Y58" s="456">
        <f xml:space="preserve"> Outputs!AB25</f>
        <v>131.40577496450268</v>
      </c>
    </row>
    <row r="59" spans="1:25" ht="14">
      <c r="A59" t="s">
        <v>836</v>
      </c>
      <c r="B59" s="455" t="s">
        <v>759</v>
      </c>
      <c r="C59" s="455" t="s">
        <v>442</v>
      </c>
      <c r="D59" s="455" t="s">
        <v>50</v>
      </c>
      <c r="E59" s="455" t="s">
        <v>427</v>
      </c>
      <c r="F59" s="455"/>
      <c r="G59" s="456">
        <f xml:space="preserve"> Outputs!J26</f>
        <v>93.5</v>
      </c>
      <c r="H59" s="456">
        <f xml:space="preserve"> Outputs!K26</f>
        <v>95.9</v>
      </c>
      <c r="I59" s="456">
        <f xml:space="preserve"> Outputs!L26</f>
        <v>98.2</v>
      </c>
      <c r="J59" s="456">
        <f xml:space="preserve"> Outputs!M26</f>
        <v>99.6</v>
      </c>
      <c r="K59" s="456">
        <f xml:space="preserve"> Outputs!N26</f>
        <v>100.1</v>
      </c>
      <c r="L59" s="456">
        <f xml:space="preserve"> Outputs!O26</f>
        <v>100.8</v>
      </c>
      <c r="M59" s="456">
        <f xml:space="preserve"> Outputs!P26</f>
        <v>103.5</v>
      </c>
      <c r="N59" s="456">
        <f xml:space="preserve"> Outputs!Q26</f>
        <v>105.9</v>
      </c>
      <c r="O59" s="456">
        <f xml:space="preserve"> Outputs!R26</f>
        <v>107.9</v>
      </c>
      <c r="P59" s="456">
        <f xml:space="preserve"> Outputs!S26</f>
        <v>109.88453874941817</v>
      </c>
      <c r="Q59" s="456">
        <f xml:space="preserve"> Outputs!T26</f>
        <v>112.08222952440661</v>
      </c>
      <c r="R59" s="456">
        <f xml:space="preserve"> Outputs!U26</f>
        <v>114.37056169674494</v>
      </c>
      <c r="S59" s="456">
        <f xml:space="preserve"> Outputs!V26</f>
        <v>116.77234349237666</v>
      </c>
      <c r="T59" s="456">
        <f xml:space="preserve"> Outputs!W26</f>
        <v>119.22456270571664</v>
      </c>
      <c r="U59" s="456">
        <f xml:space="preserve"> Outputs!X26</f>
        <v>121.60905395983097</v>
      </c>
      <c r="V59" s="456">
        <f xml:space="preserve"> Outputs!Y26</f>
        <v>124.0412350390276</v>
      </c>
      <c r="W59" s="456">
        <f xml:space="preserve"> Outputs!Z26</f>
        <v>126.52205973980816</v>
      </c>
      <c r="X59" s="456">
        <f xml:space="preserve"> Outputs!AA26</f>
        <v>129.05250093460432</v>
      </c>
      <c r="Y59" s="456">
        <f xml:space="preserve"> Outputs!AB26</f>
        <v>131.63355095329641</v>
      </c>
    </row>
    <row r="60" spans="1:25" ht="14">
      <c r="A60" t="s">
        <v>836</v>
      </c>
      <c r="B60" s="455" t="s">
        <v>760</v>
      </c>
      <c r="C60" s="455" t="s">
        <v>443</v>
      </c>
      <c r="D60" s="455" t="s">
        <v>50</v>
      </c>
      <c r="E60" s="455" t="s">
        <v>427</v>
      </c>
      <c r="F60" s="455"/>
      <c r="G60" s="456">
        <f xml:space="preserve"> Outputs!J27</f>
        <v>93.5</v>
      </c>
      <c r="H60" s="456">
        <f xml:space="preserve"> Outputs!K27</f>
        <v>95.6</v>
      </c>
      <c r="I60" s="456">
        <f xml:space="preserve"> Outputs!L27</f>
        <v>98</v>
      </c>
      <c r="J60" s="456">
        <f xml:space="preserve"> Outputs!M27</f>
        <v>99.8</v>
      </c>
      <c r="K60" s="456">
        <f xml:space="preserve"> Outputs!N27</f>
        <v>100.1</v>
      </c>
      <c r="L60" s="456">
        <f xml:space="preserve"> Outputs!O27</f>
        <v>101</v>
      </c>
      <c r="M60" s="456">
        <f xml:space="preserve"> Outputs!P27</f>
        <v>103.5</v>
      </c>
      <c r="N60" s="456">
        <f xml:space="preserve"> Outputs!Q27</f>
        <v>105.9</v>
      </c>
      <c r="O60" s="456">
        <f xml:space="preserve"> Outputs!R27</f>
        <v>107.9</v>
      </c>
      <c r="P60" s="456">
        <f xml:space="preserve"> Outputs!S27</f>
        <v>110.06602199898684</v>
      </c>
      <c r="Q60" s="456">
        <f xml:space="preserve"> Outputs!T27</f>
        <v>112.26734243896665</v>
      </c>
      <c r="R60" s="456">
        <f xml:space="preserve"> Outputs!U27</f>
        <v>114.56880920745294</v>
      </c>
      <c r="S60" s="456">
        <f xml:space="preserve"> Outputs!V27</f>
        <v>116.97475420080953</v>
      </c>
      <c r="T60" s="456">
        <f xml:space="preserve"> Outputs!W27</f>
        <v>119.4312240390266</v>
      </c>
      <c r="U60" s="456">
        <f xml:space="preserve"> Outputs!X27</f>
        <v>121.81984851980714</v>
      </c>
      <c r="V60" s="456">
        <f xml:space="preserve"> Outputs!Y27</f>
        <v>124.25624549020328</v>
      </c>
      <c r="W60" s="456">
        <f xml:space="preserve"> Outputs!Z27</f>
        <v>126.74137040000736</v>
      </c>
      <c r="X60" s="456">
        <f xml:space="preserve"> Outputs!AA27</f>
        <v>129.27619780800751</v>
      </c>
      <c r="Y60" s="456">
        <f xml:space="preserve"> Outputs!AB27</f>
        <v>131.86172176416767</v>
      </c>
    </row>
    <row r="61" spans="1:25" ht="14">
      <c r="A61" t="s">
        <v>836</v>
      </c>
      <c r="B61" s="455" t="s">
        <v>761</v>
      </c>
      <c r="C61" s="455" t="s">
        <v>444</v>
      </c>
      <c r="D61" s="455" t="s">
        <v>50</v>
      </c>
      <c r="E61" s="455" t="s">
        <v>427</v>
      </c>
      <c r="F61" s="455"/>
      <c r="G61" s="456">
        <f xml:space="preserve"> Outputs!J28</f>
        <v>93.5</v>
      </c>
      <c r="H61" s="456">
        <f xml:space="preserve"> Outputs!K28</f>
        <v>95.7</v>
      </c>
      <c r="I61" s="456">
        <f xml:space="preserve"> Outputs!L28</f>
        <v>98</v>
      </c>
      <c r="J61" s="456">
        <f xml:space="preserve"> Outputs!M28</f>
        <v>99.6</v>
      </c>
      <c r="K61" s="456">
        <f xml:space="preserve"> Outputs!N28</f>
        <v>100</v>
      </c>
      <c r="L61" s="456">
        <f xml:space="preserve"> Outputs!O28</f>
        <v>100.9</v>
      </c>
      <c r="M61" s="456">
        <f xml:space="preserve"> Outputs!P28</f>
        <v>103.5</v>
      </c>
      <c r="N61" s="456">
        <f xml:space="preserve"> Outputs!Q28</f>
        <v>105.9</v>
      </c>
      <c r="O61" s="456">
        <f xml:space="preserve"> Outputs!R28</f>
        <v>108</v>
      </c>
      <c r="P61" s="456">
        <f xml:space="preserve"> Outputs!S28</f>
        <v>110.24780498289711</v>
      </c>
      <c r="Q61" s="456">
        <f xml:space="preserve"> Outputs!T28</f>
        <v>112.45276108255513</v>
      </c>
      <c r="R61" s="456">
        <f xml:space="preserve"> Outputs!U28</f>
        <v>114.7674003561996</v>
      </c>
      <c r="S61" s="456">
        <f xml:space="preserve"> Outputs!V28</f>
        <v>117.17751576367986</v>
      </c>
      <c r="T61" s="456">
        <f xml:space="preserve"> Outputs!W28</f>
        <v>119.63824359471722</v>
      </c>
      <c r="U61" s="456">
        <f xml:space="preserve"> Outputs!X28</f>
        <v>122.03100846661157</v>
      </c>
      <c r="V61" s="456">
        <f xml:space="preserve"> Outputs!Y28</f>
        <v>124.4716286359438</v>
      </c>
      <c r="W61" s="456">
        <f xml:space="preserve"> Outputs!Z28</f>
        <v>126.96106120866268</v>
      </c>
      <c r="X61" s="456">
        <f xml:space="preserve"> Outputs!AA28</f>
        <v>129.50028243283595</v>
      </c>
      <c r="Y61" s="456">
        <f xml:space="preserve"> Outputs!AB28</f>
        <v>132.09028808149267</v>
      </c>
    </row>
    <row r="62" spans="1:25" ht="14">
      <c r="A62" t="s">
        <v>836</v>
      </c>
      <c r="B62" s="455" t="s">
        <v>762</v>
      </c>
      <c r="C62" s="455" t="s">
        <v>445</v>
      </c>
      <c r="D62" s="455" t="s">
        <v>50</v>
      </c>
      <c r="E62" s="455" t="s">
        <v>427</v>
      </c>
      <c r="F62" s="455"/>
      <c r="G62" s="456">
        <f xml:space="preserve"> Outputs!J29</f>
        <v>93.9</v>
      </c>
      <c r="H62" s="456">
        <f xml:space="preserve"> Outputs!K29</f>
        <v>96.1</v>
      </c>
      <c r="I62" s="456">
        <f xml:space="preserve"> Outputs!L29</f>
        <v>98.4</v>
      </c>
      <c r="J62" s="456">
        <f xml:space="preserve"> Outputs!M29</f>
        <v>99.9</v>
      </c>
      <c r="K62" s="456">
        <f xml:space="preserve"> Outputs!N29</f>
        <v>100.3</v>
      </c>
      <c r="L62" s="456">
        <f xml:space="preserve"> Outputs!O29</f>
        <v>101.2</v>
      </c>
      <c r="M62" s="456">
        <f xml:space="preserve"> Outputs!P29</f>
        <v>104</v>
      </c>
      <c r="N62" s="456">
        <f xml:space="preserve"> Outputs!Q29</f>
        <v>106.5</v>
      </c>
      <c r="O62" s="456">
        <f xml:space="preserve"> Outputs!R29</f>
        <v>108.3</v>
      </c>
      <c r="P62" s="456">
        <f xml:space="preserve"> Outputs!S29</f>
        <v>110.42988819618461</v>
      </c>
      <c r="Q62" s="456">
        <f xml:space="preserve"> Outputs!T29</f>
        <v>112.63848596010838</v>
      </c>
      <c r="R62" s="456">
        <f xml:space="preserve"> Outputs!U29</f>
        <v>114.96633573863983</v>
      </c>
      <c r="S62" s="456">
        <f xml:space="preserve"> Outputs!V29</f>
        <v>117.38062878915133</v>
      </c>
      <c r="T62" s="456">
        <f xml:space="preserve"> Outputs!W29</f>
        <v>119.8456219937236</v>
      </c>
      <c r="U62" s="456">
        <f xml:space="preserve"> Outputs!X29</f>
        <v>122.24253443359807</v>
      </c>
      <c r="V62" s="456">
        <f xml:space="preserve"> Outputs!Y29</f>
        <v>124.68738512227003</v>
      </c>
      <c r="W62" s="456">
        <f xml:space="preserve"> Outputs!Z29</f>
        <v>127.18113282471543</v>
      </c>
      <c r="X62" s="456">
        <f xml:space="preserve"> Outputs!AA29</f>
        <v>129.72475548120974</v>
      </c>
      <c r="Y62" s="456">
        <f xml:space="preserve"> Outputs!AB29</f>
        <v>132.31925059083395</v>
      </c>
    </row>
    <row r="63" spans="1:25" ht="14">
      <c r="A63" t="s">
        <v>836</v>
      </c>
      <c r="B63" s="455" t="s">
        <v>763</v>
      </c>
      <c r="C63" s="455" t="s">
        <v>446</v>
      </c>
      <c r="D63" s="455" t="s">
        <v>50</v>
      </c>
      <c r="E63" s="455" t="s">
        <v>427</v>
      </c>
      <c r="F63" s="455"/>
      <c r="G63" s="456">
        <f xml:space="preserve"> Outputs!J30</f>
        <v>94.5</v>
      </c>
      <c r="H63" s="456">
        <f xml:space="preserve"> Outputs!K30</f>
        <v>96.4</v>
      </c>
      <c r="I63" s="456">
        <f xml:space="preserve"> Outputs!L30</f>
        <v>98.7</v>
      </c>
      <c r="J63" s="456">
        <f xml:space="preserve"> Outputs!M30</f>
        <v>100</v>
      </c>
      <c r="K63" s="456">
        <f xml:space="preserve"> Outputs!N30</f>
        <v>100.2</v>
      </c>
      <c r="L63" s="456">
        <f xml:space="preserve"> Outputs!O30</f>
        <v>101.5</v>
      </c>
      <c r="M63" s="456">
        <f xml:space="preserve"> Outputs!P30</f>
        <v>104.3</v>
      </c>
      <c r="N63" s="456">
        <f xml:space="preserve"> Outputs!Q30</f>
        <v>106.6</v>
      </c>
      <c r="O63" s="456">
        <f xml:space="preserve"> Outputs!R30</f>
        <v>108.4699996176289</v>
      </c>
      <c r="P63" s="456">
        <f xml:space="preserve"> Outputs!S30</f>
        <v>110.61227213470256</v>
      </c>
      <c r="Q63" s="456">
        <f xml:space="preserve"> Outputs!T30</f>
        <v>112.8245175773967</v>
      </c>
      <c r="R63" s="456">
        <f xml:space="preserve"> Outputs!U30</f>
        <v>115.16561595146101</v>
      </c>
      <c r="S63" s="456">
        <f xml:space="preserve"> Outputs!V30</f>
        <v>117.58409388644176</v>
      </c>
      <c r="T63" s="456">
        <f xml:space="preserve"> Outputs!W30</f>
        <v>120.05335985805712</v>
      </c>
      <c r="U63" s="456">
        <f xml:space="preserve"> Outputs!X30</f>
        <v>122.45442705521826</v>
      </c>
      <c r="V63" s="456">
        <f xml:space="preserve"> Outputs!Y30</f>
        <v>124.90351559632263</v>
      </c>
      <c r="W63" s="456">
        <f xml:space="preserve"> Outputs!Z30</f>
        <v>127.40158590824909</v>
      </c>
      <c r="X63" s="456">
        <f xml:space="preserve"> Outputs!AA30</f>
        <v>129.94961762641407</v>
      </c>
      <c r="Y63" s="456">
        <f xml:space="preserve"> Outputs!AB30</f>
        <v>132.54860997894235</v>
      </c>
    </row>
    <row r="64" spans="1:25" ht="14">
      <c r="A64" t="s">
        <v>836</v>
      </c>
      <c r="B64" s="455" t="s">
        <v>764</v>
      </c>
      <c r="C64" s="455" t="s">
        <v>447</v>
      </c>
      <c r="D64" s="455" t="s">
        <v>50</v>
      </c>
      <c r="E64" s="455" t="s">
        <v>427</v>
      </c>
      <c r="F64" s="455"/>
      <c r="G64" s="456">
        <f xml:space="preserve"> Outputs!J31</f>
        <v>94.5</v>
      </c>
      <c r="H64" s="456">
        <f xml:space="preserve"> Outputs!K31</f>
        <v>96.8</v>
      </c>
      <c r="I64" s="456">
        <f xml:space="preserve"> Outputs!L31</f>
        <v>98.8</v>
      </c>
      <c r="J64" s="456">
        <f xml:space="preserve"> Outputs!M31</f>
        <v>100.1</v>
      </c>
      <c r="K64" s="456">
        <f xml:space="preserve"> Outputs!N31</f>
        <v>100.3</v>
      </c>
      <c r="L64" s="456">
        <f xml:space="preserve"> Outputs!O31</f>
        <v>101.6</v>
      </c>
      <c r="M64" s="456">
        <f xml:space="preserve"> Outputs!P31</f>
        <v>104.4</v>
      </c>
      <c r="N64" s="456">
        <f xml:space="preserve"> Outputs!Q31</f>
        <v>106.7</v>
      </c>
      <c r="O64" s="456">
        <f xml:space="preserve"> Outputs!R31</f>
        <v>108.64026608539625</v>
      </c>
      <c r="P64" s="456">
        <f xml:space="preserve"> Outputs!S31</f>
        <v>110.79495729512315</v>
      </c>
      <c r="Q64" s="456">
        <f xml:space="preserve"> Outputs!T31</f>
        <v>113.01085644102571</v>
      </c>
      <c r="R64" s="456">
        <f xml:space="preserve"> Outputs!U31</f>
        <v>115.36524159238483</v>
      </c>
      <c r="S64" s="456">
        <f xml:space="preserve"> Outputs!V31</f>
        <v>117.78791166582499</v>
      </c>
      <c r="T64" s="456">
        <f xml:space="preserve"> Outputs!W31</f>
        <v>120.2614578108074</v>
      </c>
      <c r="U64" s="456">
        <f xml:space="preserve"> Outputs!X31</f>
        <v>122.66668696702355</v>
      </c>
      <c r="V64" s="456">
        <f xml:space="preserve"> Outputs!Y31</f>
        <v>125.12002070636403</v>
      </c>
      <c r="W64" s="456">
        <f xml:space="preserve"> Outputs!Z31</f>
        <v>127.62242112049131</v>
      </c>
      <c r="X64" s="456">
        <f xml:space="preserve"> Outputs!AA31</f>
        <v>130.17486954290115</v>
      </c>
      <c r="Y64" s="456">
        <f xml:space="preserve"> Outputs!AB31</f>
        <v>132.77836693375917</v>
      </c>
    </row>
    <row r="65" spans="1:25" ht="14">
      <c r="A65" t="s">
        <v>836</v>
      </c>
      <c r="B65" s="455" t="s">
        <v>765</v>
      </c>
      <c r="C65" s="455" t="s">
        <v>448</v>
      </c>
      <c r="D65" s="455" t="s">
        <v>50</v>
      </c>
      <c r="E65" s="455" t="s">
        <v>427</v>
      </c>
      <c r="F65" s="455"/>
      <c r="G65" s="456">
        <f xml:space="preserve"> Outputs!J32</f>
        <v>94.7</v>
      </c>
      <c r="H65" s="456">
        <f xml:space="preserve"> Outputs!K32</f>
        <v>97</v>
      </c>
      <c r="I65" s="456">
        <f xml:space="preserve"> Outputs!L32</f>
        <v>98.8</v>
      </c>
      <c r="J65" s="456">
        <f xml:space="preserve"> Outputs!M32</f>
        <v>99.9</v>
      </c>
      <c r="K65" s="456">
        <f xml:space="preserve"> Outputs!N32</f>
        <v>100.3</v>
      </c>
      <c r="L65" s="456">
        <f xml:space="preserve"> Outputs!O32</f>
        <v>101.8</v>
      </c>
      <c r="M65" s="456">
        <f xml:space="preserve"> Outputs!P32</f>
        <v>104.7</v>
      </c>
      <c r="N65" s="456">
        <f xml:space="preserve"> Outputs!Q32</f>
        <v>106.9</v>
      </c>
      <c r="O65" s="456">
        <f xml:space="preserve"> Outputs!R32</f>
        <v>108.81079982217945</v>
      </c>
      <c r="P65" s="456">
        <f xml:space="preserve"> Outputs!S32</f>
        <v>110.97794417493883</v>
      </c>
      <c r="Q65" s="456">
        <f xml:space="preserve"> Outputs!T32</f>
        <v>113.1975030584377</v>
      </c>
      <c r="R65" s="456">
        <f xml:space="preserve"> Outputs!U32</f>
        <v>115.56521326016906</v>
      </c>
      <c r="S65" s="456">
        <f xml:space="preserve"> Outputs!V32</f>
        <v>117.99208273863269</v>
      </c>
      <c r="T65" s="456">
        <f xml:space="preserve"> Outputs!W32</f>
        <v>120.46991647614406</v>
      </c>
      <c r="U65" s="456">
        <f xml:space="preserve"> Outputs!X32</f>
        <v>122.87931480566695</v>
      </c>
      <c r="V65" s="456">
        <f xml:space="preserve"> Outputs!Y32</f>
        <v>125.3369011017803</v>
      </c>
      <c r="W65" s="456">
        <f xml:space="preserve"> Outputs!Z32</f>
        <v>127.8436391238159</v>
      </c>
      <c r="X65" s="456">
        <f xml:space="preserve"> Outputs!AA32</f>
        <v>130.40051190629222</v>
      </c>
      <c r="Y65" s="456">
        <f xml:space="preserve"> Outputs!AB32</f>
        <v>133.00852214441807</v>
      </c>
    </row>
    <row r="66" spans="1:25" ht="14">
      <c r="A66" t="s">
        <v>836</v>
      </c>
      <c r="B66" s="455" t="s">
        <v>766</v>
      </c>
      <c r="C66" s="455" t="s">
        <v>449</v>
      </c>
      <c r="D66" s="455" t="s">
        <v>50</v>
      </c>
      <c r="E66" s="455" t="s">
        <v>427</v>
      </c>
      <c r="F66" s="455"/>
      <c r="G66" s="456">
        <f xml:space="preserve"> Outputs!J33</f>
        <v>95</v>
      </c>
      <c r="H66" s="456">
        <f xml:space="preserve"> Outputs!K33</f>
        <v>97.3</v>
      </c>
      <c r="I66" s="456">
        <f xml:space="preserve"> Outputs!L33</f>
        <v>99.2</v>
      </c>
      <c r="J66" s="456">
        <f xml:space="preserve"> Outputs!M33</f>
        <v>99.9</v>
      </c>
      <c r="K66" s="456">
        <f xml:space="preserve"> Outputs!N33</f>
        <v>100.4</v>
      </c>
      <c r="L66" s="456">
        <f xml:space="preserve"> Outputs!O33</f>
        <v>102.2</v>
      </c>
      <c r="M66" s="456">
        <f xml:space="preserve"> Outputs!P33</f>
        <v>105</v>
      </c>
      <c r="N66" s="456">
        <f xml:space="preserve"> Outputs!Q33</f>
        <v>107.1</v>
      </c>
      <c r="O66" s="456">
        <f xml:space="preserve"> Outputs!R33</f>
        <v>108.98160124751338</v>
      </c>
      <c r="P66" s="456">
        <f xml:space="preserve"> Outputs!S33</f>
        <v>111.1612332724637</v>
      </c>
      <c r="Q66" s="456">
        <f xml:space="preserve"> Outputs!T33</f>
        <v>113.38445793791308</v>
      </c>
      <c r="R66" s="456">
        <f xml:space="preserve"> Outputs!U33</f>
        <v>115.76553155460934</v>
      </c>
      <c r="S66" s="456">
        <f xml:space="preserve"> Outputs!V33</f>
        <v>118.19660771725621</v>
      </c>
      <c r="T66" s="456">
        <f xml:space="preserve"> Outputs!W33</f>
        <v>120.67873647931867</v>
      </c>
      <c r="U66" s="456">
        <f xml:space="preserve"> Outputs!X33</f>
        <v>123.09231120890504</v>
      </c>
      <c r="V66" s="456">
        <f xml:space="preserve"> Outputs!Y33</f>
        <v>125.55415743308315</v>
      </c>
      <c r="W66" s="456">
        <f xml:space="preserve"> Outputs!Z33</f>
        <v>128.0652405817448</v>
      </c>
      <c r="X66" s="456">
        <f xml:space="preserve"> Outputs!AA33</f>
        <v>130.6265453933797</v>
      </c>
      <c r="Y66" s="456">
        <f xml:space="preserve"> Outputs!AB33</f>
        <v>133.23907630124731</v>
      </c>
    </row>
    <row r="67" spans="1:25" ht="14">
      <c r="A67" t="s">
        <v>836</v>
      </c>
      <c r="B67" s="455" t="s">
        <v>767</v>
      </c>
      <c r="C67" s="455" t="s">
        <v>450</v>
      </c>
      <c r="D67" s="455" t="s">
        <v>50</v>
      </c>
      <c r="E67" s="455" t="s">
        <v>427</v>
      </c>
      <c r="F67" s="455"/>
      <c r="G67" s="456">
        <f xml:space="preserve"> Outputs!J34</f>
        <v>94.7</v>
      </c>
      <c r="H67" s="456">
        <f xml:space="preserve"> Outputs!K34</f>
        <v>97</v>
      </c>
      <c r="I67" s="456">
        <f xml:space="preserve"> Outputs!L34</f>
        <v>98.7</v>
      </c>
      <c r="J67" s="456">
        <f xml:space="preserve"> Outputs!M34</f>
        <v>99.2</v>
      </c>
      <c r="K67" s="456">
        <f xml:space="preserve"> Outputs!N34</f>
        <v>99.9</v>
      </c>
      <c r="L67" s="456">
        <f xml:space="preserve"> Outputs!O34</f>
        <v>101.8</v>
      </c>
      <c r="M67" s="456">
        <f xml:space="preserve"> Outputs!P34</f>
        <v>104.5</v>
      </c>
      <c r="N67" s="456">
        <f xml:space="preserve"> Outputs!Q34</f>
        <v>106.4</v>
      </c>
      <c r="O67" s="456">
        <f xml:space="preserve"> Outputs!R34</f>
        <v>109.1615932223871</v>
      </c>
      <c r="P67" s="456">
        <f xml:space="preserve"> Outputs!S34</f>
        <v>111.3448250868349</v>
      </c>
      <c r="Q67" s="456">
        <f xml:space="preserve"> Outputs!T34</f>
        <v>113.58099615723886</v>
      </c>
      <c r="R67" s="456">
        <f xml:space="preserve"> Outputs!U34</f>
        <v>115.96619707654096</v>
      </c>
      <c r="S67" s="456">
        <f xml:space="preserve"> Outputs!V34</f>
        <v>118.40148721514839</v>
      </c>
      <c r="T67" s="456">
        <f xml:space="preserve"> Outputs!W34</f>
        <v>120.88791844666659</v>
      </c>
      <c r="U67" s="456">
        <f xml:space="preserve"> Outputs!X34</f>
        <v>123.30567681559992</v>
      </c>
      <c r="V67" s="456">
        <f xml:space="preserve"> Outputs!Y34</f>
        <v>125.77179035191192</v>
      </c>
      <c r="W67" s="456">
        <f xml:space="preserve"> Outputs!Z34</f>
        <v>128.28722615895015</v>
      </c>
      <c r="X67" s="456">
        <f xml:space="preserve"> Outputs!AA34</f>
        <v>130.85297068212915</v>
      </c>
      <c r="Y67" s="456">
        <f xml:space="preserve"> Outputs!AB34</f>
        <v>133.47003009577173</v>
      </c>
    </row>
    <row r="68" spans="1:25" ht="14">
      <c r="A68" t="s">
        <v>836</v>
      </c>
      <c r="B68" s="455" t="s">
        <v>768</v>
      </c>
      <c r="C68" s="455" t="s">
        <v>451</v>
      </c>
      <c r="D68" s="455" t="s">
        <v>50</v>
      </c>
      <c r="E68" s="455" t="s">
        <v>427</v>
      </c>
      <c r="F68" s="455"/>
      <c r="G68" s="456">
        <f xml:space="preserve"> Outputs!J35</f>
        <v>95.2</v>
      </c>
      <c r="H68" s="456">
        <f xml:space="preserve"> Outputs!K35</f>
        <v>97.5</v>
      </c>
      <c r="I68" s="456">
        <f xml:space="preserve"> Outputs!L35</f>
        <v>99.1</v>
      </c>
      <c r="J68" s="456">
        <f xml:space="preserve"> Outputs!M35</f>
        <v>99.5</v>
      </c>
      <c r="K68" s="456">
        <f xml:space="preserve"> Outputs!N35</f>
        <v>100.1</v>
      </c>
      <c r="L68" s="456">
        <f xml:space="preserve"> Outputs!O35</f>
        <v>102.4</v>
      </c>
      <c r="M68" s="456">
        <f xml:space="preserve"> Outputs!P35</f>
        <v>104.9</v>
      </c>
      <c r="N68" s="456">
        <f xml:space="preserve"> Outputs!Q35</f>
        <v>106.8</v>
      </c>
      <c r="O68" s="456">
        <f xml:space="preserve"> Outputs!R35</f>
        <v>109.34188246864102</v>
      </c>
      <c r="P68" s="456">
        <f xml:space="preserve"> Outputs!S35</f>
        <v>111.52872011801389</v>
      </c>
      <c r="Q68" s="456">
        <f xml:space="preserve"> Outputs!T35</f>
        <v>113.7778750517538</v>
      </c>
      <c r="R68" s="456">
        <f xml:space="preserve"> Outputs!U35</f>
        <v>116.16721042784071</v>
      </c>
      <c r="S68" s="456">
        <f xml:space="preserve"> Outputs!V35</f>
        <v>118.60672184682544</v>
      </c>
      <c r="T68" s="456">
        <f xml:space="preserve"> Outputs!W35</f>
        <v>121.09746300560886</v>
      </c>
      <c r="U68" s="456">
        <f xml:space="preserve"> Outputs!X35</f>
        <v>123.51941226572104</v>
      </c>
      <c r="V68" s="456">
        <f xml:space="preserve"> Outputs!Y35</f>
        <v>125.98980051103547</v>
      </c>
      <c r="W68" s="456">
        <f xml:space="preserve"> Outputs!Z35</f>
        <v>128.50959652125619</v>
      </c>
      <c r="X68" s="456">
        <f xml:space="preserve"> Outputs!AA35</f>
        <v>131.07978845168131</v>
      </c>
      <c r="Y68" s="456">
        <f xml:space="preserve"> Outputs!AB35</f>
        <v>133.70138422071494</v>
      </c>
    </row>
    <row r="69" spans="1:25" ht="14">
      <c r="A69" t="s">
        <v>836</v>
      </c>
      <c r="B69" s="455" t="s">
        <v>769</v>
      </c>
      <c r="C69" s="455" t="s">
        <v>452</v>
      </c>
      <c r="D69" s="455" t="s">
        <v>50</v>
      </c>
      <c r="E69" s="455" t="s">
        <v>427</v>
      </c>
      <c r="F69" s="455"/>
      <c r="G69" s="456">
        <f xml:space="preserve"> Outputs!J36</f>
        <v>95.4</v>
      </c>
      <c r="H69" s="456">
        <f xml:space="preserve"> Outputs!K36</f>
        <v>97.8</v>
      </c>
      <c r="I69" s="456">
        <f xml:space="preserve"> Outputs!L36</f>
        <v>99.3</v>
      </c>
      <c r="J69" s="456">
        <f xml:space="preserve"> Outputs!M36</f>
        <v>99.6</v>
      </c>
      <c r="K69" s="456">
        <f xml:space="preserve"> Outputs!N36</f>
        <v>100.4</v>
      </c>
      <c r="L69" s="456">
        <f xml:space="preserve"> Outputs!O36</f>
        <v>102.7</v>
      </c>
      <c r="M69" s="456">
        <f xml:space="preserve"> Outputs!P36</f>
        <v>105.1</v>
      </c>
      <c r="N69" s="456">
        <f xml:space="preserve"> Outputs!Q36</f>
        <v>107</v>
      </c>
      <c r="O69" s="456">
        <f xml:space="preserve"> Outputs!R36</f>
        <v>109.52246947724298</v>
      </c>
      <c r="P69" s="456">
        <f xml:space="preserve"> Outputs!S36</f>
        <v>111.7129188667879</v>
      </c>
      <c r="Q69" s="456">
        <f xml:space="preserve"> Outputs!T36</f>
        <v>113.97509521197706</v>
      </c>
      <c r="R69" s="456">
        <f xml:space="preserve"> Outputs!U36</f>
        <v>116.36857221142867</v>
      </c>
      <c r="S69" s="456">
        <f xml:space="preserve"> Outputs!V36</f>
        <v>118.81231222786873</v>
      </c>
      <c r="T69" s="456">
        <f xml:space="preserve"> Outputs!W36</f>
        <v>121.30737078465407</v>
      </c>
      <c r="U69" s="456">
        <f xml:space="preserve"> Outputs!X36</f>
        <v>123.73351820034715</v>
      </c>
      <c r="V69" s="456">
        <f xml:space="preserve"> Outputs!Y36</f>
        <v>126.20818856435409</v>
      </c>
      <c r="W69" s="456">
        <f xml:space="preserve"> Outputs!Z36</f>
        <v>128.73235233564117</v>
      </c>
      <c r="X69" s="456">
        <f xml:space="preserve"> Outputs!AA36</f>
        <v>131.30699938235398</v>
      </c>
      <c r="Y69" s="456">
        <f xml:space="preserve"> Outputs!AB36</f>
        <v>133.93313937000107</v>
      </c>
    </row>
    <row r="70" spans="1:25" ht="14">
      <c r="A70" t="s">
        <v>836</v>
      </c>
      <c r="B70" s="455" t="s">
        <v>770</v>
      </c>
      <c r="C70" s="455" t="s">
        <v>453</v>
      </c>
      <c r="D70" s="455" t="s">
        <v>1</v>
      </c>
      <c r="E70" s="455" t="s">
        <v>427</v>
      </c>
      <c r="F70" s="455"/>
      <c r="G70" s="558">
        <f xml:space="preserve"> Outputs!J39</f>
        <v>0</v>
      </c>
      <c r="H70" s="558">
        <f xml:space="preserve"> Outputs!K39</f>
        <v>0</v>
      </c>
      <c r="I70" s="558">
        <f xml:space="preserve"> Outputs!L39</f>
        <v>0</v>
      </c>
      <c r="J70" s="558">
        <f xml:space="preserve"> Outputs!M39</f>
        <v>0</v>
      </c>
      <c r="K70" s="558">
        <f xml:space="preserve"> Outputs!N39</f>
        <v>0</v>
      </c>
      <c r="L70" s="558">
        <f xml:space="preserve"> Outputs!O39</f>
        <v>0</v>
      </c>
      <c r="M70" s="558">
        <f xml:space="preserve"> Outputs!P39</f>
        <v>0</v>
      </c>
      <c r="N70" s="558">
        <f xml:space="preserve"> Outputs!Q39</f>
        <v>0.03</v>
      </c>
      <c r="O70" s="558">
        <f xml:space="preserve"> Outputs!R39</f>
        <v>0.03</v>
      </c>
      <c r="P70" s="558">
        <f xml:space="preserve"> Outputs!S39</f>
        <v>0.03</v>
      </c>
      <c r="Q70" s="558">
        <f xml:space="preserve"> Outputs!T39</f>
        <v>0.03</v>
      </c>
      <c r="R70" s="558">
        <f xml:space="preserve"> Outputs!U39</f>
        <v>0.03</v>
      </c>
      <c r="S70" s="558">
        <f xml:space="preserve"> Outputs!V39</f>
        <v>0.03</v>
      </c>
      <c r="T70" s="558">
        <f xml:space="preserve"> Outputs!W39</f>
        <v>0.03</v>
      </c>
      <c r="U70" s="558">
        <f xml:space="preserve"> Outputs!X39</f>
        <v>0.03</v>
      </c>
      <c r="V70" s="558">
        <f xml:space="preserve"> Outputs!Y39</f>
        <v>0.03</v>
      </c>
      <c r="W70" s="558">
        <f xml:space="preserve"> Outputs!Z39</f>
        <v>0.03</v>
      </c>
      <c r="X70" s="558">
        <f xml:space="preserve"> Outputs!AA39</f>
        <v>0.03</v>
      </c>
      <c r="Y70" s="558">
        <f xml:space="preserve"> Outputs!AB39</f>
        <v>0.03</v>
      </c>
    </row>
    <row r="71" spans="1:25" ht="14">
      <c r="A71" t="s">
        <v>836</v>
      </c>
      <c r="B71" s="455" t="s">
        <v>771</v>
      </c>
      <c r="C71" s="455" t="s">
        <v>454</v>
      </c>
      <c r="D71" s="455" t="s">
        <v>50</v>
      </c>
      <c r="E71" s="455" t="s">
        <v>427</v>
      </c>
      <c r="F71" s="455"/>
      <c r="G71" s="456">
        <f xml:space="preserve"> Outputs!J42</f>
        <v>237.3416666666667</v>
      </c>
      <c r="H71" s="456">
        <f xml:space="preserve"> Outputs!K42</f>
        <v>244.67499999999998</v>
      </c>
      <c r="I71" s="456">
        <f xml:space="preserve"> Outputs!L42</f>
        <v>251.73333333333335</v>
      </c>
      <c r="J71" s="456">
        <f xml:space="preserve"> Outputs!M42</f>
        <v>256.66666666666669</v>
      </c>
      <c r="K71" s="456">
        <f xml:space="preserve"> Outputs!N42</f>
        <v>259.43333333333334</v>
      </c>
      <c r="L71" s="456">
        <f xml:space="preserve"> Outputs!O42</f>
        <v>264.99166666666673</v>
      </c>
      <c r="M71" s="456">
        <f xml:space="preserve"> Outputs!P42</f>
        <v>274.90833333333336</v>
      </c>
      <c r="N71" s="456">
        <f xml:space="preserve"> Outputs!Q42</f>
        <v>283.30833333333334</v>
      </c>
      <c r="O71" s="456">
        <f xml:space="preserve"> Outputs!R42</f>
        <v>292.2388184805576</v>
      </c>
      <c r="P71" s="456">
        <f xml:space="preserve"> Outputs!S42</f>
        <v>300.63476148772372</v>
      </c>
      <c r="Q71" s="456">
        <f xml:space="preserve"> Outputs!T42</f>
        <v>309.52983719330012</v>
      </c>
      <c r="R71" s="456">
        <f xml:space="preserve"> Outputs!U42</f>
        <v>319.28116714708784</v>
      </c>
      <c r="S71" s="456">
        <f xml:space="preserve"> Outputs!V42</f>
        <v>329.49816449579481</v>
      </c>
      <c r="T71" s="456">
        <f xml:space="preserve"> Outputs!W42</f>
        <v>340.04210575966027</v>
      </c>
      <c r="U71" s="456">
        <f xml:space="preserve"> Outputs!X42</f>
        <v>350.2433689324501</v>
      </c>
      <c r="V71" s="456">
        <f xml:space="preserve"> Outputs!Y42</f>
        <v>360.75067000042355</v>
      </c>
      <c r="W71" s="456">
        <f xml:space="preserve"> Outputs!Z42</f>
        <v>371.57319010043631</v>
      </c>
      <c r="X71" s="456">
        <f xml:space="preserve"> Outputs!AA42</f>
        <v>382.72038580344935</v>
      </c>
      <c r="Y71" s="456">
        <f xml:space="preserve"> Outputs!AB42</f>
        <v>394.20199737755303</v>
      </c>
    </row>
    <row r="72" spans="1:25" ht="14">
      <c r="A72" t="s">
        <v>836</v>
      </c>
      <c r="B72" s="455" t="s">
        <v>772</v>
      </c>
      <c r="C72" s="455" t="s">
        <v>455</v>
      </c>
      <c r="D72" s="455" t="s">
        <v>50</v>
      </c>
      <c r="E72" s="455" t="s">
        <v>427</v>
      </c>
      <c r="F72" s="455"/>
      <c r="G72" s="456">
        <f xml:space="preserve"> Outputs!J43</f>
        <v>94.308333333333351</v>
      </c>
      <c r="H72" s="456">
        <f xml:space="preserve"> Outputs!K43</f>
        <v>96.583333333333314</v>
      </c>
      <c r="I72" s="456">
        <f xml:space="preserve"> Outputs!L43</f>
        <v>98.600000000000009</v>
      </c>
      <c r="J72" s="456">
        <f xml:space="preserve"> Outputs!M43</f>
        <v>99.72499999999998</v>
      </c>
      <c r="K72" s="456">
        <f xml:space="preserve"> Outputs!N43</f>
        <v>100.16666666666667</v>
      </c>
      <c r="L72" s="456">
        <f xml:space="preserve"> Outputs!O43</f>
        <v>101.54166666666667</v>
      </c>
      <c r="M72" s="456">
        <f xml:space="preserve"> Outputs!P43</f>
        <v>104.21666666666665</v>
      </c>
      <c r="N72" s="456">
        <f xml:space="preserve"> Outputs!Q43</f>
        <v>106.43333333333334</v>
      </c>
      <c r="O72" s="456">
        <f xml:space="preserve"> Outputs!R43</f>
        <v>108.55238432841576</v>
      </c>
      <c r="P72" s="456">
        <f xml:space="preserve"> Outputs!S43</f>
        <v>110.7053733013603</v>
      </c>
      <c r="Q72" s="456">
        <f xml:space="preserve"> Outputs!T43</f>
        <v>112.92412852304592</v>
      </c>
      <c r="R72" s="456">
        <f xml:space="preserve"> Outputs!U43</f>
        <v>115.26744552524362</v>
      </c>
      <c r="S72" s="456">
        <f xml:space="preserve"> Outputs!V43</f>
        <v>117.68806188127378</v>
      </c>
      <c r="T72" s="456">
        <f xml:space="preserve"> Outputs!W43</f>
        <v>120.15951118078063</v>
      </c>
      <c r="U72" s="456">
        <f xml:space="preserve"> Outputs!X43</f>
        <v>122.56270140439625</v>
      </c>
      <c r="V72" s="456">
        <f xml:space="preserve"> Outputs!Y43</f>
        <v>125.01395543248417</v>
      </c>
      <c r="W72" s="456">
        <f xml:space="preserve"> Outputs!Z43</f>
        <v>127.51423454113387</v>
      </c>
      <c r="X72" s="456">
        <f xml:space="preserve"> Outputs!AA43</f>
        <v>130.06451923195652</v>
      </c>
      <c r="Y72" s="456">
        <f xml:space="preserve"> Outputs!AB43</f>
        <v>132.66580961659568</v>
      </c>
    </row>
    <row r="73" spans="1:25" ht="14">
      <c r="A73" t="s">
        <v>836</v>
      </c>
      <c r="B73" s="455" t="s">
        <v>773</v>
      </c>
      <c r="C73" s="455" t="s">
        <v>456</v>
      </c>
      <c r="D73" s="455" t="s">
        <v>1</v>
      </c>
      <c r="E73" s="455" t="s">
        <v>427</v>
      </c>
      <c r="F73" s="455"/>
      <c r="G73" s="558">
        <f xml:space="preserve"> Outputs!J46</f>
        <v>0</v>
      </c>
      <c r="H73" s="558">
        <f xml:space="preserve"> Outputs!K46</f>
        <v>2.9769392033542896E-2</v>
      </c>
      <c r="I73" s="558">
        <f xml:space="preserve"> Outputs!L46</f>
        <v>2.6465798045602673E-2</v>
      </c>
      <c r="J73" s="558">
        <f xml:space="preserve"> Outputs!M46</f>
        <v>1.983339944466489E-2</v>
      </c>
      <c r="K73" s="558">
        <f xml:space="preserve"> Outputs!N46</f>
        <v>1.0501750291715295E-2</v>
      </c>
      <c r="L73" s="558">
        <f xml:space="preserve"> Outputs!O46</f>
        <v>2.1939953810623525E-2</v>
      </c>
      <c r="M73" s="558">
        <f xml:space="preserve"> Outputs!P46</f>
        <v>3.8794726930320156E-2</v>
      </c>
      <c r="N73" s="558">
        <f xml:space="preserve"> Outputs!Q46</f>
        <v>3.1907179115300943E-2</v>
      </c>
      <c r="O73" s="558">
        <f xml:space="preserve"> Outputs!R46</f>
        <v>3.1089286235452596E-2</v>
      </c>
      <c r="P73" s="558">
        <f xml:space="preserve"> Outputs!S46</f>
        <v>2.7916629489431743E-2</v>
      </c>
      <c r="Q73" s="558">
        <f xml:space="preserve"> Outputs!T46</f>
        <v>2.9833184821123959E-2</v>
      </c>
      <c r="R73" s="558">
        <f xml:space="preserve"> Outputs!U46</f>
        <v>3.1833185109294782E-2</v>
      </c>
      <c r="S73" s="558">
        <f xml:space="preserve"> Outputs!V46</f>
        <v>3.2000000000000473E-2</v>
      </c>
      <c r="T73" s="558">
        <f xml:space="preserve"> Outputs!W46</f>
        <v>3.200000000000025E-2</v>
      </c>
      <c r="U73" s="558">
        <f xml:space="preserve"> Outputs!X46</f>
        <v>3.0000000000000027E-2</v>
      </c>
      <c r="V73" s="558">
        <f xml:space="preserve"> Outputs!Y46</f>
        <v>3.0000000000000027E-2</v>
      </c>
      <c r="W73" s="558">
        <f xml:space="preserve"> Outputs!Z46</f>
        <v>3.0000000000000027E-2</v>
      </c>
      <c r="X73" s="558">
        <f xml:space="preserve"> Outputs!AA46</f>
        <v>3.0000000000000027E-2</v>
      </c>
      <c r="Y73" s="558">
        <f xml:space="preserve"> Outputs!AB46</f>
        <v>3.0000000000000027E-2</v>
      </c>
    </row>
    <row r="74" spans="1:25" ht="14">
      <c r="A74" t="s">
        <v>836</v>
      </c>
      <c r="B74" s="455" t="s">
        <v>774</v>
      </c>
      <c r="C74" s="455" t="s">
        <v>457</v>
      </c>
      <c r="D74" s="455" t="s">
        <v>1</v>
      </c>
      <c r="E74" s="455" t="s">
        <v>427</v>
      </c>
      <c r="F74" s="455"/>
      <c r="G74" s="558">
        <f xml:space="preserve"> Outputs!J47</f>
        <v>0</v>
      </c>
      <c r="H74" s="558">
        <f xml:space="preserve"> Outputs!K47</f>
        <v>3.0897791510129391E-2</v>
      </c>
      <c r="I74" s="558">
        <f xml:space="preserve"> Outputs!L47</f>
        <v>2.8847791287762714E-2</v>
      </c>
      <c r="J74" s="558">
        <f xml:space="preserve"> Outputs!M47</f>
        <v>1.9597457627118731E-2</v>
      </c>
      <c r="K74" s="558">
        <f xml:space="preserve"> Outputs!N47</f>
        <v>1.0779220779220777E-2</v>
      </c>
      <c r="L74" s="558">
        <f xml:space="preserve"> Outputs!O47</f>
        <v>2.1424900424001248E-2</v>
      </c>
      <c r="M74" s="558">
        <f xml:space="preserve"> Outputs!P47</f>
        <v>3.7422560457875953E-2</v>
      </c>
      <c r="N74" s="558">
        <f xml:space="preserve"> Outputs!Q47</f>
        <v>3.0555639758707454E-2</v>
      </c>
      <c r="O74" s="558">
        <f xml:space="preserve"> Outputs!R47</f>
        <v>3.1522140708501123E-2</v>
      </c>
      <c r="P74" s="558">
        <f xml:space="preserve"> Outputs!S47</f>
        <v>2.8729732247137152E-2</v>
      </c>
      <c r="Q74" s="558">
        <f xml:space="preserve"> Outputs!T47</f>
        <v>2.9587648685595047E-2</v>
      </c>
      <c r="R74" s="558">
        <f xml:space="preserve"> Outputs!U47</f>
        <v>3.1503683270760252E-2</v>
      </c>
      <c r="S74" s="558">
        <f xml:space="preserve"> Outputs!V47</f>
        <v>3.2000000000000473E-2</v>
      </c>
      <c r="T74" s="558">
        <f xml:space="preserve"> Outputs!W47</f>
        <v>3.2000000000000028E-2</v>
      </c>
      <c r="U74" s="558">
        <f xml:space="preserve"> Outputs!X47</f>
        <v>3.0000000000000027E-2</v>
      </c>
      <c r="V74" s="558">
        <f xml:space="preserve"> Outputs!Y47</f>
        <v>2.9999999999999805E-2</v>
      </c>
      <c r="W74" s="558">
        <f xml:space="preserve"> Outputs!Z47</f>
        <v>3.0000000000000027E-2</v>
      </c>
      <c r="X74" s="558">
        <f xml:space="preserve"> Outputs!AA47</f>
        <v>2.9999999999999805E-2</v>
      </c>
      <c r="Y74" s="558">
        <f xml:space="preserve"> Outputs!AB47</f>
        <v>3.0000000000000471E-2</v>
      </c>
    </row>
    <row r="75" spans="1:25" ht="14">
      <c r="A75" t="s">
        <v>836</v>
      </c>
      <c r="B75" s="455" t="s">
        <v>775</v>
      </c>
      <c r="C75" s="455" t="s">
        <v>458</v>
      </c>
      <c r="D75" s="455" t="s">
        <v>1</v>
      </c>
      <c r="E75" s="455" t="s">
        <v>427</v>
      </c>
      <c r="F75" s="455"/>
      <c r="G75" s="558">
        <f xml:space="preserve"> Outputs!J48</f>
        <v>0</v>
      </c>
      <c r="H75" s="558">
        <f xml:space="preserve"> Outputs!K48</f>
        <v>3.2807308970099536E-2</v>
      </c>
      <c r="I75" s="558">
        <f xml:space="preserve"> Outputs!L48</f>
        <v>2.4527543224768911E-2</v>
      </c>
      <c r="J75" s="558">
        <f xml:space="preserve"> Outputs!M48</f>
        <v>9.0266875981162009E-3</v>
      </c>
      <c r="K75" s="558">
        <f xml:space="preserve"> Outputs!N48</f>
        <v>1.5558148580318898E-2</v>
      </c>
      <c r="L75" s="558">
        <f xml:space="preserve"> Outputs!O48</f>
        <v>3.1405591727307502E-2</v>
      </c>
      <c r="M75" s="558">
        <f xml:space="preserve"> Outputs!P48</f>
        <v>3.3419977720014815E-2</v>
      </c>
      <c r="N75" s="558">
        <f xml:space="preserve"> Outputs!Q48</f>
        <v>2.4434063959755781E-2</v>
      </c>
      <c r="O75" s="558">
        <f xml:space="preserve"> Outputs!R48</f>
        <v>3.8715075829605539E-2</v>
      </c>
      <c r="P75" s="558">
        <f xml:space="preserve"> Outputs!S48</f>
        <v>2.8499635627448061E-2</v>
      </c>
      <c r="Q75" s="558">
        <f xml:space="preserve"> Outputs!T48</f>
        <v>3.0499636334166969E-2</v>
      </c>
      <c r="R75" s="558">
        <f xml:space="preserve"> Outputs!U48</f>
        <v>3.2000000000000473E-2</v>
      </c>
      <c r="S75" s="558">
        <f xml:space="preserve"> Outputs!V48</f>
        <v>3.200000000000025E-2</v>
      </c>
      <c r="T75" s="558">
        <f xml:space="preserve"> Outputs!W48</f>
        <v>3.2000000000000473E-2</v>
      </c>
      <c r="U75" s="558">
        <f xml:space="preserve"> Outputs!X48</f>
        <v>3.0000000000000027E-2</v>
      </c>
      <c r="V75" s="558">
        <f xml:space="preserve"> Outputs!Y48</f>
        <v>3.0000000000000027E-2</v>
      </c>
      <c r="W75" s="558">
        <f xml:space="preserve"> Outputs!Z48</f>
        <v>3.0000000000000027E-2</v>
      </c>
      <c r="X75" s="558">
        <f xml:space="preserve"> Outputs!AA48</f>
        <v>3.0000000000000027E-2</v>
      </c>
      <c r="Y75" s="558">
        <f xml:space="preserve"> Outputs!AB48</f>
        <v>3.0000000000000027E-2</v>
      </c>
    </row>
    <row r="76" spans="1:25" ht="14">
      <c r="A76" t="s">
        <v>836</v>
      </c>
      <c r="B76" s="455" t="s">
        <v>776</v>
      </c>
      <c r="C76" s="455" t="s">
        <v>459</v>
      </c>
      <c r="D76" s="455" t="s">
        <v>1</v>
      </c>
      <c r="E76" s="455" t="s">
        <v>427</v>
      </c>
      <c r="F76" s="455"/>
      <c r="G76" s="558">
        <f xml:space="preserve"> Outputs!J49</f>
        <v>0</v>
      </c>
      <c r="H76" s="558">
        <f xml:space="preserve"> Outputs!K49</f>
        <v>2.428722280887019E-2</v>
      </c>
      <c r="I76" s="558">
        <f xml:space="preserve"> Outputs!L49</f>
        <v>1.8556701030927769E-2</v>
      </c>
      <c r="J76" s="558">
        <f xml:space="preserve"> Outputs!M49</f>
        <v>1.1133603238866474E-2</v>
      </c>
      <c r="K76" s="558">
        <f xml:space="preserve"> Outputs!N49</f>
        <v>4.0040040040039138E-3</v>
      </c>
      <c r="L76" s="558">
        <f xml:space="preserve"> Outputs!O49</f>
        <v>1.4955134596211339E-2</v>
      </c>
      <c r="M76" s="558">
        <f xml:space="preserve"> Outputs!P49</f>
        <v>2.8487229862475427E-2</v>
      </c>
      <c r="N76" s="558">
        <f xml:space="preserve"> Outputs!Q49</f>
        <v>2.1012416427889313E-2</v>
      </c>
      <c r="O76" s="558">
        <f xml:space="preserve"> Outputs!R49</f>
        <v>1.7874647541435307E-2</v>
      </c>
      <c r="P76" s="558">
        <f xml:space="preserve"> Outputs!S49</f>
        <v>1.9916629197662017E-2</v>
      </c>
      <c r="Q76" s="558">
        <f xml:space="preserve"> Outputs!T49</f>
        <v>2.0000000000000906E-2</v>
      </c>
      <c r="R76" s="558">
        <f xml:space="preserve"> Outputs!U49</f>
        <v>2.0916629234383644E-2</v>
      </c>
      <c r="S76" s="558">
        <f xml:space="preserve"> Outputs!V49</f>
        <v>2.1000000000000796E-2</v>
      </c>
      <c r="T76" s="558">
        <f xml:space="preserve"> Outputs!W49</f>
        <v>2.1000000000000796E-2</v>
      </c>
      <c r="U76" s="558">
        <f xml:space="preserve"> Outputs!X49</f>
        <v>2.0000000000000018E-2</v>
      </c>
      <c r="V76" s="558">
        <f xml:space="preserve"> Outputs!Y49</f>
        <v>2.0000000000000018E-2</v>
      </c>
      <c r="W76" s="558">
        <f xml:space="preserve"> Outputs!Z49</f>
        <v>2.0000000000000018E-2</v>
      </c>
      <c r="X76" s="558">
        <f xml:space="preserve"> Outputs!AA49</f>
        <v>2.0000000000000018E-2</v>
      </c>
      <c r="Y76" s="558">
        <f xml:space="preserve"> Outputs!AB49</f>
        <v>2.0000000000000018E-2</v>
      </c>
    </row>
    <row r="77" spans="1:25" ht="14">
      <c r="A77" t="s">
        <v>836</v>
      </c>
      <c r="B77" s="455" t="s">
        <v>777</v>
      </c>
      <c r="C77" s="455" t="s">
        <v>460</v>
      </c>
      <c r="D77" s="455" t="s">
        <v>1</v>
      </c>
      <c r="E77" s="455" t="s">
        <v>427</v>
      </c>
      <c r="F77" s="455"/>
      <c r="G77" s="558">
        <f xml:space="preserve"> Outputs!J50</f>
        <v>0</v>
      </c>
      <c r="H77" s="558">
        <f xml:space="preserve"> Outputs!K50</f>
        <v>2.4123000795263305E-2</v>
      </c>
      <c r="I77" s="558">
        <f xml:space="preserve"> Outputs!L50</f>
        <v>2.088006902502193E-2</v>
      </c>
      <c r="J77" s="558">
        <f xml:space="preserve"> Outputs!M50</f>
        <v>1.1409736308316099E-2</v>
      </c>
      <c r="K77" s="558">
        <f xml:space="preserve"> Outputs!N50</f>
        <v>4.4288459931480784E-3</v>
      </c>
      <c r="L77" s="558">
        <f xml:space="preserve"> Outputs!O50</f>
        <v>1.3727121464226277E-2</v>
      </c>
      <c r="M77" s="558">
        <f xml:space="preserve"> Outputs!P50</f>
        <v>2.6343865408288814E-2</v>
      </c>
      <c r="N77" s="558">
        <f xml:space="preserve"> Outputs!Q50</f>
        <v>2.1269790500559882E-2</v>
      </c>
      <c r="O77" s="558">
        <f xml:space="preserve"> Outputs!R50</f>
        <v>1.9909655450194963E-2</v>
      </c>
      <c r="P77" s="558">
        <f xml:space="preserve"> Outputs!S50</f>
        <v>1.983364056224568E-2</v>
      </c>
      <c r="Q77" s="558">
        <f xml:space="preserve"> Outputs!T50</f>
        <v>2.0041983108134875E-2</v>
      </c>
      <c r="R77" s="558">
        <f xml:space="preserve"> Outputs!U50</f>
        <v>2.0751251595618525E-2</v>
      </c>
      <c r="S77" s="558">
        <f xml:space="preserve"> Outputs!V50</f>
        <v>2.1000000000000352E-2</v>
      </c>
      <c r="T77" s="558">
        <f xml:space="preserve"> Outputs!W50</f>
        <v>2.1000000000000796E-2</v>
      </c>
      <c r="U77" s="558">
        <f xml:space="preserve"> Outputs!X50</f>
        <v>2.0000000000000018E-2</v>
      </c>
      <c r="V77" s="558">
        <f xml:space="preserve"> Outputs!Y50</f>
        <v>2.0000000000000018E-2</v>
      </c>
      <c r="W77" s="558">
        <f xml:space="preserve"> Outputs!Z50</f>
        <v>2.000000000000024E-2</v>
      </c>
      <c r="X77" s="558">
        <f xml:space="preserve"> Outputs!AA50</f>
        <v>1.9999999999999796E-2</v>
      </c>
      <c r="Y77" s="558">
        <f xml:space="preserve"> Outputs!AB50</f>
        <v>2.000000000000024E-2</v>
      </c>
    </row>
    <row r="78" spans="1:25" ht="14">
      <c r="A78" t="s">
        <v>836</v>
      </c>
      <c r="B78" s="455" t="s">
        <v>744</v>
      </c>
      <c r="C78" s="455" t="s">
        <v>461</v>
      </c>
      <c r="D78" s="455" t="s">
        <v>1</v>
      </c>
      <c r="E78" s="455" t="s">
        <v>427</v>
      </c>
      <c r="F78" s="455"/>
      <c r="G78" s="558">
        <f xml:space="preserve"> Outputs!J51</f>
        <v>0</v>
      </c>
      <c r="H78" s="558">
        <f xml:space="preserve"> Outputs!K51</f>
        <v>2.515723270440251E-2</v>
      </c>
      <c r="I78" s="558">
        <f xml:space="preserve"> Outputs!L51</f>
        <v>1.5337423312883347E-2</v>
      </c>
      <c r="J78" s="558">
        <f xml:space="preserve"> Outputs!M51</f>
        <v>3.0211480362536403E-3</v>
      </c>
      <c r="K78" s="558">
        <f xml:space="preserve"> Outputs!N51</f>
        <v>8.0321285140563248E-3</v>
      </c>
      <c r="L78" s="558">
        <f xml:space="preserve"> Outputs!O51</f>
        <v>2.2908366533864521E-2</v>
      </c>
      <c r="M78" s="558">
        <f xml:space="preserve"> Outputs!P51</f>
        <v>2.3369036027263812E-2</v>
      </c>
      <c r="N78" s="558">
        <f xml:space="preserve"> Outputs!Q51</f>
        <v>1.8078020932445371E-2</v>
      </c>
      <c r="O78" s="558">
        <f xml:space="preserve"> Outputs!R51</f>
        <v>2.3574481095728794E-2</v>
      </c>
      <c r="P78" s="558">
        <f xml:space="preserve"> Outputs!S51</f>
        <v>2.0000000000000684E-2</v>
      </c>
      <c r="Q78" s="558">
        <f xml:space="preserve"> Outputs!T51</f>
        <v>2.0249908140764772E-2</v>
      </c>
      <c r="R78" s="558">
        <f xml:space="preserve"> Outputs!U51</f>
        <v>2.1000000000000796E-2</v>
      </c>
      <c r="S78" s="558">
        <f xml:space="preserve"> Outputs!V51</f>
        <v>2.1000000000000574E-2</v>
      </c>
      <c r="T78" s="558">
        <f xml:space="preserve"> Outputs!W51</f>
        <v>2.1000000000000796E-2</v>
      </c>
      <c r="U78" s="558">
        <f xml:space="preserve"> Outputs!X51</f>
        <v>2.0000000000000018E-2</v>
      </c>
      <c r="V78" s="558">
        <f xml:space="preserve"> Outputs!Y51</f>
        <v>2.0000000000000018E-2</v>
      </c>
      <c r="W78" s="558">
        <f xml:space="preserve"> Outputs!Z51</f>
        <v>2.0000000000000018E-2</v>
      </c>
      <c r="X78" s="558">
        <f xml:space="preserve"> Outputs!AA51</f>
        <v>2.0000000000000018E-2</v>
      </c>
      <c r="Y78" s="558">
        <f xml:space="preserve"> Outputs!AB51</f>
        <v>2.0000000000000018E-2</v>
      </c>
    </row>
    <row r="79" spans="1:25" ht="14">
      <c r="A79" t="s">
        <v>836</v>
      </c>
      <c r="B79" s="455" t="s">
        <v>778</v>
      </c>
      <c r="C79" s="455" t="s">
        <v>462</v>
      </c>
      <c r="D79" s="455" t="s">
        <v>1</v>
      </c>
      <c r="E79" s="455" t="s">
        <v>427</v>
      </c>
      <c r="F79" s="455"/>
      <c r="G79" s="558">
        <f xml:space="preserve"> Outputs!J52</f>
        <v>0</v>
      </c>
      <c r="H79" s="558">
        <f xml:space="preserve"> Outputs!K52</f>
        <v>6.7747907148660858E-3</v>
      </c>
      <c r="I79" s="558">
        <f xml:space="preserve"> Outputs!L52</f>
        <v>7.967722262740784E-3</v>
      </c>
      <c r="J79" s="558">
        <f xml:space="preserve"> Outputs!M52</f>
        <v>8.1877213188026321E-3</v>
      </c>
      <c r="K79" s="558">
        <f xml:space="preserve"> Outputs!N52</f>
        <v>6.3503747860726989E-3</v>
      </c>
      <c r="L79" s="558">
        <f xml:space="preserve"> Outputs!O52</f>
        <v>7.6977789597749702E-3</v>
      </c>
      <c r="M79" s="558">
        <f xml:space="preserve"> Outputs!P52</f>
        <v>1.1078695049587139E-2</v>
      </c>
      <c r="N79" s="558">
        <f xml:space="preserve"> Outputs!Q52</f>
        <v>9.2858492581475716E-3</v>
      </c>
      <c r="O79" s="558">
        <f xml:space="preserve"> Outputs!R52</f>
        <v>1.161248525830616E-2</v>
      </c>
      <c r="P79" s="558">
        <f xml:space="preserve"> Outputs!S52</f>
        <v>8.8960916848914717E-3</v>
      </c>
      <c r="Q79" s="558">
        <f xml:space="preserve"> Outputs!T52</f>
        <v>9.5456655774601717E-3</v>
      </c>
      <c r="R79" s="558">
        <f xml:space="preserve"> Outputs!U52</f>
        <v>1.0752431675141727E-2</v>
      </c>
      <c r="S79" s="558">
        <f xml:space="preserve"> Outputs!V52</f>
        <v>1.1000000000000121E-2</v>
      </c>
      <c r="T79" s="558">
        <f xml:space="preserve"> Outputs!W52</f>
        <v>1.0999999999999233E-2</v>
      </c>
      <c r="U79" s="558">
        <f xml:space="preserve"> Outputs!X52</f>
        <v>1.0000000000000009E-2</v>
      </c>
      <c r="V79" s="558">
        <f xml:space="preserve"> Outputs!Y52</f>
        <v>9.9999999999997868E-3</v>
      </c>
      <c r="W79" s="558">
        <f xml:space="preserve"> Outputs!Z52</f>
        <v>9.9999999999997868E-3</v>
      </c>
      <c r="X79" s="558">
        <f xml:space="preserve"> Outputs!AA52</f>
        <v>1.0000000000000009E-2</v>
      </c>
      <c r="Y79" s="558">
        <f xml:space="preserve"> Outputs!AB52</f>
        <v>1.0000000000000231E-2</v>
      </c>
    </row>
    <row r="80" spans="1:25" ht="14">
      <c r="A80" t="s">
        <v>836</v>
      </c>
      <c r="B80" s="455" t="s">
        <v>779</v>
      </c>
      <c r="C80" s="455" t="s">
        <v>463</v>
      </c>
      <c r="D80" s="455" t="s">
        <v>1</v>
      </c>
      <c r="E80" s="455" t="s">
        <v>427</v>
      </c>
      <c r="F80" s="455"/>
      <c r="G80" s="558">
        <f xml:space="preserve"> Outputs!J55</f>
        <v>0</v>
      </c>
      <c r="H80" s="558">
        <f xml:space="preserve"> Outputs!K55</f>
        <v>0</v>
      </c>
      <c r="I80" s="558">
        <f xml:space="preserve"> Outputs!L55</f>
        <v>0</v>
      </c>
      <c r="J80" s="558">
        <f xml:space="preserve"> Outputs!M55</f>
        <v>0</v>
      </c>
      <c r="K80" s="558">
        <f xml:space="preserve"> Outputs!N55</f>
        <v>0</v>
      </c>
      <c r="L80" s="558">
        <f xml:space="preserve"> Outputs!O55</f>
        <v>0</v>
      </c>
      <c r="M80" s="558">
        <f xml:space="preserve"> Outputs!P55</f>
        <v>0</v>
      </c>
      <c r="N80" s="558">
        <f xml:space="preserve"> Outputs!Q55</f>
        <v>0</v>
      </c>
      <c r="O80" s="558">
        <f xml:space="preserve"> Outputs!R55</f>
        <v>0</v>
      </c>
      <c r="P80" s="558">
        <f xml:space="preserve"> Outputs!S55</f>
        <v>0.03</v>
      </c>
      <c r="Q80" s="558">
        <f xml:space="preserve"> Outputs!T55</f>
        <v>0.03</v>
      </c>
      <c r="R80" s="558">
        <f xml:space="preserve"> Outputs!U55</f>
        <v>0.03</v>
      </c>
      <c r="S80" s="558">
        <f xml:space="preserve"> Outputs!V55</f>
        <v>0.03</v>
      </c>
      <c r="T80" s="558">
        <f xml:space="preserve"> Outputs!W55</f>
        <v>0.03</v>
      </c>
      <c r="U80" s="558">
        <f xml:space="preserve"> Outputs!X55</f>
        <v>0.03</v>
      </c>
      <c r="V80" s="558">
        <f xml:space="preserve"> Outputs!Y55</f>
        <v>0.03</v>
      </c>
      <c r="W80" s="558">
        <f xml:space="preserve"> Outputs!Z55</f>
        <v>0.03</v>
      </c>
      <c r="X80" s="558">
        <f xml:space="preserve"> Outputs!AA55</f>
        <v>0.03</v>
      </c>
      <c r="Y80" s="558">
        <f xml:space="preserve"> Outputs!AB55</f>
        <v>0.03</v>
      </c>
    </row>
    <row r="81" spans="1:25" ht="14">
      <c r="A81" t="s">
        <v>836</v>
      </c>
      <c r="B81" s="455" t="s">
        <v>780</v>
      </c>
      <c r="C81" s="455" t="s">
        <v>464</v>
      </c>
      <c r="D81" s="455" t="s">
        <v>1</v>
      </c>
      <c r="E81" s="455" t="s">
        <v>427</v>
      </c>
      <c r="F81" s="455"/>
      <c r="G81" s="558">
        <f xml:space="preserve"> Outputs!J56</f>
        <v>0</v>
      </c>
      <c r="H81" s="558">
        <f xml:space="preserve"> Outputs!K56</f>
        <v>0</v>
      </c>
      <c r="I81" s="558">
        <f xml:space="preserve"> Outputs!L56</f>
        <v>0</v>
      </c>
      <c r="J81" s="558">
        <f xml:space="preserve"> Outputs!M56</f>
        <v>0</v>
      </c>
      <c r="K81" s="558">
        <f xml:space="preserve"> Outputs!N56</f>
        <v>0</v>
      </c>
      <c r="L81" s="558">
        <f xml:space="preserve"> Outputs!O56</f>
        <v>0</v>
      </c>
      <c r="M81" s="558">
        <f xml:space="preserve"> Outputs!P56</f>
        <v>0</v>
      </c>
      <c r="N81" s="558">
        <f xml:space="preserve"> Outputs!Q56</f>
        <v>0</v>
      </c>
      <c r="O81" s="558">
        <f xml:space="preserve"> Outputs!R56</f>
        <v>0</v>
      </c>
      <c r="P81" s="558">
        <f xml:space="preserve"> Outputs!S56</f>
        <v>0.02</v>
      </c>
      <c r="Q81" s="558">
        <f xml:space="preserve"> Outputs!T56</f>
        <v>0.02</v>
      </c>
      <c r="R81" s="558">
        <f xml:space="preserve"> Outputs!U56</f>
        <v>0.02</v>
      </c>
      <c r="S81" s="558">
        <f xml:space="preserve"> Outputs!V56</f>
        <v>0.02</v>
      </c>
      <c r="T81" s="558">
        <f xml:space="preserve"> Outputs!W56</f>
        <v>0.02</v>
      </c>
      <c r="U81" s="558">
        <f xml:space="preserve"> Outputs!X56</f>
        <v>0.02</v>
      </c>
      <c r="V81" s="558">
        <f xml:space="preserve"> Outputs!Y56</f>
        <v>0.02</v>
      </c>
      <c r="W81" s="558">
        <f xml:space="preserve"> Outputs!Z56</f>
        <v>0.02</v>
      </c>
      <c r="X81" s="558">
        <f xml:space="preserve"> Outputs!AA56</f>
        <v>0.02</v>
      </c>
      <c r="Y81" s="558">
        <f xml:space="preserve"> Outputs!AB56</f>
        <v>0.02</v>
      </c>
    </row>
    <row r="82" spans="1:25" ht="14">
      <c r="A82" t="s">
        <v>836</v>
      </c>
      <c r="B82" t="s">
        <v>792</v>
      </c>
      <c r="C82" t="s">
        <v>794</v>
      </c>
      <c r="D82" s="455" t="s">
        <v>796</v>
      </c>
      <c r="E82" s="455" t="s">
        <v>427</v>
      </c>
      <c r="F82" s="559" t="str">
        <f t="shared" ref="F82" ca="1" si="2">CONCATENATE("[…]", TEXT(NOW(),"dd/mm/yyy hh:mm:ss"))</f>
        <v>[…]12/12/2019 13:28:34</v>
      </c>
      <c r="G82" s="559" t="str">
        <f t="shared" ref="G82:Y82" ca="1" si="3">CONCATENATE("[…]", TEXT(NOW(),"dd/mm/yyy hh:mm:ss"))</f>
        <v>[…]12/12/2019 13:28:34</v>
      </c>
      <c r="H82" s="559" t="str">
        <f t="shared" ca="1" si="3"/>
        <v>[…]12/12/2019 13:28:34</v>
      </c>
      <c r="I82" s="559" t="str">
        <f t="shared" ca="1" si="3"/>
        <v>[…]12/12/2019 13:28:34</v>
      </c>
      <c r="J82" s="559" t="str">
        <f t="shared" ca="1" si="3"/>
        <v>[…]12/12/2019 13:28:34</v>
      </c>
      <c r="K82" s="559" t="str">
        <f t="shared" ca="1" si="3"/>
        <v>[…]12/12/2019 13:28:34</v>
      </c>
      <c r="L82" s="559" t="str">
        <f t="shared" ca="1" si="3"/>
        <v>[…]12/12/2019 13:28:34</v>
      </c>
      <c r="M82" s="559" t="str">
        <f t="shared" ca="1" si="3"/>
        <v>[…]12/12/2019 13:28:34</v>
      </c>
      <c r="N82" s="559" t="str">
        <f t="shared" ca="1" si="3"/>
        <v>[…]12/12/2019 13:28:34</v>
      </c>
      <c r="O82" s="559" t="str">
        <f t="shared" ca="1" si="3"/>
        <v>[…]12/12/2019 13:28:34</v>
      </c>
      <c r="P82" s="559" t="str">
        <f t="shared" ca="1" si="3"/>
        <v>[…]12/12/2019 13:28:34</v>
      </c>
      <c r="Q82" s="559" t="str">
        <f t="shared" ca="1" si="3"/>
        <v>[…]12/12/2019 13:28:34</v>
      </c>
      <c r="R82" s="559" t="str">
        <f t="shared" ca="1" si="3"/>
        <v>[…]12/12/2019 13:28:34</v>
      </c>
      <c r="S82" s="559" t="str">
        <f t="shared" ca="1" si="3"/>
        <v>[…]12/12/2019 13:28:34</v>
      </c>
      <c r="T82" s="559" t="str">
        <f t="shared" ca="1" si="3"/>
        <v>[…]12/12/2019 13:28:34</v>
      </c>
      <c r="U82" s="559" t="str">
        <f t="shared" ca="1" si="3"/>
        <v>[…]12/12/2019 13:28:34</v>
      </c>
      <c r="V82" s="559" t="str">
        <f t="shared" ca="1" si="3"/>
        <v>[…]12/12/2019 13:28:34</v>
      </c>
      <c r="W82" s="559" t="str">
        <f t="shared" ca="1" si="3"/>
        <v>[…]12/12/2019 13:28:34</v>
      </c>
      <c r="X82" s="559" t="str">
        <f t="shared" ca="1" si="3"/>
        <v>[…]12/12/2019 13:28:34</v>
      </c>
      <c r="Y82" s="559" t="str">
        <f t="shared" ca="1" si="3"/>
        <v>[…]12/12/2019 13:28:34</v>
      </c>
    </row>
    <row r="83" spans="1:25" ht="14">
      <c r="A83" t="s">
        <v>836</v>
      </c>
      <c r="B83" t="s">
        <v>793</v>
      </c>
      <c r="C83" t="s">
        <v>795</v>
      </c>
      <c r="D83" s="455" t="s">
        <v>796</v>
      </c>
      <c r="E83" s="455" t="s">
        <v>427</v>
      </c>
      <c r="F83" t="str">
        <f t="shared" ref="F83" ca="1" si="4">MID(CELL("filename"),SEARCH("[",CELL("filename"))+1,SEARCH("]",CELL("filename"))-SEARCH("[",CELL("filename"))-1)</f>
        <v>Inflation model_FD.xlsx</v>
      </c>
      <c r="G83" t="str">
        <f t="shared" ref="G83:Y83" ca="1" si="5">MID(CELL("filename"),SEARCH("[",CELL("filename"))+1,SEARCH("]",CELL("filename"))-SEARCH("[",CELL("filename"))-1)</f>
        <v>Inflation model_FD.xlsx</v>
      </c>
      <c r="H83" t="str">
        <f t="shared" ca="1" si="5"/>
        <v>Inflation model_FD.xlsx</v>
      </c>
      <c r="I83" t="str">
        <f t="shared" ca="1" si="5"/>
        <v>Inflation model_FD.xlsx</v>
      </c>
      <c r="J83" t="str">
        <f t="shared" ca="1" si="5"/>
        <v>Inflation model_FD.xlsx</v>
      </c>
      <c r="K83" t="str">
        <f t="shared" ca="1" si="5"/>
        <v>Inflation model_FD.xlsx</v>
      </c>
      <c r="L83" t="str">
        <f t="shared" ca="1" si="5"/>
        <v>Inflation model_FD.xlsx</v>
      </c>
      <c r="M83" t="str">
        <f t="shared" ca="1" si="5"/>
        <v>Inflation model_FD.xlsx</v>
      </c>
      <c r="N83" t="str">
        <f t="shared" ca="1" si="5"/>
        <v>Inflation model_FD.xlsx</v>
      </c>
      <c r="O83" t="str">
        <f t="shared" ca="1" si="5"/>
        <v>Inflation model_FD.xlsx</v>
      </c>
      <c r="P83" t="str">
        <f t="shared" ca="1" si="5"/>
        <v>Inflation model_FD.xlsx</v>
      </c>
      <c r="Q83" t="str">
        <f t="shared" ca="1" si="5"/>
        <v>Inflation model_FD.xlsx</v>
      </c>
      <c r="R83" t="str">
        <f t="shared" ca="1" si="5"/>
        <v>Inflation model_FD.xlsx</v>
      </c>
      <c r="S83" t="str">
        <f t="shared" ca="1" si="5"/>
        <v>Inflation model_FD.xlsx</v>
      </c>
      <c r="T83" t="str">
        <f t="shared" ca="1" si="5"/>
        <v>Inflation model_FD.xlsx</v>
      </c>
      <c r="U83" t="str">
        <f t="shared" ca="1" si="5"/>
        <v>Inflation model_FD.xlsx</v>
      </c>
      <c r="V83" t="str">
        <f t="shared" ca="1" si="5"/>
        <v>Inflation model_FD.xlsx</v>
      </c>
      <c r="W83" t="str">
        <f t="shared" ca="1" si="5"/>
        <v>Inflation model_FD.xlsx</v>
      </c>
      <c r="X83" t="str">
        <f t="shared" ca="1" si="5"/>
        <v>Inflation model_FD.xlsx</v>
      </c>
      <c r="Y83" t="str">
        <f t="shared" ca="1" si="5"/>
        <v>Inflation model_FD.xlsx</v>
      </c>
    </row>
    <row r="84" spans="1:25" ht="14">
      <c r="A84" t="s">
        <v>838</v>
      </c>
      <c r="B84" s="455" t="s">
        <v>743</v>
      </c>
      <c r="C84" s="455" t="s">
        <v>426</v>
      </c>
      <c r="D84" s="455" t="s">
        <v>50</v>
      </c>
      <c r="E84" s="455" t="s">
        <v>427</v>
      </c>
      <c r="F84" s="455"/>
      <c r="G84" s="456">
        <f xml:space="preserve"> Outputs!J9</f>
        <v>12</v>
      </c>
      <c r="H84" s="456">
        <f xml:space="preserve"> Outputs!K9</f>
        <v>12</v>
      </c>
      <c r="I84" s="456">
        <f xml:space="preserve"> Outputs!L9</f>
        <v>12</v>
      </c>
      <c r="J84" s="456">
        <f xml:space="preserve"> Outputs!M9</f>
        <v>12</v>
      </c>
      <c r="K84" s="456">
        <f xml:space="preserve"> Outputs!N9</f>
        <v>12</v>
      </c>
      <c r="L84" s="456">
        <f xml:space="preserve"> Outputs!O9</f>
        <v>12</v>
      </c>
      <c r="M84" s="456">
        <f xml:space="preserve"> Outputs!P9</f>
        <v>12</v>
      </c>
      <c r="N84" s="456">
        <f xml:space="preserve"> Outputs!Q9</f>
        <v>12</v>
      </c>
      <c r="O84" s="456">
        <f xml:space="preserve"> Outputs!R9</f>
        <v>12</v>
      </c>
      <c r="P84" s="456">
        <f xml:space="preserve"> Outputs!S9</f>
        <v>12</v>
      </c>
      <c r="Q84" s="456">
        <f xml:space="preserve"> Outputs!T9</f>
        <v>12</v>
      </c>
      <c r="R84" s="456">
        <f xml:space="preserve"> Outputs!U9</f>
        <v>12</v>
      </c>
      <c r="S84" s="456">
        <f xml:space="preserve"> Outputs!V9</f>
        <v>12</v>
      </c>
      <c r="T84" s="456">
        <f xml:space="preserve"> Outputs!W9</f>
        <v>12</v>
      </c>
      <c r="U84" s="456">
        <f xml:space="preserve"> Outputs!X9</f>
        <v>12</v>
      </c>
      <c r="V84" s="456">
        <f xml:space="preserve"> Outputs!Y9</f>
        <v>12</v>
      </c>
      <c r="W84" s="456">
        <f xml:space="preserve"> Outputs!Z9</f>
        <v>12</v>
      </c>
      <c r="X84" s="456">
        <f xml:space="preserve"> Outputs!AA9</f>
        <v>12</v>
      </c>
      <c r="Y84" s="456">
        <f xml:space="preserve"> Outputs!AB9</f>
        <v>12</v>
      </c>
    </row>
    <row r="85" spans="1:25" ht="14">
      <c r="A85" t="s">
        <v>838</v>
      </c>
      <c r="B85" s="455" t="s">
        <v>745</v>
      </c>
      <c r="C85" s="455" t="s">
        <v>428</v>
      </c>
      <c r="D85" s="455" t="s">
        <v>50</v>
      </c>
      <c r="E85" s="455" t="s">
        <v>427</v>
      </c>
      <c r="F85" s="455"/>
      <c r="G85" s="456">
        <f xml:space="preserve"> Outputs!J10</f>
        <v>234.4</v>
      </c>
      <c r="H85" s="456">
        <f xml:space="preserve"> Outputs!K10</f>
        <v>242.5</v>
      </c>
      <c r="I85" s="456">
        <f xml:space="preserve"> Outputs!L10</f>
        <v>249.5</v>
      </c>
      <c r="J85" s="456">
        <f xml:space="preserve"> Outputs!M10</f>
        <v>255.7</v>
      </c>
      <c r="K85" s="456">
        <f xml:space="preserve"> Outputs!N10</f>
        <v>258</v>
      </c>
      <c r="L85" s="456">
        <f xml:space="preserve"> Outputs!O10</f>
        <v>261.39999999999998</v>
      </c>
      <c r="M85" s="456">
        <f xml:space="preserve"> Outputs!P10</f>
        <v>270.60000000000002</v>
      </c>
      <c r="N85" s="456">
        <f xml:space="preserve"> Outputs!Q10</f>
        <v>279.7</v>
      </c>
      <c r="O85" s="456">
        <f xml:space="preserve"> Outputs!R10</f>
        <v>288.2</v>
      </c>
      <c r="P85" s="456">
        <f xml:space="preserve"> Outputs!S10</f>
        <v>296.81994379694231</v>
      </c>
      <c r="Q85" s="456">
        <f xml:space="preserve"> Outputs!T10</f>
        <v>305.32865399748647</v>
      </c>
      <c r="R85" s="456">
        <f xml:space="preserve"> Outputs!U10</f>
        <v>314.69193444620061</v>
      </c>
      <c r="S85" s="456">
        <f xml:space="preserve"> Outputs!V10</f>
        <v>324.76207634847918</v>
      </c>
      <c r="T85" s="456">
        <f xml:space="preserve"> Outputs!W10</f>
        <v>335.15446279163058</v>
      </c>
      <c r="U85" s="456">
        <f xml:space="preserve"> Outputs!X10</f>
        <v>345.2090966753795</v>
      </c>
      <c r="V85" s="456">
        <f xml:space="preserve"> Outputs!Y10</f>
        <v>355.56536957564089</v>
      </c>
      <c r="W85" s="456">
        <f xml:space="preserve"> Outputs!Z10</f>
        <v>366.2323306629101</v>
      </c>
      <c r="X85" s="456">
        <f xml:space="preserve"> Outputs!AA10</f>
        <v>377.21930058279742</v>
      </c>
      <c r="Y85" s="456">
        <f xml:space="preserve"> Outputs!AB10</f>
        <v>388.53587960028136</v>
      </c>
    </row>
    <row r="86" spans="1:25" ht="14">
      <c r="A86" t="s">
        <v>838</v>
      </c>
      <c r="B86" s="455" t="s">
        <v>746</v>
      </c>
      <c r="C86" s="455" t="s">
        <v>429</v>
      </c>
      <c r="D86" s="455" t="s">
        <v>50</v>
      </c>
      <c r="E86" s="455" t="s">
        <v>427</v>
      </c>
      <c r="F86" s="455"/>
      <c r="G86" s="456">
        <f xml:space="preserve"> Outputs!J11</f>
        <v>235.2</v>
      </c>
      <c r="H86" s="456">
        <f xml:space="preserve"> Outputs!K11</f>
        <v>242.4</v>
      </c>
      <c r="I86" s="456">
        <f xml:space="preserve"> Outputs!L11</f>
        <v>250</v>
      </c>
      <c r="J86" s="456">
        <f xml:space="preserve"> Outputs!M11</f>
        <v>255.9</v>
      </c>
      <c r="K86" s="456">
        <f xml:space="preserve"> Outputs!N11</f>
        <v>258.5</v>
      </c>
      <c r="L86" s="456">
        <f xml:space="preserve"> Outputs!O11</f>
        <v>262.10000000000002</v>
      </c>
      <c r="M86" s="456">
        <f xml:space="preserve"> Outputs!P11</f>
        <v>271.7</v>
      </c>
      <c r="N86" s="456">
        <f xml:space="preserve"> Outputs!Q11</f>
        <v>280.7</v>
      </c>
      <c r="O86" s="456">
        <f xml:space="preserve"> Outputs!R11</f>
        <v>289.2</v>
      </c>
      <c r="P86" s="456">
        <f xml:space="preserve"> Outputs!S11</f>
        <v>297.50379137925444</v>
      </c>
      <c r="Q86" s="456">
        <f xml:space="preserve"> Outputs!T11</f>
        <v>306.08167682745864</v>
      </c>
      <c r="R86" s="456">
        <f xml:space="preserve"> Outputs!U11</f>
        <v>315.51905088813692</v>
      </c>
      <c r="S86" s="456">
        <f xml:space="preserve"> Outputs!V11</f>
        <v>325.61566051655751</v>
      </c>
      <c r="T86" s="456">
        <f xml:space="preserve"> Outputs!W11</f>
        <v>336.03536165308736</v>
      </c>
      <c r="U86" s="456">
        <f xml:space="preserve"> Outputs!X11</f>
        <v>346.11642250268</v>
      </c>
      <c r="V86" s="456">
        <f xml:space="preserve"> Outputs!Y11</f>
        <v>356.49991517776039</v>
      </c>
      <c r="W86" s="456">
        <f xml:space="preserve"> Outputs!Z11</f>
        <v>367.19491263309322</v>
      </c>
      <c r="X86" s="456">
        <f xml:space="preserve"> Outputs!AA11</f>
        <v>378.21076001208604</v>
      </c>
      <c r="Y86" s="456">
        <f xml:space="preserve"> Outputs!AB11</f>
        <v>389.55708281244864</v>
      </c>
    </row>
    <row r="87" spans="1:25" ht="14">
      <c r="A87" t="s">
        <v>838</v>
      </c>
      <c r="B87" s="455" t="s">
        <v>747</v>
      </c>
      <c r="C87" s="455" t="s">
        <v>430</v>
      </c>
      <c r="D87" s="455" t="s">
        <v>50</v>
      </c>
      <c r="E87" s="455" t="s">
        <v>427</v>
      </c>
      <c r="F87" s="455"/>
      <c r="G87" s="456">
        <f xml:space="preserve"> Outputs!J12</f>
        <v>235.2</v>
      </c>
      <c r="H87" s="456">
        <f xml:space="preserve"> Outputs!K12</f>
        <v>241.8</v>
      </c>
      <c r="I87" s="456">
        <f xml:space="preserve"> Outputs!L12</f>
        <v>249.7</v>
      </c>
      <c r="J87" s="456">
        <f xml:space="preserve"> Outputs!M12</f>
        <v>256.3</v>
      </c>
      <c r="K87" s="456">
        <f xml:space="preserve"> Outputs!N12</f>
        <v>258.89999999999998</v>
      </c>
      <c r="L87" s="456">
        <f xml:space="preserve"> Outputs!O12</f>
        <v>263.10000000000002</v>
      </c>
      <c r="M87" s="456">
        <f xml:space="preserve"> Outputs!P12</f>
        <v>272.3</v>
      </c>
      <c r="N87" s="456">
        <f xml:space="preserve"> Outputs!Q12</f>
        <v>281.5</v>
      </c>
      <c r="O87" s="456">
        <f xml:space="preserve"> Outputs!R12</f>
        <v>289.60000000000002</v>
      </c>
      <c r="P87" s="456">
        <f xml:space="preserve"> Outputs!S12</f>
        <v>298.18921448748932</v>
      </c>
      <c r="Q87" s="456">
        <f xml:space="preserve"> Outputs!T12</f>
        <v>306.8365568148742</v>
      </c>
      <c r="R87" s="456">
        <f xml:space="preserve"> Outputs!U12</f>
        <v>316.34834127078682</v>
      </c>
      <c r="S87" s="456">
        <f xml:space="preserve"> Outputs!V12</f>
        <v>326.47148819145218</v>
      </c>
      <c r="T87" s="456">
        <f xml:space="preserve"> Outputs!W12</f>
        <v>336.91857581357868</v>
      </c>
      <c r="U87" s="456">
        <f xml:space="preserve"> Outputs!X12</f>
        <v>347.02613308798607</v>
      </c>
      <c r="V87" s="456">
        <f xml:space="preserve"> Outputs!Y12</f>
        <v>357.43691708062568</v>
      </c>
      <c r="W87" s="456">
        <f xml:space="preserve"> Outputs!Z12</f>
        <v>368.16002459304445</v>
      </c>
      <c r="X87" s="456">
        <f xml:space="preserve"> Outputs!AA12</f>
        <v>379.20482533083577</v>
      </c>
      <c r="Y87" s="456">
        <f xml:space="preserve"> Outputs!AB12</f>
        <v>390.58097009076084</v>
      </c>
    </row>
    <row r="88" spans="1:25" ht="14">
      <c r="A88" t="s">
        <v>838</v>
      </c>
      <c r="B88" s="455" t="s">
        <v>748</v>
      </c>
      <c r="C88" s="455" t="s">
        <v>431</v>
      </c>
      <c r="D88" s="455" t="s">
        <v>50</v>
      </c>
      <c r="E88" s="455" t="s">
        <v>427</v>
      </c>
      <c r="F88" s="455"/>
      <c r="G88" s="456">
        <f xml:space="preserve"> Outputs!J13</f>
        <v>234.7</v>
      </c>
      <c r="H88" s="456">
        <f xml:space="preserve"> Outputs!K13</f>
        <v>242.1</v>
      </c>
      <c r="I88" s="456">
        <f xml:space="preserve"> Outputs!L13</f>
        <v>249.7</v>
      </c>
      <c r="J88" s="456">
        <f xml:space="preserve"> Outputs!M13</f>
        <v>256</v>
      </c>
      <c r="K88" s="456">
        <f xml:space="preserve"> Outputs!N13</f>
        <v>258.60000000000002</v>
      </c>
      <c r="L88" s="456">
        <f xml:space="preserve"> Outputs!O13</f>
        <v>263.39999999999998</v>
      </c>
      <c r="M88" s="456">
        <f xml:space="preserve"> Outputs!P13</f>
        <v>272.89999999999998</v>
      </c>
      <c r="N88" s="456">
        <f xml:space="preserve"> Outputs!Q13</f>
        <v>281.7</v>
      </c>
      <c r="O88" s="456">
        <f xml:space="preserve"> Outputs!R13</f>
        <v>289.5</v>
      </c>
      <c r="P88" s="456">
        <f xml:space="preserve"> Outputs!S13</f>
        <v>298.87621675152292</v>
      </c>
      <c r="Q88" s="456">
        <f xml:space="preserve"> Outputs!T13</f>
        <v>307.59329853998446</v>
      </c>
      <c r="R88" s="456">
        <f xml:space="preserve"> Outputs!U13</f>
        <v>317.17981130799899</v>
      </c>
      <c r="S88" s="456">
        <f xml:space="preserve"> Outputs!V13</f>
        <v>327.32956526985515</v>
      </c>
      <c r="T88" s="456">
        <f xml:space="preserve"> Outputs!W13</f>
        <v>337.80411135849056</v>
      </c>
      <c r="U88" s="456">
        <f xml:space="preserve"> Outputs!X13</f>
        <v>347.9382346992453</v>
      </c>
      <c r="V88" s="456">
        <f xml:space="preserve"> Outputs!Y13</f>
        <v>358.37638174022266</v>
      </c>
      <c r="W88" s="456">
        <f xml:space="preserve"> Outputs!Z13</f>
        <v>369.12767319242937</v>
      </c>
      <c r="X88" s="456">
        <f xml:space="preserve"> Outputs!AA13</f>
        <v>380.20150338820224</v>
      </c>
      <c r="Y88" s="456">
        <f xml:space="preserve"> Outputs!AB13</f>
        <v>391.60754848984834</v>
      </c>
    </row>
    <row r="89" spans="1:25" ht="14">
      <c r="A89" t="s">
        <v>838</v>
      </c>
      <c r="B89" s="455" t="s">
        <v>749</v>
      </c>
      <c r="C89" s="455" t="s">
        <v>432</v>
      </c>
      <c r="D89" s="455" t="s">
        <v>50</v>
      </c>
      <c r="E89" s="455" t="s">
        <v>427</v>
      </c>
      <c r="F89" s="455"/>
      <c r="G89" s="456">
        <f xml:space="preserve"> Outputs!J14</f>
        <v>236.1</v>
      </c>
      <c r="H89" s="456">
        <f xml:space="preserve"> Outputs!K14</f>
        <v>243</v>
      </c>
      <c r="I89" s="456">
        <f xml:space="preserve"> Outputs!L14</f>
        <v>251</v>
      </c>
      <c r="J89" s="456">
        <f xml:space="preserve"> Outputs!M14</f>
        <v>257</v>
      </c>
      <c r="K89" s="456">
        <f xml:space="preserve"> Outputs!N14</f>
        <v>259.8</v>
      </c>
      <c r="L89" s="456">
        <f xml:space="preserve"> Outputs!O14</f>
        <v>264.39999999999998</v>
      </c>
      <c r="M89" s="456">
        <f xml:space="preserve"> Outputs!P14</f>
        <v>274.7</v>
      </c>
      <c r="N89" s="456">
        <f xml:space="preserve"> Outputs!Q14</f>
        <v>284.2</v>
      </c>
      <c r="O89" s="456">
        <f xml:space="preserve"> Outputs!R14</f>
        <v>291.5</v>
      </c>
      <c r="P89" s="456">
        <f xml:space="preserve"> Outputs!S14</f>
        <v>299.5648018095942</v>
      </c>
      <c r="Q89" s="456">
        <f xml:space="preserve"> Outputs!T14</f>
        <v>308.35190659433681</v>
      </c>
      <c r="R89" s="456">
        <f xml:space="preserve"> Outputs!U14</f>
        <v>318.01346672864008</v>
      </c>
      <c r="S89" s="456">
        <f xml:space="preserve"> Outputs!V14</f>
        <v>328.1898976639568</v>
      </c>
      <c r="T89" s="456">
        <f xml:space="preserve"> Outputs!W14</f>
        <v>338.69197438920344</v>
      </c>
      <c r="U89" s="456">
        <f xml:space="preserve"> Outputs!X14</f>
        <v>348.85273362087958</v>
      </c>
      <c r="V89" s="456">
        <f xml:space="preserve"> Outputs!Y14</f>
        <v>359.31831562950595</v>
      </c>
      <c r="W89" s="456">
        <f xml:space="preserve"> Outputs!Z14</f>
        <v>370.09786509839114</v>
      </c>
      <c r="X89" s="456">
        <f xml:space="preserve"> Outputs!AA14</f>
        <v>381.20080105134286</v>
      </c>
      <c r="Y89" s="456">
        <f xml:space="preserve"> Outputs!AB14</f>
        <v>392.63682508288315</v>
      </c>
    </row>
    <row r="90" spans="1:25" ht="14">
      <c r="A90" t="s">
        <v>838</v>
      </c>
      <c r="B90" s="455" t="s">
        <v>750</v>
      </c>
      <c r="C90" s="455" t="s">
        <v>433</v>
      </c>
      <c r="D90" s="455" t="s">
        <v>50</v>
      </c>
      <c r="E90" s="455" t="s">
        <v>427</v>
      </c>
      <c r="F90" s="455"/>
      <c r="G90" s="456">
        <f xml:space="preserve"> Outputs!J15</f>
        <v>237.9</v>
      </c>
      <c r="H90" s="456">
        <f xml:space="preserve"> Outputs!K15</f>
        <v>244.2</v>
      </c>
      <c r="I90" s="456">
        <f xml:space="preserve"> Outputs!L15</f>
        <v>251.9</v>
      </c>
      <c r="J90" s="456">
        <f xml:space="preserve"> Outputs!M15</f>
        <v>257.60000000000002</v>
      </c>
      <c r="K90" s="456">
        <f xml:space="preserve"> Outputs!N15</f>
        <v>259.60000000000002</v>
      </c>
      <c r="L90" s="456">
        <f xml:space="preserve"> Outputs!O15</f>
        <v>264.89999999999998</v>
      </c>
      <c r="M90" s="456">
        <f xml:space="preserve"> Outputs!P15</f>
        <v>275.10000000000002</v>
      </c>
      <c r="N90" s="456">
        <f xml:space="preserve"> Outputs!Q15</f>
        <v>284.10000000000002</v>
      </c>
      <c r="O90" s="456">
        <f xml:space="preserve"> Outputs!R15</f>
        <v>292.14789585630507</v>
      </c>
      <c r="P90" s="456">
        <f xml:space="preserve"> Outputs!S15</f>
        <v>300.25497330832422</v>
      </c>
      <c r="Q90" s="456">
        <f xml:space="preserve"> Outputs!T15</f>
        <v>309.11238558080265</v>
      </c>
      <c r="R90" s="456">
        <f xml:space="preserve"> Outputs!U15</f>
        <v>318.84931327663418</v>
      </c>
      <c r="S90" s="456">
        <f xml:space="preserve"> Outputs!V15</f>
        <v>329.05249130148667</v>
      </c>
      <c r="T90" s="456">
        <f xml:space="preserve"> Outputs!W15</f>
        <v>339.58217102313426</v>
      </c>
      <c r="U90" s="456">
        <f xml:space="preserve"> Outputs!X15</f>
        <v>349.76963615382829</v>
      </c>
      <c r="V90" s="456">
        <f xml:space="preserve"> Outputs!Y15</f>
        <v>360.26272523844312</v>
      </c>
      <c r="W90" s="456">
        <f xml:space="preserve"> Outputs!Z15</f>
        <v>371.07060699559645</v>
      </c>
      <c r="X90" s="456">
        <f xml:space="preserve"> Outputs!AA15</f>
        <v>382.20272520546433</v>
      </c>
      <c r="Y90" s="456">
        <f xml:space="preserve"> Outputs!AB15</f>
        <v>393.66880696162826</v>
      </c>
    </row>
    <row r="91" spans="1:25" ht="14">
      <c r="A91" t="s">
        <v>838</v>
      </c>
      <c r="B91" s="455" t="s">
        <v>751</v>
      </c>
      <c r="C91" s="455" t="s">
        <v>434</v>
      </c>
      <c r="D91" s="455" t="s">
        <v>50</v>
      </c>
      <c r="E91" s="455" t="s">
        <v>427</v>
      </c>
      <c r="F91" s="455"/>
      <c r="G91" s="456">
        <f xml:space="preserve"> Outputs!J16</f>
        <v>238</v>
      </c>
      <c r="H91" s="456">
        <f xml:space="preserve"> Outputs!K16</f>
        <v>245.6</v>
      </c>
      <c r="I91" s="456">
        <f xml:space="preserve"> Outputs!L16</f>
        <v>251.9</v>
      </c>
      <c r="J91" s="456">
        <f xml:space="preserve"> Outputs!M16</f>
        <v>257.7</v>
      </c>
      <c r="K91" s="456">
        <f xml:space="preserve"> Outputs!N16</f>
        <v>259.5</v>
      </c>
      <c r="L91" s="456">
        <f xml:space="preserve"> Outputs!O16</f>
        <v>264.8</v>
      </c>
      <c r="M91" s="456">
        <f xml:space="preserve"> Outputs!P16</f>
        <v>275.3</v>
      </c>
      <c r="N91" s="456">
        <f xml:space="preserve"> Outputs!Q16</f>
        <v>284.5</v>
      </c>
      <c r="O91" s="456">
        <f xml:space="preserve"> Outputs!R16</f>
        <v>292.79723174362425</v>
      </c>
      <c r="P91" s="456">
        <f xml:space="preserve"> Outputs!S16</f>
        <v>300.94673490273567</v>
      </c>
      <c r="Q91" s="456">
        <f xml:space="preserve"> Outputs!T16</f>
        <v>309.87474011360524</v>
      </c>
      <c r="R91" s="456">
        <f xml:space="preserve"> Outputs!U16</f>
        <v>319.68735671100222</v>
      </c>
      <c r="S91" s="456">
        <f xml:space="preserve"> Outputs!V16</f>
        <v>329.91735212575446</v>
      </c>
      <c r="T91" s="456">
        <f xml:space="preserve"> Outputs!W16</f>
        <v>340.47470739377866</v>
      </c>
      <c r="U91" s="456">
        <f xml:space="preserve"> Outputs!X16</f>
        <v>350.68894861559204</v>
      </c>
      <c r="V91" s="456">
        <f xml:space="preserve"> Outputs!Y16</f>
        <v>361.20961707405979</v>
      </c>
      <c r="W91" s="456">
        <f xml:space="preserve"> Outputs!Z16</f>
        <v>372.04590558628161</v>
      </c>
      <c r="X91" s="456">
        <f xml:space="preserve"> Outputs!AA16</f>
        <v>383.20728275387006</v>
      </c>
      <c r="Y91" s="456">
        <f xml:space="preserve"> Outputs!AB16</f>
        <v>394.70350123648615</v>
      </c>
    </row>
    <row r="92" spans="1:25" ht="14">
      <c r="A92" t="s">
        <v>838</v>
      </c>
      <c r="B92" s="455" t="s">
        <v>752</v>
      </c>
      <c r="C92" s="455" t="s">
        <v>435</v>
      </c>
      <c r="D92" s="455" t="s">
        <v>50</v>
      </c>
      <c r="E92" s="455" t="s">
        <v>427</v>
      </c>
      <c r="F92" s="455"/>
      <c r="G92" s="456">
        <f xml:space="preserve"> Outputs!J17</f>
        <v>238.5</v>
      </c>
      <c r="H92" s="456">
        <f xml:space="preserve"> Outputs!K17</f>
        <v>245.6</v>
      </c>
      <c r="I92" s="456">
        <f xml:space="preserve"> Outputs!L17</f>
        <v>252.1</v>
      </c>
      <c r="J92" s="456">
        <f xml:space="preserve"> Outputs!M17</f>
        <v>257.10000000000002</v>
      </c>
      <c r="K92" s="456">
        <f xml:space="preserve"> Outputs!N17</f>
        <v>259.8</v>
      </c>
      <c r="L92" s="456">
        <f xml:space="preserve"> Outputs!O17</f>
        <v>265.5</v>
      </c>
      <c r="M92" s="456">
        <f xml:space="preserve"> Outputs!P17</f>
        <v>275.8</v>
      </c>
      <c r="N92" s="456">
        <f xml:space="preserve"> Outputs!Q17</f>
        <v>284.60000000000002</v>
      </c>
      <c r="O92" s="456">
        <f xml:space="preserve"> Outputs!R17</f>
        <v>293.44801086260981</v>
      </c>
      <c r="P92" s="456">
        <f xml:space="preserve"> Outputs!S17</f>
        <v>301.640090256272</v>
      </c>
      <c r="Q92" s="456">
        <f xml:space="preserve"> Outputs!T17</f>
        <v>310.63897481834789</v>
      </c>
      <c r="R92" s="456">
        <f xml:space="preserve"> Outputs!U17</f>
        <v>320.52760280590189</v>
      </c>
      <c r="S92" s="456">
        <f xml:space="preserve"> Outputs!V17</f>
        <v>330.78448609569091</v>
      </c>
      <c r="T92" s="456">
        <f xml:space="preserve"> Outputs!W17</f>
        <v>341.36958965075308</v>
      </c>
      <c r="U92" s="456">
        <f xml:space="preserve"> Outputs!X17</f>
        <v>351.61067734027569</v>
      </c>
      <c r="V92" s="456">
        <f xml:space="preserve"> Outputs!Y17</f>
        <v>362.15899766048398</v>
      </c>
      <c r="W92" s="456">
        <f xml:space="preserve"> Outputs!Z17</f>
        <v>373.02376759029852</v>
      </c>
      <c r="X92" s="456">
        <f xml:space="preserve"> Outputs!AA17</f>
        <v>384.21448061800749</v>
      </c>
      <c r="Y92" s="456">
        <f xml:space="preserve"> Outputs!AB17</f>
        <v>395.74091503654773</v>
      </c>
    </row>
    <row r="93" spans="1:25" ht="14">
      <c r="A93" t="s">
        <v>838</v>
      </c>
      <c r="B93" s="455" t="s">
        <v>753</v>
      </c>
      <c r="C93" s="455" t="s">
        <v>436</v>
      </c>
      <c r="D93" s="455" t="s">
        <v>50</v>
      </c>
      <c r="E93" s="455" t="s">
        <v>427</v>
      </c>
      <c r="F93" s="455"/>
      <c r="G93" s="456">
        <f xml:space="preserve"> Outputs!J18</f>
        <v>239.4</v>
      </c>
      <c r="H93" s="456">
        <f xml:space="preserve"> Outputs!K18</f>
        <v>246.8</v>
      </c>
      <c r="I93" s="456">
        <f xml:space="preserve"> Outputs!L18</f>
        <v>253.4</v>
      </c>
      <c r="J93" s="456">
        <f xml:space="preserve"> Outputs!M18</f>
        <v>257.5</v>
      </c>
      <c r="K93" s="456">
        <f xml:space="preserve"> Outputs!N18</f>
        <v>260.60000000000002</v>
      </c>
      <c r="L93" s="456">
        <f xml:space="preserve"> Outputs!O18</f>
        <v>267.10000000000002</v>
      </c>
      <c r="M93" s="456">
        <f xml:space="preserve"> Outputs!P18</f>
        <v>278.10000000000002</v>
      </c>
      <c r="N93" s="456">
        <f xml:space="preserve"> Outputs!Q18</f>
        <v>285.60000000000002</v>
      </c>
      <c r="O93" s="456">
        <f xml:space="preserve"> Outputs!R18</f>
        <v>294.10023642102783</v>
      </c>
      <c r="P93" s="456">
        <f xml:space="preserve"> Outputs!S18</f>
        <v>302.33504304081697</v>
      </c>
      <c r="Q93" s="456">
        <f xml:space="preserve"> Outputs!T18</f>
        <v>311.40509433204181</v>
      </c>
      <c r="R93" s="456">
        <f xml:space="preserve"> Outputs!U18</f>
        <v>321.37005735066725</v>
      </c>
      <c r="S93" s="456">
        <f xml:space="preserve"> Outputs!V18</f>
        <v>331.65389918588875</v>
      </c>
      <c r="T93" s="456">
        <f xml:space="preserve"> Outputs!W18</f>
        <v>342.26682395983727</v>
      </c>
      <c r="U93" s="456">
        <f xml:space="preserve"> Outputs!X18</f>
        <v>352.53482867863238</v>
      </c>
      <c r="V93" s="456">
        <f xml:space="preserve"> Outputs!Y18</f>
        <v>363.11087353899137</v>
      </c>
      <c r="W93" s="456">
        <f xml:space="preserve"> Outputs!Z18</f>
        <v>374.00419974516115</v>
      </c>
      <c r="X93" s="456">
        <f xml:space="preserve"> Outputs!AA18</f>
        <v>385.22432573751598</v>
      </c>
      <c r="Y93" s="456">
        <f xml:space="preserve"> Outputs!AB18</f>
        <v>396.78105550964148</v>
      </c>
    </row>
    <row r="94" spans="1:25" ht="14">
      <c r="A94" t="s">
        <v>838</v>
      </c>
      <c r="B94" s="455" t="s">
        <v>754</v>
      </c>
      <c r="C94" s="455" t="s">
        <v>437</v>
      </c>
      <c r="D94" s="455" t="s">
        <v>50</v>
      </c>
      <c r="E94" s="455" t="s">
        <v>427</v>
      </c>
      <c r="F94" s="455"/>
      <c r="G94" s="456">
        <f xml:space="preserve"> Outputs!J19</f>
        <v>238</v>
      </c>
      <c r="H94" s="456">
        <f xml:space="preserve"> Outputs!K19</f>
        <v>245.8</v>
      </c>
      <c r="I94" s="456">
        <f xml:space="preserve"> Outputs!L19</f>
        <v>252.6</v>
      </c>
      <c r="J94" s="456">
        <f xml:space="preserve"> Outputs!M19</f>
        <v>255.4</v>
      </c>
      <c r="K94" s="456">
        <f xml:space="preserve"> Outputs!N19</f>
        <v>258.8</v>
      </c>
      <c r="L94" s="456">
        <f xml:space="preserve"> Outputs!O19</f>
        <v>265.5</v>
      </c>
      <c r="M94" s="456">
        <f xml:space="preserve"> Outputs!P19</f>
        <v>276</v>
      </c>
      <c r="N94" s="456">
        <f xml:space="preserve"> Outputs!Q19</f>
        <v>283</v>
      </c>
      <c r="O94" s="456">
        <f xml:space="preserve"> Outputs!R19</f>
        <v>294.77781803182262</v>
      </c>
      <c r="P94" s="456">
        <f xml:space="preserve"> Outputs!S19</f>
        <v>303.08068281857669</v>
      </c>
      <c r="Q94" s="456">
        <f xml:space="preserve"> Outputs!T19</f>
        <v>312.2235718506285</v>
      </c>
      <c r="R94" s="456">
        <f xml:space="preserve"> Outputs!U19</f>
        <v>322.21472614984873</v>
      </c>
      <c r="S94" s="456">
        <f xml:space="preserve"> Outputs!V19</f>
        <v>332.52559738664399</v>
      </c>
      <c r="T94" s="456">
        <f xml:space="preserve"> Outputs!W19</f>
        <v>343.16641650301671</v>
      </c>
      <c r="U94" s="456">
        <f xml:space="preserve"> Outputs!X19</f>
        <v>353.46140899810723</v>
      </c>
      <c r="V94" s="456">
        <f xml:space="preserve"> Outputs!Y19</f>
        <v>364.06525126805047</v>
      </c>
      <c r="W94" s="456">
        <f xml:space="preserve"> Outputs!Z19</f>
        <v>374.98720880609199</v>
      </c>
      <c r="X94" s="456">
        <f xml:space="preserve"> Outputs!AA19</f>
        <v>386.23682507027473</v>
      </c>
      <c r="Y94" s="456">
        <f xml:space="preserve"> Outputs!AB19</f>
        <v>397.82392982238298</v>
      </c>
    </row>
    <row r="95" spans="1:25" ht="14">
      <c r="A95" t="s">
        <v>838</v>
      </c>
      <c r="B95" s="455" t="s">
        <v>755</v>
      </c>
      <c r="C95" s="455" t="s">
        <v>438</v>
      </c>
      <c r="D95" s="455" t="s">
        <v>50</v>
      </c>
      <c r="E95" s="455" t="s">
        <v>427</v>
      </c>
      <c r="F95" s="455"/>
      <c r="G95" s="456">
        <f xml:space="preserve"> Outputs!J20</f>
        <v>239.9</v>
      </c>
      <c r="H95" s="456">
        <f xml:space="preserve"> Outputs!K20</f>
        <v>247.6</v>
      </c>
      <c r="I95" s="456">
        <f xml:space="preserve"> Outputs!L20</f>
        <v>254.2</v>
      </c>
      <c r="J95" s="456">
        <f xml:space="preserve"> Outputs!M20</f>
        <v>256.7</v>
      </c>
      <c r="K95" s="456">
        <f xml:space="preserve"> Outputs!N20</f>
        <v>260</v>
      </c>
      <c r="L95" s="456">
        <f xml:space="preserve"> Outputs!O20</f>
        <v>268.39999999999998</v>
      </c>
      <c r="M95" s="456">
        <f xml:space="preserve"> Outputs!P20</f>
        <v>278.10000000000002</v>
      </c>
      <c r="N95" s="456">
        <f xml:space="preserve"> Outputs!Q20</f>
        <v>285</v>
      </c>
      <c r="O95" s="456">
        <f xml:space="preserve"> Outputs!R20</f>
        <v>295.45696073228152</v>
      </c>
      <c r="P95" s="456">
        <f xml:space="preserve"> Outputs!S20</f>
        <v>303.82816154518133</v>
      </c>
      <c r="Q95" s="456">
        <f xml:space="preserve"> Outputs!T20</f>
        <v>313.04420060392721</v>
      </c>
      <c r="R95" s="456">
        <f xml:space="preserve"> Outputs!U20</f>
        <v>323.06161502325301</v>
      </c>
      <c r="S95" s="456">
        <f xml:space="preserve"> Outputs!V20</f>
        <v>333.39958670399722</v>
      </c>
      <c r="T95" s="456">
        <f xml:space="preserve"> Outputs!W20</f>
        <v>344.06837347852525</v>
      </c>
      <c r="U95" s="456">
        <f xml:space="preserve"> Outputs!X20</f>
        <v>354.39042468288102</v>
      </c>
      <c r="V95" s="456">
        <f xml:space="preserve"> Outputs!Y20</f>
        <v>365.02213742336744</v>
      </c>
      <c r="W95" s="456">
        <f xml:space="preserve"> Outputs!Z20</f>
        <v>375.97280154606847</v>
      </c>
      <c r="X95" s="456">
        <f xml:space="preserve"> Outputs!AA20</f>
        <v>387.25198559245052</v>
      </c>
      <c r="Y95" s="456">
        <f xml:space="preserve"> Outputs!AB20</f>
        <v>398.86954516022405</v>
      </c>
    </row>
    <row r="96" spans="1:25" ht="14">
      <c r="A96" t="s">
        <v>838</v>
      </c>
      <c r="B96" s="455" t="s">
        <v>756</v>
      </c>
      <c r="C96" s="455" t="s">
        <v>439</v>
      </c>
      <c r="D96" s="455" t="s">
        <v>50</v>
      </c>
      <c r="E96" s="455" t="s">
        <v>427</v>
      </c>
      <c r="F96" s="455"/>
      <c r="G96" s="456">
        <f xml:space="preserve"> Outputs!J21</f>
        <v>240.8</v>
      </c>
      <c r="H96" s="456">
        <f xml:space="preserve"> Outputs!K21</f>
        <v>248.7</v>
      </c>
      <c r="I96" s="456">
        <f xml:space="preserve"> Outputs!L21</f>
        <v>254.8</v>
      </c>
      <c r="J96" s="456">
        <f xml:space="preserve"> Outputs!M21</f>
        <v>257.10000000000002</v>
      </c>
      <c r="K96" s="456">
        <f xml:space="preserve"> Outputs!N21</f>
        <v>261.10000000000002</v>
      </c>
      <c r="L96" s="456">
        <f xml:space="preserve"> Outputs!O21</f>
        <v>269.3</v>
      </c>
      <c r="M96" s="456">
        <f xml:space="preserve"> Outputs!P21</f>
        <v>278.3</v>
      </c>
      <c r="N96" s="456">
        <f xml:space="preserve"> Outputs!Q21</f>
        <v>285.10000000000002</v>
      </c>
      <c r="O96" s="456">
        <f xml:space="preserve"> Outputs!R21</f>
        <v>296.13766811902059</v>
      </c>
      <c r="P96" s="456">
        <f xml:space="preserve"> Outputs!S21</f>
        <v>304.57748375597481</v>
      </c>
      <c r="Q96" s="456">
        <f xml:space="preserve"> Outputs!T21</f>
        <v>313.86698624610767</v>
      </c>
      <c r="R96" s="456">
        <f xml:space="preserve"> Outputs!U21</f>
        <v>323.91072980598324</v>
      </c>
      <c r="S96" s="456">
        <f xml:space="preserve"> Outputs!V21</f>
        <v>334.27587315977479</v>
      </c>
      <c r="T96" s="456">
        <f xml:space="preserve"> Outputs!W21</f>
        <v>344.97270110088772</v>
      </c>
      <c r="U96" s="456">
        <f xml:space="preserve"> Outputs!X21</f>
        <v>355.32188213391436</v>
      </c>
      <c r="V96" s="456">
        <f xml:space="preserve"> Outputs!Y21</f>
        <v>365.98153859793177</v>
      </c>
      <c r="W96" s="456">
        <f xml:space="preserve"> Outputs!Z21</f>
        <v>376.96098475586973</v>
      </c>
      <c r="X96" s="456">
        <f xml:space="preserve"> Outputs!AA21</f>
        <v>388.26981429854584</v>
      </c>
      <c r="Y96" s="456">
        <f xml:space="preserve"> Outputs!AB21</f>
        <v>399.91790872750221</v>
      </c>
    </row>
    <row r="97" spans="1:25" ht="14">
      <c r="A97" t="s">
        <v>838</v>
      </c>
      <c r="B97" s="455" t="s">
        <v>757</v>
      </c>
      <c r="C97" s="455" t="s">
        <v>440</v>
      </c>
      <c r="D97" s="455" t="s">
        <v>50</v>
      </c>
      <c r="E97" s="455" t="s">
        <v>427</v>
      </c>
      <c r="F97" s="455"/>
      <c r="G97" s="456">
        <f xml:space="preserve"> Outputs!J24</f>
        <v>12</v>
      </c>
      <c r="H97" s="456">
        <f xml:space="preserve"> Outputs!K24</f>
        <v>12</v>
      </c>
      <c r="I97" s="456">
        <f xml:space="preserve"> Outputs!L24</f>
        <v>12</v>
      </c>
      <c r="J97" s="456">
        <f xml:space="preserve"> Outputs!M24</f>
        <v>12</v>
      </c>
      <c r="K97" s="456">
        <f xml:space="preserve"> Outputs!N24</f>
        <v>12</v>
      </c>
      <c r="L97" s="456">
        <f xml:space="preserve"> Outputs!O24</f>
        <v>12</v>
      </c>
      <c r="M97" s="456">
        <f xml:space="preserve"> Outputs!P24</f>
        <v>12</v>
      </c>
      <c r="N97" s="456">
        <f xml:space="preserve"> Outputs!Q24</f>
        <v>12</v>
      </c>
      <c r="O97" s="456">
        <f xml:space="preserve"> Outputs!R24</f>
        <v>12</v>
      </c>
      <c r="P97" s="456">
        <f xml:space="preserve"> Outputs!S24</f>
        <v>12</v>
      </c>
      <c r="Q97" s="456">
        <f xml:space="preserve"> Outputs!T24</f>
        <v>12</v>
      </c>
      <c r="R97" s="456">
        <f xml:space="preserve"> Outputs!U24</f>
        <v>12</v>
      </c>
      <c r="S97" s="456">
        <f xml:space="preserve"> Outputs!V24</f>
        <v>12</v>
      </c>
      <c r="T97" s="456">
        <f xml:space="preserve"> Outputs!W24</f>
        <v>12</v>
      </c>
      <c r="U97" s="456">
        <f xml:space="preserve"> Outputs!X24</f>
        <v>12</v>
      </c>
      <c r="V97" s="456">
        <f xml:space="preserve"> Outputs!Y24</f>
        <v>12</v>
      </c>
      <c r="W97" s="456">
        <f xml:space="preserve"> Outputs!Z24</f>
        <v>12</v>
      </c>
      <c r="X97" s="456">
        <f xml:space="preserve"> Outputs!AA24</f>
        <v>12</v>
      </c>
      <c r="Y97" s="456">
        <f xml:space="preserve"> Outputs!AB24</f>
        <v>12</v>
      </c>
    </row>
    <row r="98" spans="1:25" ht="14">
      <c r="A98" t="s">
        <v>838</v>
      </c>
      <c r="B98" s="455" t="s">
        <v>758</v>
      </c>
      <c r="C98" s="455" t="s">
        <v>441</v>
      </c>
      <c r="D98" s="455" t="s">
        <v>50</v>
      </c>
      <c r="E98" s="455" t="s">
        <v>427</v>
      </c>
      <c r="F98" s="455"/>
      <c r="G98" s="456">
        <f xml:space="preserve"> Outputs!J25</f>
        <v>93.3</v>
      </c>
      <c r="H98" s="456">
        <f xml:space="preserve"> Outputs!K25</f>
        <v>95.9</v>
      </c>
      <c r="I98" s="456">
        <f xml:space="preserve"> Outputs!L25</f>
        <v>98</v>
      </c>
      <c r="J98" s="456">
        <f xml:space="preserve"> Outputs!M25</f>
        <v>99.6</v>
      </c>
      <c r="K98" s="456">
        <f xml:space="preserve"> Outputs!N25</f>
        <v>99.9</v>
      </c>
      <c r="L98" s="456">
        <f xml:space="preserve"> Outputs!O25</f>
        <v>100.6</v>
      </c>
      <c r="M98" s="456">
        <f xml:space="preserve"> Outputs!P25</f>
        <v>103.2</v>
      </c>
      <c r="N98" s="456">
        <f xml:space="preserve"> Outputs!Q25</f>
        <v>105.5</v>
      </c>
      <c r="O98" s="456">
        <f xml:space="preserve"> Outputs!R25</f>
        <v>107.6</v>
      </c>
      <c r="P98" s="456">
        <f xml:space="preserve"> Outputs!S25</f>
        <v>109.70335473997172</v>
      </c>
      <c r="Q98" s="456">
        <f xml:space="preserve"> Outputs!T25</f>
        <v>111.89742183477122</v>
      </c>
      <c r="R98" s="456">
        <f xml:space="preserve"> Outputs!U25</f>
        <v>114.1726572294514</v>
      </c>
      <c r="S98" s="456">
        <f xml:space="preserve"> Outputs!V25</f>
        <v>116.57028303126997</v>
      </c>
      <c r="T98" s="456">
        <f xml:space="preserve"> Outputs!W25</f>
        <v>119.0182589749267</v>
      </c>
      <c r="U98" s="456">
        <f xml:space="preserve"> Outputs!X25</f>
        <v>121.39862415442524</v>
      </c>
      <c r="V98" s="456">
        <f xml:space="preserve"> Outputs!Y25</f>
        <v>123.82659663751375</v>
      </c>
      <c r="W98" s="456">
        <f xml:space="preserve"> Outputs!Z25</f>
        <v>126.30312857026402</v>
      </c>
      <c r="X98" s="456">
        <f xml:space="preserve"> Outputs!AA25</f>
        <v>128.8291911416693</v>
      </c>
      <c r="Y98" s="456">
        <f xml:space="preserve"> Outputs!AB25</f>
        <v>131.40577496450268</v>
      </c>
    </row>
    <row r="99" spans="1:25" ht="14">
      <c r="A99" t="s">
        <v>838</v>
      </c>
      <c r="B99" s="455" t="s">
        <v>759</v>
      </c>
      <c r="C99" s="455" t="s">
        <v>442</v>
      </c>
      <c r="D99" s="455" t="s">
        <v>50</v>
      </c>
      <c r="E99" s="455" t="s">
        <v>427</v>
      </c>
      <c r="F99" s="455"/>
      <c r="G99" s="456">
        <f xml:space="preserve"> Outputs!J26</f>
        <v>93.5</v>
      </c>
      <c r="H99" s="456">
        <f xml:space="preserve"> Outputs!K26</f>
        <v>95.9</v>
      </c>
      <c r="I99" s="456">
        <f xml:space="preserve"> Outputs!L26</f>
        <v>98.2</v>
      </c>
      <c r="J99" s="456">
        <f xml:space="preserve"> Outputs!M26</f>
        <v>99.6</v>
      </c>
      <c r="K99" s="456">
        <f xml:space="preserve"> Outputs!N26</f>
        <v>100.1</v>
      </c>
      <c r="L99" s="456">
        <f xml:space="preserve"> Outputs!O26</f>
        <v>100.8</v>
      </c>
      <c r="M99" s="456">
        <f xml:space="preserve"> Outputs!P26</f>
        <v>103.5</v>
      </c>
      <c r="N99" s="456">
        <f xml:space="preserve"> Outputs!Q26</f>
        <v>105.9</v>
      </c>
      <c r="O99" s="456">
        <f xml:space="preserve"> Outputs!R26</f>
        <v>107.9</v>
      </c>
      <c r="P99" s="456">
        <f xml:space="preserve"> Outputs!S26</f>
        <v>109.88453874941817</v>
      </c>
      <c r="Q99" s="456">
        <f xml:space="preserve"> Outputs!T26</f>
        <v>112.08222952440661</v>
      </c>
      <c r="R99" s="456">
        <f xml:space="preserve"> Outputs!U26</f>
        <v>114.37056169674494</v>
      </c>
      <c r="S99" s="456">
        <f xml:space="preserve"> Outputs!V26</f>
        <v>116.77234349237666</v>
      </c>
      <c r="T99" s="456">
        <f xml:space="preserve"> Outputs!W26</f>
        <v>119.22456270571664</v>
      </c>
      <c r="U99" s="456">
        <f xml:space="preserve"> Outputs!X26</f>
        <v>121.60905395983097</v>
      </c>
      <c r="V99" s="456">
        <f xml:space="preserve"> Outputs!Y26</f>
        <v>124.0412350390276</v>
      </c>
      <c r="W99" s="456">
        <f xml:space="preserve"> Outputs!Z26</f>
        <v>126.52205973980816</v>
      </c>
      <c r="X99" s="456">
        <f xml:space="preserve"> Outputs!AA26</f>
        <v>129.05250093460432</v>
      </c>
      <c r="Y99" s="456">
        <f xml:space="preserve"> Outputs!AB26</f>
        <v>131.63355095329641</v>
      </c>
    </row>
    <row r="100" spans="1:25" ht="14">
      <c r="A100" t="s">
        <v>838</v>
      </c>
      <c r="B100" s="455" t="s">
        <v>760</v>
      </c>
      <c r="C100" s="455" t="s">
        <v>443</v>
      </c>
      <c r="D100" s="455" t="s">
        <v>50</v>
      </c>
      <c r="E100" s="455" t="s">
        <v>427</v>
      </c>
      <c r="F100" s="455"/>
      <c r="G100" s="456">
        <f xml:space="preserve"> Outputs!J27</f>
        <v>93.5</v>
      </c>
      <c r="H100" s="456">
        <f xml:space="preserve"> Outputs!K27</f>
        <v>95.6</v>
      </c>
      <c r="I100" s="456">
        <f xml:space="preserve"> Outputs!L27</f>
        <v>98</v>
      </c>
      <c r="J100" s="456">
        <f xml:space="preserve"> Outputs!M27</f>
        <v>99.8</v>
      </c>
      <c r="K100" s="456">
        <f xml:space="preserve"> Outputs!N27</f>
        <v>100.1</v>
      </c>
      <c r="L100" s="456">
        <f xml:space="preserve"> Outputs!O27</f>
        <v>101</v>
      </c>
      <c r="M100" s="456">
        <f xml:space="preserve"> Outputs!P27</f>
        <v>103.5</v>
      </c>
      <c r="N100" s="456">
        <f xml:space="preserve"> Outputs!Q27</f>
        <v>105.9</v>
      </c>
      <c r="O100" s="456">
        <f xml:space="preserve"> Outputs!R27</f>
        <v>107.9</v>
      </c>
      <c r="P100" s="456">
        <f xml:space="preserve"> Outputs!S27</f>
        <v>110.06602199898684</v>
      </c>
      <c r="Q100" s="456">
        <f xml:space="preserve"> Outputs!T27</f>
        <v>112.26734243896665</v>
      </c>
      <c r="R100" s="456">
        <f xml:space="preserve"> Outputs!U27</f>
        <v>114.56880920745294</v>
      </c>
      <c r="S100" s="456">
        <f xml:space="preserve"> Outputs!V27</f>
        <v>116.97475420080953</v>
      </c>
      <c r="T100" s="456">
        <f xml:space="preserve"> Outputs!W27</f>
        <v>119.4312240390266</v>
      </c>
      <c r="U100" s="456">
        <f xml:space="preserve"> Outputs!X27</f>
        <v>121.81984851980714</v>
      </c>
      <c r="V100" s="456">
        <f xml:space="preserve"> Outputs!Y27</f>
        <v>124.25624549020328</v>
      </c>
      <c r="W100" s="456">
        <f xml:space="preserve"> Outputs!Z27</f>
        <v>126.74137040000736</v>
      </c>
      <c r="X100" s="456">
        <f xml:space="preserve"> Outputs!AA27</f>
        <v>129.27619780800751</v>
      </c>
      <c r="Y100" s="456">
        <f xml:space="preserve"> Outputs!AB27</f>
        <v>131.86172176416767</v>
      </c>
    </row>
    <row r="101" spans="1:25" ht="14">
      <c r="A101" t="s">
        <v>838</v>
      </c>
      <c r="B101" s="455" t="s">
        <v>761</v>
      </c>
      <c r="C101" s="455" t="s">
        <v>444</v>
      </c>
      <c r="D101" s="455" t="s">
        <v>50</v>
      </c>
      <c r="E101" s="455" t="s">
        <v>427</v>
      </c>
      <c r="F101" s="455"/>
      <c r="G101" s="456">
        <f xml:space="preserve"> Outputs!J28</f>
        <v>93.5</v>
      </c>
      <c r="H101" s="456">
        <f xml:space="preserve"> Outputs!K28</f>
        <v>95.7</v>
      </c>
      <c r="I101" s="456">
        <f xml:space="preserve"> Outputs!L28</f>
        <v>98</v>
      </c>
      <c r="J101" s="456">
        <f xml:space="preserve"> Outputs!M28</f>
        <v>99.6</v>
      </c>
      <c r="K101" s="456">
        <f xml:space="preserve"> Outputs!N28</f>
        <v>100</v>
      </c>
      <c r="L101" s="456">
        <f xml:space="preserve"> Outputs!O28</f>
        <v>100.9</v>
      </c>
      <c r="M101" s="456">
        <f xml:space="preserve"> Outputs!P28</f>
        <v>103.5</v>
      </c>
      <c r="N101" s="456">
        <f xml:space="preserve"> Outputs!Q28</f>
        <v>105.9</v>
      </c>
      <c r="O101" s="456">
        <f xml:space="preserve"> Outputs!R28</f>
        <v>108</v>
      </c>
      <c r="P101" s="456">
        <f xml:space="preserve"> Outputs!S28</f>
        <v>110.24780498289711</v>
      </c>
      <c r="Q101" s="456">
        <f xml:space="preserve"> Outputs!T28</f>
        <v>112.45276108255513</v>
      </c>
      <c r="R101" s="456">
        <f xml:space="preserve"> Outputs!U28</f>
        <v>114.7674003561996</v>
      </c>
      <c r="S101" s="456">
        <f xml:space="preserve"> Outputs!V28</f>
        <v>117.17751576367986</v>
      </c>
      <c r="T101" s="456">
        <f xml:space="preserve"> Outputs!W28</f>
        <v>119.63824359471722</v>
      </c>
      <c r="U101" s="456">
        <f xml:space="preserve"> Outputs!X28</f>
        <v>122.03100846661157</v>
      </c>
      <c r="V101" s="456">
        <f xml:space="preserve"> Outputs!Y28</f>
        <v>124.4716286359438</v>
      </c>
      <c r="W101" s="456">
        <f xml:space="preserve"> Outputs!Z28</f>
        <v>126.96106120866268</v>
      </c>
      <c r="X101" s="456">
        <f xml:space="preserve"> Outputs!AA28</f>
        <v>129.50028243283595</v>
      </c>
      <c r="Y101" s="456">
        <f xml:space="preserve"> Outputs!AB28</f>
        <v>132.09028808149267</v>
      </c>
    </row>
    <row r="102" spans="1:25" ht="14">
      <c r="A102" t="s">
        <v>838</v>
      </c>
      <c r="B102" s="455" t="s">
        <v>762</v>
      </c>
      <c r="C102" s="455" t="s">
        <v>445</v>
      </c>
      <c r="D102" s="455" t="s">
        <v>50</v>
      </c>
      <c r="E102" s="455" t="s">
        <v>427</v>
      </c>
      <c r="F102" s="455"/>
      <c r="G102" s="456">
        <f xml:space="preserve"> Outputs!J29</f>
        <v>93.9</v>
      </c>
      <c r="H102" s="456">
        <f xml:space="preserve"> Outputs!K29</f>
        <v>96.1</v>
      </c>
      <c r="I102" s="456">
        <f xml:space="preserve"> Outputs!L29</f>
        <v>98.4</v>
      </c>
      <c r="J102" s="456">
        <f xml:space="preserve"> Outputs!M29</f>
        <v>99.9</v>
      </c>
      <c r="K102" s="456">
        <f xml:space="preserve"> Outputs!N29</f>
        <v>100.3</v>
      </c>
      <c r="L102" s="456">
        <f xml:space="preserve"> Outputs!O29</f>
        <v>101.2</v>
      </c>
      <c r="M102" s="456">
        <f xml:space="preserve"> Outputs!P29</f>
        <v>104</v>
      </c>
      <c r="N102" s="456">
        <f xml:space="preserve"> Outputs!Q29</f>
        <v>106.5</v>
      </c>
      <c r="O102" s="456">
        <f xml:space="preserve"> Outputs!R29</f>
        <v>108.3</v>
      </c>
      <c r="P102" s="456">
        <f xml:space="preserve"> Outputs!S29</f>
        <v>110.42988819618461</v>
      </c>
      <c r="Q102" s="456">
        <f xml:space="preserve"> Outputs!T29</f>
        <v>112.63848596010838</v>
      </c>
      <c r="R102" s="456">
        <f xml:space="preserve"> Outputs!U29</f>
        <v>114.96633573863983</v>
      </c>
      <c r="S102" s="456">
        <f xml:space="preserve"> Outputs!V29</f>
        <v>117.38062878915133</v>
      </c>
      <c r="T102" s="456">
        <f xml:space="preserve"> Outputs!W29</f>
        <v>119.8456219937236</v>
      </c>
      <c r="U102" s="456">
        <f xml:space="preserve"> Outputs!X29</f>
        <v>122.24253443359807</v>
      </c>
      <c r="V102" s="456">
        <f xml:space="preserve"> Outputs!Y29</f>
        <v>124.68738512227003</v>
      </c>
      <c r="W102" s="456">
        <f xml:space="preserve"> Outputs!Z29</f>
        <v>127.18113282471543</v>
      </c>
      <c r="X102" s="456">
        <f xml:space="preserve"> Outputs!AA29</f>
        <v>129.72475548120974</v>
      </c>
      <c r="Y102" s="456">
        <f xml:space="preserve"> Outputs!AB29</f>
        <v>132.31925059083395</v>
      </c>
    </row>
    <row r="103" spans="1:25" ht="14">
      <c r="A103" t="s">
        <v>838</v>
      </c>
      <c r="B103" s="455" t="s">
        <v>763</v>
      </c>
      <c r="C103" s="455" t="s">
        <v>446</v>
      </c>
      <c r="D103" s="455" t="s">
        <v>50</v>
      </c>
      <c r="E103" s="455" t="s">
        <v>427</v>
      </c>
      <c r="F103" s="455"/>
      <c r="G103" s="456">
        <f xml:space="preserve"> Outputs!J30</f>
        <v>94.5</v>
      </c>
      <c r="H103" s="456">
        <f xml:space="preserve"> Outputs!K30</f>
        <v>96.4</v>
      </c>
      <c r="I103" s="456">
        <f xml:space="preserve"> Outputs!L30</f>
        <v>98.7</v>
      </c>
      <c r="J103" s="456">
        <f xml:space="preserve"> Outputs!M30</f>
        <v>100</v>
      </c>
      <c r="K103" s="456">
        <f xml:space="preserve"> Outputs!N30</f>
        <v>100.2</v>
      </c>
      <c r="L103" s="456">
        <f xml:space="preserve"> Outputs!O30</f>
        <v>101.5</v>
      </c>
      <c r="M103" s="456">
        <f xml:space="preserve"> Outputs!P30</f>
        <v>104.3</v>
      </c>
      <c r="N103" s="456">
        <f xml:space="preserve"> Outputs!Q30</f>
        <v>106.6</v>
      </c>
      <c r="O103" s="456">
        <f xml:space="preserve"> Outputs!R30</f>
        <v>108.4699996176289</v>
      </c>
      <c r="P103" s="456">
        <f xml:space="preserve"> Outputs!S30</f>
        <v>110.61227213470256</v>
      </c>
      <c r="Q103" s="456">
        <f xml:space="preserve"> Outputs!T30</f>
        <v>112.8245175773967</v>
      </c>
      <c r="R103" s="456">
        <f xml:space="preserve"> Outputs!U30</f>
        <v>115.16561595146101</v>
      </c>
      <c r="S103" s="456">
        <f xml:space="preserve"> Outputs!V30</f>
        <v>117.58409388644176</v>
      </c>
      <c r="T103" s="456">
        <f xml:space="preserve"> Outputs!W30</f>
        <v>120.05335985805712</v>
      </c>
      <c r="U103" s="456">
        <f xml:space="preserve"> Outputs!X30</f>
        <v>122.45442705521826</v>
      </c>
      <c r="V103" s="456">
        <f xml:space="preserve"> Outputs!Y30</f>
        <v>124.90351559632263</v>
      </c>
      <c r="W103" s="456">
        <f xml:space="preserve"> Outputs!Z30</f>
        <v>127.40158590824909</v>
      </c>
      <c r="X103" s="456">
        <f xml:space="preserve"> Outputs!AA30</f>
        <v>129.94961762641407</v>
      </c>
      <c r="Y103" s="456">
        <f xml:space="preserve"> Outputs!AB30</f>
        <v>132.54860997894235</v>
      </c>
    </row>
    <row r="104" spans="1:25" ht="14">
      <c r="A104" t="s">
        <v>838</v>
      </c>
      <c r="B104" s="455" t="s">
        <v>764</v>
      </c>
      <c r="C104" s="455" t="s">
        <v>447</v>
      </c>
      <c r="D104" s="455" t="s">
        <v>50</v>
      </c>
      <c r="E104" s="455" t="s">
        <v>427</v>
      </c>
      <c r="F104" s="455"/>
      <c r="G104" s="456">
        <f xml:space="preserve"> Outputs!J31</f>
        <v>94.5</v>
      </c>
      <c r="H104" s="456">
        <f xml:space="preserve"> Outputs!K31</f>
        <v>96.8</v>
      </c>
      <c r="I104" s="456">
        <f xml:space="preserve"> Outputs!L31</f>
        <v>98.8</v>
      </c>
      <c r="J104" s="456">
        <f xml:space="preserve"> Outputs!M31</f>
        <v>100.1</v>
      </c>
      <c r="K104" s="456">
        <f xml:space="preserve"> Outputs!N31</f>
        <v>100.3</v>
      </c>
      <c r="L104" s="456">
        <f xml:space="preserve"> Outputs!O31</f>
        <v>101.6</v>
      </c>
      <c r="M104" s="456">
        <f xml:space="preserve"> Outputs!P31</f>
        <v>104.4</v>
      </c>
      <c r="N104" s="456">
        <f xml:space="preserve"> Outputs!Q31</f>
        <v>106.7</v>
      </c>
      <c r="O104" s="456">
        <f xml:space="preserve"> Outputs!R31</f>
        <v>108.64026608539625</v>
      </c>
      <c r="P104" s="456">
        <f xml:space="preserve"> Outputs!S31</f>
        <v>110.79495729512315</v>
      </c>
      <c r="Q104" s="456">
        <f xml:space="preserve"> Outputs!T31</f>
        <v>113.01085644102571</v>
      </c>
      <c r="R104" s="456">
        <f xml:space="preserve"> Outputs!U31</f>
        <v>115.36524159238483</v>
      </c>
      <c r="S104" s="456">
        <f xml:space="preserve"> Outputs!V31</f>
        <v>117.78791166582499</v>
      </c>
      <c r="T104" s="456">
        <f xml:space="preserve"> Outputs!W31</f>
        <v>120.2614578108074</v>
      </c>
      <c r="U104" s="456">
        <f xml:space="preserve"> Outputs!X31</f>
        <v>122.66668696702355</v>
      </c>
      <c r="V104" s="456">
        <f xml:space="preserve"> Outputs!Y31</f>
        <v>125.12002070636403</v>
      </c>
      <c r="W104" s="456">
        <f xml:space="preserve"> Outputs!Z31</f>
        <v>127.62242112049131</v>
      </c>
      <c r="X104" s="456">
        <f xml:space="preserve"> Outputs!AA31</f>
        <v>130.17486954290115</v>
      </c>
      <c r="Y104" s="456">
        <f xml:space="preserve"> Outputs!AB31</f>
        <v>132.77836693375917</v>
      </c>
    </row>
    <row r="105" spans="1:25" ht="14">
      <c r="A105" t="s">
        <v>838</v>
      </c>
      <c r="B105" s="455" t="s">
        <v>765</v>
      </c>
      <c r="C105" s="455" t="s">
        <v>448</v>
      </c>
      <c r="D105" s="455" t="s">
        <v>50</v>
      </c>
      <c r="E105" s="455" t="s">
        <v>427</v>
      </c>
      <c r="F105" s="455"/>
      <c r="G105" s="456">
        <f xml:space="preserve"> Outputs!J32</f>
        <v>94.7</v>
      </c>
      <c r="H105" s="456">
        <f xml:space="preserve"> Outputs!K32</f>
        <v>97</v>
      </c>
      <c r="I105" s="456">
        <f xml:space="preserve"> Outputs!L32</f>
        <v>98.8</v>
      </c>
      <c r="J105" s="456">
        <f xml:space="preserve"> Outputs!M32</f>
        <v>99.9</v>
      </c>
      <c r="K105" s="456">
        <f xml:space="preserve"> Outputs!N32</f>
        <v>100.3</v>
      </c>
      <c r="L105" s="456">
        <f xml:space="preserve"> Outputs!O32</f>
        <v>101.8</v>
      </c>
      <c r="M105" s="456">
        <f xml:space="preserve"> Outputs!P32</f>
        <v>104.7</v>
      </c>
      <c r="N105" s="456">
        <f xml:space="preserve"> Outputs!Q32</f>
        <v>106.9</v>
      </c>
      <c r="O105" s="456">
        <f xml:space="preserve"> Outputs!R32</f>
        <v>108.81079982217945</v>
      </c>
      <c r="P105" s="456">
        <f xml:space="preserve"> Outputs!S32</f>
        <v>110.97794417493883</v>
      </c>
      <c r="Q105" s="456">
        <f xml:space="preserve"> Outputs!T32</f>
        <v>113.1975030584377</v>
      </c>
      <c r="R105" s="456">
        <f xml:space="preserve"> Outputs!U32</f>
        <v>115.56521326016906</v>
      </c>
      <c r="S105" s="456">
        <f xml:space="preserve"> Outputs!V32</f>
        <v>117.99208273863269</v>
      </c>
      <c r="T105" s="456">
        <f xml:space="preserve"> Outputs!W32</f>
        <v>120.46991647614406</v>
      </c>
      <c r="U105" s="456">
        <f xml:space="preserve"> Outputs!X32</f>
        <v>122.87931480566695</v>
      </c>
      <c r="V105" s="456">
        <f xml:space="preserve"> Outputs!Y32</f>
        <v>125.3369011017803</v>
      </c>
      <c r="W105" s="456">
        <f xml:space="preserve"> Outputs!Z32</f>
        <v>127.8436391238159</v>
      </c>
      <c r="X105" s="456">
        <f xml:space="preserve"> Outputs!AA32</f>
        <v>130.40051190629222</v>
      </c>
      <c r="Y105" s="456">
        <f xml:space="preserve"> Outputs!AB32</f>
        <v>133.00852214441807</v>
      </c>
    </row>
    <row r="106" spans="1:25" ht="14">
      <c r="A106" t="s">
        <v>838</v>
      </c>
      <c r="B106" s="455" t="s">
        <v>766</v>
      </c>
      <c r="C106" s="455" t="s">
        <v>449</v>
      </c>
      <c r="D106" s="455" t="s">
        <v>50</v>
      </c>
      <c r="E106" s="455" t="s">
        <v>427</v>
      </c>
      <c r="F106" s="455"/>
      <c r="G106" s="456">
        <f xml:space="preserve"> Outputs!J33</f>
        <v>95</v>
      </c>
      <c r="H106" s="456">
        <f xml:space="preserve"> Outputs!K33</f>
        <v>97.3</v>
      </c>
      <c r="I106" s="456">
        <f xml:space="preserve"> Outputs!L33</f>
        <v>99.2</v>
      </c>
      <c r="J106" s="456">
        <f xml:space="preserve"> Outputs!M33</f>
        <v>99.9</v>
      </c>
      <c r="K106" s="456">
        <f xml:space="preserve"> Outputs!N33</f>
        <v>100.4</v>
      </c>
      <c r="L106" s="456">
        <f xml:space="preserve"> Outputs!O33</f>
        <v>102.2</v>
      </c>
      <c r="M106" s="456">
        <f xml:space="preserve"> Outputs!P33</f>
        <v>105</v>
      </c>
      <c r="N106" s="456">
        <f xml:space="preserve"> Outputs!Q33</f>
        <v>107.1</v>
      </c>
      <c r="O106" s="456">
        <f xml:space="preserve"> Outputs!R33</f>
        <v>108.98160124751338</v>
      </c>
      <c r="P106" s="456">
        <f xml:space="preserve"> Outputs!S33</f>
        <v>111.1612332724637</v>
      </c>
      <c r="Q106" s="456">
        <f xml:space="preserve"> Outputs!T33</f>
        <v>113.38445793791308</v>
      </c>
      <c r="R106" s="456">
        <f xml:space="preserve"> Outputs!U33</f>
        <v>115.76553155460934</v>
      </c>
      <c r="S106" s="456">
        <f xml:space="preserve"> Outputs!V33</f>
        <v>118.19660771725621</v>
      </c>
      <c r="T106" s="456">
        <f xml:space="preserve"> Outputs!W33</f>
        <v>120.67873647931867</v>
      </c>
      <c r="U106" s="456">
        <f xml:space="preserve"> Outputs!X33</f>
        <v>123.09231120890504</v>
      </c>
      <c r="V106" s="456">
        <f xml:space="preserve"> Outputs!Y33</f>
        <v>125.55415743308315</v>
      </c>
      <c r="W106" s="456">
        <f xml:space="preserve"> Outputs!Z33</f>
        <v>128.0652405817448</v>
      </c>
      <c r="X106" s="456">
        <f xml:space="preserve"> Outputs!AA33</f>
        <v>130.6265453933797</v>
      </c>
      <c r="Y106" s="456">
        <f xml:space="preserve"> Outputs!AB33</f>
        <v>133.23907630124731</v>
      </c>
    </row>
    <row r="107" spans="1:25" ht="14">
      <c r="A107" t="s">
        <v>838</v>
      </c>
      <c r="B107" s="455" t="s">
        <v>767</v>
      </c>
      <c r="C107" s="455" t="s">
        <v>450</v>
      </c>
      <c r="D107" s="455" t="s">
        <v>50</v>
      </c>
      <c r="E107" s="455" t="s">
        <v>427</v>
      </c>
      <c r="F107" s="455"/>
      <c r="G107" s="456">
        <f xml:space="preserve"> Outputs!J34</f>
        <v>94.7</v>
      </c>
      <c r="H107" s="456">
        <f xml:space="preserve"> Outputs!K34</f>
        <v>97</v>
      </c>
      <c r="I107" s="456">
        <f xml:space="preserve"> Outputs!L34</f>
        <v>98.7</v>
      </c>
      <c r="J107" s="456">
        <f xml:space="preserve"> Outputs!M34</f>
        <v>99.2</v>
      </c>
      <c r="K107" s="456">
        <f xml:space="preserve"> Outputs!N34</f>
        <v>99.9</v>
      </c>
      <c r="L107" s="456">
        <f xml:space="preserve"> Outputs!O34</f>
        <v>101.8</v>
      </c>
      <c r="M107" s="456">
        <f xml:space="preserve"> Outputs!P34</f>
        <v>104.5</v>
      </c>
      <c r="N107" s="456">
        <f xml:space="preserve"> Outputs!Q34</f>
        <v>106.4</v>
      </c>
      <c r="O107" s="456">
        <f xml:space="preserve"> Outputs!R34</f>
        <v>109.1615932223871</v>
      </c>
      <c r="P107" s="456">
        <f xml:space="preserve"> Outputs!S34</f>
        <v>111.3448250868349</v>
      </c>
      <c r="Q107" s="456">
        <f xml:space="preserve"> Outputs!T34</f>
        <v>113.58099615723886</v>
      </c>
      <c r="R107" s="456">
        <f xml:space="preserve"> Outputs!U34</f>
        <v>115.96619707654096</v>
      </c>
      <c r="S107" s="456">
        <f xml:space="preserve"> Outputs!V34</f>
        <v>118.40148721514839</v>
      </c>
      <c r="T107" s="456">
        <f xml:space="preserve"> Outputs!W34</f>
        <v>120.88791844666659</v>
      </c>
      <c r="U107" s="456">
        <f xml:space="preserve"> Outputs!X34</f>
        <v>123.30567681559992</v>
      </c>
      <c r="V107" s="456">
        <f xml:space="preserve"> Outputs!Y34</f>
        <v>125.77179035191192</v>
      </c>
      <c r="W107" s="456">
        <f xml:space="preserve"> Outputs!Z34</f>
        <v>128.28722615895015</v>
      </c>
      <c r="X107" s="456">
        <f xml:space="preserve"> Outputs!AA34</f>
        <v>130.85297068212915</v>
      </c>
      <c r="Y107" s="456">
        <f xml:space="preserve"> Outputs!AB34</f>
        <v>133.47003009577173</v>
      </c>
    </row>
    <row r="108" spans="1:25" ht="14">
      <c r="A108" t="s">
        <v>838</v>
      </c>
      <c r="B108" s="455" t="s">
        <v>768</v>
      </c>
      <c r="C108" s="455" t="s">
        <v>451</v>
      </c>
      <c r="D108" s="455" t="s">
        <v>50</v>
      </c>
      <c r="E108" s="455" t="s">
        <v>427</v>
      </c>
      <c r="F108" s="455"/>
      <c r="G108" s="456">
        <f xml:space="preserve"> Outputs!J35</f>
        <v>95.2</v>
      </c>
      <c r="H108" s="456">
        <f xml:space="preserve"> Outputs!K35</f>
        <v>97.5</v>
      </c>
      <c r="I108" s="456">
        <f xml:space="preserve"> Outputs!L35</f>
        <v>99.1</v>
      </c>
      <c r="J108" s="456">
        <f xml:space="preserve"> Outputs!M35</f>
        <v>99.5</v>
      </c>
      <c r="K108" s="456">
        <f xml:space="preserve"> Outputs!N35</f>
        <v>100.1</v>
      </c>
      <c r="L108" s="456">
        <f xml:space="preserve"> Outputs!O35</f>
        <v>102.4</v>
      </c>
      <c r="M108" s="456">
        <f xml:space="preserve"> Outputs!P35</f>
        <v>104.9</v>
      </c>
      <c r="N108" s="456">
        <f xml:space="preserve"> Outputs!Q35</f>
        <v>106.8</v>
      </c>
      <c r="O108" s="456">
        <f xml:space="preserve"> Outputs!R35</f>
        <v>109.34188246864102</v>
      </c>
      <c r="P108" s="456">
        <f xml:space="preserve"> Outputs!S35</f>
        <v>111.52872011801389</v>
      </c>
      <c r="Q108" s="456">
        <f xml:space="preserve"> Outputs!T35</f>
        <v>113.7778750517538</v>
      </c>
      <c r="R108" s="456">
        <f xml:space="preserve"> Outputs!U35</f>
        <v>116.16721042784071</v>
      </c>
      <c r="S108" s="456">
        <f xml:space="preserve"> Outputs!V35</f>
        <v>118.60672184682544</v>
      </c>
      <c r="T108" s="456">
        <f xml:space="preserve"> Outputs!W35</f>
        <v>121.09746300560886</v>
      </c>
      <c r="U108" s="456">
        <f xml:space="preserve"> Outputs!X35</f>
        <v>123.51941226572104</v>
      </c>
      <c r="V108" s="456">
        <f xml:space="preserve"> Outputs!Y35</f>
        <v>125.98980051103547</v>
      </c>
      <c r="W108" s="456">
        <f xml:space="preserve"> Outputs!Z35</f>
        <v>128.50959652125619</v>
      </c>
      <c r="X108" s="456">
        <f xml:space="preserve"> Outputs!AA35</f>
        <v>131.07978845168131</v>
      </c>
      <c r="Y108" s="456">
        <f xml:space="preserve"> Outputs!AB35</f>
        <v>133.70138422071494</v>
      </c>
    </row>
    <row r="109" spans="1:25" ht="14">
      <c r="A109" t="s">
        <v>838</v>
      </c>
      <c r="B109" s="455" t="s">
        <v>769</v>
      </c>
      <c r="C109" s="455" t="s">
        <v>452</v>
      </c>
      <c r="D109" s="455" t="s">
        <v>50</v>
      </c>
      <c r="E109" s="455" t="s">
        <v>427</v>
      </c>
      <c r="F109" s="455"/>
      <c r="G109" s="456">
        <f xml:space="preserve"> Outputs!J36</f>
        <v>95.4</v>
      </c>
      <c r="H109" s="456">
        <f xml:space="preserve"> Outputs!K36</f>
        <v>97.8</v>
      </c>
      <c r="I109" s="456">
        <f xml:space="preserve"> Outputs!L36</f>
        <v>99.3</v>
      </c>
      <c r="J109" s="456">
        <f xml:space="preserve"> Outputs!M36</f>
        <v>99.6</v>
      </c>
      <c r="K109" s="456">
        <f xml:space="preserve"> Outputs!N36</f>
        <v>100.4</v>
      </c>
      <c r="L109" s="456">
        <f xml:space="preserve"> Outputs!O36</f>
        <v>102.7</v>
      </c>
      <c r="M109" s="456">
        <f xml:space="preserve"> Outputs!P36</f>
        <v>105.1</v>
      </c>
      <c r="N109" s="456">
        <f xml:space="preserve"> Outputs!Q36</f>
        <v>107</v>
      </c>
      <c r="O109" s="456">
        <f xml:space="preserve"> Outputs!R36</f>
        <v>109.52246947724298</v>
      </c>
      <c r="P109" s="456">
        <f xml:space="preserve"> Outputs!S36</f>
        <v>111.7129188667879</v>
      </c>
      <c r="Q109" s="456">
        <f xml:space="preserve"> Outputs!T36</f>
        <v>113.97509521197706</v>
      </c>
      <c r="R109" s="456">
        <f xml:space="preserve"> Outputs!U36</f>
        <v>116.36857221142867</v>
      </c>
      <c r="S109" s="456">
        <f xml:space="preserve"> Outputs!V36</f>
        <v>118.81231222786873</v>
      </c>
      <c r="T109" s="456">
        <f xml:space="preserve"> Outputs!W36</f>
        <v>121.30737078465407</v>
      </c>
      <c r="U109" s="456">
        <f xml:space="preserve"> Outputs!X36</f>
        <v>123.73351820034715</v>
      </c>
      <c r="V109" s="456">
        <f xml:space="preserve"> Outputs!Y36</f>
        <v>126.20818856435409</v>
      </c>
      <c r="W109" s="456">
        <f xml:space="preserve"> Outputs!Z36</f>
        <v>128.73235233564117</v>
      </c>
      <c r="X109" s="456">
        <f xml:space="preserve"> Outputs!AA36</f>
        <v>131.30699938235398</v>
      </c>
      <c r="Y109" s="456">
        <f xml:space="preserve"> Outputs!AB36</f>
        <v>133.93313937000107</v>
      </c>
    </row>
    <row r="110" spans="1:25" ht="14">
      <c r="A110" t="s">
        <v>838</v>
      </c>
      <c r="B110" s="455" t="s">
        <v>770</v>
      </c>
      <c r="C110" s="455" t="s">
        <v>453</v>
      </c>
      <c r="D110" s="455" t="s">
        <v>1</v>
      </c>
      <c r="E110" s="455" t="s">
        <v>427</v>
      </c>
      <c r="F110" s="455"/>
      <c r="G110" s="558">
        <f xml:space="preserve"> Outputs!J39</f>
        <v>0</v>
      </c>
      <c r="H110" s="558">
        <f xml:space="preserve"> Outputs!K39</f>
        <v>0</v>
      </c>
      <c r="I110" s="558">
        <f xml:space="preserve"> Outputs!L39</f>
        <v>0</v>
      </c>
      <c r="J110" s="558">
        <f xml:space="preserve"> Outputs!M39</f>
        <v>0</v>
      </c>
      <c r="K110" s="558">
        <f xml:space="preserve"> Outputs!N39</f>
        <v>0</v>
      </c>
      <c r="L110" s="558">
        <f xml:space="preserve"> Outputs!O39</f>
        <v>0</v>
      </c>
      <c r="M110" s="558">
        <f xml:space="preserve"> Outputs!P39</f>
        <v>0</v>
      </c>
      <c r="N110" s="558">
        <f xml:space="preserve"> Outputs!Q39</f>
        <v>0.03</v>
      </c>
      <c r="O110" s="558">
        <f xml:space="preserve"> Outputs!R39</f>
        <v>0.03</v>
      </c>
      <c r="P110" s="558">
        <f xml:space="preserve"> Outputs!S39</f>
        <v>0.03</v>
      </c>
      <c r="Q110" s="558">
        <f xml:space="preserve"> Outputs!T39</f>
        <v>0.03</v>
      </c>
      <c r="R110" s="558">
        <f xml:space="preserve"> Outputs!U39</f>
        <v>0.03</v>
      </c>
      <c r="S110" s="558">
        <f xml:space="preserve"> Outputs!V39</f>
        <v>0.03</v>
      </c>
      <c r="T110" s="558">
        <f xml:space="preserve"> Outputs!W39</f>
        <v>0.03</v>
      </c>
      <c r="U110" s="558">
        <f xml:space="preserve"> Outputs!X39</f>
        <v>0.03</v>
      </c>
      <c r="V110" s="558">
        <f xml:space="preserve"> Outputs!Y39</f>
        <v>0.03</v>
      </c>
      <c r="W110" s="558">
        <f xml:space="preserve"> Outputs!Z39</f>
        <v>0.03</v>
      </c>
      <c r="X110" s="558">
        <f xml:space="preserve"> Outputs!AA39</f>
        <v>0.03</v>
      </c>
      <c r="Y110" s="558">
        <f xml:space="preserve"> Outputs!AB39</f>
        <v>0.03</v>
      </c>
    </row>
    <row r="111" spans="1:25" ht="14">
      <c r="A111" t="s">
        <v>838</v>
      </c>
      <c r="B111" s="455" t="s">
        <v>771</v>
      </c>
      <c r="C111" s="455" t="s">
        <v>454</v>
      </c>
      <c r="D111" s="455" t="s">
        <v>50</v>
      </c>
      <c r="E111" s="455" t="s">
        <v>427</v>
      </c>
      <c r="F111" s="455"/>
      <c r="G111" s="456">
        <f xml:space="preserve"> Outputs!J42</f>
        <v>237.3416666666667</v>
      </c>
      <c r="H111" s="456">
        <f xml:space="preserve"> Outputs!K42</f>
        <v>244.67499999999998</v>
      </c>
      <c r="I111" s="456">
        <f xml:space="preserve"> Outputs!L42</f>
        <v>251.73333333333335</v>
      </c>
      <c r="J111" s="456">
        <f xml:space="preserve"> Outputs!M42</f>
        <v>256.66666666666669</v>
      </c>
      <c r="K111" s="456">
        <f xml:space="preserve"> Outputs!N42</f>
        <v>259.43333333333334</v>
      </c>
      <c r="L111" s="456">
        <f xml:space="preserve"> Outputs!O42</f>
        <v>264.99166666666673</v>
      </c>
      <c r="M111" s="456">
        <f xml:space="preserve"> Outputs!P42</f>
        <v>274.90833333333336</v>
      </c>
      <c r="N111" s="456">
        <f xml:space="preserve"> Outputs!Q42</f>
        <v>283.30833333333334</v>
      </c>
      <c r="O111" s="456">
        <f xml:space="preserve"> Outputs!R42</f>
        <v>292.2388184805576</v>
      </c>
      <c r="P111" s="456">
        <f xml:space="preserve"> Outputs!S42</f>
        <v>300.63476148772372</v>
      </c>
      <c r="Q111" s="456">
        <f xml:space="preserve"> Outputs!T42</f>
        <v>309.52983719330012</v>
      </c>
      <c r="R111" s="456">
        <f xml:space="preserve"> Outputs!U42</f>
        <v>319.28116714708784</v>
      </c>
      <c r="S111" s="456">
        <f xml:space="preserve"> Outputs!V42</f>
        <v>329.49816449579481</v>
      </c>
      <c r="T111" s="456">
        <f xml:space="preserve"> Outputs!W42</f>
        <v>340.04210575966027</v>
      </c>
      <c r="U111" s="456">
        <f xml:space="preserve"> Outputs!X42</f>
        <v>350.2433689324501</v>
      </c>
      <c r="V111" s="456">
        <f xml:space="preserve"> Outputs!Y42</f>
        <v>360.75067000042355</v>
      </c>
      <c r="W111" s="456">
        <f xml:space="preserve"> Outputs!Z42</f>
        <v>371.57319010043631</v>
      </c>
      <c r="X111" s="456">
        <f xml:space="preserve"> Outputs!AA42</f>
        <v>382.72038580344935</v>
      </c>
      <c r="Y111" s="456">
        <f xml:space="preserve"> Outputs!AB42</f>
        <v>394.20199737755303</v>
      </c>
    </row>
    <row r="112" spans="1:25" ht="14">
      <c r="A112" t="s">
        <v>838</v>
      </c>
      <c r="B112" s="455" t="s">
        <v>772</v>
      </c>
      <c r="C112" s="455" t="s">
        <v>455</v>
      </c>
      <c r="D112" s="455" t="s">
        <v>50</v>
      </c>
      <c r="E112" s="455" t="s">
        <v>427</v>
      </c>
      <c r="F112" s="455"/>
      <c r="G112" s="456">
        <f xml:space="preserve"> Outputs!J43</f>
        <v>94.308333333333351</v>
      </c>
      <c r="H112" s="456">
        <f xml:space="preserve"> Outputs!K43</f>
        <v>96.583333333333314</v>
      </c>
      <c r="I112" s="456">
        <f xml:space="preserve"> Outputs!L43</f>
        <v>98.600000000000009</v>
      </c>
      <c r="J112" s="456">
        <f xml:space="preserve"> Outputs!M43</f>
        <v>99.72499999999998</v>
      </c>
      <c r="K112" s="456">
        <f xml:space="preserve"> Outputs!N43</f>
        <v>100.16666666666667</v>
      </c>
      <c r="L112" s="456">
        <f xml:space="preserve"> Outputs!O43</f>
        <v>101.54166666666667</v>
      </c>
      <c r="M112" s="456">
        <f xml:space="preserve"> Outputs!P43</f>
        <v>104.21666666666665</v>
      </c>
      <c r="N112" s="456">
        <f xml:space="preserve"> Outputs!Q43</f>
        <v>106.43333333333334</v>
      </c>
      <c r="O112" s="456">
        <f xml:space="preserve"> Outputs!R43</f>
        <v>108.55238432841576</v>
      </c>
      <c r="P112" s="456">
        <f xml:space="preserve"> Outputs!S43</f>
        <v>110.7053733013603</v>
      </c>
      <c r="Q112" s="456">
        <f xml:space="preserve"> Outputs!T43</f>
        <v>112.92412852304592</v>
      </c>
      <c r="R112" s="456">
        <f xml:space="preserve"> Outputs!U43</f>
        <v>115.26744552524362</v>
      </c>
      <c r="S112" s="456">
        <f xml:space="preserve"> Outputs!V43</f>
        <v>117.68806188127378</v>
      </c>
      <c r="T112" s="456">
        <f xml:space="preserve"> Outputs!W43</f>
        <v>120.15951118078063</v>
      </c>
      <c r="U112" s="456">
        <f xml:space="preserve"> Outputs!X43</f>
        <v>122.56270140439625</v>
      </c>
      <c r="V112" s="456">
        <f xml:space="preserve"> Outputs!Y43</f>
        <v>125.01395543248417</v>
      </c>
      <c r="W112" s="456">
        <f xml:space="preserve"> Outputs!Z43</f>
        <v>127.51423454113387</v>
      </c>
      <c r="X112" s="456">
        <f xml:space="preserve"> Outputs!AA43</f>
        <v>130.06451923195652</v>
      </c>
      <c r="Y112" s="456">
        <f xml:space="preserve"> Outputs!AB43</f>
        <v>132.66580961659568</v>
      </c>
    </row>
    <row r="113" spans="1:25" ht="14">
      <c r="A113" t="s">
        <v>838</v>
      </c>
      <c r="B113" s="455" t="s">
        <v>773</v>
      </c>
      <c r="C113" s="455" t="s">
        <v>456</v>
      </c>
      <c r="D113" s="455" t="s">
        <v>1</v>
      </c>
      <c r="E113" s="455" t="s">
        <v>427</v>
      </c>
      <c r="F113" s="455"/>
      <c r="G113" s="558">
        <f xml:space="preserve"> Outputs!J46</f>
        <v>0</v>
      </c>
      <c r="H113" s="558">
        <f xml:space="preserve"> Outputs!K46</f>
        <v>2.9769392033542896E-2</v>
      </c>
      <c r="I113" s="558">
        <f xml:space="preserve"> Outputs!L46</f>
        <v>2.6465798045602673E-2</v>
      </c>
      <c r="J113" s="558">
        <f xml:space="preserve"> Outputs!M46</f>
        <v>1.983339944466489E-2</v>
      </c>
      <c r="K113" s="558">
        <f xml:space="preserve"> Outputs!N46</f>
        <v>1.0501750291715295E-2</v>
      </c>
      <c r="L113" s="558">
        <f xml:space="preserve"> Outputs!O46</f>
        <v>2.1939953810623525E-2</v>
      </c>
      <c r="M113" s="558">
        <f xml:space="preserve"> Outputs!P46</f>
        <v>3.8794726930320156E-2</v>
      </c>
      <c r="N113" s="558">
        <f xml:space="preserve"> Outputs!Q46</f>
        <v>3.1907179115300943E-2</v>
      </c>
      <c r="O113" s="558">
        <f xml:space="preserve"> Outputs!R46</f>
        <v>3.1089286235452596E-2</v>
      </c>
      <c r="P113" s="558">
        <f xml:space="preserve"> Outputs!S46</f>
        <v>2.7916629489431743E-2</v>
      </c>
      <c r="Q113" s="558">
        <f xml:space="preserve"> Outputs!T46</f>
        <v>2.9833184821123959E-2</v>
      </c>
      <c r="R113" s="558">
        <f xml:space="preserve"> Outputs!U46</f>
        <v>3.1833185109294782E-2</v>
      </c>
      <c r="S113" s="558">
        <f xml:space="preserve"> Outputs!V46</f>
        <v>3.2000000000000473E-2</v>
      </c>
      <c r="T113" s="558">
        <f xml:space="preserve"> Outputs!W46</f>
        <v>3.200000000000025E-2</v>
      </c>
      <c r="U113" s="558">
        <f xml:space="preserve"> Outputs!X46</f>
        <v>3.0000000000000027E-2</v>
      </c>
      <c r="V113" s="558">
        <f xml:space="preserve"> Outputs!Y46</f>
        <v>3.0000000000000027E-2</v>
      </c>
      <c r="W113" s="558">
        <f xml:space="preserve"> Outputs!Z46</f>
        <v>3.0000000000000027E-2</v>
      </c>
      <c r="X113" s="558">
        <f xml:space="preserve"> Outputs!AA46</f>
        <v>3.0000000000000027E-2</v>
      </c>
      <c r="Y113" s="558">
        <f xml:space="preserve"> Outputs!AB46</f>
        <v>3.0000000000000027E-2</v>
      </c>
    </row>
    <row r="114" spans="1:25" ht="14">
      <c r="A114" t="s">
        <v>838</v>
      </c>
      <c r="B114" s="455" t="s">
        <v>774</v>
      </c>
      <c r="C114" s="455" t="s">
        <v>457</v>
      </c>
      <c r="D114" s="455" t="s">
        <v>1</v>
      </c>
      <c r="E114" s="455" t="s">
        <v>427</v>
      </c>
      <c r="F114" s="455"/>
      <c r="G114" s="558">
        <f xml:space="preserve"> Outputs!J47</f>
        <v>0</v>
      </c>
      <c r="H114" s="558">
        <f xml:space="preserve"> Outputs!K47</f>
        <v>3.0897791510129391E-2</v>
      </c>
      <c r="I114" s="558">
        <f xml:space="preserve"> Outputs!L47</f>
        <v>2.8847791287762714E-2</v>
      </c>
      <c r="J114" s="558">
        <f xml:space="preserve"> Outputs!M47</f>
        <v>1.9597457627118731E-2</v>
      </c>
      <c r="K114" s="558">
        <f xml:space="preserve"> Outputs!N47</f>
        <v>1.0779220779220777E-2</v>
      </c>
      <c r="L114" s="558">
        <f xml:space="preserve"> Outputs!O47</f>
        <v>2.1424900424001248E-2</v>
      </c>
      <c r="M114" s="558">
        <f xml:space="preserve"> Outputs!P47</f>
        <v>3.7422560457875953E-2</v>
      </c>
      <c r="N114" s="558">
        <f xml:space="preserve"> Outputs!Q47</f>
        <v>3.0555639758707454E-2</v>
      </c>
      <c r="O114" s="558">
        <f xml:space="preserve"> Outputs!R47</f>
        <v>3.1522140708501123E-2</v>
      </c>
      <c r="P114" s="558">
        <f xml:space="preserve"> Outputs!S47</f>
        <v>2.8729732247137152E-2</v>
      </c>
      <c r="Q114" s="558">
        <f xml:space="preserve"> Outputs!T47</f>
        <v>2.9587648685595047E-2</v>
      </c>
      <c r="R114" s="558">
        <f xml:space="preserve"> Outputs!U47</f>
        <v>3.1503683270760252E-2</v>
      </c>
      <c r="S114" s="558">
        <f xml:space="preserve"> Outputs!V47</f>
        <v>3.2000000000000473E-2</v>
      </c>
      <c r="T114" s="558">
        <f xml:space="preserve"> Outputs!W47</f>
        <v>3.2000000000000028E-2</v>
      </c>
      <c r="U114" s="558">
        <f xml:space="preserve"> Outputs!X47</f>
        <v>3.0000000000000027E-2</v>
      </c>
      <c r="V114" s="558">
        <f xml:space="preserve"> Outputs!Y47</f>
        <v>2.9999999999999805E-2</v>
      </c>
      <c r="W114" s="558">
        <f xml:space="preserve"> Outputs!Z47</f>
        <v>3.0000000000000027E-2</v>
      </c>
      <c r="X114" s="558">
        <f xml:space="preserve"> Outputs!AA47</f>
        <v>2.9999999999999805E-2</v>
      </c>
      <c r="Y114" s="558">
        <f xml:space="preserve"> Outputs!AB47</f>
        <v>3.0000000000000471E-2</v>
      </c>
    </row>
    <row r="115" spans="1:25" ht="14">
      <c r="A115" t="s">
        <v>838</v>
      </c>
      <c r="B115" s="455" t="s">
        <v>775</v>
      </c>
      <c r="C115" s="455" t="s">
        <v>458</v>
      </c>
      <c r="D115" s="455" t="s">
        <v>1</v>
      </c>
      <c r="E115" s="455" t="s">
        <v>427</v>
      </c>
      <c r="F115" s="455"/>
      <c r="G115" s="558">
        <f xml:space="preserve"> Outputs!J48</f>
        <v>0</v>
      </c>
      <c r="H115" s="558">
        <f xml:space="preserve"> Outputs!K48</f>
        <v>3.2807308970099536E-2</v>
      </c>
      <c r="I115" s="558">
        <f xml:space="preserve"> Outputs!L48</f>
        <v>2.4527543224768911E-2</v>
      </c>
      <c r="J115" s="558">
        <f xml:space="preserve"> Outputs!M48</f>
        <v>9.0266875981162009E-3</v>
      </c>
      <c r="K115" s="558">
        <f xml:space="preserve"> Outputs!N48</f>
        <v>1.5558148580318898E-2</v>
      </c>
      <c r="L115" s="558">
        <f xml:space="preserve"> Outputs!O48</f>
        <v>3.1405591727307502E-2</v>
      </c>
      <c r="M115" s="558">
        <f xml:space="preserve"> Outputs!P48</f>
        <v>3.3419977720014815E-2</v>
      </c>
      <c r="N115" s="558">
        <f xml:space="preserve"> Outputs!Q48</f>
        <v>2.4434063959755781E-2</v>
      </c>
      <c r="O115" s="558">
        <f xml:space="preserve"> Outputs!R48</f>
        <v>3.8715075829605539E-2</v>
      </c>
      <c r="P115" s="558">
        <f xml:space="preserve"> Outputs!S48</f>
        <v>2.8499635627448061E-2</v>
      </c>
      <c r="Q115" s="558">
        <f xml:space="preserve"> Outputs!T48</f>
        <v>3.0499636334166969E-2</v>
      </c>
      <c r="R115" s="558">
        <f xml:space="preserve"> Outputs!U48</f>
        <v>3.2000000000000473E-2</v>
      </c>
      <c r="S115" s="558">
        <f xml:space="preserve"> Outputs!V48</f>
        <v>3.200000000000025E-2</v>
      </c>
      <c r="T115" s="558">
        <f xml:space="preserve"> Outputs!W48</f>
        <v>3.2000000000000473E-2</v>
      </c>
      <c r="U115" s="558">
        <f xml:space="preserve"> Outputs!X48</f>
        <v>3.0000000000000027E-2</v>
      </c>
      <c r="V115" s="558">
        <f xml:space="preserve"> Outputs!Y48</f>
        <v>3.0000000000000027E-2</v>
      </c>
      <c r="W115" s="558">
        <f xml:space="preserve"> Outputs!Z48</f>
        <v>3.0000000000000027E-2</v>
      </c>
      <c r="X115" s="558">
        <f xml:space="preserve"> Outputs!AA48</f>
        <v>3.0000000000000027E-2</v>
      </c>
      <c r="Y115" s="558">
        <f xml:space="preserve"> Outputs!AB48</f>
        <v>3.0000000000000027E-2</v>
      </c>
    </row>
    <row r="116" spans="1:25" ht="14">
      <c r="A116" t="s">
        <v>838</v>
      </c>
      <c r="B116" s="455" t="s">
        <v>776</v>
      </c>
      <c r="C116" s="455" t="s">
        <v>459</v>
      </c>
      <c r="D116" s="455" t="s">
        <v>1</v>
      </c>
      <c r="E116" s="455" t="s">
        <v>427</v>
      </c>
      <c r="F116" s="455"/>
      <c r="G116" s="558">
        <f xml:space="preserve"> Outputs!J49</f>
        <v>0</v>
      </c>
      <c r="H116" s="558">
        <f xml:space="preserve"> Outputs!K49</f>
        <v>2.428722280887019E-2</v>
      </c>
      <c r="I116" s="558">
        <f xml:space="preserve"> Outputs!L49</f>
        <v>1.8556701030927769E-2</v>
      </c>
      <c r="J116" s="558">
        <f xml:space="preserve"> Outputs!M49</f>
        <v>1.1133603238866474E-2</v>
      </c>
      <c r="K116" s="558">
        <f xml:space="preserve"> Outputs!N49</f>
        <v>4.0040040040039138E-3</v>
      </c>
      <c r="L116" s="558">
        <f xml:space="preserve"> Outputs!O49</f>
        <v>1.4955134596211339E-2</v>
      </c>
      <c r="M116" s="558">
        <f xml:space="preserve"> Outputs!P49</f>
        <v>2.8487229862475427E-2</v>
      </c>
      <c r="N116" s="558">
        <f xml:space="preserve"> Outputs!Q49</f>
        <v>2.1012416427889313E-2</v>
      </c>
      <c r="O116" s="558">
        <f xml:space="preserve"> Outputs!R49</f>
        <v>1.7874647541435307E-2</v>
      </c>
      <c r="P116" s="558">
        <f xml:space="preserve"> Outputs!S49</f>
        <v>1.9916629197662017E-2</v>
      </c>
      <c r="Q116" s="558">
        <f xml:space="preserve"> Outputs!T49</f>
        <v>2.0000000000000906E-2</v>
      </c>
      <c r="R116" s="558">
        <f xml:space="preserve"> Outputs!U49</f>
        <v>2.0916629234383644E-2</v>
      </c>
      <c r="S116" s="558">
        <f xml:space="preserve"> Outputs!V49</f>
        <v>2.1000000000000796E-2</v>
      </c>
      <c r="T116" s="558">
        <f xml:space="preserve"> Outputs!W49</f>
        <v>2.1000000000000796E-2</v>
      </c>
      <c r="U116" s="558">
        <f xml:space="preserve"> Outputs!X49</f>
        <v>2.0000000000000018E-2</v>
      </c>
      <c r="V116" s="558">
        <f xml:space="preserve"> Outputs!Y49</f>
        <v>2.0000000000000018E-2</v>
      </c>
      <c r="W116" s="558">
        <f xml:space="preserve"> Outputs!Z49</f>
        <v>2.0000000000000018E-2</v>
      </c>
      <c r="X116" s="558">
        <f xml:space="preserve"> Outputs!AA49</f>
        <v>2.0000000000000018E-2</v>
      </c>
      <c r="Y116" s="558">
        <f xml:space="preserve"> Outputs!AB49</f>
        <v>2.0000000000000018E-2</v>
      </c>
    </row>
    <row r="117" spans="1:25" ht="14">
      <c r="A117" t="s">
        <v>838</v>
      </c>
      <c r="B117" s="455" t="s">
        <v>777</v>
      </c>
      <c r="C117" s="455" t="s">
        <v>460</v>
      </c>
      <c r="D117" s="455" t="s">
        <v>1</v>
      </c>
      <c r="E117" s="455" t="s">
        <v>427</v>
      </c>
      <c r="F117" s="455"/>
      <c r="G117" s="558">
        <f xml:space="preserve"> Outputs!J50</f>
        <v>0</v>
      </c>
      <c r="H117" s="558">
        <f xml:space="preserve"> Outputs!K50</f>
        <v>2.4123000795263305E-2</v>
      </c>
      <c r="I117" s="558">
        <f xml:space="preserve"> Outputs!L50</f>
        <v>2.088006902502193E-2</v>
      </c>
      <c r="J117" s="558">
        <f xml:space="preserve"> Outputs!M50</f>
        <v>1.1409736308316099E-2</v>
      </c>
      <c r="K117" s="558">
        <f xml:space="preserve"> Outputs!N50</f>
        <v>4.4288459931480784E-3</v>
      </c>
      <c r="L117" s="558">
        <f xml:space="preserve"> Outputs!O50</f>
        <v>1.3727121464226277E-2</v>
      </c>
      <c r="M117" s="558">
        <f xml:space="preserve"> Outputs!P50</f>
        <v>2.6343865408288814E-2</v>
      </c>
      <c r="N117" s="558">
        <f xml:space="preserve"> Outputs!Q50</f>
        <v>2.1269790500559882E-2</v>
      </c>
      <c r="O117" s="558">
        <f xml:space="preserve"> Outputs!R50</f>
        <v>1.9909655450194963E-2</v>
      </c>
      <c r="P117" s="558">
        <f xml:space="preserve"> Outputs!S50</f>
        <v>1.983364056224568E-2</v>
      </c>
      <c r="Q117" s="558">
        <f xml:space="preserve"> Outputs!T50</f>
        <v>2.0041983108134875E-2</v>
      </c>
      <c r="R117" s="558">
        <f xml:space="preserve"> Outputs!U50</f>
        <v>2.0751251595618525E-2</v>
      </c>
      <c r="S117" s="558">
        <f xml:space="preserve"> Outputs!V50</f>
        <v>2.1000000000000352E-2</v>
      </c>
      <c r="T117" s="558">
        <f xml:space="preserve"> Outputs!W50</f>
        <v>2.1000000000000796E-2</v>
      </c>
      <c r="U117" s="558">
        <f xml:space="preserve"> Outputs!X50</f>
        <v>2.0000000000000018E-2</v>
      </c>
      <c r="V117" s="558">
        <f xml:space="preserve"> Outputs!Y50</f>
        <v>2.0000000000000018E-2</v>
      </c>
      <c r="W117" s="558">
        <f xml:space="preserve"> Outputs!Z50</f>
        <v>2.000000000000024E-2</v>
      </c>
      <c r="X117" s="558">
        <f xml:space="preserve"> Outputs!AA50</f>
        <v>1.9999999999999796E-2</v>
      </c>
      <c r="Y117" s="558">
        <f xml:space="preserve"> Outputs!AB50</f>
        <v>2.000000000000024E-2</v>
      </c>
    </row>
    <row r="118" spans="1:25" ht="14">
      <c r="A118" t="s">
        <v>838</v>
      </c>
      <c r="B118" s="455" t="s">
        <v>744</v>
      </c>
      <c r="C118" s="455" t="s">
        <v>461</v>
      </c>
      <c r="D118" s="455" t="s">
        <v>1</v>
      </c>
      <c r="E118" s="455" t="s">
        <v>427</v>
      </c>
      <c r="F118" s="455"/>
      <c r="G118" s="558">
        <f xml:space="preserve"> Outputs!J51</f>
        <v>0</v>
      </c>
      <c r="H118" s="558">
        <f xml:space="preserve"> Outputs!K51</f>
        <v>2.515723270440251E-2</v>
      </c>
      <c r="I118" s="558">
        <f xml:space="preserve"> Outputs!L51</f>
        <v>1.5337423312883347E-2</v>
      </c>
      <c r="J118" s="558">
        <f xml:space="preserve"> Outputs!M51</f>
        <v>3.0211480362536403E-3</v>
      </c>
      <c r="K118" s="558">
        <f xml:space="preserve"> Outputs!N51</f>
        <v>8.0321285140563248E-3</v>
      </c>
      <c r="L118" s="558">
        <f xml:space="preserve"> Outputs!O51</f>
        <v>2.2908366533864521E-2</v>
      </c>
      <c r="M118" s="558">
        <f xml:space="preserve"> Outputs!P51</f>
        <v>2.3369036027263812E-2</v>
      </c>
      <c r="N118" s="558">
        <f xml:space="preserve"> Outputs!Q51</f>
        <v>1.8078020932445371E-2</v>
      </c>
      <c r="O118" s="558">
        <f xml:space="preserve"> Outputs!R51</f>
        <v>2.3574481095728794E-2</v>
      </c>
      <c r="P118" s="558">
        <f xml:space="preserve"> Outputs!S51</f>
        <v>2.0000000000000684E-2</v>
      </c>
      <c r="Q118" s="558">
        <f xml:space="preserve"> Outputs!T51</f>
        <v>2.0249908140764772E-2</v>
      </c>
      <c r="R118" s="558">
        <f xml:space="preserve"> Outputs!U51</f>
        <v>2.1000000000000796E-2</v>
      </c>
      <c r="S118" s="558">
        <f xml:space="preserve"> Outputs!V51</f>
        <v>2.1000000000000574E-2</v>
      </c>
      <c r="T118" s="558">
        <f xml:space="preserve"> Outputs!W51</f>
        <v>2.1000000000000796E-2</v>
      </c>
      <c r="U118" s="558">
        <f xml:space="preserve"> Outputs!X51</f>
        <v>2.0000000000000018E-2</v>
      </c>
      <c r="V118" s="558">
        <f xml:space="preserve"> Outputs!Y51</f>
        <v>2.0000000000000018E-2</v>
      </c>
      <c r="W118" s="558">
        <f xml:space="preserve"> Outputs!Z51</f>
        <v>2.0000000000000018E-2</v>
      </c>
      <c r="X118" s="558">
        <f xml:space="preserve"> Outputs!AA51</f>
        <v>2.0000000000000018E-2</v>
      </c>
      <c r="Y118" s="558">
        <f xml:space="preserve"> Outputs!AB51</f>
        <v>2.0000000000000018E-2</v>
      </c>
    </row>
    <row r="119" spans="1:25" ht="14">
      <c r="A119" t="s">
        <v>838</v>
      </c>
      <c r="B119" s="455" t="s">
        <v>778</v>
      </c>
      <c r="C119" s="455" t="s">
        <v>462</v>
      </c>
      <c r="D119" s="455" t="s">
        <v>1</v>
      </c>
      <c r="E119" s="455" t="s">
        <v>427</v>
      </c>
      <c r="F119" s="455"/>
      <c r="G119" s="558">
        <f xml:space="preserve"> Outputs!J52</f>
        <v>0</v>
      </c>
      <c r="H119" s="558">
        <f xml:space="preserve"> Outputs!K52</f>
        <v>6.7747907148660858E-3</v>
      </c>
      <c r="I119" s="558">
        <f xml:space="preserve"> Outputs!L52</f>
        <v>7.967722262740784E-3</v>
      </c>
      <c r="J119" s="558">
        <f xml:space="preserve"> Outputs!M52</f>
        <v>8.1877213188026321E-3</v>
      </c>
      <c r="K119" s="558">
        <f xml:space="preserve"> Outputs!N52</f>
        <v>6.3503747860726989E-3</v>
      </c>
      <c r="L119" s="558">
        <f xml:space="preserve"> Outputs!O52</f>
        <v>7.6977789597749702E-3</v>
      </c>
      <c r="M119" s="558">
        <f xml:space="preserve"> Outputs!P52</f>
        <v>1.1078695049587139E-2</v>
      </c>
      <c r="N119" s="558">
        <f xml:space="preserve"> Outputs!Q52</f>
        <v>9.2858492581475716E-3</v>
      </c>
      <c r="O119" s="558">
        <f xml:space="preserve"> Outputs!R52</f>
        <v>1.161248525830616E-2</v>
      </c>
      <c r="P119" s="558">
        <f xml:space="preserve"> Outputs!S52</f>
        <v>8.8960916848914717E-3</v>
      </c>
      <c r="Q119" s="558">
        <f xml:space="preserve"> Outputs!T52</f>
        <v>9.5456655774601717E-3</v>
      </c>
      <c r="R119" s="558">
        <f xml:space="preserve"> Outputs!U52</f>
        <v>1.0752431675141727E-2</v>
      </c>
      <c r="S119" s="558">
        <f xml:space="preserve"> Outputs!V52</f>
        <v>1.1000000000000121E-2</v>
      </c>
      <c r="T119" s="558">
        <f xml:space="preserve"> Outputs!W52</f>
        <v>1.0999999999999233E-2</v>
      </c>
      <c r="U119" s="558">
        <f xml:space="preserve"> Outputs!X52</f>
        <v>1.0000000000000009E-2</v>
      </c>
      <c r="V119" s="558">
        <f xml:space="preserve"> Outputs!Y52</f>
        <v>9.9999999999997868E-3</v>
      </c>
      <c r="W119" s="558">
        <f xml:space="preserve"> Outputs!Z52</f>
        <v>9.9999999999997868E-3</v>
      </c>
      <c r="X119" s="558">
        <f xml:space="preserve"> Outputs!AA52</f>
        <v>1.0000000000000009E-2</v>
      </c>
      <c r="Y119" s="558">
        <f xml:space="preserve"> Outputs!AB52</f>
        <v>1.0000000000000231E-2</v>
      </c>
    </row>
    <row r="120" spans="1:25" ht="14">
      <c r="A120" t="s">
        <v>838</v>
      </c>
      <c r="B120" s="455" t="s">
        <v>779</v>
      </c>
      <c r="C120" s="455" t="s">
        <v>463</v>
      </c>
      <c r="D120" s="455" t="s">
        <v>1</v>
      </c>
      <c r="E120" s="455" t="s">
        <v>427</v>
      </c>
      <c r="F120" s="455"/>
      <c r="G120" s="558">
        <f xml:space="preserve"> Outputs!J55</f>
        <v>0</v>
      </c>
      <c r="H120" s="558">
        <f xml:space="preserve"> Outputs!K55</f>
        <v>0</v>
      </c>
      <c r="I120" s="558">
        <f xml:space="preserve"> Outputs!L55</f>
        <v>0</v>
      </c>
      <c r="J120" s="558">
        <f xml:space="preserve"> Outputs!M55</f>
        <v>0</v>
      </c>
      <c r="K120" s="558">
        <f xml:space="preserve"> Outputs!N55</f>
        <v>0</v>
      </c>
      <c r="L120" s="558">
        <f xml:space="preserve"> Outputs!O55</f>
        <v>0</v>
      </c>
      <c r="M120" s="558">
        <f xml:space="preserve"> Outputs!P55</f>
        <v>0</v>
      </c>
      <c r="N120" s="558">
        <f xml:space="preserve"> Outputs!Q55</f>
        <v>0</v>
      </c>
      <c r="O120" s="558">
        <f xml:space="preserve"> Outputs!R55</f>
        <v>0</v>
      </c>
      <c r="P120" s="558">
        <f xml:space="preserve"> Outputs!S55</f>
        <v>0.03</v>
      </c>
      <c r="Q120" s="558">
        <f xml:space="preserve"> Outputs!T55</f>
        <v>0.03</v>
      </c>
      <c r="R120" s="558">
        <f xml:space="preserve"> Outputs!U55</f>
        <v>0.03</v>
      </c>
      <c r="S120" s="558">
        <f xml:space="preserve"> Outputs!V55</f>
        <v>0.03</v>
      </c>
      <c r="T120" s="558">
        <f xml:space="preserve"> Outputs!W55</f>
        <v>0.03</v>
      </c>
      <c r="U120" s="558">
        <f xml:space="preserve"> Outputs!X55</f>
        <v>0.03</v>
      </c>
      <c r="V120" s="558">
        <f xml:space="preserve"> Outputs!Y55</f>
        <v>0.03</v>
      </c>
      <c r="W120" s="558">
        <f xml:space="preserve"> Outputs!Z55</f>
        <v>0.03</v>
      </c>
      <c r="X120" s="558">
        <f xml:space="preserve"> Outputs!AA55</f>
        <v>0.03</v>
      </c>
      <c r="Y120" s="558">
        <f xml:space="preserve"> Outputs!AB55</f>
        <v>0.03</v>
      </c>
    </row>
    <row r="121" spans="1:25" ht="14">
      <c r="A121" t="s">
        <v>838</v>
      </c>
      <c r="B121" s="455" t="s">
        <v>780</v>
      </c>
      <c r="C121" s="455" t="s">
        <v>464</v>
      </c>
      <c r="D121" s="455" t="s">
        <v>1</v>
      </c>
      <c r="E121" s="455" t="s">
        <v>427</v>
      </c>
      <c r="F121" s="455"/>
      <c r="G121" s="558">
        <f xml:space="preserve"> Outputs!J56</f>
        <v>0</v>
      </c>
      <c r="H121" s="558">
        <f xml:space="preserve"> Outputs!K56</f>
        <v>0</v>
      </c>
      <c r="I121" s="558">
        <f xml:space="preserve"> Outputs!L56</f>
        <v>0</v>
      </c>
      <c r="J121" s="558">
        <f xml:space="preserve"> Outputs!M56</f>
        <v>0</v>
      </c>
      <c r="K121" s="558">
        <f xml:space="preserve"> Outputs!N56</f>
        <v>0</v>
      </c>
      <c r="L121" s="558">
        <f xml:space="preserve"> Outputs!O56</f>
        <v>0</v>
      </c>
      <c r="M121" s="558">
        <f xml:space="preserve"> Outputs!P56</f>
        <v>0</v>
      </c>
      <c r="N121" s="558">
        <f xml:space="preserve"> Outputs!Q56</f>
        <v>0</v>
      </c>
      <c r="O121" s="558">
        <f xml:space="preserve"> Outputs!R56</f>
        <v>0</v>
      </c>
      <c r="P121" s="558">
        <f xml:space="preserve"> Outputs!S56</f>
        <v>0.02</v>
      </c>
      <c r="Q121" s="558">
        <f xml:space="preserve"> Outputs!T56</f>
        <v>0.02</v>
      </c>
      <c r="R121" s="558">
        <f xml:space="preserve"> Outputs!U56</f>
        <v>0.02</v>
      </c>
      <c r="S121" s="558">
        <f xml:space="preserve"> Outputs!V56</f>
        <v>0.02</v>
      </c>
      <c r="T121" s="558">
        <f xml:space="preserve"> Outputs!W56</f>
        <v>0.02</v>
      </c>
      <c r="U121" s="558">
        <f xml:space="preserve"> Outputs!X56</f>
        <v>0.02</v>
      </c>
      <c r="V121" s="558">
        <f xml:space="preserve"> Outputs!Y56</f>
        <v>0.02</v>
      </c>
      <c r="W121" s="558">
        <f xml:space="preserve"> Outputs!Z56</f>
        <v>0.02</v>
      </c>
      <c r="X121" s="558">
        <f xml:space="preserve"> Outputs!AA56</f>
        <v>0.02</v>
      </c>
      <c r="Y121" s="558">
        <f xml:space="preserve"> Outputs!AB56</f>
        <v>0.02</v>
      </c>
    </row>
    <row r="122" spans="1:25" ht="14">
      <c r="A122" t="s">
        <v>838</v>
      </c>
      <c r="B122" t="s">
        <v>792</v>
      </c>
      <c r="C122" t="s">
        <v>794</v>
      </c>
      <c r="D122" s="455" t="s">
        <v>796</v>
      </c>
      <c r="E122" s="455" t="s">
        <v>427</v>
      </c>
      <c r="F122" s="559" t="str">
        <f t="shared" ref="F122" ca="1" si="6">CONCATENATE("[…]", TEXT(NOW(),"dd/mm/yyy hh:mm:ss"))</f>
        <v>[…]12/12/2019 13:28:34</v>
      </c>
      <c r="G122" s="559" t="str">
        <f t="shared" ref="G122:Y122" ca="1" si="7">CONCATENATE("[…]", TEXT(NOW(),"dd/mm/yyy hh:mm:ss"))</f>
        <v>[…]12/12/2019 13:28:34</v>
      </c>
      <c r="H122" s="559" t="str">
        <f t="shared" ca="1" si="7"/>
        <v>[…]12/12/2019 13:28:34</v>
      </c>
      <c r="I122" s="559" t="str">
        <f t="shared" ca="1" si="7"/>
        <v>[…]12/12/2019 13:28:34</v>
      </c>
      <c r="J122" s="559" t="str">
        <f t="shared" ca="1" si="7"/>
        <v>[…]12/12/2019 13:28:34</v>
      </c>
      <c r="K122" s="559" t="str">
        <f t="shared" ca="1" si="7"/>
        <v>[…]12/12/2019 13:28:34</v>
      </c>
      <c r="L122" s="559" t="str">
        <f t="shared" ca="1" si="7"/>
        <v>[…]12/12/2019 13:28:34</v>
      </c>
      <c r="M122" s="559" t="str">
        <f t="shared" ca="1" si="7"/>
        <v>[…]12/12/2019 13:28:34</v>
      </c>
      <c r="N122" s="559" t="str">
        <f t="shared" ca="1" si="7"/>
        <v>[…]12/12/2019 13:28:34</v>
      </c>
      <c r="O122" s="559" t="str">
        <f t="shared" ca="1" si="7"/>
        <v>[…]12/12/2019 13:28:34</v>
      </c>
      <c r="P122" s="559" t="str">
        <f t="shared" ca="1" si="7"/>
        <v>[…]12/12/2019 13:28:34</v>
      </c>
      <c r="Q122" s="559" t="str">
        <f t="shared" ca="1" si="7"/>
        <v>[…]12/12/2019 13:28:34</v>
      </c>
      <c r="R122" s="559" t="str">
        <f t="shared" ca="1" si="7"/>
        <v>[…]12/12/2019 13:28:34</v>
      </c>
      <c r="S122" s="559" t="str">
        <f t="shared" ca="1" si="7"/>
        <v>[…]12/12/2019 13:28:34</v>
      </c>
      <c r="T122" s="559" t="str">
        <f t="shared" ca="1" si="7"/>
        <v>[…]12/12/2019 13:28:34</v>
      </c>
      <c r="U122" s="559" t="str">
        <f t="shared" ca="1" si="7"/>
        <v>[…]12/12/2019 13:28:34</v>
      </c>
      <c r="V122" s="559" t="str">
        <f t="shared" ca="1" si="7"/>
        <v>[…]12/12/2019 13:28:34</v>
      </c>
      <c r="W122" s="559" t="str">
        <f t="shared" ca="1" si="7"/>
        <v>[…]12/12/2019 13:28:34</v>
      </c>
      <c r="X122" s="559" t="str">
        <f t="shared" ca="1" si="7"/>
        <v>[…]12/12/2019 13:28:34</v>
      </c>
      <c r="Y122" s="559" t="str">
        <f t="shared" ca="1" si="7"/>
        <v>[…]12/12/2019 13:28:34</v>
      </c>
    </row>
    <row r="123" spans="1:25" ht="14">
      <c r="A123" t="s">
        <v>838</v>
      </c>
      <c r="B123" t="s">
        <v>793</v>
      </c>
      <c r="C123" t="s">
        <v>795</v>
      </c>
      <c r="D123" s="455" t="s">
        <v>796</v>
      </c>
      <c r="E123" s="455" t="s">
        <v>427</v>
      </c>
      <c r="F123" t="str">
        <f t="shared" ref="F123" ca="1" si="8">MID(CELL("filename"),SEARCH("[",CELL("filename"))+1,SEARCH("]",CELL("filename"))-SEARCH("[",CELL("filename"))-1)</f>
        <v>Inflation model_FD.xlsx</v>
      </c>
      <c r="G123" t="str">
        <f t="shared" ref="G123:Y123" ca="1" si="9">MID(CELL("filename"),SEARCH("[",CELL("filename"))+1,SEARCH("]",CELL("filename"))-SEARCH("[",CELL("filename"))-1)</f>
        <v>Inflation model_FD.xlsx</v>
      </c>
      <c r="H123" t="str">
        <f t="shared" ca="1" si="9"/>
        <v>Inflation model_FD.xlsx</v>
      </c>
      <c r="I123" t="str">
        <f t="shared" ca="1" si="9"/>
        <v>Inflation model_FD.xlsx</v>
      </c>
      <c r="J123" t="str">
        <f t="shared" ca="1" si="9"/>
        <v>Inflation model_FD.xlsx</v>
      </c>
      <c r="K123" t="str">
        <f t="shared" ca="1" si="9"/>
        <v>Inflation model_FD.xlsx</v>
      </c>
      <c r="L123" t="str">
        <f t="shared" ca="1" si="9"/>
        <v>Inflation model_FD.xlsx</v>
      </c>
      <c r="M123" t="str">
        <f t="shared" ca="1" si="9"/>
        <v>Inflation model_FD.xlsx</v>
      </c>
      <c r="N123" t="str">
        <f t="shared" ca="1" si="9"/>
        <v>Inflation model_FD.xlsx</v>
      </c>
      <c r="O123" t="str">
        <f t="shared" ca="1" si="9"/>
        <v>Inflation model_FD.xlsx</v>
      </c>
      <c r="P123" t="str">
        <f t="shared" ca="1" si="9"/>
        <v>Inflation model_FD.xlsx</v>
      </c>
      <c r="Q123" t="str">
        <f t="shared" ca="1" si="9"/>
        <v>Inflation model_FD.xlsx</v>
      </c>
      <c r="R123" t="str">
        <f t="shared" ca="1" si="9"/>
        <v>Inflation model_FD.xlsx</v>
      </c>
      <c r="S123" t="str">
        <f t="shared" ca="1" si="9"/>
        <v>Inflation model_FD.xlsx</v>
      </c>
      <c r="T123" t="str">
        <f t="shared" ca="1" si="9"/>
        <v>Inflation model_FD.xlsx</v>
      </c>
      <c r="U123" t="str">
        <f t="shared" ca="1" si="9"/>
        <v>Inflation model_FD.xlsx</v>
      </c>
      <c r="V123" t="str">
        <f t="shared" ca="1" si="9"/>
        <v>Inflation model_FD.xlsx</v>
      </c>
      <c r="W123" t="str">
        <f t="shared" ca="1" si="9"/>
        <v>Inflation model_FD.xlsx</v>
      </c>
      <c r="X123" t="str">
        <f t="shared" ca="1" si="9"/>
        <v>Inflation model_FD.xlsx</v>
      </c>
      <c r="Y123" t="str">
        <f t="shared" ca="1" si="9"/>
        <v>Inflation model_FD.xlsx</v>
      </c>
    </row>
    <row r="124" spans="1:25" ht="14">
      <c r="A124" t="s">
        <v>839</v>
      </c>
      <c r="B124" s="455" t="s">
        <v>743</v>
      </c>
      <c r="C124" s="455" t="s">
        <v>426</v>
      </c>
      <c r="D124" s="455" t="s">
        <v>50</v>
      </c>
      <c r="E124" s="455" t="s">
        <v>427</v>
      </c>
      <c r="F124" s="455"/>
      <c r="G124" s="456">
        <f xml:space="preserve"> Outputs!J9</f>
        <v>12</v>
      </c>
      <c r="H124" s="456">
        <f xml:space="preserve"> Outputs!K9</f>
        <v>12</v>
      </c>
      <c r="I124" s="456">
        <f xml:space="preserve"> Outputs!L9</f>
        <v>12</v>
      </c>
      <c r="J124" s="456">
        <f xml:space="preserve"> Outputs!M9</f>
        <v>12</v>
      </c>
      <c r="K124" s="456">
        <f xml:space="preserve"> Outputs!N9</f>
        <v>12</v>
      </c>
      <c r="L124" s="456">
        <f xml:space="preserve"> Outputs!O9</f>
        <v>12</v>
      </c>
      <c r="M124" s="456">
        <f xml:space="preserve"> Outputs!P9</f>
        <v>12</v>
      </c>
      <c r="N124" s="456">
        <f xml:space="preserve"> Outputs!Q9</f>
        <v>12</v>
      </c>
      <c r="O124" s="456">
        <f xml:space="preserve"> Outputs!R9</f>
        <v>12</v>
      </c>
      <c r="P124" s="456">
        <f xml:space="preserve"> Outputs!S9</f>
        <v>12</v>
      </c>
      <c r="Q124" s="456">
        <f xml:space="preserve"> Outputs!T9</f>
        <v>12</v>
      </c>
      <c r="R124" s="456">
        <f xml:space="preserve"> Outputs!U9</f>
        <v>12</v>
      </c>
      <c r="S124" s="456">
        <f xml:space="preserve"> Outputs!V9</f>
        <v>12</v>
      </c>
      <c r="T124" s="456">
        <f xml:space="preserve"> Outputs!W9</f>
        <v>12</v>
      </c>
      <c r="U124" s="456">
        <f xml:space="preserve"> Outputs!X9</f>
        <v>12</v>
      </c>
      <c r="V124" s="456">
        <f xml:space="preserve"> Outputs!Y9</f>
        <v>12</v>
      </c>
      <c r="W124" s="456">
        <f xml:space="preserve"> Outputs!Z9</f>
        <v>12</v>
      </c>
      <c r="X124" s="456">
        <f xml:space="preserve"> Outputs!AA9</f>
        <v>12</v>
      </c>
      <c r="Y124" s="456">
        <f xml:space="preserve"> Outputs!AB9</f>
        <v>12</v>
      </c>
    </row>
    <row r="125" spans="1:25" ht="14">
      <c r="A125" t="s">
        <v>839</v>
      </c>
      <c r="B125" s="455" t="s">
        <v>745</v>
      </c>
      <c r="C125" s="455" t="s">
        <v>428</v>
      </c>
      <c r="D125" s="455" t="s">
        <v>50</v>
      </c>
      <c r="E125" s="455" t="s">
        <v>427</v>
      </c>
      <c r="F125" s="455"/>
      <c r="G125" s="456">
        <f xml:space="preserve"> Outputs!J10</f>
        <v>234.4</v>
      </c>
      <c r="H125" s="456">
        <f xml:space="preserve"> Outputs!K10</f>
        <v>242.5</v>
      </c>
      <c r="I125" s="456">
        <f xml:space="preserve"> Outputs!L10</f>
        <v>249.5</v>
      </c>
      <c r="J125" s="456">
        <f xml:space="preserve"> Outputs!M10</f>
        <v>255.7</v>
      </c>
      <c r="K125" s="456">
        <f xml:space="preserve"> Outputs!N10</f>
        <v>258</v>
      </c>
      <c r="L125" s="456">
        <f xml:space="preserve"> Outputs!O10</f>
        <v>261.39999999999998</v>
      </c>
      <c r="M125" s="456">
        <f xml:space="preserve"> Outputs!P10</f>
        <v>270.60000000000002</v>
      </c>
      <c r="N125" s="456">
        <f xml:space="preserve"> Outputs!Q10</f>
        <v>279.7</v>
      </c>
      <c r="O125" s="456">
        <f xml:space="preserve"> Outputs!R10</f>
        <v>288.2</v>
      </c>
      <c r="P125" s="456">
        <f xml:space="preserve"> Outputs!S10</f>
        <v>296.81994379694231</v>
      </c>
      <c r="Q125" s="456">
        <f xml:space="preserve"> Outputs!T10</f>
        <v>305.32865399748647</v>
      </c>
      <c r="R125" s="456">
        <f xml:space="preserve"> Outputs!U10</f>
        <v>314.69193444620061</v>
      </c>
      <c r="S125" s="456">
        <f xml:space="preserve"> Outputs!V10</f>
        <v>324.76207634847918</v>
      </c>
      <c r="T125" s="456">
        <f xml:space="preserve"> Outputs!W10</f>
        <v>335.15446279163058</v>
      </c>
      <c r="U125" s="456">
        <f xml:space="preserve"> Outputs!X10</f>
        <v>345.2090966753795</v>
      </c>
      <c r="V125" s="456">
        <f xml:space="preserve"> Outputs!Y10</f>
        <v>355.56536957564089</v>
      </c>
      <c r="W125" s="456">
        <f xml:space="preserve"> Outputs!Z10</f>
        <v>366.2323306629101</v>
      </c>
      <c r="X125" s="456">
        <f xml:space="preserve"> Outputs!AA10</f>
        <v>377.21930058279742</v>
      </c>
      <c r="Y125" s="456">
        <f xml:space="preserve"> Outputs!AB10</f>
        <v>388.53587960028136</v>
      </c>
    </row>
    <row r="126" spans="1:25" ht="14">
      <c r="A126" t="s">
        <v>839</v>
      </c>
      <c r="B126" s="455" t="s">
        <v>746</v>
      </c>
      <c r="C126" s="455" t="s">
        <v>429</v>
      </c>
      <c r="D126" s="455" t="s">
        <v>50</v>
      </c>
      <c r="E126" s="455" t="s">
        <v>427</v>
      </c>
      <c r="F126" s="455"/>
      <c r="G126" s="456">
        <f xml:space="preserve"> Outputs!J11</f>
        <v>235.2</v>
      </c>
      <c r="H126" s="456">
        <f xml:space="preserve"> Outputs!K11</f>
        <v>242.4</v>
      </c>
      <c r="I126" s="456">
        <f xml:space="preserve"> Outputs!L11</f>
        <v>250</v>
      </c>
      <c r="J126" s="456">
        <f xml:space="preserve"> Outputs!M11</f>
        <v>255.9</v>
      </c>
      <c r="K126" s="456">
        <f xml:space="preserve"> Outputs!N11</f>
        <v>258.5</v>
      </c>
      <c r="L126" s="456">
        <f xml:space="preserve"> Outputs!O11</f>
        <v>262.10000000000002</v>
      </c>
      <c r="M126" s="456">
        <f xml:space="preserve"> Outputs!P11</f>
        <v>271.7</v>
      </c>
      <c r="N126" s="456">
        <f xml:space="preserve"> Outputs!Q11</f>
        <v>280.7</v>
      </c>
      <c r="O126" s="456">
        <f xml:space="preserve"> Outputs!R11</f>
        <v>289.2</v>
      </c>
      <c r="P126" s="456">
        <f xml:space="preserve"> Outputs!S11</f>
        <v>297.50379137925444</v>
      </c>
      <c r="Q126" s="456">
        <f xml:space="preserve"> Outputs!T11</f>
        <v>306.08167682745864</v>
      </c>
      <c r="R126" s="456">
        <f xml:space="preserve"> Outputs!U11</f>
        <v>315.51905088813692</v>
      </c>
      <c r="S126" s="456">
        <f xml:space="preserve"> Outputs!V11</f>
        <v>325.61566051655751</v>
      </c>
      <c r="T126" s="456">
        <f xml:space="preserve"> Outputs!W11</f>
        <v>336.03536165308736</v>
      </c>
      <c r="U126" s="456">
        <f xml:space="preserve"> Outputs!X11</f>
        <v>346.11642250268</v>
      </c>
      <c r="V126" s="456">
        <f xml:space="preserve"> Outputs!Y11</f>
        <v>356.49991517776039</v>
      </c>
      <c r="W126" s="456">
        <f xml:space="preserve"> Outputs!Z11</f>
        <v>367.19491263309322</v>
      </c>
      <c r="X126" s="456">
        <f xml:space="preserve"> Outputs!AA11</f>
        <v>378.21076001208604</v>
      </c>
      <c r="Y126" s="456">
        <f xml:space="preserve"> Outputs!AB11</f>
        <v>389.55708281244864</v>
      </c>
    </row>
    <row r="127" spans="1:25" ht="14">
      <c r="A127" t="s">
        <v>839</v>
      </c>
      <c r="B127" s="455" t="s">
        <v>747</v>
      </c>
      <c r="C127" s="455" t="s">
        <v>430</v>
      </c>
      <c r="D127" s="455" t="s">
        <v>50</v>
      </c>
      <c r="E127" s="455" t="s">
        <v>427</v>
      </c>
      <c r="F127" s="455"/>
      <c r="G127" s="456">
        <f xml:space="preserve"> Outputs!J12</f>
        <v>235.2</v>
      </c>
      <c r="H127" s="456">
        <f xml:space="preserve"> Outputs!K12</f>
        <v>241.8</v>
      </c>
      <c r="I127" s="456">
        <f xml:space="preserve"> Outputs!L12</f>
        <v>249.7</v>
      </c>
      <c r="J127" s="456">
        <f xml:space="preserve"> Outputs!M12</f>
        <v>256.3</v>
      </c>
      <c r="K127" s="456">
        <f xml:space="preserve"> Outputs!N12</f>
        <v>258.89999999999998</v>
      </c>
      <c r="L127" s="456">
        <f xml:space="preserve"> Outputs!O12</f>
        <v>263.10000000000002</v>
      </c>
      <c r="M127" s="456">
        <f xml:space="preserve"> Outputs!P12</f>
        <v>272.3</v>
      </c>
      <c r="N127" s="456">
        <f xml:space="preserve"> Outputs!Q12</f>
        <v>281.5</v>
      </c>
      <c r="O127" s="456">
        <f xml:space="preserve"> Outputs!R12</f>
        <v>289.60000000000002</v>
      </c>
      <c r="P127" s="456">
        <f xml:space="preserve"> Outputs!S12</f>
        <v>298.18921448748932</v>
      </c>
      <c r="Q127" s="456">
        <f xml:space="preserve"> Outputs!T12</f>
        <v>306.8365568148742</v>
      </c>
      <c r="R127" s="456">
        <f xml:space="preserve"> Outputs!U12</f>
        <v>316.34834127078682</v>
      </c>
      <c r="S127" s="456">
        <f xml:space="preserve"> Outputs!V12</f>
        <v>326.47148819145218</v>
      </c>
      <c r="T127" s="456">
        <f xml:space="preserve"> Outputs!W12</f>
        <v>336.91857581357868</v>
      </c>
      <c r="U127" s="456">
        <f xml:space="preserve"> Outputs!X12</f>
        <v>347.02613308798607</v>
      </c>
      <c r="V127" s="456">
        <f xml:space="preserve"> Outputs!Y12</f>
        <v>357.43691708062568</v>
      </c>
      <c r="W127" s="456">
        <f xml:space="preserve"> Outputs!Z12</f>
        <v>368.16002459304445</v>
      </c>
      <c r="X127" s="456">
        <f xml:space="preserve"> Outputs!AA12</f>
        <v>379.20482533083577</v>
      </c>
      <c r="Y127" s="456">
        <f xml:space="preserve"> Outputs!AB12</f>
        <v>390.58097009076084</v>
      </c>
    </row>
    <row r="128" spans="1:25" ht="14">
      <c r="A128" t="s">
        <v>839</v>
      </c>
      <c r="B128" s="455" t="s">
        <v>748</v>
      </c>
      <c r="C128" s="455" t="s">
        <v>431</v>
      </c>
      <c r="D128" s="455" t="s">
        <v>50</v>
      </c>
      <c r="E128" s="455" t="s">
        <v>427</v>
      </c>
      <c r="F128" s="455"/>
      <c r="G128" s="456">
        <f xml:space="preserve"> Outputs!J13</f>
        <v>234.7</v>
      </c>
      <c r="H128" s="456">
        <f xml:space="preserve"> Outputs!K13</f>
        <v>242.1</v>
      </c>
      <c r="I128" s="456">
        <f xml:space="preserve"> Outputs!L13</f>
        <v>249.7</v>
      </c>
      <c r="J128" s="456">
        <f xml:space="preserve"> Outputs!M13</f>
        <v>256</v>
      </c>
      <c r="K128" s="456">
        <f xml:space="preserve"> Outputs!N13</f>
        <v>258.60000000000002</v>
      </c>
      <c r="L128" s="456">
        <f xml:space="preserve"> Outputs!O13</f>
        <v>263.39999999999998</v>
      </c>
      <c r="M128" s="456">
        <f xml:space="preserve"> Outputs!P13</f>
        <v>272.89999999999998</v>
      </c>
      <c r="N128" s="456">
        <f xml:space="preserve"> Outputs!Q13</f>
        <v>281.7</v>
      </c>
      <c r="O128" s="456">
        <f xml:space="preserve"> Outputs!R13</f>
        <v>289.5</v>
      </c>
      <c r="P128" s="456">
        <f xml:space="preserve"> Outputs!S13</f>
        <v>298.87621675152292</v>
      </c>
      <c r="Q128" s="456">
        <f xml:space="preserve"> Outputs!T13</f>
        <v>307.59329853998446</v>
      </c>
      <c r="R128" s="456">
        <f xml:space="preserve"> Outputs!U13</f>
        <v>317.17981130799899</v>
      </c>
      <c r="S128" s="456">
        <f xml:space="preserve"> Outputs!V13</f>
        <v>327.32956526985515</v>
      </c>
      <c r="T128" s="456">
        <f xml:space="preserve"> Outputs!W13</f>
        <v>337.80411135849056</v>
      </c>
      <c r="U128" s="456">
        <f xml:space="preserve"> Outputs!X13</f>
        <v>347.9382346992453</v>
      </c>
      <c r="V128" s="456">
        <f xml:space="preserve"> Outputs!Y13</f>
        <v>358.37638174022266</v>
      </c>
      <c r="W128" s="456">
        <f xml:space="preserve"> Outputs!Z13</f>
        <v>369.12767319242937</v>
      </c>
      <c r="X128" s="456">
        <f xml:space="preserve"> Outputs!AA13</f>
        <v>380.20150338820224</v>
      </c>
      <c r="Y128" s="456">
        <f xml:space="preserve"> Outputs!AB13</f>
        <v>391.60754848984834</v>
      </c>
    </row>
    <row r="129" spans="1:25" ht="14">
      <c r="A129" t="s">
        <v>839</v>
      </c>
      <c r="B129" s="455" t="s">
        <v>749</v>
      </c>
      <c r="C129" s="455" t="s">
        <v>432</v>
      </c>
      <c r="D129" s="455" t="s">
        <v>50</v>
      </c>
      <c r="E129" s="455" t="s">
        <v>427</v>
      </c>
      <c r="F129" s="455"/>
      <c r="G129" s="456">
        <f xml:space="preserve"> Outputs!J14</f>
        <v>236.1</v>
      </c>
      <c r="H129" s="456">
        <f xml:space="preserve"> Outputs!K14</f>
        <v>243</v>
      </c>
      <c r="I129" s="456">
        <f xml:space="preserve"> Outputs!L14</f>
        <v>251</v>
      </c>
      <c r="J129" s="456">
        <f xml:space="preserve"> Outputs!M14</f>
        <v>257</v>
      </c>
      <c r="K129" s="456">
        <f xml:space="preserve"> Outputs!N14</f>
        <v>259.8</v>
      </c>
      <c r="L129" s="456">
        <f xml:space="preserve"> Outputs!O14</f>
        <v>264.39999999999998</v>
      </c>
      <c r="M129" s="456">
        <f xml:space="preserve"> Outputs!P14</f>
        <v>274.7</v>
      </c>
      <c r="N129" s="456">
        <f xml:space="preserve"> Outputs!Q14</f>
        <v>284.2</v>
      </c>
      <c r="O129" s="456">
        <f xml:space="preserve"> Outputs!R14</f>
        <v>291.5</v>
      </c>
      <c r="P129" s="456">
        <f xml:space="preserve"> Outputs!S14</f>
        <v>299.5648018095942</v>
      </c>
      <c r="Q129" s="456">
        <f xml:space="preserve"> Outputs!T14</f>
        <v>308.35190659433681</v>
      </c>
      <c r="R129" s="456">
        <f xml:space="preserve"> Outputs!U14</f>
        <v>318.01346672864008</v>
      </c>
      <c r="S129" s="456">
        <f xml:space="preserve"> Outputs!V14</f>
        <v>328.1898976639568</v>
      </c>
      <c r="T129" s="456">
        <f xml:space="preserve"> Outputs!W14</f>
        <v>338.69197438920344</v>
      </c>
      <c r="U129" s="456">
        <f xml:space="preserve"> Outputs!X14</f>
        <v>348.85273362087958</v>
      </c>
      <c r="V129" s="456">
        <f xml:space="preserve"> Outputs!Y14</f>
        <v>359.31831562950595</v>
      </c>
      <c r="W129" s="456">
        <f xml:space="preserve"> Outputs!Z14</f>
        <v>370.09786509839114</v>
      </c>
      <c r="X129" s="456">
        <f xml:space="preserve"> Outputs!AA14</f>
        <v>381.20080105134286</v>
      </c>
      <c r="Y129" s="456">
        <f xml:space="preserve"> Outputs!AB14</f>
        <v>392.63682508288315</v>
      </c>
    </row>
    <row r="130" spans="1:25" ht="14">
      <c r="A130" t="s">
        <v>839</v>
      </c>
      <c r="B130" s="455" t="s">
        <v>750</v>
      </c>
      <c r="C130" s="455" t="s">
        <v>433</v>
      </c>
      <c r="D130" s="455" t="s">
        <v>50</v>
      </c>
      <c r="E130" s="455" t="s">
        <v>427</v>
      </c>
      <c r="F130" s="455"/>
      <c r="G130" s="456">
        <f xml:space="preserve"> Outputs!J15</f>
        <v>237.9</v>
      </c>
      <c r="H130" s="456">
        <f xml:space="preserve"> Outputs!K15</f>
        <v>244.2</v>
      </c>
      <c r="I130" s="456">
        <f xml:space="preserve"> Outputs!L15</f>
        <v>251.9</v>
      </c>
      <c r="J130" s="456">
        <f xml:space="preserve"> Outputs!M15</f>
        <v>257.60000000000002</v>
      </c>
      <c r="K130" s="456">
        <f xml:space="preserve"> Outputs!N15</f>
        <v>259.60000000000002</v>
      </c>
      <c r="L130" s="456">
        <f xml:space="preserve"> Outputs!O15</f>
        <v>264.89999999999998</v>
      </c>
      <c r="M130" s="456">
        <f xml:space="preserve"> Outputs!P15</f>
        <v>275.10000000000002</v>
      </c>
      <c r="N130" s="456">
        <f xml:space="preserve"> Outputs!Q15</f>
        <v>284.10000000000002</v>
      </c>
      <c r="O130" s="456">
        <f xml:space="preserve"> Outputs!R15</f>
        <v>292.14789585630507</v>
      </c>
      <c r="P130" s="456">
        <f xml:space="preserve"> Outputs!S15</f>
        <v>300.25497330832422</v>
      </c>
      <c r="Q130" s="456">
        <f xml:space="preserve"> Outputs!T15</f>
        <v>309.11238558080265</v>
      </c>
      <c r="R130" s="456">
        <f xml:space="preserve"> Outputs!U15</f>
        <v>318.84931327663418</v>
      </c>
      <c r="S130" s="456">
        <f xml:space="preserve"> Outputs!V15</f>
        <v>329.05249130148667</v>
      </c>
      <c r="T130" s="456">
        <f xml:space="preserve"> Outputs!W15</f>
        <v>339.58217102313426</v>
      </c>
      <c r="U130" s="456">
        <f xml:space="preserve"> Outputs!X15</f>
        <v>349.76963615382829</v>
      </c>
      <c r="V130" s="456">
        <f xml:space="preserve"> Outputs!Y15</f>
        <v>360.26272523844312</v>
      </c>
      <c r="W130" s="456">
        <f xml:space="preserve"> Outputs!Z15</f>
        <v>371.07060699559645</v>
      </c>
      <c r="X130" s="456">
        <f xml:space="preserve"> Outputs!AA15</f>
        <v>382.20272520546433</v>
      </c>
      <c r="Y130" s="456">
        <f xml:space="preserve"> Outputs!AB15</f>
        <v>393.66880696162826</v>
      </c>
    </row>
    <row r="131" spans="1:25" ht="14">
      <c r="A131" t="s">
        <v>839</v>
      </c>
      <c r="B131" s="455" t="s">
        <v>751</v>
      </c>
      <c r="C131" s="455" t="s">
        <v>434</v>
      </c>
      <c r="D131" s="455" t="s">
        <v>50</v>
      </c>
      <c r="E131" s="455" t="s">
        <v>427</v>
      </c>
      <c r="F131" s="455"/>
      <c r="G131" s="456">
        <f xml:space="preserve"> Outputs!J16</f>
        <v>238</v>
      </c>
      <c r="H131" s="456">
        <f xml:space="preserve"> Outputs!K16</f>
        <v>245.6</v>
      </c>
      <c r="I131" s="456">
        <f xml:space="preserve"> Outputs!L16</f>
        <v>251.9</v>
      </c>
      <c r="J131" s="456">
        <f xml:space="preserve"> Outputs!M16</f>
        <v>257.7</v>
      </c>
      <c r="K131" s="456">
        <f xml:space="preserve"> Outputs!N16</f>
        <v>259.5</v>
      </c>
      <c r="L131" s="456">
        <f xml:space="preserve"> Outputs!O16</f>
        <v>264.8</v>
      </c>
      <c r="M131" s="456">
        <f xml:space="preserve"> Outputs!P16</f>
        <v>275.3</v>
      </c>
      <c r="N131" s="456">
        <f xml:space="preserve"> Outputs!Q16</f>
        <v>284.5</v>
      </c>
      <c r="O131" s="456">
        <f xml:space="preserve"> Outputs!R16</f>
        <v>292.79723174362425</v>
      </c>
      <c r="P131" s="456">
        <f xml:space="preserve"> Outputs!S16</f>
        <v>300.94673490273567</v>
      </c>
      <c r="Q131" s="456">
        <f xml:space="preserve"> Outputs!T16</f>
        <v>309.87474011360524</v>
      </c>
      <c r="R131" s="456">
        <f xml:space="preserve"> Outputs!U16</f>
        <v>319.68735671100222</v>
      </c>
      <c r="S131" s="456">
        <f xml:space="preserve"> Outputs!V16</f>
        <v>329.91735212575446</v>
      </c>
      <c r="T131" s="456">
        <f xml:space="preserve"> Outputs!W16</f>
        <v>340.47470739377866</v>
      </c>
      <c r="U131" s="456">
        <f xml:space="preserve"> Outputs!X16</f>
        <v>350.68894861559204</v>
      </c>
      <c r="V131" s="456">
        <f xml:space="preserve"> Outputs!Y16</f>
        <v>361.20961707405979</v>
      </c>
      <c r="W131" s="456">
        <f xml:space="preserve"> Outputs!Z16</f>
        <v>372.04590558628161</v>
      </c>
      <c r="X131" s="456">
        <f xml:space="preserve"> Outputs!AA16</f>
        <v>383.20728275387006</v>
      </c>
      <c r="Y131" s="456">
        <f xml:space="preserve"> Outputs!AB16</f>
        <v>394.70350123648615</v>
      </c>
    </row>
    <row r="132" spans="1:25" ht="14">
      <c r="A132" t="s">
        <v>839</v>
      </c>
      <c r="B132" s="455" t="s">
        <v>752</v>
      </c>
      <c r="C132" s="455" t="s">
        <v>435</v>
      </c>
      <c r="D132" s="455" t="s">
        <v>50</v>
      </c>
      <c r="E132" s="455" t="s">
        <v>427</v>
      </c>
      <c r="F132" s="455"/>
      <c r="G132" s="456">
        <f xml:space="preserve"> Outputs!J17</f>
        <v>238.5</v>
      </c>
      <c r="H132" s="456">
        <f xml:space="preserve"> Outputs!K17</f>
        <v>245.6</v>
      </c>
      <c r="I132" s="456">
        <f xml:space="preserve"> Outputs!L17</f>
        <v>252.1</v>
      </c>
      <c r="J132" s="456">
        <f xml:space="preserve"> Outputs!M17</f>
        <v>257.10000000000002</v>
      </c>
      <c r="K132" s="456">
        <f xml:space="preserve"> Outputs!N17</f>
        <v>259.8</v>
      </c>
      <c r="L132" s="456">
        <f xml:space="preserve"> Outputs!O17</f>
        <v>265.5</v>
      </c>
      <c r="M132" s="456">
        <f xml:space="preserve"> Outputs!P17</f>
        <v>275.8</v>
      </c>
      <c r="N132" s="456">
        <f xml:space="preserve"> Outputs!Q17</f>
        <v>284.60000000000002</v>
      </c>
      <c r="O132" s="456">
        <f xml:space="preserve"> Outputs!R17</f>
        <v>293.44801086260981</v>
      </c>
      <c r="P132" s="456">
        <f xml:space="preserve"> Outputs!S17</f>
        <v>301.640090256272</v>
      </c>
      <c r="Q132" s="456">
        <f xml:space="preserve"> Outputs!T17</f>
        <v>310.63897481834789</v>
      </c>
      <c r="R132" s="456">
        <f xml:space="preserve"> Outputs!U17</f>
        <v>320.52760280590189</v>
      </c>
      <c r="S132" s="456">
        <f xml:space="preserve"> Outputs!V17</f>
        <v>330.78448609569091</v>
      </c>
      <c r="T132" s="456">
        <f xml:space="preserve"> Outputs!W17</f>
        <v>341.36958965075308</v>
      </c>
      <c r="U132" s="456">
        <f xml:space="preserve"> Outputs!X17</f>
        <v>351.61067734027569</v>
      </c>
      <c r="V132" s="456">
        <f xml:space="preserve"> Outputs!Y17</f>
        <v>362.15899766048398</v>
      </c>
      <c r="W132" s="456">
        <f xml:space="preserve"> Outputs!Z17</f>
        <v>373.02376759029852</v>
      </c>
      <c r="X132" s="456">
        <f xml:space="preserve"> Outputs!AA17</f>
        <v>384.21448061800749</v>
      </c>
      <c r="Y132" s="456">
        <f xml:space="preserve"> Outputs!AB17</f>
        <v>395.74091503654773</v>
      </c>
    </row>
    <row r="133" spans="1:25" ht="14">
      <c r="A133" t="s">
        <v>839</v>
      </c>
      <c r="B133" s="455" t="s">
        <v>753</v>
      </c>
      <c r="C133" s="455" t="s">
        <v>436</v>
      </c>
      <c r="D133" s="455" t="s">
        <v>50</v>
      </c>
      <c r="E133" s="455" t="s">
        <v>427</v>
      </c>
      <c r="F133" s="455"/>
      <c r="G133" s="456">
        <f xml:space="preserve"> Outputs!J18</f>
        <v>239.4</v>
      </c>
      <c r="H133" s="456">
        <f xml:space="preserve"> Outputs!K18</f>
        <v>246.8</v>
      </c>
      <c r="I133" s="456">
        <f xml:space="preserve"> Outputs!L18</f>
        <v>253.4</v>
      </c>
      <c r="J133" s="456">
        <f xml:space="preserve"> Outputs!M18</f>
        <v>257.5</v>
      </c>
      <c r="K133" s="456">
        <f xml:space="preserve"> Outputs!N18</f>
        <v>260.60000000000002</v>
      </c>
      <c r="L133" s="456">
        <f xml:space="preserve"> Outputs!O18</f>
        <v>267.10000000000002</v>
      </c>
      <c r="M133" s="456">
        <f xml:space="preserve"> Outputs!P18</f>
        <v>278.10000000000002</v>
      </c>
      <c r="N133" s="456">
        <f xml:space="preserve"> Outputs!Q18</f>
        <v>285.60000000000002</v>
      </c>
      <c r="O133" s="456">
        <f xml:space="preserve"> Outputs!R18</f>
        <v>294.10023642102783</v>
      </c>
      <c r="P133" s="456">
        <f xml:space="preserve"> Outputs!S18</f>
        <v>302.33504304081697</v>
      </c>
      <c r="Q133" s="456">
        <f xml:space="preserve"> Outputs!T18</f>
        <v>311.40509433204181</v>
      </c>
      <c r="R133" s="456">
        <f xml:space="preserve"> Outputs!U18</f>
        <v>321.37005735066725</v>
      </c>
      <c r="S133" s="456">
        <f xml:space="preserve"> Outputs!V18</f>
        <v>331.65389918588875</v>
      </c>
      <c r="T133" s="456">
        <f xml:space="preserve"> Outputs!W18</f>
        <v>342.26682395983727</v>
      </c>
      <c r="U133" s="456">
        <f xml:space="preserve"> Outputs!X18</f>
        <v>352.53482867863238</v>
      </c>
      <c r="V133" s="456">
        <f xml:space="preserve"> Outputs!Y18</f>
        <v>363.11087353899137</v>
      </c>
      <c r="W133" s="456">
        <f xml:space="preserve"> Outputs!Z18</f>
        <v>374.00419974516115</v>
      </c>
      <c r="X133" s="456">
        <f xml:space="preserve"> Outputs!AA18</f>
        <v>385.22432573751598</v>
      </c>
      <c r="Y133" s="456">
        <f xml:space="preserve"> Outputs!AB18</f>
        <v>396.78105550964148</v>
      </c>
    </row>
    <row r="134" spans="1:25" ht="14">
      <c r="A134" t="s">
        <v>839</v>
      </c>
      <c r="B134" s="455" t="s">
        <v>754</v>
      </c>
      <c r="C134" s="455" t="s">
        <v>437</v>
      </c>
      <c r="D134" s="455" t="s">
        <v>50</v>
      </c>
      <c r="E134" s="455" t="s">
        <v>427</v>
      </c>
      <c r="F134" s="455"/>
      <c r="G134" s="456">
        <f xml:space="preserve"> Outputs!J19</f>
        <v>238</v>
      </c>
      <c r="H134" s="456">
        <f xml:space="preserve"> Outputs!K19</f>
        <v>245.8</v>
      </c>
      <c r="I134" s="456">
        <f xml:space="preserve"> Outputs!L19</f>
        <v>252.6</v>
      </c>
      <c r="J134" s="456">
        <f xml:space="preserve"> Outputs!M19</f>
        <v>255.4</v>
      </c>
      <c r="K134" s="456">
        <f xml:space="preserve"> Outputs!N19</f>
        <v>258.8</v>
      </c>
      <c r="L134" s="456">
        <f xml:space="preserve"> Outputs!O19</f>
        <v>265.5</v>
      </c>
      <c r="M134" s="456">
        <f xml:space="preserve"> Outputs!P19</f>
        <v>276</v>
      </c>
      <c r="N134" s="456">
        <f xml:space="preserve"> Outputs!Q19</f>
        <v>283</v>
      </c>
      <c r="O134" s="456">
        <f xml:space="preserve"> Outputs!R19</f>
        <v>294.77781803182262</v>
      </c>
      <c r="P134" s="456">
        <f xml:space="preserve"> Outputs!S19</f>
        <v>303.08068281857669</v>
      </c>
      <c r="Q134" s="456">
        <f xml:space="preserve"> Outputs!T19</f>
        <v>312.2235718506285</v>
      </c>
      <c r="R134" s="456">
        <f xml:space="preserve"> Outputs!U19</f>
        <v>322.21472614984873</v>
      </c>
      <c r="S134" s="456">
        <f xml:space="preserve"> Outputs!V19</f>
        <v>332.52559738664399</v>
      </c>
      <c r="T134" s="456">
        <f xml:space="preserve"> Outputs!W19</f>
        <v>343.16641650301671</v>
      </c>
      <c r="U134" s="456">
        <f xml:space="preserve"> Outputs!X19</f>
        <v>353.46140899810723</v>
      </c>
      <c r="V134" s="456">
        <f xml:space="preserve"> Outputs!Y19</f>
        <v>364.06525126805047</v>
      </c>
      <c r="W134" s="456">
        <f xml:space="preserve"> Outputs!Z19</f>
        <v>374.98720880609199</v>
      </c>
      <c r="X134" s="456">
        <f xml:space="preserve"> Outputs!AA19</f>
        <v>386.23682507027473</v>
      </c>
      <c r="Y134" s="456">
        <f xml:space="preserve"> Outputs!AB19</f>
        <v>397.82392982238298</v>
      </c>
    </row>
    <row r="135" spans="1:25" ht="14">
      <c r="A135" t="s">
        <v>839</v>
      </c>
      <c r="B135" s="455" t="s">
        <v>755</v>
      </c>
      <c r="C135" s="455" t="s">
        <v>438</v>
      </c>
      <c r="D135" s="455" t="s">
        <v>50</v>
      </c>
      <c r="E135" s="455" t="s">
        <v>427</v>
      </c>
      <c r="F135" s="455"/>
      <c r="G135" s="456">
        <f xml:space="preserve"> Outputs!J20</f>
        <v>239.9</v>
      </c>
      <c r="H135" s="456">
        <f xml:space="preserve"> Outputs!K20</f>
        <v>247.6</v>
      </c>
      <c r="I135" s="456">
        <f xml:space="preserve"> Outputs!L20</f>
        <v>254.2</v>
      </c>
      <c r="J135" s="456">
        <f xml:space="preserve"> Outputs!M20</f>
        <v>256.7</v>
      </c>
      <c r="K135" s="456">
        <f xml:space="preserve"> Outputs!N20</f>
        <v>260</v>
      </c>
      <c r="L135" s="456">
        <f xml:space="preserve"> Outputs!O20</f>
        <v>268.39999999999998</v>
      </c>
      <c r="M135" s="456">
        <f xml:space="preserve"> Outputs!P20</f>
        <v>278.10000000000002</v>
      </c>
      <c r="N135" s="456">
        <f xml:space="preserve"> Outputs!Q20</f>
        <v>285</v>
      </c>
      <c r="O135" s="456">
        <f xml:space="preserve"> Outputs!R20</f>
        <v>295.45696073228152</v>
      </c>
      <c r="P135" s="456">
        <f xml:space="preserve"> Outputs!S20</f>
        <v>303.82816154518133</v>
      </c>
      <c r="Q135" s="456">
        <f xml:space="preserve"> Outputs!T20</f>
        <v>313.04420060392721</v>
      </c>
      <c r="R135" s="456">
        <f xml:space="preserve"> Outputs!U20</f>
        <v>323.06161502325301</v>
      </c>
      <c r="S135" s="456">
        <f xml:space="preserve"> Outputs!V20</f>
        <v>333.39958670399722</v>
      </c>
      <c r="T135" s="456">
        <f xml:space="preserve"> Outputs!W20</f>
        <v>344.06837347852525</v>
      </c>
      <c r="U135" s="456">
        <f xml:space="preserve"> Outputs!X20</f>
        <v>354.39042468288102</v>
      </c>
      <c r="V135" s="456">
        <f xml:space="preserve"> Outputs!Y20</f>
        <v>365.02213742336744</v>
      </c>
      <c r="W135" s="456">
        <f xml:space="preserve"> Outputs!Z20</f>
        <v>375.97280154606847</v>
      </c>
      <c r="X135" s="456">
        <f xml:space="preserve"> Outputs!AA20</f>
        <v>387.25198559245052</v>
      </c>
      <c r="Y135" s="456">
        <f xml:space="preserve"> Outputs!AB20</f>
        <v>398.86954516022405</v>
      </c>
    </row>
    <row r="136" spans="1:25" ht="14">
      <c r="A136" t="s">
        <v>839</v>
      </c>
      <c r="B136" s="455" t="s">
        <v>756</v>
      </c>
      <c r="C136" s="455" t="s">
        <v>439</v>
      </c>
      <c r="D136" s="455" t="s">
        <v>50</v>
      </c>
      <c r="E136" s="455" t="s">
        <v>427</v>
      </c>
      <c r="F136" s="455"/>
      <c r="G136" s="456">
        <f xml:space="preserve"> Outputs!J21</f>
        <v>240.8</v>
      </c>
      <c r="H136" s="456">
        <f xml:space="preserve"> Outputs!K21</f>
        <v>248.7</v>
      </c>
      <c r="I136" s="456">
        <f xml:space="preserve"> Outputs!L21</f>
        <v>254.8</v>
      </c>
      <c r="J136" s="456">
        <f xml:space="preserve"> Outputs!M21</f>
        <v>257.10000000000002</v>
      </c>
      <c r="K136" s="456">
        <f xml:space="preserve"> Outputs!N21</f>
        <v>261.10000000000002</v>
      </c>
      <c r="L136" s="456">
        <f xml:space="preserve"> Outputs!O21</f>
        <v>269.3</v>
      </c>
      <c r="M136" s="456">
        <f xml:space="preserve"> Outputs!P21</f>
        <v>278.3</v>
      </c>
      <c r="N136" s="456">
        <f xml:space="preserve"> Outputs!Q21</f>
        <v>285.10000000000002</v>
      </c>
      <c r="O136" s="456">
        <f xml:space="preserve"> Outputs!R21</f>
        <v>296.13766811902059</v>
      </c>
      <c r="P136" s="456">
        <f xml:space="preserve"> Outputs!S21</f>
        <v>304.57748375597481</v>
      </c>
      <c r="Q136" s="456">
        <f xml:space="preserve"> Outputs!T21</f>
        <v>313.86698624610767</v>
      </c>
      <c r="R136" s="456">
        <f xml:space="preserve"> Outputs!U21</f>
        <v>323.91072980598324</v>
      </c>
      <c r="S136" s="456">
        <f xml:space="preserve"> Outputs!V21</f>
        <v>334.27587315977479</v>
      </c>
      <c r="T136" s="456">
        <f xml:space="preserve"> Outputs!W21</f>
        <v>344.97270110088772</v>
      </c>
      <c r="U136" s="456">
        <f xml:space="preserve"> Outputs!X21</f>
        <v>355.32188213391436</v>
      </c>
      <c r="V136" s="456">
        <f xml:space="preserve"> Outputs!Y21</f>
        <v>365.98153859793177</v>
      </c>
      <c r="W136" s="456">
        <f xml:space="preserve"> Outputs!Z21</f>
        <v>376.96098475586973</v>
      </c>
      <c r="X136" s="456">
        <f xml:space="preserve"> Outputs!AA21</f>
        <v>388.26981429854584</v>
      </c>
      <c r="Y136" s="456">
        <f xml:space="preserve"> Outputs!AB21</f>
        <v>399.91790872750221</v>
      </c>
    </row>
    <row r="137" spans="1:25" ht="14">
      <c r="A137" t="s">
        <v>839</v>
      </c>
      <c r="B137" s="455" t="s">
        <v>757</v>
      </c>
      <c r="C137" s="455" t="s">
        <v>440</v>
      </c>
      <c r="D137" s="455" t="s">
        <v>50</v>
      </c>
      <c r="E137" s="455" t="s">
        <v>427</v>
      </c>
      <c r="F137" s="455"/>
      <c r="G137" s="456">
        <f xml:space="preserve"> Outputs!J24</f>
        <v>12</v>
      </c>
      <c r="H137" s="456">
        <f xml:space="preserve"> Outputs!K24</f>
        <v>12</v>
      </c>
      <c r="I137" s="456">
        <f xml:space="preserve"> Outputs!L24</f>
        <v>12</v>
      </c>
      <c r="J137" s="456">
        <f xml:space="preserve"> Outputs!M24</f>
        <v>12</v>
      </c>
      <c r="K137" s="456">
        <f xml:space="preserve"> Outputs!N24</f>
        <v>12</v>
      </c>
      <c r="L137" s="456">
        <f xml:space="preserve"> Outputs!O24</f>
        <v>12</v>
      </c>
      <c r="M137" s="456">
        <f xml:space="preserve"> Outputs!P24</f>
        <v>12</v>
      </c>
      <c r="N137" s="456">
        <f xml:space="preserve"> Outputs!Q24</f>
        <v>12</v>
      </c>
      <c r="O137" s="456">
        <f xml:space="preserve"> Outputs!R24</f>
        <v>12</v>
      </c>
      <c r="P137" s="456">
        <f xml:space="preserve"> Outputs!S24</f>
        <v>12</v>
      </c>
      <c r="Q137" s="456">
        <f xml:space="preserve"> Outputs!T24</f>
        <v>12</v>
      </c>
      <c r="R137" s="456">
        <f xml:space="preserve"> Outputs!U24</f>
        <v>12</v>
      </c>
      <c r="S137" s="456">
        <f xml:space="preserve"> Outputs!V24</f>
        <v>12</v>
      </c>
      <c r="T137" s="456">
        <f xml:space="preserve"> Outputs!W24</f>
        <v>12</v>
      </c>
      <c r="U137" s="456">
        <f xml:space="preserve"> Outputs!X24</f>
        <v>12</v>
      </c>
      <c r="V137" s="456">
        <f xml:space="preserve"> Outputs!Y24</f>
        <v>12</v>
      </c>
      <c r="W137" s="456">
        <f xml:space="preserve"> Outputs!Z24</f>
        <v>12</v>
      </c>
      <c r="X137" s="456">
        <f xml:space="preserve"> Outputs!AA24</f>
        <v>12</v>
      </c>
      <c r="Y137" s="456">
        <f xml:space="preserve"> Outputs!AB24</f>
        <v>12</v>
      </c>
    </row>
    <row r="138" spans="1:25" ht="14">
      <c r="A138" t="s">
        <v>839</v>
      </c>
      <c r="B138" s="455" t="s">
        <v>758</v>
      </c>
      <c r="C138" s="455" t="s">
        <v>441</v>
      </c>
      <c r="D138" s="455" t="s">
        <v>50</v>
      </c>
      <c r="E138" s="455" t="s">
        <v>427</v>
      </c>
      <c r="F138" s="455"/>
      <c r="G138" s="456">
        <f xml:space="preserve"> Outputs!J25</f>
        <v>93.3</v>
      </c>
      <c r="H138" s="456">
        <f xml:space="preserve"> Outputs!K25</f>
        <v>95.9</v>
      </c>
      <c r="I138" s="456">
        <f xml:space="preserve"> Outputs!L25</f>
        <v>98</v>
      </c>
      <c r="J138" s="456">
        <f xml:space="preserve"> Outputs!M25</f>
        <v>99.6</v>
      </c>
      <c r="K138" s="456">
        <f xml:space="preserve"> Outputs!N25</f>
        <v>99.9</v>
      </c>
      <c r="L138" s="456">
        <f xml:space="preserve"> Outputs!O25</f>
        <v>100.6</v>
      </c>
      <c r="M138" s="456">
        <f xml:space="preserve"> Outputs!P25</f>
        <v>103.2</v>
      </c>
      <c r="N138" s="456">
        <f xml:space="preserve"> Outputs!Q25</f>
        <v>105.5</v>
      </c>
      <c r="O138" s="456">
        <f xml:space="preserve"> Outputs!R25</f>
        <v>107.6</v>
      </c>
      <c r="P138" s="456">
        <f xml:space="preserve"> Outputs!S25</f>
        <v>109.70335473997172</v>
      </c>
      <c r="Q138" s="456">
        <f xml:space="preserve"> Outputs!T25</f>
        <v>111.89742183477122</v>
      </c>
      <c r="R138" s="456">
        <f xml:space="preserve"> Outputs!U25</f>
        <v>114.1726572294514</v>
      </c>
      <c r="S138" s="456">
        <f xml:space="preserve"> Outputs!V25</f>
        <v>116.57028303126997</v>
      </c>
      <c r="T138" s="456">
        <f xml:space="preserve"> Outputs!W25</f>
        <v>119.0182589749267</v>
      </c>
      <c r="U138" s="456">
        <f xml:space="preserve"> Outputs!X25</f>
        <v>121.39862415442524</v>
      </c>
      <c r="V138" s="456">
        <f xml:space="preserve"> Outputs!Y25</f>
        <v>123.82659663751375</v>
      </c>
      <c r="W138" s="456">
        <f xml:space="preserve"> Outputs!Z25</f>
        <v>126.30312857026402</v>
      </c>
      <c r="X138" s="456">
        <f xml:space="preserve"> Outputs!AA25</f>
        <v>128.8291911416693</v>
      </c>
      <c r="Y138" s="456">
        <f xml:space="preserve"> Outputs!AB25</f>
        <v>131.40577496450268</v>
      </c>
    </row>
    <row r="139" spans="1:25" ht="14">
      <c r="A139" t="s">
        <v>839</v>
      </c>
      <c r="B139" s="455" t="s">
        <v>759</v>
      </c>
      <c r="C139" s="455" t="s">
        <v>442</v>
      </c>
      <c r="D139" s="455" t="s">
        <v>50</v>
      </c>
      <c r="E139" s="455" t="s">
        <v>427</v>
      </c>
      <c r="F139" s="455"/>
      <c r="G139" s="456">
        <f xml:space="preserve"> Outputs!J26</f>
        <v>93.5</v>
      </c>
      <c r="H139" s="456">
        <f xml:space="preserve"> Outputs!K26</f>
        <v>95.9</v>
      </c>
      <c r="I139" s="456">
        <f xml:space="preserve"> Outputs!L26</f>
        <v>98.2</v>
      </c>
      <c r="J139" s="456">
        <f xml:space="preserve"> Outputs!M26</f>
        <v>99.6</v>
      </c>
      <c r="K139" s="456">
        <f xml:space="preserve"> Outputs!N26</f>
        <v>100.1</v>
      </c>
      <c r="L139" s="456">
        <f xml:space="preserve"> Outputs!O26</f>
        <v>100.8</v>
      </c>
      <c r="M139" s="456">
        <f xml:space="preserve"> Outputs!P26</f>
        <v>103.5</v>
      </c>
      <c r="N139" s="456">
        <f xml:space="preserve"> Outputs!Q26</f>
        <v>105.9</v>
      </c>
      <c r="O139" s="456">
        <f xml:space="preserve"> Outputs!R26</f>
        <v>107.9</v>
      </c>
      <c r="P139" s="456">
        <f xml:space="preserve"> Outputs!S26</f>
        <v>109.88453874941817</v>
      </c>
      <c r="Q139" s="456">
        <f xml:space="preserve"> Outputs!T26</f>
        <v>112.08222952440661</v>
      </c>
      <c r="R139" s="456">
        <f xml:space="preserve"> Outputs!U26</f>
        <v>114.37056169674494</v>
      </c>
      <c r="S139" s="456">
        <f xml:space="preserve"> Outputs!V26</f>
        <v>116.77234349237666</v>
      </c>
      <c r="T139" s="456">
        <f xml:space="preserve"> Outputs!W26</f>
        <v>119.22456270571664</v>
      </c>
      <c r="U139" s="456">
        <f xml:space="preserve"> Outputs!X26</f>
        <v>121.60905395983097</v>
      </c>
      <c r="V139" s="456">
        <f xml:space="preserve"> Outputs!Y26</f>
        <v>124.0412350390276</v>
      </c>
      <c r="W139" s="456">
        <f xml:space="preserve"> Outputs!Z26</f>
        <v>126.52205973980816</v>
      </c>
      <c r="X139" s="456">
        <f xml:space="preserve"> Outputs!AA26</f>
        <v>129.05250093460432</v>
      </c>
      <c r="Y139" s="456">
        <f xml:space="preserve"> Outputs!AB26</f>
        <v>131.63355095329641</v>
      </c>
    </row>
    <row r="140" spans="1:25" ht="14">
      <c r="A140" t="s">
        <v>839</v>
      </c>
      <c r="B140" s="455" t="s">
        <v>760</v>
      </c>
      <c r="C140" s="455" t="s">
        <v>443</v>
      </c>
      <c r="D140" s="455" t="s">
        <v>50</v>
      </c>
      <c r="E140" s="455" t="s">
        <v>427</v>
      </c>
      <c r="F140" s="455"/>
      <c r="G140" s="456">
        <f xml:space="preserve"> Outputs!J27</f>
        <v>93.5</v>
      </c>
      <c r="H140" s="456">
        <f xml:space="preserve"> Outputs!K27</f>
        <v>95.6</v>
      </c>
      <c r="I140" s="456">
        <f xml:space="preserve"> Outputs!L27</f>
        <v>98</v>
      </c>
      <c r="J140" s="456">
        <f xml:space="preserve"> Outputs!M27</f>
        <v>99.8</v>
      </c>
      <c r="K140" s="456">
        <f xml:space="preserve"> Outputs!N27</f>
        <v>100.1</v>
      </c>
      <c r="L140" s="456">
        <f xml:space="preserve"> Outputs!O27</f>
        <v>101</v>
      </c>
      <c r="M140" s="456">
        <f xml:space="preserve"> Outputs!P27</f>
        <v>103.5</v>
      </c>
      <c r="N140" s="456">
        <f xml:space="preserve"> Outputs!Q27</f>
        <v>105.9</v>
      </c>
      <c r="O140" s="456">
        <f xml:space="preserve"> Outputs!R27</f>
        <v>107.9</v>
      </c>
      <c r="P140" s="456">
        <f xml:space="preserve"> Outputs!S27</f>
        <v>110.06602199898684</v>
      </c>
      <c r="Q140" s="456">
        <f xml:space="preserve"> Outputs!T27</f>
        <v>112.26734243896665</v>
      </c>
      <c r="R140" s="456">
        <f xml:space="preserve"> Outputs!U27</f>
        <v>114.56880920745294</v>
      </c>
      <c r="S140" s="456">
        <f xml:space="preserve"> Outputs!V27</f>
        <v>116.97475420080953</v>
      </c>
      <c r="T140" s="456">
        <f xml:space="preserve"> Outputs!W27</f>
        <v>119.4312240390266</v>
      </c>
      <c r="U140" s="456">
        <f xml:space="preserve"> Outputs!X27</f>
        <v>121.81984851980714</v>
      </c>
      <c r="V140" s="456">
        <f xml:space="preserve"> Outputs!Y27</f>
        <v>124.25624549020328</v>
      </c>
      <c r="W140" s="456">
        <f xml:space="preserve"> Outputs!Z27</f>
        <v>126.74137040000736</v>
      </c>
      <c r="X140" s="456">
        <f xml:space="preserve"> Outputs!AA27</f>
        <v>129.27619780800751</v>
      </c>
      <c r="Y140" s="456">
        <f xml:space="preserve"> Outputs!AB27</f>
        <v>131.86172176416767</v>
      </c>
    </row>
    <row r="141" spans="1:25" ht="14">
      <c r="A141" t="s">
        <v>839</v>
      </c>
      <c r="B141" s="455" t="s">
        <v>761</v>
      </c>
      <c r="C141" s="455" t="s">
        <v>444</v>
      </c>
      <c r="D141" s="455" t="s">
        <v>50</v>
      </c>
      <c r="E141" s="455" t="s">
        <v>427</v>
      </c>
      <c r="F141" s="455"/>
      <c r="G141" s="456">
        <f xml:space="preserve"> Outputs!J28</f>
        <v>93.5</v>
      </c>
      <c r="H141" s="456">
        <f xml:space="preserve"> Outputs!K28</f>
        <v>95.7</v>
      </c>
      <c r="I141" s="456">
        <f xml:space="preserve"> Outputs!L28</f>
        <v>98</v>
      </c>
      <c r="J141" s="456">
        <f xml:space="preserve"> Outputs!M28</f>
        <v>99.6</v>
      </c>
      <c r="K141" s="456">
        <f xml:space="preserve"> Outputs!N28</f>
        <v>100</v>
      </c>
      <c r="L141" s="456">
        <f xml:space="preserve"> Outputs!O28</f>
        <v>100.9</v>
      </c>
      <c r="M141" s="456">
        <f xml:space="preserve"> Outputs!P28</f>
        <v>103.5</v>
      </c>
      <c r="N141" s="456">
        <f xml:space="preserve"> Outputs!Q28</f>
        <v>105.9</v>
      </c>
      <c r="O141" s="456">
        <f xml:space="preserve"> Outputs!R28</f>
        <v>108</v>
      </c>
      <c r="P141" s="456">
        <f xml:space="preserve"> Outputs!S28</f>
        <v>110.24780498289711</v>
      </c>
      <c r="Q141" s="456">
        <f xml:space="preserve"> Outputs!T28</f>
        <v>112.45276108255513</v>
      </c>
      <c r="R141" s="456">
        <f xml:space="preserve"> Outputs!U28</f>
        <v>114.7674003561996</v>
      </c>
      <c r="S141" s="456">
        <f xml:space="preserve"> Outputs!V28</f>
        <v>117.17751576367986</v>
      </c>
      <c r="T141" s="456">
        <f xml:space="preserve"> Outputs!W28</f>
        <v>119.63824359471722</v>
      </c>
      <c r="U141" s="456">
        <f xml:space="preserve"> Outputs!X28</f>
        <v>122.03100846661157</v>
      </c>
      <c r="V141" s="456">
        <f xml:space="preserve"> Outputs!Y28</f>
        <v>124.4716286359438</v>
      </c>
      <c r="W141" s="456">
        <f xml:space="preserve"> Outputs!Z28</f>
        <v>126.96106120866268</v>
      </c>
      <c r="X141" s="456">
        <f xml:space="preserve"> Outputs!AA28</f>
        <v>129.50028243283595</v>
      </c>
      <c r="Y141" s="456">
        <f xml:space="preserve"> Outputs!AB28</f>
        <v>132.09028808149267</v>
      </c>
    </row>
    <row r="142" spans="1:25" ht="14">
      <c r="A142" t="s">
        <v>839</v>
      </c>
      <c r="B142" s="455" t="s">
        <v>762</v>
      </c>
      <c r="C142" s="455" t="s">
        <v>445</v>
      </c>
      <c r="D142" s="455" t="s">
        <v>50</v>
      </c>
      <c r="E142" s="455" t="s">
        <v>427</v>
      </c>
      <c r="F142" s="455"/>
      <c r="G142" s="456">
        <f xml:space="preserve"> Outputs!J29</f>
        <v>93.9</v>
      </c>
      <c r="H142" s="456">
        <f xml:space="preserve"> Outputs!K29</f>
        <v>96.1</v>
      </c>
      <c r="I142" s="456">
        <f xml:space="preserve"> Outputs!L29</f>
        <v>98.4</v>
      </c>
      <c r="J142" s="456">
        <f xml:space="preserve"> Outputs!M29</f>
        <v>99.9</v>
      </c>
      <c r="K142" s="456">
        <f xml:space="preserve"> Outputs!N29</f>
        <v>100.3</v>
      </c>
      <c r="L142" s="456">
        <f xml:space="preserve"> Outputs!O29</f>
        <v>101.2</v>
      </c>
      <c r="M142" s="456">
        <f xml:space="preserve"> Outputs!P29</f>
        <v>104</v>
      </c>
      <c r="N142" s="456">
        <f xml:space="preserve"> Outputs!Q29</f>
        <v>106.5</v>
      </c>
      <c r="O142" s="456">
        <f xml:space="preserve"> Outputs!R29</f>
        <v>108.3</v>
      </c>
      <c r="P142" s="456">
        <f xml:space="preserve"> Outputs!S29</f>
        <v>110.42988819618461</v>
      </c>
      <c r="Q142" s="456">
        <f xml:space="preserve"> Outputs!T29</f>
        <v>112.63848596010838</v>
      </c>
      <c r="R142" s="456">
        <f xml:space="preserve"> Outputs!U29</f>
        <v>114.96633573863983</v>
      </c>
      <c r="S142" s="456">
        <f xml:space="preserve"> Outputs!V29</f>
        <v>117.38062878915133</v>
      </c>
      <c r="T142" s="456">
        <f xml:space="preserve"> Outputs!W29</f>
        <v>119.8456219937236</v>
      </c>
      <c r="U142" s="456">
        <f xml:space="preserve"> Outputs!X29</f>
        <v>122.24253443359807</v>
      </c>
      <c r="V142" s="456">
        <f xml:space="preserve"> Outputs!Y29</f>
        <v>124.68738512227003</v>
      </c>
      <c r="W142" s="456">
        <f xml:space="preserve"> Outputs!Z29</f>
        <v>127.18113282471543</v>
      </c>
      <c r="X142" s="456">
        <f xml:space="preserve"> Outputs!AA29</f>
        <v>129.72475548120974</v>
      </c>
      <c r="Y142" s="456">
        <f xml:space="preserve"> Outputs!AB29</f>
        <v>132.31925059083395</v>
      </c>
    </row>
    <row r="143" spans="1:25" ht="14">
      <c r="A143" t="s">
        <v>839</v>
      </c>
      <c r="B143" s="455" t="s">
        <v>763</v>
      </c>
      <c r="C143" s="455" t="s">
        <v>446</v>
      </c>
      <c r="D143" s="455" t="s">
        <v>50</v>
      </c>
      <c r="E143" s="455" t="s">
        <v>427</v>
      </c>
      <c r="F143" s="455"/>
      <c r="G143" s="456">
        <f xml:space="preserve"> Outputs!J30</f>
        <v>94.5</v>
      </c>
      <c r="H143" s="456">
        <f xml:space="preserve"> Outputs!K30</f>
        <v>96.4</v>
      </c>
      <c r="I143" s="456">
        <f xml:space="preserve"> Outputs!L30</f>
        <v>98.7</v>
      </c>
      <c r="J143" s="456">
        <f xml:space="preserve"> Outputs!M30</f>
        <v>100</v>
      </c>
      <c r="K143" s="456">
        <f xml:space="preserve"> Outputs!N30</f>
        <v>100.2</v>
      </c>
      <c r="L143" s="456">
        <f xml:space="preserve"> Outputs!O30</f>
        <v>101.5</v>
      </c>
      <c r="M143" s="456">
        <f xml:space="preserve"> Outputs!P30</f>
        <v>104.3</v>
      </c>
      <c r="N143" s="456">
        <f xml:space="preserve"> Outputs!Q30</f>
        <v>106.6</v>
      </c>
      <c r="O143" s="456">
        <f xml:space="preserve"> Outputs!R30</f>
        <v>108.4699996176289</v>
      </c>
      <c r="P143" s="456">
        <f xml:space="preserve"> Outputs!S30</f>
        <v>110.61227213470256</v>
      </c>
      <c r="Q143" s="456">
        <f xml:space="preserve"> Outputs!T30</f>
        <v>112.8245175773967</v>
      </c>
      <c r="R143" s="456">
        <f xml:space="preserve"> Outputs!U30</f>
        <v>115.16561595146101</v>
      </c>
      <c r="S143" s="456">
        <f xml:space="preserve"> Outputs!V30</f>
        <v>117.58409388644176</v>
      </c>
      <c r="T143" s="456">
        <f xml:space="preserve"> Outputs!W30</f>
        <v>120.05335985805712</v>
      </c>
      <c r="U143" s="456">
        <f xml:space="preserve"> Outputs!X30</f>
        <v>122.45442705521826</v>
      </c>
      <c r="V143" s="456">
        <f xml:space="preserve"> Outputs!Y30</f>
        <v>124.90351559632263</v>
      </c>
      <c r="W143" s="456">
        <f xml:space="preserve"> Outputs!Z30</f>
        <v>127.40158590824909</v>
      </c>
      <c r="X143" s="456">
        <f xml:space="preserve"> Outputs!AA30</f>
        <v>129.94961762641407</v>
      </c>
      <c r="Y143" s="456">
        <f xml:space="preserve"> Outputs!AB30</f>
        <v>132.54860997894235</v>
      </c>
    </row>
    <row r="144" spans="1:25" ht="14">
      <c r="A144" t="s">
        <v>839</v>
      </c>
      <c r="B144" s="455" t="s">
        <v>764</v>
      </c>
      <c r="C144" s="455" t="s">
        <v>447</v>
      </c>
      <c r="D144" s="455" t="s">
        <v>50</v>
      </c>
      <c r="E144" s="455" t="s">
        <v>427</v>
      </c>
      <c r="F144" s="455"/>
      <c r="G144" s="456">
        <f xml:space="preserve"> Outputs!J31</f>
        <v>94.5</v>
      </c>
      <c r="H144" s="456">
        <f xml:space="preserve"> Outputs!K31</f>
        <v>96.8</v>
      </c>
      <c r="I144" s="456">
        <f xml:space="preserve"> Outputs!L31</f>
        <v>98.8</v>
      </c>
      <c r="J144" s="456">
        <f xml:space="preserve"> Outputs!M31</f>
        <v>100.1</v>
      </c>
      <c r="K144" s="456">
        <f xml:space="preserve"> Outputs!N31</f>
        <v>100.3</v>
      </c>
      <c r="L144" s="456">
        <f xml:space="preserve"> Outputs!O31</f>
        <v>101.6</v>
      </c>
      <c r="M144" s="456">
        <f xml:space="preserve"> Outputs!P31</f>
        <v>104.4</v>
      </c>
      <c r="N144" s="456">
        <f xml:space="preserve"> Outputs!Q31</f>
        <v>106.7</v>
      </c>
      <c r="O144" s="456">
        <f xml:space="preserve"> Outputs!R31</f>
        <v>108.64026608539625</v>
      </c>
      <c r="P144" s="456">
        <f xml:space="preserve"> Outputs!S31</f>
        <v>110.79495729512315</v>
      </c>
      <c r="Q144" s="456">
        <f xml:space="preserve"> Outputs!T31</f>
        <v>113.01085644102571</v>
      </c>
      <c r="R144" s="456">
        <f xml:space="preserve"> Outputs!U31</f>
        <v>115.36524159238483</v>
      </c>
      <c r="S144" s="456">
        <f xml:space="preserve"> Outputs!V31</f>
        <v>117.78791166582499</v>
      </c>
      <c r="T144" s="456">
        <f xml:space="preserve"> Outputs!W31</f>
        <v>120.2614578108074</v>
      </c>
      <c r="U144" s="456">
        <f xml:space="preserve"> Outputs!X31</f>
        <v>122.66668696702355</v>
      </c>
      <c r="V144" s="456">
        <f xml:space="preserve"> Outputs!Y31</f>
        <v>125.12002070636403</v>
      </c>
      <c r="W144" s="456">
        <f xml:space="preserve"> Outputs!Z31</f>
        <v>127.62242112049131</v>
      </c>
      <c r="X144" s="456">
        <f xml:space="preserve"> Outputs!AA31</f>
        <v>130.17486954290115</v>
      </c>
      <c r="Y144" s="456">
        <f xml:space="preserve"> Outputs!AB31</f>
        <v>132.77836693375917</v>
      </c>
    </row>
    <row r="145" spans="1:25" ht="14">
      <c r="A145" t="s">
        <v>839</v>
      </c>
      <c r="B145" s="455" t="s">
        <v>765</v>
      </c>
      <c r="C145" s="455" t="s">
        <v>448</v>
      </c>
      <c r="D145" s="455" t="s">
        <v>50</v>
      </c>
      <c r="E145" s="455" t="s">
        <v>427</v>
      </c>
      <c r="F145" s="455"/>
      <c r="G145" s="456">
        <f xml:space="preserve"> Outputs!J32</f>
        <v>94.7</v>
      </c>
      <c r="H145" s="456">
        <f xml:space="preserve"> Outputs!K32</f>
        <v>97</v>
      </c>
      <c r="I145" s="456">
        <f xml:space="preserve"> Outputs!L32</f>
        <v>98.8</v>
      </c>
      <c r="J145" s="456">
        <f xml:space="preserve"> Outputs!M32</f>
        <v>99.9</v>
      </c>
      <c r="K145" s="456">
        <f xml:space="preserve"> Outputs!N32</f>
        <v>100.3</v>
      </c>
      <c r="L145" s="456">
        <f xml:space="preserve"> Outputs!O32</f>
        <v>101.8</v>
      </c>
      <c r="M145" s="456">
        <f xml:space="preserve"> Outputs!P32</f>
        <v>104.7</v>
      </c>
      <c r="N145" s="456">
        <f xml:space="preserve"> Outputs!Q32</f>
        <v>106.9</v>
      </c>
      <c r="O145" s="456">
        <f xml:space="preserve"> Outputs!R32</f>
        <v>108.81079982217945</v>
      </c>
      <c r="P145" s="456">
        <f xml:space="preserve"> Outputs!S32</f>
        <v>110.97794417493883</v>
      </c>
      <c r="Q145" s="456">
        <f xml:space="preserve"> Outputs!T32</f>
        <v>113.1975030584377</v>
      </c>
      <c r="R145" s="456">
        <f xml:space="preserve"> Outputs!U32</f>
        <v>115.56521326016906</v>
      </c>
      <c r="S145" s="456">
        <f xml:space="preserve"> Outputs!V32</f>
        <v>117.99208273863269</v>
      </c>
      <c r="T145" s="456">
        <f xml:space="preserve"> Outputs!W32</f>
        <v>120.46991647614406</v>
      </c>
      <c r="U145" s="456">
        <f xml:space="preserve"> Outputs!X32</f>
        <v>122.87931480566695</v>
      </c>
      <c r="V145" s="456">
        <f xml:space="preserve"> Outputs!Y32</f>
        <v>125.3369011017803</v>
      </c>
      <c r="W145" s="456">
        <f xml:space="preserve"> Outputs!Z32</f>
        <v>127.8436391238159</v>
      </c>
      <c r="X145" s="456">
        <f xml:space="preserve"> Outputs!AA32</f>
        <v>130.40051190629222</v>
      </c>
      <c r="Y145" s="456">
        <f xml:space="preserve"> Outputs!AB32</f>
        <v>133.00852214441807</v>
      </c>
    </row>
    <row r="146" spans="1:25" ht="14">
      <c r="A146" t="s">
        <v>839</v>
      </c>
      <c r="B146" s="455" t="s">
        <v>766</v>
      </c>
      <c r="C146" s="455" t="s">
        <v>449</v>
      </c>
      <c r="D146" s="455" t="s">
        <v>50</v>
      </c>
      <c r="E146" s="455" t="s">
        <v>427</v>
      </c>
      <c r="F146" s="455"/>
      <c r="G146" s="456">
        <f xml:space="preserve"> Outputs!J33</f>
        <v>95</v>
      </c>
      <c r="H146" s="456">
        <f xml:space="preserve"> Outputs!K33</f>
        <v>97.3</v>
      </c>
      <c r="I146" s="456">
        <f xml:space="preserve"> Outputs!L33</f>
        <v>99.2</v>
      </c>
      <c r="J146" s="456">
        <f xml:space="preserve"> Outputs!M33</f>
        <v>99.9</v>
      </c>
      <c r="K146" s="456">
        <f xml:space="preserve"> Outputs!N33</f>
        <v>100.4</v>
      </c>
      <c r="L146" s="456">
        <f xml:space="preserve"> Outputs!O33</f>
        <v>102.2</v>
      </c>
      <c r="M146" s="456">
        <f xml:space="preserve"> Outputs!P33</f>
        <v>105</v>
      </c>
      <c r="N146" s="456">
        <f xml:space="preserve"> Outputs!Q33</f>
        <v>107.1</v>
      </c>
      <c r="O146" s="456">
        <f xml:space="preserve"> Outputs!R33</f>
        <v>108.98160124751338</v>
      </c>
      <c r="P146" s="456">
        <f xml:space="preserve"> Outputs!S33</f>
        <v>111.1612332724637</v>
      </c>
      <c r="Q146" s="456">
        <f xml:space="preserve"> Outputs!T33</f>
        <v>113.38445793791308</v>
      </c>
      <c r="R146" s="456">
        <f xml:space="preserve"> Outputs!U33</f>
        <v>115.76553155460934</v>
      </c>
      <c r="S146" s="456">
        <f xml:space="preserve"> Outputs!V33</f>
        <v>118.19660771725621</v>
      </c>
      <c r="T146" s="456">
        <f xml:space="preserve"> Outputs!W33</f>
        <v>120.67873647931867</v>
      </c>
      <c r="U146" s="456">
        <f xml:space="preserve"> Outputs!X33</f>
        <v>123.09231120890504</v>
      </c>
      <c r="V146" s="456">
        <f xml:space="preserve"> Outputs!Y33</f>
        <v>125.55415743308315</v>
      </c>
      <c r="W146" s="456">
        <f xml:space="preserve"> Outputs!Z33</f>
        <v>128.0652405817448</v>
      </c>
      <c r="X146" s="456">
        <f xml:space="preserve"> Outputs!AA33</f>
        <v>130.6265453933797</v>
      </c>
      <c r="Y146" s="456">
        <f xml:space="preserve"> Outputs!AB33</f>
        <v>133.23907630124731</v>
      </c>
    </row>
    <row r="147" spans="1:25" ht="14">
      <c r="A147" t="s">
        <v>839</v>
      </c>
      <c r="B147" s="455" t="s">
        <v>767</v>
      </c>
      <c r="C147" s="455" t="s">
        <v>450</v>
      </c>
      <c r="D147" s="455" t="s">
        <v>50</v>
      </c>
      <c r="E147" s="455" t="s">
        <v>427</v>
      </c>
      <c r="F147" s="455"/>
      <c r="G147" s="456">
        <f xml:space="preserve"> Outputs!J34</f>
        <v>94.7</v>
      </c>
      <c r="H147" s="456">
        <f xml:space="preserve"> Outputs!K34</f>
        <v>97</v>
      </c>
      <c r="I147" s="456">
        <f xml:space="preserve"> Outputs!L34</f>
        <v>98.7</v>
      </c>
      <c r="J147" s="456">
        <f xml:space="preserve"> Outputs!M34</f>
        <v>99.2</v>
      </c>
      <c r="K147" s="456">
        <f xml:space="preserve"> Outputs!N34</f>
        <v>99.9</v>
      </c>
      <c r="L147" s="456">
        <f xml:space="preserve"> Outputs!O34</f>
        <v>101.8</v>
      </c>
      <c r="M147" s="456">
        <f xml:space="preserve"> Outputs!P34</f>
        <v>104.5</v>
      </c>
      <c r="N147" s="456">
        <f xml:space="preserve"> Outputs!Q34</f>
        <v>106.4</v>
      </c>
      <c r="O147" s="456">
        <f xml:space="preserve"> Outputs!R34</f>
        <v>109.1615932223871</v>
      </c>
      <c r="P147" s="456">
        <f xml:space="preserve"> Outputs!S34</f>
        <v>111.3448250868349</v>
      </c>
      <c r="Q147" s="456">
        <f xml:space="preserve"> Outputs!T34</f>
        <v>113.58099615723886</v>
      </c>
      <c r="R147" s="456">
        <f xml:space="preserve"> Outputs!U34</f>
        <v>115.96619707654096</v>
      </c>
      <c r="S147" s="456">
        <f xml:space="preserve"> Outputs!V34</f>
        <v>118.40148721514839</v>
      </c>
      <c r="T147" s="456">
        <f xml:space="preserve"> Outputs!W34</f>
        <v>120.88791844666659</v>
      </c>
      <c r="U147" s="456">
        <f xml:space="preserve"> Outputs!X34</f>
        <v>123.30567681559992</v>
      </c>
      <c r="V147" s="456">
        <f xml:space="preserve"> Outputs!Y34</f>
        <v>125.77179035191192</v>
      </c>
      <c r="W147" s="456">
        <f xml:space="preserve"> Outputs!Z34</f>
        <v>128.28722615895015</v>
      </c>
      <c r="X147" s="456">
        <f xml:space="preserve"> Outputs!AA34</f>
        <v>130.85297068212915</v>
      </c>
      <c r="Y147" s="456">
        <f xml:space="preserve"> Outputs!AB34</f>
        <v>133.47003009577173</v>
      </c>
    </row>
    <row r="148" spans="1:25" ht="14">
      <c r="A148" t="s">
        <v>839</v>
      </c>
      <c r="B148" s="455" t="s">
        <v>768</v>
      </c>
      <c r="C148" s="455" t="s">
        <v>451</v>
      </c>
      <c r="D148" s="455" t="s">
        <v>50</v>
      </c>
      <c r="E148" s="455" t="s">
        <v>427</v>
      </c>
      <c r="F148" s="455"/>
      <c r="G148" s="456">
        <f xml:space="preserve"> Outputs!J35</f>
        <v>95.2</v>
      </c>
      <c r="H148" s="456">
        <f xml:space="preserve"> Outputs!K35</f>
        <v>97.5</v>
      </c>
      <c r="I148" s="456">
        <f xml:space="preserve"> Outputs!L35</f>
        <v>99.1</v>
      </c>
      <c r="J148" s="456">
        <f xml:space="preserve"> Outputs!M35</f>
        <v>99.5</v>
      </c>
      <c r="K148" s="456">
        <f xml:space="preserve"> Outputs!N35</f>
        <v>100.1</v>
      </c>
      <c r="L148" s="456">
        <f xml:space="preserve"> Outputs!O35</f>
        <v>102.4</v>
      </c>
      <c r="M148" s="456">
        <f xml:space="preserve"> Outputs!P35</f>
        <v>104.9</v>
      </c>
      <c r="N148" s="456">
        <f xml:space="preserve"> Outputs!Q35</f>
        <v>106.8</v>
      </c>
      <c r="O148" s="456">
        <f xml:space="preserve"> Outputs!R35</f>
        <v>109.34188246864102</v>
      </c>
      <c r="P148" s="456">
        <f xml:space="preserve"> Outputs!S35</f>
        <v>111.52872011801389</v>
      </c>
      <c r="Q148" s="456">
        <f xml:space="preserve"> Outputs!T35</f>
        <v>113.7778750517538</v>
      </c>
      <c r="R148" s="456">
        <f xml:space="preserve"> Outputs!U35</f>
        <v>116.16721042784071</v>
      </c>
      <c r="S148" s="456">
        <f xml:space="preserve"> Outputs!V35</f>
        <v>118.60672184682544</v>
      </c>
      <c r="T148" s="456">
        <f xml:space="preserve"> Outputs!W35</f>
        <v>121.09746300560886</v>
      </c>
      <c r="U148" s="456">
        <f xml:space="preserve"> Outputs!X35</f>
        <v>123.51941226572104</v>
      </c>
      <c r="V148" s="456">
        <f xml:space="preserve"> Outputs!Y35</f>
        <v>125.98980051103547</v>
      </c>
      <c r="W148" s="456">
        <f xml:space="preserve"> Outputs!Z35</f>
        <v>128.50959652125619</v>
      </c>
      <c r="X148" s="456">
        <f xml:space="preserve"> Outputs!AA35</f>
        <v>131.07978845168131</v>
      </c>
      <c r="Y148" s="456">
        <f xml:space="preserve"> Outputs!AB35</f>
        <v>133.70138422071494</v>
      </c>
    </row>
    <row r="149" spans="1:25" ht="14">
      <c r="A149" t="s">
        <v>839</v>
      </c>
      <c r="B149" s="455" t="s">
        <v>769</v>
      </c>
      <c r="C149" s="455" t="s">
        <v>452</v>
      </c>
      <c r="D149" s="455" t="s">
        <v>50</v>
      </c>
      <c r="E149" s="455" t="s">
        <v>427</v>
      </c>
      <c r="F149" s="455"/>
      <c r="G149" s="456">
        <f xml:space="preserve"> Outputs!J36</f>
        <v>95.4</v>
      </c>
      <c r="H149" s="456">
        <f xml:space="preserve"> Outputs!K36</f>
        <v>97.8</v>
      </c>
      <c r="I149" s="456">
        <f xml:space="preserve"> Outputs!L36</f>
        <v>99.3</v>
      </c>
      <c r="J149" s="456">
        <f xml:space="preserve"> Outputs!M36</f>
        <v>99.6</v>
      </c>
      <c r="K149" s="456">
        <f xml:space="preserve"> Outputs!N36</f>
        <v>100.4</v>
      </c>
      <c r="L149" s="456">
        <f xml:space="preserve"> Outputs!O36</f>
        <v>102.7</v>
      </c>
      <c r="M149" s="456">
        <f xml:space="preserve"> Outputs!P36</f>
        <v>105.1</v>
      </c>
      <c r="N149" s="456">
        <f xml:space="preserve"> Outputs!Q36</f>
        <v>107</v>
      </c>
      <c r="O149" s="456">
        <f xml:space="preserve"> Outputs!R36</f>
        <v>109.52246947724298</v>
      </c>
      <c r="P149" s="456">
        <f xml:space="preserve"> Outputs!S36</f>
        <v>111.7129188667879</v>
      </c>
      <c r="Q149" s="456">
        <f xml:space="preserve"> Outputs!T36</f>
        <v>113.97509521197706</v>
      </c>
      <c r="R149" s="456">
        <f xml:space="preserve"> Outputs!U36</f>
        <v>116.36857221142867</v>
      </c>
      <c r="S149" s="456">
        <f xml:space="preserve"> Outputs!V36</f>
        <v>118.81231222786873</v>
      </c>
      <c r="T149" s="456">
        <f xml:space="preserve"> Outputs!W36</f>
        <v>121.30737078465407</v>
      </c>
      <c r="U149" s="456">
        <f xml:space="preserve"> Outputs!X36</f>
        <v>123.73351820034715</v>
      </c>
      <c r="V149" s="456">
        <f xml:space="preserve"> Outputs!Y36</f>
        <v>126.20818856435409</v>
      </c>
      <c r="W149" s="456">
        <f xml:space="preserve"> Outputs!Z36</f>
        <v>128.73235233564117</v>
      </c>
      <c r="X149" s="456">
        <f xml:space="preserve"> Outputs!AA36</f>
        <v>131.30699938235398</v>
      </c>
      <c r="Y149" s="456">
        <f xml:space="preserve"> Outputs!AB36</f>
        <v>133.93313937000107</v>
      </c>
    </row>
    <row r="150" spans="1:25" ht="14">
      <c r="A150" t="s">
        <v>839</v>
      </c>
      <c r="B150" s="455" t="s">
        <v>770</v>
      </c>
      <c r="C150" s="455" t="s">
        <v>453</v>
      </c>
      <c r="D150" s="455" t="s">
        <v>1</v>
      </c>
      <c r="E150" s="455" t="s">
        <v>427</v>
      </c>
      <c r="F150" s="455"/>
      <c r="G150" s="558">
        <f xml:space="preserve"> Outputs!J39</f>
        <v>0</v>
      </c>
      <c r="H150" s="558">
        <f xml:space="preserve"> Outputs!K39</f>
        <v>0</v>
      </c>
      <c r="I150" s="558">
        <f xml:space="preserve"> Outputs!L39</f>
        <v>0</v>
      </c>
      <c r="J150" s="558">
        <f xml:space="preserve"> Outputs!M39</f>
        <v>0</v>
      </c>
      <c r="K150" s="558">
        <f xml:space="preserve"> Outputs!N39</f>
        <v>0</v>
      </c>
      <c r="L150" s="558">
        <f xml:space="preserve"> Outputs!O39</f>
        <v>0</v>
      </c>
      <c r="M150" s="558">
        <f xml:space="preserve"> Outputs!P39</f>
        <v>0</v>
      </c>
      <c r="N150" s="558">
        <f xml:space="preserve"> Outputs!Q39</f>
        <v>0.03</v>
      </c>
      <c r="O150" s="558">
        <f xml:space="preserve"> Outputs!R39</f>
        <v>0.03</v>
      </c>
      <c r="P150" s="558">
        <f xml:space="preserve"> Outputs!S39</f>
        <v>0.03</v>
      </c>
      <c r="Q150" s="558">
        <f xml:space="preserve"> Outputs!T39</f>
        <v>0.03</v>
      </c>
      <c r="R150" s="558">
        <f xml:space="preserve"> Outputs!U39</f>
        <v>0.03</v>
      </c>
      <c r="S150" s="558">
        <f xml:space="preserve"> Outputs!V39</f>
        <v>0.03</v>
      </c>
      <c r="T150" s="558">
        <f xml:space="preserve"> Outputs!W39</f>
        <v>0.03</v>
      </c>
      <c r="U150" s="558">
        <f xml:space="preserve"> Outputs!X39</f>
        <v>0.03</v>
      </c>
      <c r="V150" s="558">
        <f xml:space="preserve"> Outputs!Y39</f>
        <v>0.03</v>
      </c>
      <c r="W150" s="558">
        <f xml:space="preserve"> Outputs!Z39</f>
        <v>0.03</v>
      </c>
      <c r="X150" s="558">
        <f xml:space="preserve"> Outputs!AA39</f>
        <v>0.03</v>
      </c>
      <c r="Y150" s="558">
        <f xml:space="preserve"> Outputs!AB39</f>
        <v>0.03</v>
      </c>
    </row>
    <row r="151" spans="1:25" ht="14">
      <c r="A151" t="s">
        <v>839</v>
      </c>
      <c r="B151" s="455" t="s">
        <v>771</v>
      </c>
      <c r="C151" s="455" t="s">
        <v>454</v>
      </c>
      <c r="D151" s="455" t="s">
        <v>50</v>
      </c>
      <c r="E151" s="455" t="s">
        <v>427</v>
      </c>
      <c r="F151" s="455"/>
      <c r="G151" s="456">
        <f xml:space="preserve"> Outputs!J42</f>
        <v>237.3416666666667</v>
      </c>
      <c r="H151" s="456">
        <f xml:space="preserve"> Outputs!K42</f>
        <v>244.67499999999998</v>
      </c>
      <c r="I151" s="456">
        <f xml:space="preserve"> Outputs!L42</f>
        <v>251.73333333333335</v>
      </c>
      <c r="J151" s="456">
        <f xml:space="preserve"> Outputs!M42</f>
        <v>256.66666666666669</v>
      </c>
      <c r="K151" s="456">
        <f xml:space="preserve"> Outputs!N42</f>
        <v>259.43333333333334</v>
      </c>
      <c r="L151" s="456">
        <f xml:space="preserve"> Outputs!O42</f>
        <v>264.99166666666673</v>
      </c>
      <c r="M151" s="456">
        <f xml:space="preserve"> Outputs!P42</f>
        <v>274.90833333333336</v>
      </c>
      <c r="N151" s="456">
        <f xml:space="preserve"> Outputs!Q42</f>
        <v>283.30833333333334</v>
      </c>
      <c r="O151" s="456">
        <f xml:space="preserve"> Outputs!R42</f>
        <v>292.2388184805576</v>
      </c>
      <c r="P151" s="456">
        <f xml:space="preserve"> Outputs!S42</f>
        <v>300.63476148772372</v>
      </c>
      <c r="Q151" s="456">
        <f xml:space="preserve"> Outputs!T42</f>
        <v>309.52983719330012</v>
      </c>
      <c r="R151" s="456">
        <f xml:space="preserve"> Outputs!U42</f>
        <v>319.28116714708784</v>
      </c>
      <c r="S151" s="456">
        <f xml:space="preserve"> Outputs!V42</f>
        <v>329.49816449579481</v>
      </c>
      <c r="T151" s="456">
        <f xml:space="preserve"> Outputs!W42</f>
        <v>340.04210575966027</v>
      </c>
      <c r="U151" s="456">
        <f xml:space="preserve"> Outputs!X42</f>
        <v>350.2433689324501</v>
      </c>
      <c r="V151" s="456">
        <f xml:space="preserve"> Outputs!Y42</f>
        <v>360.75067000042355</v>
      </c>
      <c r="W151" s="456">
        <f xml:space="preserve"> Outputs!Z42</f>
        <v>371.57319010043631</v>
      </c>
      <c r="X151" s="456">
        <f xml:space="preserve"> Outputs!AA42</f>
        <v>382.72038580344935</v>
      </c>
      <c r="Y151" s="456">
        <f xml:space="preserve"> Outputs!AB42</f>
        <v>394.20199737755303</v>
      </c>
    </row>
    <row r="152" spans="1:25" ht="14">
      <c r="A152" t="s">
        <v>839</v>
      </c>
      <c r="B152" s="455" t="s">
        <v>772</v>
      </c>
      <c r="C152" s="455" t="s">
        <v>455</v>
      </c>
      <c r="D152" s="455" t="s">
        <v>50</v>
      </c>
      <c r="E152" s="455" t="s">
        <v>427</v>
      </c>
      <c r="F152" s="455"/>
      <c r="G152" s="456">
        <f xml:space="preserve"> Outputs!J43</f>
        <v>94.308333333333351</v>
      </c>
      <c r="H152" s="456">
        <f xml:space="preserve"> Outputs!K43</f>
        <v>96.583333333333314</v>
      </c>
      <c r="I152" s="456">
        <f xml:space="preserve"> Outputs!L43</f>
        <v>98.600000000000009</v>
      </c>
      <c r="J152" s="456">
        <f xml:space="preserve"> Outputs!M43</f>
        <v>99.72499999999998</v>
      </c>
      <c r="K152" s="456">
        <f xml:space="preserve"> Outputs!N43</f>
        <v>100.16666666666667</v>
      </c>
      <c r="L152" s="456">
        <f xml:space="preserve"> Outputs!O43</f>
        <v>101.54166666666667</v>
      </c>
      <c r="M152" s="456">
        <f xml:space="preserve"> Outputs!P43</f>
        <v>104.21666666666665</v>
      </c>
      <c r="N152" s="456">
        <f xml:space="preserve"> Outputs!Q43</f>
        <v>106.43333333333334</v>
      </c>
      <c r="O152" s="456">
        <f xml:space="preserve"> Outputs!R43</f>
        <v>108.55238432841576</v>
      </c>
      <c r="P152" s="456">
        <f xml:space="preserve"> Outputs!S43</f>
        <v>110.7053733013603</v>
      </c>
      <c r="Q152" s="456">
        <f xml:space="preserve"> Outputs!T43</f>
        <v>112.92412852304592</v>
      </c>
      <c r="R152" s="456">
        <f xml:space="preserve"> Outputs!U43</f>
        <v>115.26744552524362</v>
      </c>
      <c r="S152" s="456">
        <f xml:space="preserve"> Outputs!V43</f>
        <v>117.68806188127378</v>
      </c>
      <c r="T152" s="456">
        <f xml:space="preserve"> Outputs!W43</f>
        <v>120.15951118078063</v>
      </c>
      <c r="U152" s="456">
        <f xml:space="preserve"> Outputs!X43</f>
        <v>122.56270140439625</v>
      </c>
      <c r="V152" s="456">
        <f xml:space="preserve"> Outputs!Y43</f>
        <v>125.01395543248417</v>
      </c>
      <c r="W152" s="456">
        <f xml:space="preserve"> Outputs!Z43</f>
        <v>127.51423454113387</v>
      </c>
      <c r="X152" s="456">
        <f xml:space="preserve"> Outputs!AA43</f>
        <v>130.06451923195652</v>
      </c>
      <c r="Y152" s="456">
        <f xml:space="preserve"> Outputs!AB43</f>
        <v>132.66580961659568</v>
      </c>
    </row>
    <row r="153" spans="1:25" ht="14">
      <c r="A153" t="s">
        <v>839</v>
      </c>
      <c r="B153" s="455" t="s">
        <v>773</v>
      </c>
      <c r="C153" s="455" t="s">
        <v>456</v>
      </c>
      <c r="D153" s="455" t="s">
        <v>1</v>
      </c>
      <c r="E153" s="455" t="s">
        <v>427</v>
      </c>
      <c r="F153" s="455"/>
      <c r="G153" s="558">
        <f xml:space="preserve"> Outputs!J46</f>
        <v>0</v>
      </c>
      <c r="H153" s="558">
        <f xml:space="preserve"> Outputs!K46</f>
        <v>2.9769392033542896E-2</v>
      </c>
      <c r="I153" s="558">
        <f xml:space="preserve"> Outputs!L46</f>
        <v>2.6465798045602673E-2</v>
      </c>
      <c r="J153" s="558">
        <f xml:space="preserve"> Outputs!M46</f>
        <v>1.983339944466489E-2</v>
      </c>
      <c r="K153" s="558">
        <f xml:space="preserve"> Outputs!N46</f>
        <v>1.0501750291715295E-2</v>
      </c>
      <c r="L153" s="558">
        <f xml:space="preserve"> Outputs!O46</f>
        <v>2.1939953810623525E-2</v>
      </c>
      <c r="M153" s="558">
        <f xml:space="preserve"> Outputs!P46</f>
        <v>3.8794726930320156E-2</v>
      </c>
      <c r="N153" s="558">
        <f xml:space="preserve"> Outputs!Q46</f>
        <v>3.1907179115300943E-2</v>
      </c>
      <c r="O153" s="558">
        <f xml:space="preserve"> Outputs!R46</f>
        <v>3.1089286235452596E-2</v>
      </c>
      <c r="P153" s="558">
        <f xml:space="preserve"> Outputs!S46</f>
        <v>2.7916629489431743E-2</v>
      </c>
      <c r="Q153" s="558">
        <f xml:space="preserve"> Outputs!T46</f>
        <v>2.9833184821123959E-2</v>
      </c>
      <c r="R153" s="558">
        <f xml:space="preserve"> Outputs!U46</f>
        <v>3.1833185109294782E-2</v>
      </c>
      <c r="S153" s="558">
        <f xml:space="preserve"> Outputs!V46</f>
        <v>3.2000000000000473E-2</v>
      </c>
      <c r="T153" s="558">
        <f xml:space="preserve"> Outputs!W46</f>
        <v>3.200000000000025E-2</v>
      </c>
      <c r="U153" s="558">
        <f xml:space="preserve"> Outputs!X46</f>
        <v>3.0000000000000027E-2</v>
      </c>
      <c r="V153" s="558">
        <f xml:space="preserve"> Outputs!Y46</f>
        <v>3.0000000000000027E-2</v>
      </c>
      <c r="W153" s="558">
        <f xml:space="preserve"> Outputs!Z46</f>
        <v>3.0000000000000027E-2</v>
      </c>
      <c r="X153" s="558">
        <f xml:space="preserve"> Outputs!AA46</f>
        <v>3.0000000000000027E-2</v>
      </c>
      <c r="Y153" s="558">
        <f xml:space="preserve"> Outputs!AB46</f>
        <v>3.0000000000000027E-2</v>
      </c>
    </row>
    <row r="154" spans="1:25" ht="14">
      <c r="A154" t="s">
        <v>839</v>
      </c>
      <c r="B154" s="455" t="s">
        <v>774</v>
      </c>
      <c r="C154" s="455" t="s">
        <v>457</v>
      </c>
      <c r="D154" s="455" t="s">
        <v>1</v>
      </c>
      <c r="E154" s="455" t="s">
        <v>427</v>
      </c>
      <c r="F154" s="455"/>
      <c r="G154" s="558">
        <f xml:space="preserve"> Outputs!J47</f>
        <v>0</v>
      </c>
      <c r="H154" s="558">
        <f xml:space="preserve"> Outputs!K47</f>
        <v>3.0897791510129391E-2</v>
      </c>
      <c r="I154" s="558">
        <f xml:space="preserve"> Outputs!L47</f>
        <v>2.8847791287762714E-2</v>
      </c>
      <c r="J154" s="558">
        <f xml:space="preserve"> Outputs!M47</f>
        <v>1.9597457627118731E-2</v>
      </c>
      <c r="K154" s="558">
        <f xml:space="preserve"> Outputs!N47</f>
        <v>1.0779220779220777E-2</v>
      </c>
      <c r="L154" s="558">
        <f xml:space="preserve"> Outputs!O47</f>
        <v>2.1424900424001248E-2</v>
      </c>
      <c r="M154" s="558">
        <f xml:space="preserve"> Outputs!P47</f>
        <v>3.7422560457875953E-2</v>
      </c>
      <c r="N154" s="558">
        <f xml:space="preserve"> Outputs!Q47</f>
        <v>3.0555639758707454E-2</v>
      </c>
      <c r="O154" s="558">
        <f xml:space="preserve"> Outputs!R47</f>
        <v>3.1522140708501123E-2</v>
      </c>
      <c r="P154" s="558">
        <f xml:space="preserve"> Outputs!S47</f>
        <v>2.8729732247137152E-2</v>
      </c>
      <c r="Q154" s="558">
        <f xml:space="preserve"> Outputs!T47</f>
        <v>2.9587648685595047E-2</v>
      </c>
      <c r="R154" s="558">
        <f xml:space="preserve"> Outputs!U47</f>
        <v>3.1503683270760252E-2</v>
      </c>
      <c r="S154" s="558">
        <f xml:space="preserve"> Outputs!V47</f>
        <v>3.2000000000000473E-2</v>
      </c>
      <c r="T154" s="558">
        <f xml:space="preserve"> Outputs!W47</f>
        <v>3.2000000000000028E-2</v>
      </c>
      <c r="U154" s="558">
        <f xml:space="preserve"> Outputs!X47</f>
        <v>3.0000000000000027E-2</v>
      </c>
      <c r="V154" s="558">
        <f xml:space="preserve"> Outputs!Y47</f>
        <v>2.9999999999999805E-2</v>
      </c>
      <c r="W154" s="558">
        <f xml:space="preserve"> Outputs!Z47</f>
        <v>3.0000000000000027E-2</v>
      </c>
      <c r="X154" s="558">
        <f xml:space="preserve"> Outputs!AA47</f>
        <v>2.9999999999999805E-2</v>
      </c>
      <c r="Y154" s="558">
        <f xml:space="preserve"> Outputs!AB47</f>
        <v>3.0000000000000471E-2</v>
      </c>
    </row>
    <row r="155" spans="1:25" ht="14">
      <c r="A155" t="s">
        <v>839</v>
      </c>
      <c r="B155" s="455" t="s">
        <v>775</v>
      </c>
      <c r="C155" s="455" t="s">
        <v>458</v>
      </c>
      <c r="D155" s="455" t="s">
        <v>1</v>
      </c>
      <c r="E155" s="455" t="s">
        <v>427</v>
      </c>
      <c r="F155" s="455"/>
      <c r="G155" s="558">
        <f xml:space="preserve"> Outputs!J48</f>
        <v>0</v>
      </c>
      <c r="H155" s="558">
        <f xml:space="preserve"> Outputs!K48</f>
        <v>3.2807308970099536E-2</v>
      </c>
      <c r="I155" s="558">
        <f xml:space="preserve"> Outputs!L48</f>
        <v>2.4527543224768911E-2</v>
      </c>
      <c r="J155" s="558">
        <f xml:space="preserve"> Outputs!M48</f>
        <v>9.0266875981162009E-3</v>
      </c>
      <c r="K155" s="558">
        <f xml:space="preserve"> Outputs!N48</f>
        <v>1.5558148580318898E-2</v>
      </c>
      <c r="L155" s="558">
        <f xml:space="preserve"> Outputs!O48</f>
        <v>3.1405591727307502E-2</v>
      </c>
      <c r="M155" s="558">
        <f xml:space="preserve"> Outputs!P48</f>
        <v>3.3419977720014815E-2</v>
      </c>
      <c r="N155" s="558">
        <f xml:space="preserve"> Outputs!Q48</f>
        <v>2.4434063959755781E-2</v>
      </c>
      <c r="O155" s="558">
        <f xml:space="preserve"> Outputs!R48</f>
        <v>3.8715075829605539E-2</v>
      </c>
      <c r="P155" s="558">
        <f xml:space="preserve"> Outputs!S48</f>
        <v>2.8499635627448061E-2</v>
      </c>
      <c r="Q155" s="558">
        <f xml:space="preserve"> Outputs!T48</f>
        <v>3.0499636334166969E-2</v>
      </c>
      <c r="R155" s="558">
        <f xml:space="preserve"> Outputs!U48</f>
        <v>3.2000000000000473E-2</v>
      </c>
      <c r="S155" s="558">
        <f xml:space="preserve"> Outputs!V48</f>
        <v>3.200000000000025E-2</v>
      </c>
      <c r="T155" s="558">
        <f xml:space="preserve"> Outputs!W48</f>
        <v>3.2000000000000473E-2</v>
      </c>
      <c r="U155" s="558">
        <f xml:space="preserve"> Outputs!X48</f>
        <v>3.0000000000000027E-2</v>
      </c>
      <c r="V155" s="558">
        <f xml:space="preserve"> Outputs!Y48</f>
        <v>3.0000000000000027E-2</v>
      </c>
      <c r="W155" s="558">
        <f xml:space="preserve"> Outputs!Z48</f>
        <v>3.0000000000000027E-2</v>
      </c>
      <c r="X155" s="558">
        <f xml:space="preserve"> Outputs!AA48</f>
        <v>3.0000000000000027E-2</v>
      </c>
      <c r="Y155" s="558">
        <f xml:space="preserve"> Outputs!AB48</f>
        <v>3.0000000000000027E-2</v>
      </c>
    </row>
    <row r="156" spans="1:25" ht="14">
      <c r="A156" t="s">
        <v>839</v>
      </c>
      <c r="B156" s="455" t="s">
        <v>776</v>
      </c>
      <c r="C156" s="455" t="s">
        <v>459</v>
      </c>
      <c r="D156" s="455" t="s">
        <v>1</v>
      </c>
      <c r="E156" s="455" t="s">
        <v>427</v>
      </c>
      <c r="F156" s="455"/>
      <c r="G156" s="558">
        <f xml:space="preserve"> Outputs!J49</f>
        <v>0</v>
      </c>
      <c r="H156" s="558">
        <f xml:space="preserve"> Outputs!K49</f>
        <v>2.428722280887019E-2</v>
      </c>
      <c r="I156" s="558">
        <f xml:space="preserve"> Outputs!L49</f>
        <v>1.8556701030927769E-2</v>
      </c>
      <c r="J156" s="558">
        <f xml:space="preserve"> Outputs!M49</f>
        <v>1.1133603238866474E-2</v>
      </c>
      <c r="K156" s="558">
        <f xml:space="preserve"> Outputs!N49</f>
        <v>4.0040040040039138E-3</v>
      </c>
      <c r="L156" s="558">
        <f xml:space="preserve"> Outputs!O49</f>
        <v>1.4955134596211339E-2</v>
      </c>
      <c r="M156" s="558">
        <f xml:space="preserve"> Outputs!P49</f>
        <v>2.8487229862475427E-2</v>
      </c>
      <c r="N156" s="558">
        <f xml:space="preserve"> Outputs!Q49</f>
        <v>2.1012416427889313E-2</v>
      </c>
      <c r="O156" s="558">
        <f xml:space="preserve"> Outputs!R49</f>
        <v>1.7874647541435307E-2</v>
      </c>
      <c r="P156" s="558">
        <f xml:space="preserve"> Outputs!S49</f>
        <v>1.9916629197662017E-2</v>
      </c>
      <c r="Q156" s="558">
        <f xml:space="preserve"> Outputs!T49</f>
        <v>2.0000000000000906E-2</v>
      </c>
      <c r="R156" s="558">
        <f xml:space="preserve"> Outputs!U49</f>
        <v>2.0916629234383644E-2</v>
      </c>
      <c r="S156" s="558">
        <f xml:space="preserve"> Outputs!V49</f>
        <v>2.1000000000000796E-2</v>
      </c>
      <c r="T156" s="558">
        <f xml:space="preserve"> Outputs!W49</f>
        <v>2.1000000000000796E-2</v>
      </c>
      <c r="U156" s="558">
        <f xml:space="preserve"> Outputs!X49</f>
        <v>2.0000000000000018E-2</v>
      </c>
      <c r="V156" s="558">
        <f xml:space="preserve"> Outputs!Y49</f>
        <v>2.0000000000000018E-2</v>
      </c>
      <c r="W156" s="558">
        <f xml:space="preserve"> Outputs!Z49</f>
        <v>2.0000000000000018E-2</v>
      </c>
      <c r="X156" s="558">
        <f xml:space="preserve"> Outputs!AA49</f>
        <v>2.0000000000000018E-2</v>
      </c>
      <c r="Y156" s="558">
        <f xml:space="preserve"> Outputs!AB49</f>
        <v>2.0000000000000018E-2</v>
      </c>
    </row>
    <row r="157" spans="1:25" ht="14">
      <c r="A157" t="s">
        <v>839</v>
      </c>
      <c r="B157" s="455" t="s">
        <v>777</v>
      </c>
      <c r="C157" s="455" t="s">
        <v>460</v>
      </c>
      <c r="D157" s="455" t="s">
        <v>1</v>
      </c>
      <c r="E157" s="455" t="s">
        <v>427</v>
      </c>
      <c r="F157" s="455"/>
      <c r="G157" s="558">
        <f xml:space="preserve"> Outputs!J50</f>
        <v>0</v>
      </c>
      <c r="H157" s="558">
        <f xml:space="preserve"> Outputs!K50</f>
        <v>2.4123000795263305E-2</v>
      </c>
      <c r="I157" s="558">
        <f xml:space="preserve"> Outputs!L50</f>
        <v>2.088006902502193E-2</v>
      </c>
      <c r="J157" s="558">
        <f xml:space="preserve"> Outputs!M50</f>
        <v>1.1409736308316099E-2</v>
      </c>
      <c r="K157" s="558">
        <f xml:space="preserve"> Outputs!N50</f>
        <v>4.4288459931480784E-3</v>
      </c>
      <c r="L157" s="558">
        <f xml:space="preserve"> Outputs!O50</f>
        <v>1.3727121464226277E-2</v>
      </c>
      <c r="M157" s="558">
        <f xml:space="preserve"> Outputs!P50</f>
        <v>2.6343865408288814E-2</v>
      </c>
      <c r="N157" s="558">
        <f xml:space="preserve"> Outputs!Q50</f>
        <v>2.1269790500559882E-2</v>
      </c>
      <c r="O157" s="558">
        <f xml:space="preserve"> Outputs!R50</f>
        <v>1.9909655450194963E-2</v>
      </c>
      <c r="P157" s="558">
        <f xml:space="preserve"> Outputs!S50</f>
        <v>1.983364056224568E-2</v>
      </c>
      <c r="Q157" s="558">
        <f xml:space="preserve"> Outputs!T50</f>
        <v>2.0041983108134875E-2</v>
      </c>
      <c r="R157" s="558">
        <f xml:space="preserve"> Outputs!U50</f>
        <v>2.0751251595618525E-2</v>
      </c>
      <c r="S157" s="558">
        <f xml:space="preserve"> Outputs!V50</f>
        <v>2.1000000000000352E-2</v>
      </c>
      <c r="T157" s="558">
        <f xml:space="preserve"> Outputs!W50</f>
        <v>2.1000000000000796E-2</v>
      </c>
      <c r="U157" s="558">
        <f xml:space="preserve"> Outputs!X50</f>
        <v>2.0000000000000018E-2</v>
      </c>
      <c r="V157" s="558">
        <f xml:space="preserve"> Outputs!Y50</f>
        <v>2.0000000000000018E-2</v>
      </c>
      <c r="W157" s="558">
        <f xml:space="preserve"> Outputs!Z50</f>
        <v>2.000000000000024E-2</v>
      </c>
      <c r="X157" s="558">
        <f xml:space="preserve"> Outputs!AA50</f>
        <v>1.9999999999999796E-2</v>
      </c>
      <c r="Y157" s="558">
        <f xml:space="preserve"> Outputs!AB50</f>
        <v>2.000000000000024E-2</v>
      </c>
    </row>
    <row r="158" spans="1:25" ht="14">
      <c r="A158" t="s">
        <v>839</v>
      </c>
      <c r="B158" s="455" t="s">
        <v>744</v>
      </c>
      <c r="C158" s="455" t="s">
        <v>461</v>
      </c>
      <c r="D158" s="455" t="s">
        <v>1</v>
      </c>
      <c r="E158" s="455" t="s">
        <v>427</v>
      </c>
      <c r="F158" s="455"/>
      <c r="G158" s="558">
        <f xml:space="preserve"> Outputs!J51</f>
        <v>0</v>
      </c>
      <c r="H158" s="558">
        <f xml:space="preserve"> Outputs!K51</f>
        <v>2.515723270440251E-2</v>
      </c>
      <c r="I158" s="558">
        <f xml:space="preserve"> Outputs!L51</f>
        <v>1.5337423312883347E-2</v>
      </c>
      <c r="J158" s="558">
        <f xml:space="preserve"> Outputs!M51</f>
        <v>3.0211480362536403E-3</v>
      </c>
      <c r="K158" s="558">
        <f xml:space="preserve"> Outputs!N51</f>
        <v>8.0321285140563248E-3</v>
      </c>
      <c r="L158" s="558">
        <f xml:space="preserve"> Outputs!O51</f>
        <v>2.2908366533864521E-2</v>
      </c>
      <c r="M158" s="558">
        <f xml:space="preserve"> Outputs!P51</f>
        <v>2.3369036027263812E-2</v>
      </c>
      <c r="N158" s="558">
        <f xml:space="preserve"> Outputs!Q51</f>
        <v>1.8078020932445371E-2</v>
      </c>
      <c r="O158" s="558">
        <f xml:space="preserve"> Outputs!R51</f>
        <v>2.3574481095728794E-2</v>
      </c>
      <c r="P158" s="558">
        <f xml:space="preserve"> Outputs!S51</f>
        <v>2.0000000000000684E-2</v>
      </c>
      <c r="Q158" s="558">
        <f xml:space="preserve"> Outputs!T51</f>
        <v>2.0249908140764772E-2</v>
      </c>
      <c r="R158" s="558">
        <f xml:space="preserve"> Outputs!U51</f>
        <v>2.1000000000000796E-2</v>
      </c>
      <c r="S158" s="558">
        <f xml:space="preserve"> Outputs!V51</f>
        <v>2.1000000000000574E-2</v>
      </c>
      <c r="T158" s="558">
        <f xml:space="preserve"> Outputs!W51</f>
        <v>2.1000000000000796E-2</v>
      </c>
      <c r="U158" s="558">
        <f xml:space="preserve"> Outputs!X51</f>
        <v>2.0000000000000018E-2</v>
      </c>
      <c r="V158" s="558">
        <f xml:space="preserve"> Outputs!Y51</f>
        <v>2.0000000000000018E-2</v>
      </c>
      <c r="W158" s="558">
        <f xml:space="preserve"> Outputs!Z51</f>
        <v>2.0000000000000018E-2</v>
      </c>
      <c r="X158" s="558">
        <f xml:space="preserve"> Outputs!AA51</f>
        <v>2.0000000000000018E-2</v>
      </c>
      <c r="Y158" s="558">
        <f xml:space="preserve"> Outputs!AB51</f>
        <v>2.0000000000000018E-2</v>
      </c>
    </row>
    <row r="159" spans="1:25" ht="14">
      <c r="A159" t="s">
        <v>839</v>
      </c>
      <c r="B159" s="455" t="s">
        <v>778</v>
      </c>
      <c r="C159" s="455" t="s">
        <v>462</v>
      </c>
      <c r="D159" s="455" t="s">
        <v>1</v>
      </c>
      <c r="E159" s="455" t="s">
        <v>427</v>
      </c>
      <c r="F159" s="455"/>
      <c r="G159" s="558">
        <f xml:space="preserve"> Outputs!J52</f>
        <v>0</v>
      </c>
      <c r="H159" s="558">
        <f xml:space="preserve"> Outputs!K52</f>
        <v>6.7747907148660858E-3</v>
      </c>
      <c r="I159" s="558">
        <f xml:space="preserve"> Outputs!L52</f>
        <v>7.967722262740784E-3</v>
      </c>
      <c r="J159" s="558">
        <f xml:space="preserve"> Outputs!M52</f>
        <v>8.1877213188026321E-3</v>
      </c>
      <c r="K159" s="558">
        <f xml:space="preserve"> Outputs!N52</f>
        <v>6.3503747860726989E-3</v>
      </c>
      <c r="L159" s="558">
        <f xml:space="preserve"> Outputs!O52</f>
        <v>7.6977789597749702E-3</v>
      </c>
      <c r="M159" s="558">
        <f xml:space="preserve"> Outputs!P52</f>
        <v>1.1078695049587139E-2</v>
      </c>
      <c r="N159" s="558">
        <f xml:space="preserve"> Outputs!Q52</f>
        <v>9.2858492581475716E-3</v>
      </c>
      <c r="O159" s="558">
        <f xml:space="preserve"> Outputs!R52</f>
        <v>1.161248525830616E-2</v>
      </c>
      <c r="P159" s="558">
        <f xml:space="preserve"> Outputs!S52</f>
        <v>8.8960916848914717E-3</v>
      </c>
      <c r="Q159" s="558">
        <f xml:space="preserve"> Outputs!T52</f>
        <v>9.5456655774601717E-3</v>
      </c>
      <c r="R159" s="558">
        <f xml:space="preserve"> Outputs!U52</f>
        <v>1.0752431675141727E-2</v>
      </c>
      <c r="S159" s="558">
        <f xml:space="preserve"> Outputs!V52</f>
        <v>1.1000000000000121E-2</v>
      </c>
      <c r="T159" s="558">
        <f xml:space="preserve"> Outputs!W52</f>
        <v>1.0999999999999233E-2</v>
      </c>
      <c r="U159" s="558">
        <f xml:space="preserve"> Outputs!X52</f>
        <v>1.0000000000000009E-2</v>
      </c>
      <c r="V159" s="558">
        <f xml:space="preserve"> Outputs!Y52</f>
        <v>9.9999999999997868E-3</v>
      </c>
      <c r="W159" s="558">
        <f xml:space="preserve"> Outputs!Z52</f>
        <v>9.9999999999997868E-3</v>
      </c>
      <c r="X159" s="558">
        <f xml:space="preserve"> Outputs!AA52</f>
        <v>1.0000000000000009E-2</v>
      </c>
      <c r="Y159" s="558">
        <f xml:space="preserve"> Outputs!AB52</f>
        <v>1.0000000000000231E-2</v>
      </c>
    </row>
    <row r="160" spans="1:25" ht="14">
      <c r="A160" t="s">
        <v>839</v>
      </c>
      <c r="B160" s="455" t="s">
        <v>779</v>
      </c>
      <c r="C160" s="455" t="s">
        <v>463</v>
      </c>
      <c r="D160" s="455" t="s">
        <v>1</v>
      </c>
      <c r="E160" s="455" t="s">
        <v>427</v>
      </c>
      <c r="F160" s="455"/>
      <c r="G160" s="558">
        <f xml:space="preserve"> Outputs!J55</f>
        <v>0</v>
      </c>
      <c r="H160" s="558">
        <f xml:space="preserve"> Outputs!K55</f>
        <v>0</v>
      </c>
      <c r="I160" s="558">
        <f xml:space="preserve"> Outputs!L55</f>
        <v>0</v>
      </c>
      <c r="J160" s="558">
        <f xml:space="preserve"> Outputs!M55</f>
        <v>0</v>
      </c>
      <c r="K160" s="558">
        <f xml:space="preserve"> Outputs!N55</f>
        <v>0</v>
      </c>
      <c r="L160" s="558">
        <f xml:space="preserve"> Outputs!O55</f>
        <v>0</v>
      </c>
      <c r="M160" s="558">
        <f xml:space="preserve"> Outputs!P55</f>
        <v>0</v>
      </c>
      <c r="N160" s="558">
        <f xml:space="preserve"> Outputs!Q55</f>
        <v>0</v>
      </c>
      <c r="O160" s="558">
        <f xml:space="preserve"> Outputs!R55</f>
        <v>0</v>
      </c>
      <c r="P160" s="558">
        <f xml:space="preserve"> Outputs!S55</f>
        <v>0.03</v>
      </c>
      <c r="Q160" s="558">
        <f xml:space="preserve"> Outputs!T55</f>
        <v>0.03</v>
      </c>
      <c r="R160" s="558">
        <f xml:space="preserve"> Outputs!U55</f>
        <v>0.03</v>
      </c>
      <c r="S160" s="558">
        <f xml:space="preserve"> Outputs!V55</f>
        <v>0.03</v>
      </c>
      <c r="T160" s="558">
        <f xml:space="preserve"> Outputs!W55</f>
        <v>0.03</v>
      </c>
      <c r="U160" s="558">
        <f xml:space="preserve"> Outputs!X55</f>
        <v>0.03</v>
      </c>
      <c r="V160" s="558">
        <f xml:space="preserve"> Outputs!Y55</f>
        <v>0.03</v>
      </c>
      <c r="W160" s="558">
        <f xml:space="preserve"> Outputs!Z55</f>
        <v>0.03</v>
      </c>
      <c r="X160" s="558">
        <f xml:space="preserve"> Outputs!AA55</f>
        <v>0.03</v>
      </c>
      <c r="Y160" s="558">
        <f xml:space="preserve"> Outputs!AB55</f>
        <v>0.03</v>
      </c>
    </row>
    <row r="161" spans="1:25" ht="14">
      <c r="A161" t="s">
        <v>839</v>
      </c>
      <c r="B161" s="455" t="s">
        <v>780</v>
      </c>
      <c r="C161" s="455" t="s">
        <v>464</v>
      </c>
      <c r="D161" s="455" t="s">
        <v>1</v>
      </c>
      <c r="E161" s="455" t="s">
        <v>427</v>
      </c>
      <c r="F161" s="455"/>
      <c r="G161" s="558">
        <f xml:space="preserve"> Outputs!J56</f>
        <v>0</v>
      </c>
      <c r="H161" s="558">
        <f xml:space="preserve"> Outputs!K56</f>
        <v>0</v>
      </c>
      <c r="I161" s="558">
        <f xml:space="preserve"> Outputs!L56</f>
        <v>0</v>
      </c>
      <c r="J161" s="558">
        <f xml:space="preserve"> Outputs!M56</f>
        <v>0</v>
      </c>
      <c r="K161" s="558">
        <f xml:space="preserve"> Outputs!N56</f>
        <v>0</v>
      </c>
      <c r="L161" s="558">
        <f xml:space="preserve"> Outputs!O56</f>
        <v>0</v>
      </c>
      <c r="M161" s="558">
        <f xml:space="preserve"> Outputs!P56</f>
        <v>0</v>
      </c>
      <c r="N161" s="558">
        <f xml:space="preserve"> Outputs!Q56</f>
        <v>0</v>
      </c>
      <c r="O161" s="558">
        <f xml:space="preserve"> Outputs!R56</f>
        <v>0</v>
      </c>
      <c r="P161" s="558">
        <f xml:space="preserve"> Outputs!S56</f>
        <v>0.02</v>
      </c>
      <c r="Q161" s="558">
        <f xml:space="preserve"> Outputs!T56</f>
        <v>0.02</v>
      </c>
      <c r="R161" s="558">
        <f xml:space="preserve"> Outputs!U56</f>
        <v>0.02</v>
      </c>
      <c r="S161" s="558">
        <f xml:space="preserve"> Outputs!V56</f>
        <v>0.02</v>
      </c>
      <c r="T161" s="558">
        <f xml:space="preserve"> Outputs!W56</f>
        <v>0.02</v>
      </c>
      <c r="U161" s="558">
        <f xml:space="preserve"> Outputs!X56</f>
        <v>0.02</v>
      </c>
      <c r="V161" s="558">
        <f xml:space="preserve"> Outputs!Y56</f>
        <v>0.02</v>
      </c>
      <c r="W161" s="558">
        <f xml:space="preserve"> Outputs!Z56</f>
        <v>0.02</v>
      </c>
      <c r="X161" s="558">
        <f xml:space="preserve"> Outputs!AA56</f>
        <v>0.02</v>
      </c>
      <c r="Y161" s="558">
        <f xml:space="preserve"> Outputs!AB56</f>
        <v>0.02</v>
      </c>
    </row>
    <row r="162" spans="1:25" ht="14">
      <c r="A162" t="s">
        <v>839</v>
      </c>
      <c r="B162" t="s">
        <v>792</v>
      </c>
      <c r="C162" t="s">
        <v>794</v>
      </c>
      <c r="D162" s="455" t="s">
        <v>796</v>
      </c>
      <c r="E162" s="455" t="s">
        <v>427</v>
      </c>
      <c r="F162" s="559" t="str">
        <f t="shared" ref="F162" ca="1" si="10">CONCATENATE("[…]", TEXT(NOW(),"dd/mm/yyy hh:mm:ss"))</f>
        <v>[…]12/12/2019 13:28:34</v>
      </c>
      <c r="G162" s="559" t="str">
        <f t="shared" ref="G162:Y162" ca="1" si="11">CONCATENATE("[…]", TEXT(NOW(),"dd/mm/yyy hh:mm:ss"))</f>
        <v>[…]12/12/2019 13:28:34</v>
      </c>
      <c r="H162" s="559" t="str">
        <f t="shared" ca="1" si="11"/>
        <v>[…]12/12/2019 13:28:34</v>
      </c>
      <c r="I162" s="559" t="str">
        <f t="shared" ca="1" si="11"/>
        <v>[…]12/12/2019 13:28:34</v>
      </c>
      <c r="J162" s="559" t="str">
        <f t="shared" ca="1" si="11"/>
        <v>[…]12/12/2019 13:28:34</v>
      </c>
      <c r="K162" s="559" t="str">
        <f t="shared" ca="1" si="11"/>
        <v>[…]12/12/2019 13:28:34</v>
      </c>
      <c r="L162" s="559" t="str">
        <f t="shared" ca="1" si="11"/>
        <v>[…]12/12/2019 13:28:34</v>
      </c>
      <c r="M162" s="559" t="str">
        <f t="shared" ca="1" si="11"/>
        <v>[…]12/12/2019 13:28:34</v>
      </c>
      <c r="N162" s="559" t="str">
        <f t="shared" ca="1" si="11"/>
        <v>[…]12/12/2019 13:28:34</v>
      </c>
      <c r="O162" s="559" t="str">
        <f t="shared" ca="1" si="11"/>
        <v>[…]12/12/2019 13:28:34</v>
      </c>
      <c r="P162" s="559" t="str">
        <f t="shared" ca="1" si="11"/>
        <v>[…]12/12/2019 13:28:34</v>
      </c>
      <c r="Q162" s="559" t="str">
        <f t="shared" ca="1" si="11"/>
        <v>[…]12/12/2019 13:28:34</v>
      </c>
      <c r="R162" s="559" t="str">
        <f t="shared" ca="1" si="11"/>
        <v>[…]12/12/2019 13:28:34</v>
      </c>
      <c r="S162" s="559" t="str">
        <f t="shared" ca="1" si="11"/>
        <v>[…]12/12/2019 13:28:34</v>
      </c>
      <c r="T162" s="559" t="str">
        <f t="shared" ca="1" si="11"/>
        <v>[…]12/12/2019 13:28:34</v>
      </c>
      <c r="U162" s="559" t="str">
        <f t="shared" ca="1" si="11"/>
        <v>[…]12/12/2019 13:28:34</v>
      </c>
      <c r="V162" s="559" t="str">
        <f t="shared" ca="1" si="11"/>
        <v>[…]12/12/2019 13:28:34</v>
      </c>
      <c r="W162" s="559" t="str">
        <f t="shared" ca="1" si="11"/>
        <v>[…]12/12/2019 13:28:34</v>
      </c>
      <c r="X162" s="559" t="str">
        <f t="shared" ca="1" si="11"/>
        <v>[…]12/12/2019 13:28:34</v>
      </c>
      <c r="Y162" s="559" t="str">
        <f t="shared" ca="1" si="11"/>
        <v>[…]12/12/2019 13:28:34</v>
      </c>
    </row>
    <row r="163" spans="1:25" ht="14">
      <c r="A163" t="s">
        <v>839</v>
      </c>
      <c r="B163" t="s">
        <v>793</v>
      </c>
      <c r="C163" t="s">
        <v>795</v>
      </c>
      <c r="D163" s="455" t="s">
        <v>796</v>
      </c>
      <c r="E163" s="455" t="s">
        <v>427</v>
      </c>
      <c r="F163" t="str">
        <f t="shared" ref="F163" ca="1" si="12">MID(CELL("filename"),SEARCH("[",CELL("filename"))+1,SEARCH("]",CELL("filename"))-SEARCH("[",CELL("filename"))-1)</f>
        <v>Inflation model_FD.xlsx</v>
      </c>
      <c r="G163" t="str">
        <f t="shared" ref="G163:Y163" ca="1" si="13">MID(CELL("filename"),SEARCH("[",CELL("filename"))+1,SEARCH("]",CELL("filename"))-SEARCH("[",CELL("filename"))-1)</f>
        <v>Inflation model_FD.xlsx</v>
      </c>
      <c r="H163" t="str">
        <f t="shared" ca="1" si="13"/>
        <v>Inflation model_FD.xlsx</v>
      </c>
      <c r="I163" t="str">
        <f t="shared" ca="1" si="13"/>
        <v>Inflation model_FD.xlsx</v>
      </c>
      <c r="J163" t="str">
        <f t="shared" ca="1" si="13"/>
        <v>Inflation model_FD.xlsx</v>
      </c>
      <c r="K163" t="str">
        <f t="shared" ca="1" si="13"/>
        <v>Inflation model_FD.xlsx</v>
      </c>
      <c r="L163" t="str">
        <f t="shared" ca="1" si="13"/>
        <v>Inflation model_FD.xlsx</v>
      </c>
      <c r="M163" t="str">
        <f t="shared" ca="1" si="13"/>
        <v>Inflation model_FD.xlsx</v>
      </c>
      <c r="N163" t="str">
        <f t="shared" ca="1" si="13"/>
        <v>Inflation model_FD.xlsx</v>
      </c>
      <c r="O163" t="str">
        <f t="shared" ca="1" si="13"/>
        <v>Inflation model_FD.xlsx</v>
      </c>
      <c r="P163" t="str">
        <f t="shared" ca="1" si="13"/>
        <v>Inflation model_FD.xlsx</v>
      </c>
      <c r="Q163" t="str">
        <f t="shared" ca="1" si="13"/>
        <v>Inflation model_FD.xlsx</v>
      </c>
      <c r="R163" t="str">
        <f t="shared" ca="1" si="13"/>
        <v>Inflation model_FD.xlsx</v>
      </c>
      <c r="S163" t="str">
        <f t="shared" ca="1" si="13"/>
        <v>Inflation model_FD.xlsx</v>
      </c>
      <c r="T163" t="str">
        <f t="shared" ca="1" si="13"/>
        <v>Inflation model_FD.xlsx</v>
      </c>
      <c r="U163" t="str">
        <f t="shared" ca="1" si="13"/>
        <v>Inflation model_FD.xlsx</v>
      </c>
      <c r="V163" t="str">
        <f t="shared" ca="1" si="13"/>
        <v>Inflation model_FD.xlsx</v>
      </c>
      <c r="W163" t="str">
        <f t="shared" ca="1" si="13"/>
        <v>Inflation model_FD.xlsx</v>
      </c>
      <c r="X163" t="str">
        <f t="shared" ca="1" si="13"/>
        <v>Inflation model_FD.xlsx</v>
      </c>
      <c r="Y163" t="str">
        <f t="shared" ca="1" si="13"/>
        <v>Inflation model_FD.xlsx</v>
      </c>
    </row>
    <row r="164" spans="1:25" ht="14">
      <c r="A164" t="s">
        <v>840</v>
      </c>
      <c r="B164" s="455" t="s">
        <v>743</v>
      </c>
      <c r="C164" s="455" t="s">
        <v>426</v>
      </c>
      <c r="D164" s="455" t="s">
        <v>50</v>
      </c>
      <c r="E164" s="455" t="s">
        <v>427</v>
      </c>
      <c r="F164" s="455"/>
      <c r="G164" s="456">
        <f xml:space="preserve"> Outputs!J9</f>
        <v>12</v>
      </c>
      <c r="H164" s="456">
        <f xml:space="preserve"> Outputs!K9</f>
        <v>12</v>
      </c>
      <c r="I164" s="456">
        <f xml:space="preserve"> Outputs!L9</f>
        <v>12</v>
      </c>
      <c r="J164" s="456">
        <f xml:space="preserve"> Outputs!M9</f>
        <v>12</v>
      </c>
      <c r="K164" s="456">
        <f xml:space="preserve"> Outputs!N9</f>
        <v>12</v>
      </c>
      <c r="L164" s="456">
        <f xml:space="preserve"> Outputs!O9</f>
        <v>12</v>
      </c>
      <c r="M164" s="456">
        <f xml:space="preserve"> Outputs!P9</f>
        <v>12</v>
      </c>
      <c r="N164" s="456">
        <f xml:space="preserve"> Outputs!Q9</f>
        <v>12</v>
      </c>
      <c r="O164" s="456">
        <f xml:space="preserve"> Outputs!R9</f>
        <v>12</v>
      </c>
      <c r="P164" s="456">
        <f xml:space="preserve"> Outputs!S9</f>
        <v>12</v>
      </c>
      <c r="Q164" s="456">
        <f xml:space="preserve"> Outputs!T9</f>
        <v>12</v>
      </c>
      <c r="R164" s="456">
        <f xml:space="preserve"> Outputs!U9</f>
        <v>12</v>
      </c>
      <c r="S164" s="456">
        <f xml:space="preserve"> Outputs!V9</f>
        <v>12</v>
      </c>
      <c r="T164" s="456">
        <f xml:space="preserve"> Outputs!W9</f>
        <v>12</v>
      </c>
      <c r="U164" s="456">
        <f xml:space="preserve"> Outputs!X9</f>
        <v>12</v>
      </c>
      <c r="V164" s="456">
        <f xml:space="preserve"> Outputs!Y9</f>
        <v>12</v>
      </c>
      <c r="W164" s="456">
        <f xml:space="preserve"> Outputs!Z9</f>
        <v>12</v>
      </c>
      <c r="X164" s="456">
        <f xml:space="preserve"> Outputs!AA9</f>
        <v>12</v>
      </c>
      <c r="Y164" s="456">
        <f xml:space="preserve"> Outputs!AB9</f>
        <v>12</v>
      </c>
    </row>
    <row r="165" spans="1:25" ht="14">
      <c r="A165" t="s">
        <v>840</v>
      </c>
      <c r="B165" s="455" t="s">
        <v>745</v>
      </c>
      <c r="C165" s="455" t="s">
        <v>428</v>
      </c>
      <c r="D165" s="455" t="s">
        <v>50</v>
      </c>
      <c r="E165" s="455" t="s">
        <v>427</v>
      </c>
      <c r="F165" s="455"/>
      <c r="G165" s="456">
        <f xml:space="preserve"> Outputs!J10</f>
        <v>234.4</v>
      </c>
      <c r="H165" s="456">
        <f xml:space="preserve"> Outputs!K10</f>
        <v>242.5</v>
      </c>
      <c r="I165" s="456">
        <f xml:space="preserve"> Outputs!L10</f>
        <v>249.5</v>
      </c>
      <c r="J165" s="456">
        <f xml:space="preserve"> Outputs!M10</f>
        <v>255.7</v>
      </c>
      <c r="K165" s="456">
        <f xml:space="preserve"> Outputs!N10</f>
        <v>258</v>
      </c>
      <c r="L165" s="456">
        <f xml:space="preserve"> Outputs!O10</f>
        <v>261.39999999999998</v>
      </c>
      <c r="M165" s="456">
        <f xml:space="preserve"> Outputs!P10</f>
        <v>270.60000000000002</v>
      </c>
      <c r="N165" s="456">
        <f xml:space="preserve"> Outputs!Q10</f>
        <v>279.7</v>
      </c>
      <c r="O165" s="456">
        <f xml:space="preserve"> Outputs!R10</f>
        <v>288.2</v>
      </c>
      <c r="P165" s="456">
        <f xml:space="preserve"> Outputs!S10</f>
        <v>296.81994379694231</v>
      </c>
      <c r="Q165" s="456">
        <f xml:space="preserve"> Outputs!T10</f>
        <v>305.32865399748647</v>
      </c>
      <c r="R165" s="456">
        <f xml:space="preserve"> Outputs!U10</f>
        <v>314.69193444620061</v>
      </c>
      <c r="S165" s="456">
        <f xml:space="preserve"> Outputs!V10</f>
        <v>324.76207634847918</v>
      </c>
      <c r="T165" s="456">
        <f xml:space="preserve"> Outputs!W10</f>
        <v>335.15446279163058</v>
      </c>
      <c r="U165" s="456">
        <f xml:space="preserve"> Outputs!X10</f>
        <v>345.2090966753795</v>
      </c>
      <c r="V165" s="456">
        <f xml:space="preserve"> Outputs!Y10</f>
        <v>355.56536957564089</v>
      </c>
      <c r="W165" s="456">
        <f xml:space="preserve"> Outputs!Z10</f>
        <v>366.2323306629101</v>
      </c>
      <c r="X165" s="456">
        <f xml:space="preserve"> Outputs!AA10</f>
        <v>377.21930058279742</v>
      </c>
      <c r="Y165" s="456">
        <f xml:space="preserve"> Outputs!AB10</f>
        <v>388.53587960028136</v>
      </c>
    </row>
    <row r="166" spans="1:25" ht="14">
      <c r="A166" t="s">
        <v>840</v>
      </c>
      <c r="B166" s="455" t="s">
        <v>746</v>
      </c>
      <c r="C166" s="455" t="s">
        <v>429</v>
      </c>
      <c r="D166" s="455" t="s">
        <v>50</v>
      </c>
      <c r="E166" s="455" t="s">
        <v>427</v>
      </c>
      <c r="F166" s="455"/>
      <c r="G166" s="456">
        <f xml:space="preserve"> Outputs!J11</f>
        <v>235.2</v>
      </c>
      <c r="H166" s="456">
        <f xml:space="preserve"> Outputs!K11</f>
        <v>242.4</v>
      </c>
      <c r="I166" s="456">
        <f xml:space="preserve"> Outputs!L11</f>
        <v>250</v>
      </c>
      <c r="J166" s="456">
        <f xml:space="preserve"> Outputs!M11</f>
        <v>255.9</v>
      </c>
      <c r="K166" s="456">
        <f xml:space="preserve"> Outputs!N11</f>
        <v>258.5</v>
      </c>
      <c r="L166" s="456">
        <f xml:space="preserve"> Outputs!O11</f>
        <v>262.10000000000002</v>
      </c>
      <c r="M166" s="456">
        <f xml:space="preserve"> Outputs!P11</f>
        <v>271.7</v>
      </c>
      <c r="N166" s="456">
        <f xml:space="preserve"> Outputs!Q11</f>
        <v>280.7</v>
      </c>
      <c r="O166" s="456">
        <f xml:space="preserve"> Outputs!R11</f>
        <v>289.2</v>
      </c>
      <c r="P166" s="456">
        <f xml:space="preserve"> Outputs!S11</f>
        <v>297.50379137925444</v>
      </c>
      <c r="Q166" s="456">
        <f xml:space="preserve"> Outputs!T11</f>
        <v>306.08167682745864</v>
      </c>
      <c r="R166" s="456">
        <f xml:space="preserve"> Outputs!U11</f>
        <v>315.51905088813692</v>
      </c>
      <c r="S166" s="456">
        <f xml:space="preserve"> Outputs!V11</f>
        <v>325.61566051655751</v>
      </c>
      <c r="T166" s="456">
        <f xml:space="preserve"> Outputs!W11</f>
        <v>336.03536165308736</v>
      </c>
      <c r="U166" s="456">
        <f xml:space="preserve"> Outputs!X11</f>
        <v>346.11642250268</v>
      </c>
      <c r="V166" s="456">
        <f xml:space="preserve"> Outputs!Y11</f>
        <v>356.49991517776039</v>
      </c>
      <c r="W166" s="456">
        <f xml:space="preserve"> Outputs!Z11</f>
        <v>367.19491263309322</v>
      </c>
      <c r="X166" s="456">
        <f xml:space="preserve"> Outputs!AA11</f>
        <v>378.21076001208604</v>
      </c>
      <c r="Y166" s="456">
        <f xml:space="preserve"> Outputs!AB11</f>
        <v>389.55708281244864</v>
      </c>
    </row>
    <row r="167" spans="1:25" ht="14">
      <c r="A167" t="s">
        <v>840</v>
      </c>
      <c r="B167" s="455" t="s">
        <v>747</v>
      </c>
      <c r="C167" s="455" t="s">
        <v>430</v>
      </c>
      <c r="D167" s="455" t="s">
        <v>50</v>
      </c>
      <c r="E167" s="455" t="s">
        <v>427</v>
      </c>
      <c r="F167" s="455"/>
      <c r="G167" s="456">
        <f xml:space="preserve"> Outputs!J12</f>
        <v>235.2</v>
      </c>
      <c r="H167" s="456">
        <f xml:space="preserve"> Outputs!K12</f>
        <v>241.8</v>
      </c>
      <c r="I167" s="456">
        <f xml:space="preserve"> Outputs!L12</f>
        <v>249.7</v>
      </c>
      <c r="J167" s="456">
        <f xml:space="preserve"> Outputs!M12</f>
        <v>256.3</v>
      </c>
      <c r="K167" s="456">
        <f xml:space="preserve"> Outputs!N12</f>
        <v>258.89999999999998</v>
      </c>
      <c r="L167" s="456">
        <f xml:space="preserve"> Outputs!O12</f>
        <v>263.10000000000002</v>
      </c>
      <c r="M167" s="456">
        <f xml:space="preserve"> Outputs!P12</f>
        <v>272.3</v>
      </c>
      <c r="N167" s="456">
        <f xml:space="preserve"> Outputs!Q12</f>
        <v>281.5</v>
      </c>
      <c r="O167" s="456">
        <f xml:space="preserve"> Outputs!R12</f>
        <v>289.60000000000002</v>
      </c>
      <c r="P167" s="456">
        <f xml:space="preserve"> Outputs!S12</f>
        <v>298.18921448748932</v>
      </c>
      <c r="Q167" s="456">
        <f xml:space="preserve"> Outputs!T12</f>
        <v>306.8365568148742</v>
      </c>
      <c r="R167" s="456">
        <f xml:space="preserve"> Outputs!U12</f>
        <v>316.34834127078682</v>
      </c>
      <c r="S167" s="456">
        <f xml:space="preserve"> Outputs!V12</f>
        <v>326.47148819145218</v>
      </c>
      <c r="T167" s="456">
        <f xml:space="preserve"> Outputs!W12</f>
        <v>336.91857581357868</v>
      </c>
      <c r="U167" s="456">
        <f xml:space="preserve"> Outputs!X12</f>
        <v>347.02613308798607</v>
      </c>
      <c r="V167" s="456">
        <f xml:space="preserve"> Outputs!Y12</f>
        <v>357.43691708062568</v>
      </c>
      <c r="W167" s="456">
        <f xml:space="preserve"> Outputs!Z12</f>
        <v>368.16002459304445</v>
      </c>
      <c r="X167" s="456">
        <f xml:space="preserve"> Outputs!AA12</f>
        <v>379.20482533083577</v>
      </c>
      <c r="Y167" s="456">
        <f xml:space="preserve"> Outputs!AB12</f>
        <v>390.58097009076084</v>
      </c>
    </row>
    <row r="168" spans="1:25" ht="14">
      <c r="A168" t="s">
        <v>840</v>
      </c>
      <c r="B168" s="455" t="s">
        <v>748</v>
      </c>
      <c r="C168" s="455" t="s">
        <v>431</v>
      </c>
      <c r="D168" s="455" t="s">
        <v>50</v>
      </c>
      <c r="E168" s="455" t="s">
        <v>427</v>
      </c>
      <c r="F168" s="455"/>
      <c r="G168" s="456">
        <f xml:space="preserve"> Outputs!J13</f>
        <v>234.7</v>
      </c>
      <c r="H168" s="456">
        <f xml:space="preserve"> Outputs!K13</f>
        <v>242.1</v>
      </c>
      <c r="I168" s="456">
        <f xml:space="preserve"> Outputs!L13</f>
        <v>249.7</v>
      </c>
      <c r="J168" s="456">
        <f xml:space="preserve"> Outputs!M13</f>
        <v>256</v>
      </c>
      <c r="K168" s="456">
        <f xml:space="preserve"> Outputs!N13</f>
        <v>258.60000000000002</v>
      </c>
      <c r="L168" s="456">
        <f xml:space="preserve"> Outputs!O13</f>
        <v>263.39999999999998</v>
      </c>
      <c r="M168" s="456">
        <f xml:space="preserve"> Outputs!P13</f>
        <v>272.89999999999998</v>
      </c>
      <c r="N168" s="456">
        <f xml:space="preserve"> Outputs!Q13</f>
        <v>281.7</v>
      </c>
      <c r="O168" s="456">
        <f xml:space="preserve"> Outputs!R13</f>
        <v>289.5</v>
      </c>
      <c r="P168" s="456">
        <f xml:space="preserve"> Outputs!S13</f>
        <v>298.87621675152292</v>
      </c>
      <c r="Q168" s="456">
        <f xml:space="preserve"> Outputs!T13</f>
        <v>307.59329853998446</v>
      </c>
      <c r="R168" s="456">
        <f xml:space="preserve"> Outputs!U13</f>
        <v>317.17981130799899</v>
      </c>
      <c r="S168" s="456">
        <f xml:space="preserve"> Outputs!V13</f>
        <v>327.32956526985515</v>
      </c>
      <c r="T168" s="456">
        <f xml:space="preserve"> Outputs!W13</f>
        <v>337.80411135849056</v>
      </c>
      <c r="U168" s="456">
        <f xml:space="preserve"> Outputs!X13</f>
        <v>347.9382346992453</v>
      </c>
      <c r="V168" s="456">
        <f xml:space="preserve"> Outputs!Y13</f>
        <v>358.37638174022266</v>
      </c>
      <c r="W168" s="456">
        <f xml:space="preserve"> Outputs!Z13</f>
        <v>369.12767319242937</v>
      </c>
      <c r="X168" s="456">
        <f xml:space="preserve"> Outputs!AA13</f>
        <v>380.20150338820224</v>
      </c>
      <c r="Y168" s="456">
        <f xml:space="preserve"> Outputs!AB13</f>
        <v>391.60754848984834</v>
      </c>
    </row>
    <row r="169" spans="1:25" ht="14">
      <c r="A169" t="s">
        <v>840</v>
      </c>
      <c r="B169" s="455" t="s">
        <v>749</v>
      </c>
      <c r="C169" s="455" t="s">
        <v>432</v>
      </c>
      <c r="D169" s="455" t="s">
        <v>50</v>
      </c>
      <c r="E169" s="455" t="s">
        <v>427</v>
      </c>
      <c r="F169" s="455"/>
      <c r="G169" s="456">
        <f xml:space="preserve"> Outputs!J14</f>
        <v>236.1</v>
      </c>
      <c r="H169" s="456">
        <f xml:space="preserve"> Outputs!K14</f>
        <v>243</v>
      </c>
      <c r="I169" s="456">
        <f xml:space="preserve"> Outputs!L14</f>
        <v>251</v>
      </c>
      <c r="J169" s="456">
        <f xml:space="preserve"> Outputs!M14</f>
        <v>257</v>
      </c>
      <c r="K169" s="456">
        <f xml:space="preserve"> Outputs!N14</f>
        <v>259.8</v>
      </c>
      <c r="L169" s="456">
        <f xml:space="preserve"> Outputs!O14</f>
        <v>264.39999999999998</v>
      </c>
      <c r="M169" s="456">
        <f xml:space="preserve"> Outputs!P14</f>
        <v>274.7</v>
      </c>
      <c r="N169" s="456">
        <f xml:space="preserve"> Outputs!Q14</f>
        <v>284.2</v>
      </c>
      <c r="O169" s="456">
        <f xml:space="preserve"> Outputs!R14</f>
        <v>291.5</v>
      </c>
      <c r="P169" s="456">
        <f xml:space="preserve"> Outputs!S14</f>
        <v>299.5648018095942</v>
      </c>
      <c r="Q169" s="456">
        <f xml:space="preserve"> Outputs!T14</f>
        <v>308.35190659433681</v>
      </c>
      <c r="R169" s="456">
        <f xml:space="preserve"> Outputs!U14</f>
        <v>318.01346672864008</v>
      </c>
      <c r="S169" s="456">
        <f xml:space="preserve"> Outputs!V14</f>
        <v>328.1898976639568</v>
      </c>
      <c r="T169" s="456">
        <f xml:space="preserve"> Outputs!W14</f>
        <v>338.69197438920344</v>
      </c>
      <c r="U169" s="456">
        <f xml:space="preserve"> Outputs!X14</f>
        <v>348.85273362087958</v>
      </c>
      <c r="V169" s="456">
        <f xml:space="preserve"> Outputs!Y14</f>
        <v>359.31831562950595</v>
      </c>
      <c r="W169" s="456">
        <f xml:space="preserve"> Outputs!Z14</f>
        <v>370.09786509839114</v>
      </c>
      <c r="X169" s="456">
        <f xml:space="preserve"> Outputs!AA14</f>
        <v>381.20080105134286</v>
      </c>
      <c r="Y169" s="456">
        <f xml:space="preserve"> Outputs!AB14</f>
        <v>392.63682508288315</v>
      </c>
    </row>
    <row r="170" spans="1:25" ht="14">
      <c r="A170" t="s">
        <v>840</v>
      </c>
      <c r="B170" s="455" t="s">
        <v>750</v>
      </c>
      <c r="C170" s="455" t="s">
        <v>433</v>
      </c>
      <c r="D170" s="455" t="s">
        <v>50</v>
      </c>
      <c r="E170" s="455" t="s">
        <v>427</v>
      </c>
      <c r="F170" s="455"/>
      <c r="G170" s="456">
        <f xml:space="preserve"> Outputs!J15</f>
        <v>237.9</v>
      </c>
      <c r="H170" s="456">
        <f xml:space="preserve"> Outputs!K15</f>
        <v>244.2</v>
      </c>
      <c r="I170" s="456">
        <f xml:space="preserve"> Outputs!L15</f>
        <v>251.9</v>
      </c>
      <c r="J170" s="456">
        <f xml:space="preserve"> Outputs!M15</f>
        <v>257.60000000000002</v>
      </c>
      <c r="K170" s="456">
        <f xml:space="preserve"> Outputs!N15</f>
        <v>259.60000000000002</v>
      </c>
      <c r="L170" s="456">
        <f xml:space="preserve"> Outputs!O15</f>
        <v>264.89999999999998</v>
      </c>
      <c r="M170" s="456">
        <f xml:space="preserve"> Outputs!P15</f>
        <v>275.10000000000002</v>
      </c>
      <c r="N170" s="456">
        <f xml:space="preserve"> Outputs!Q15</f>
        <v>284.10000000000002</v>
      </c>
      <c r="O170" s="456">
        <f xml:space="preserve"> Outputs!R15</f>
        <v>292.14789585630507</v>
      </c>
      <c r="P170" s="456">
        <f xml:space="preserve"> Outputs!S15</f>
        <v>300.25497330832422</v>
      </c>
      <c r="Q170" s="456">
        <f xml:space="preserve"> Outputs!T15</f>
        <v>309.11238558080265</v>
      </c>
      <c r="R170" s="456">
        <f xml:space="preserve"> Outputs!U15</f>
        <v>318.84931327663418</v>
      </c>
      <c r="S170" s="456">
        <f xml:space="preserve"> Outputs!V15</f>
        <v>329.05249130148667</v>
      </c>
      <c r="T170" s="456">
        <f xml:space="preserve"> Outputs!W15</f>
        <v>339.58217102313426</v>
      </c>
      <c r="U170" s="456">
        <f xml:space="preserve"> Outputs!X15</f>
        <v>349.76963615382829</v>
      </c>
      <c r="V170" s="456">
        <f xml:space="preserve"> Outputs!Y15</f>
        <v>360.26272523844312</v>
      </c>
      <c r="W170" s="456">
        <f xml:space="preserve"> Outputs!Z15</f>
        <v>371.07060699559645</v>
      </c>
      <c r="X170" s="456">
        <f xml:space="preserve"> Outputs!AA15</f>
        <v>382.20272520546433</v>
      </c>
      <c r="Y170" s="456">
        <f xml:space="preserve"> Outputs!AB15</f>
        <v>393.66880696162826</v>
      </c>
    </row>
    <row r="171" spans="1:25" ht="14">
      <c r="A171" t="s">
        <v>840</v>
      </c>
      <c r="B171" s="455" t="s">
        <v>751</v>
      </c>
      <c r="C171" s="455" t="s">
        <v>434</v>
      </c>
      <c r="D171" s="455" t="s">
        <v>50</v>
      </c>
      <c r="E171" s="455" t="s">
        <v>427</v>
      </c>
      <c r="F171" s="455"/>
      <c r="G171" s="456">
        <f xml:space="preserve"> Outputs!J16</f>
        <v>238</v>
      </c>
      <c r="H171" s="456">
        <f xml:space="preserve"> Outputs!K16</f>
        <v>245.6</v>
      </c>
      <c r="I171" s="456">
        <f xml:space="preserve"> Outputs!L16</f>
        <v>251.9</v>
      </c>
      <c r="J171" s="456">
        <f xml:space="preserve"> Outputs!M16</f>
        <v>257.7</v>
      </c>
      <c r="K171" s="456">
        <f xml:space="preserve"> Outputs!N16</f>
        <v>259.5</v>
      </c>
      <c r="L171" s="456">
        <f xml:space="preserve"> Outputs!O16</f>
        <v>264.8</v>
      </c>
      <c r="M171" s="456">
        <f xml:space="preserve"> Outputs!P16</f>
        <v>275.3</v>
      </c>
      <c r="N171" s="456">
        <f xml:space="preserve"> Outputs!Q16</f>
        <v>284.5</v>
      </c>
      <c r="O171" s="456">
        <f xml:space="preserve"> Outputs!R16</f>
        <v>292.79723174362425</v>
      </c>
      <c r="P171" s="456">
        <f xml:space="preserve"> Outputs!S16</f>
        <v>300.94673490273567</v>
      </c>
      <c r="Q171" s="456">
        <f xml:space="preserve"> Outputs!T16</f>
        <v>309.87474011360524</v>
      </c>
      <c r="R171" s="456">
        <f xml:space="preserve"> Outputs!U16</f>
        <v>319.68735671100222</v>
      </c>
      <c r="S171" s="456">
        <f xml:space="preserve"> Outputs!V16</f>
        <v>329.91735212575446</v>
      </c>
      <c r="T171" s="456">
        <f xml:space="preserve"> Outputs!W16</f>
        <v>340.47470739377866</v>
      </c>
      <c r="U171" s="456">
        <f xml:space="preserve"> Outputs!X16</f>
        <v>350.68894861559204</v>
      </c>
      <c r="V171" s="456">
        <f xml:space="preserve"> Outputs!Y16</f>
        <v>361.20961707405979</v>
      </c>
      <c r="W171" s="456">
        <f xml:space="preserve"> Outputs!Z16</f>
        <v>372.04590558628161</v>
      </c>
      <c r="X171" s="456">
        <f xml:space="preserve"> Outputs!AA16</f>
        <v>383.20728275387006</v>
      </c>
      <c r="Y171" s="456">
        <f xml:space="preserve"> Outputs!AB16</f>
        <v>394.70350123648615</v>
      </c>
    </row>
    <row r="172" spans="1:25" ht="14">
      <c r="A172" t="s">
        <v>840</v>
      </c>
      <c r="B172" s="455" t="s">
        <v>752</v>
      </c>
      <c r="C172" s="455" t="s">
        <v>435</v>
      </c>
      <c r="D172" s="455" t="s">
        <v>50</v>
      </c>
      <c r="E172" s="455" t="s">
        <v>427</v>
      </c>
      <c r="F172" s="455"/>
      <c r="G172" s="456">
        <f xml:space="preserve"> Outputs!J17</f>
        <v>238.5</v>
      </c>
      <c r="H172" s="456">
        <f xml:space="preserve"> Outputs!K17</f>
        <v>245.6</v>
      </c>
      <c r="I172" s="456">
        <f xml:space="preserve"> Outputs!L17</f>
        <v>252.1</v>
      </c>
      <c r="J172" s="456">
        <f xml:space="preserve"> Outputs!M17</f>
        <v>257.10000000000002</v>
      </c>
      <c r="K172" s="456">
        <f xml:space="preserve"> Outputs!N17</f>
        <v>259.8</v>
      </c>
      <c r="L172" s="456">
        <f xml:space="preserve"> Outputs!O17</f>
        <v>265.5</v>
      </c>
      <c r="M172" s="456">
        <f xml:space="preserve"> Outputs!P17</f>
        <v>275.8</v>
      </c>
      <c r="N172" s="456">
        <f xml:space="preserve"> Outputs!Q17</f>
        <v>284.60000000000002</v>
      </c>
      <c r="O172" s="456">
        <f xml:space="preserve"> Outputs!R17</f>
        <v>293.44801086260981</v>
      </c>
      <c r="P172" s="456">
        <f xml:space="preserve"> Outputs!S17</f>
        <v>301.640090256272</v>
      </c>
      <c r="Q172" s="456">
        <f xml:space="preserve"> Outputs!T17</f>
        <v>310.63897481834789</v>
      </c>
      <c r="R172" s="456">
        <f xml:space="preserve"> Outputs!U17</f>
        <v>320.52760280590189</v>
      </c>
      <c r="S172" s="456">
        <f xml:space="preserve"> Outputs!V17</f>
        <v>330.78448609569091</v>
      </c>
      <c r="T172" s="456">
        <f xml:space="preserve"> Outputs!W17</f>
        <v>341.36958965075308</v>
      </c>
      <c r="U172" s="456">
        <f xml:space="preserve"> Outputs!X17</f>
        <v>351.61067734027569</v>
      </c>
      <c r="V172" s="456">
        <f xml:space="preserve"> Outputs!Y17</f>
        <v>362.15899766048398</v>
      </c>
      <c r="W172" s="456">
        <f xml:space="preserve"> Outputs!Z17</f>
        <v>373.02376759029852</v>
      </c>
      <c r="X172" s="456">
        <f xml:space="preserve"> Outputs!AA17</f>
        <v>384.21448061800749</v>
      </c>
      <c r="Y172" s="456">
        <f xml:space="preserve"> Outputs!AB17</f>
        <v>395.74091503654773</v>
      </c>
    </row>
    <row r="173" spans="1:25" ht="14">
      <c r="A173" t="s">
        <v>840</v>
      </c>
      <c r="B173" s="455" t="s">
        <v>753</v>
      </c>
      <c r="C173" s="455" t="s">
        <v>436</v>
      </c>
      <c r="D173" s="455" t="s">
        <v>50</v>
      </c>
      <c r="E173" s="455" t="s">
        <v>427</v>
      </c>
      <c r="F173" s="455"/>
      <c r="G173" s="456">
        <f xml:space="preserve"> Outputs!J18</f>
        <v>239.4</v>
      </c>
      <c r="H173" s="456">
        <f xml:space="preserve"> Outputs!K18</f>
        <v>246.8</v>
      </c>
      <c r="I173" s="456">
        <f xml:space="preserve"> Outputs!L18</f>
        <v>253.4</v>
      </c>
      <c r="J173" s="456">
        <f xml:space="preserve"> Outputs!M18</f>
        <v>257.5</v>
      </c>
      <c r="K173" s="456">
        <f xml:space="preserve"> Outputs!N18</f>
        <v>260.60000000000002</v>
      </c>
      <c r="L173" s="456">
        <f xml:space="preserve"> Outputs!O18</f>
        <v>267.10000000000002</v>
      </c>
      <c r="M173" s="456">
        <f xml:space="preserve"> Outputs!P18</f>
        <v>278.10000000000002</v>
      </c>
      <c r="N173" s="456">
        <f xml:space="preserve"> Outputs!Q18</f>
        <v>285.60000000000002</v>
      </c>
      <c r="O173" s="456">
        <f xml:space="preserve"> Outputs!R18</f>
        <v>294.10023642102783</v>
      </c>
      <c r="P173" s="456">
        <f xml:space="preserve"> Outputs!S18</f>
        <v>302.33504304081697</v>
      </c>
      <c r="Q173" s="456">
        <f xml:space="preserve"> Outputs!T18</f>
        <v>311.40509433204181</v>
      </c>
      <c r="R173" s="456">
        <f xml:space="preserve"> Outputs!U18</f>
        <v>321.37005735066725</v>
      </c>
      <c r="S173" s="456">
        <f xml:space="preserve"> Outputs!V18</f>
        <v>331.65389918588875</v>
      </c>
      <c r="T173" s="456">
        <f xml:space="preserve"> Outputs!W18</f>
        <v>342.26682395983727</v>
      </c>
      <c r="U173" s="456">
        <f xml:space="preserve"> Outputs!X18</f>
        <v>352.53482867863238</v>
      </c>
      <c r="V173" s="456">
        <f xml:space="preserve"> Outputs!Y18</f>
        <v>363.11087353899137</v>
      </c>
      <c r="W173" s="456">
        <f xml:space="preserve"> Outputs!Z18</f>
        <v>374.00419974516115</v>
      </c>
      <c r="X173" s="456">
        <f xml:space="preserve"> Outputs!AA18</f>
        <v>385.22432573751598</v>
      </c>
      <c r="Y173" s="456">
        <f xml:space="preserve"> Outputs!AB18</f>
        <v>396.78105550964148</v>
      </c>
    </row>
    <row r="174" spans="1:25" ht="14">
      <c r="A174" t="s">
        <v>840</v>
      </c>
      <c r="B174" s="455" t="s">
        <v>754</v>
      </c>
      <c r="C174" s="455" t="s">
        <v>437</v>
      </c>
      <c r="D174" s="455" t="s">
        <v>50</v>
      </c>
      <c r="E174" s="455" t="s">
        <v>427</v>
      </c>
      <c r="F174" s="455"/>
      <c r="G174" s="456">
        <f xml:space="preserve"> Outputs!J19</f>
        <v>238</v>
      </c>
      <c r="H174" s="456">
        <f xml:space="preserve"> Outputs!K19</f>
        <v>245.8</v>
      </c>
      <c r="I174" s="456">
        <f xml:space="preserve"> Outputs!L19</f>
        <v>252.6</v>
      </c>
      <c r="J174" s="456">
        <f xml:space="preserve"> Outputs!M19</f>
        <v>255.4</v>
      </c>
      <c r="K174" s="456">
        <f xml:space="preserve"> Outputs!N19</f>
        <v>258.8</v>
      </c>
      <c r="L174" s="456">
        <f xml:space="preserve"> Outputs!O19</f>
        <v>265.5</v>
      </c>
      <c r="M174" s="456">
        <f xml:space="preserve"> Outputs!P19</f>
        <v>276</v>
      </c>
      <c r="N174" s="456">
        <f xml:space="preserve"> Outputs!Q19</f>
        <v>283</v>
      </c>
      <c r="O174" s="456">
        <f xml:space="preserve"> Outputs!R19</f>
        <v>294.77781803182262</v>
      </c>
      <c r="P174" s="456">
        <f xml:space="preserve"> Outputs!S19</f>
        <v>303.08068281857669</v>
      </c>
      <c r="Q174" s="456">
        <f xml:space="preserve"> Outputs!T19</f>
        <v>312.2235718506285</v>
      </c>
      <c r="R174" s="456">
        <f xml:space="preserve"> Outputs!U19</f>
        <v>322.21472614984873</v>
      </c>
      <c r="S174" s="456">
        <f xml:space="preserve"> Outputs!V19</f>
        <v>332.52559738664399</v>
      </c>
      <c r="T174" s="456">
        <f xml:space="preserve"> Outputs!W19</f>
        <v>343.16641650301671</v>
      </c>
      <c r="U174" s="456">
        <f xml:space="preserve"> Outputs!X19</f>
        <v>353.46140899810723</v>
      </c>
      <c r="V174" s="456">
        <f xml:space="preserve"> Outputs!Y19</f>
        <v>364.06525126805047</v>
      </c>
      <c r="W174" s="456">
        <f xml:space="preserve"> Outputs!Z19</f>
        <v>374.98720880609199</v>
      </c>
      <c r="X174" s="456">
        <f xml:space="preserve"> Outputs!AA19</f>
        <v>386.23682507027473</v>
      </c>
      <c r="Y174" s="456">
        <f xml:space="preserve"> Outputs!AB19</f>
        <v>397.82392982238298</v>
      </c>
    </row>
    <row r="175" spans="1:25" ht="14">
      <c r="A175" t="s">
        <v>840</v>
      </c>
      <c r="B175" s="455" t="s">
        <v>755</v>
      </c>
      <c r="C175" s="455" t="s">
        <v>438</v>
      </c>
      <c r="D175" s="455" t="s">
        <v>50</v>
      </c>
      <c r="E175" s="455" t="s">
        <v>427</v>
      </c>
      <c r="F175" s="455"/>
      <c r="G175" s="456">
        <f xml:space="preserve"> Outputs!J20</f>
        <v>239.9</v>
      </c>
      <c r="H175" s="456">
        <f xml:space="preserve"> Outputs!K20</f>
        <v>247.6</v>
      </c>
      <c r="I175" s="456">
        <f xml:space="preserve"> Outputs!L20</f>
        <v>254.2</v>
      </c>
      <c r="J175" s="456">
        <f xml:space="preserve"> Outputs!M20</f>
        <v>256.7</v>
      </c>
      <c r="K175" s="456">
        <f xml:space="preserve"> Outputs!N20</f>
        <v>260</v>
      </c>
      <c r="L175" s="456">
        <f xml:space="preserve"> Outputs!O20</f>
        <v>268.39999999999998</v>
      </c>
      <c r="M175" s="456">
        <f xml:space="preserve"> Outputs!P20</f>
        <v>278.10000000000002</v>
      </c>
      <c r="N175" s="456">
        <f xml:space="preserve"> Outputs!Q20</f>
        <v>285</v>
      </c>
      <c r="O175" s="456">
        <f xml:space="preserve"> Outputs!R20</f>
        <v>295.45696073228152</v>
      </c>
      <c r="P175" s="456">
        <f xml:space="preserve"> Outputs!S20</f>
        <v>303.82816154518133</v>
      </c>
      <c r="Q175" s="456">
        <f xml:space="preserve"> Outputs!T20</f>
        <v>313.04420060392721</v>
      </c>
      <c r="R175" s="456">
        <f xml:space="preserve"> Outputs!U20</f>
        <v>323.06161502325301</v>
      </c>
      <c r="S175" s="456">
        <f xml:space="preserve"> Outputs!V20</f>
        <v>333.39958670399722</v>
      </c>
      <c r="T175" s="456">
        <f xml:space="preserve"> Outputs!W20</f>
        <v>344.06837347852525</v>
      </c>
      <c r="U175" s="456">
        <f xml:space="preserve"> Outputs!X20</f>
        <v>354.39042468288102</v>
      </c>
      <c r="V175" s="456">
        <f xml:space="preserve"> Outputs!Y20</f>
        <v>365.02213742336744</v>
      </c>
      <c r="W175" s="456">
        <f xml:space="preserve"> Outputs!Z20</f>
        <v>375.97280154606847</v>
      </c>
      <c r="X175" s="456">
        <f xml:space="preserve"> Outputs!AA20</f>
        <v>387.25198559245052</v>
      </c>
      <c r="Y175" s="456">
        <f xml:space="preserve"> Outputs!AB20</f>
        <v>398.86954516022405</v>
      </c>
    </row>
    <row r="176" spans="1:25" ht="14">
      <c r="A176" t="s">
        <v>840</v>
      </c>
      <c r="B176" s="455" t="s">
        <v>756</v>
      </c>
      <c r="C176" s="455" t="s">
        <v>439</v>
      </c>
      <c r="D176" s="455" t="s">
        <v>50</v>
      </c>
      <c r="E176" s="455" t="s">
        <v>427</v>
      </c>
      <c r="F176" s="455"/>
      <c r="G176" s="456">
        <f xml:space="preserve"> Outputs!J21</f>
        <v>240.8</v>
      </c>
      <c r="H176" s="456">
        <f xml:space="preserve"> Outputs!K21</f>
        <v>248.7</v>
      </c>
      <c r="I176" s="456">
        <f xml:space="preserve"> Outputs!L21</f>
        <v>254.8</v>
      </c>
      <c r="J176" s="456">
        <f xml:space="preserve"> Outputs!M21</f>
        <v>257.10000000000002</v>
      </c>
      <c r="K176" s="456">
        <f xml:space="preserve"> Outputs!N21</f>
        <v>261.10000000000002</v>
      </c>
      <c r="L176" s="456">
        <f xml:space="preserve"> Outputs!O21</f>
        <v>269.3</v>
      </c>
      <c r="M176" s="456">
        <f xml:space="preserve"> Outputs!P21</f>
        <v>278.3</v>
      </c>
      <c r="N176" s="456">
        <f xml:space="preserve"> Outputs!Q21</f>
        <v>285.10000000000002</v>
      </c>
      <c r="O176" s="456">
        <f xml:space="preserve"> Outputs!R21</f>
        <v>296.13766811902059</v>
      </c>
      <c r="P176" s="456">
        <f xml:space="preserve"> Outputs!S21</f>
        <v>304.57748375597481</v>
      </c>
      <c r="Q176" s="456">
        <f xml:space="preserve"> Outputs!T21</f>
        <v>313.86698624610767</v>
      </c>
      <c r="R176" s="456">
        <f xml:space="preserve"> Outputs!U21</f>
        <v>323.91072980598324</v>
      </c>
      <c r="S176" s="456">
        <f xml:space="preserve"> Outputs!V21</f>
        <v>334.27587315977479</v>
      </c>
      <c r="T176" s="456">
        <f xml:space="preserve"> Outputs!W21</f>
        <v>344.97270110088772</v>
      </c>
      <c r="U176" s="456">
        <f xml:space="preserve"> Outputs!X21</f>
        <v>355.32188213391436</v>
      </c>
      <c r="V176" s="456">
        <f xml:space="preserve"> Outputs!Y21</f>
        <v>365.98153859793177</v>
      </c>
      <c r="W176" s="456">
        <f xml:space="preserve"> Outputs!Z21</f>
        <v>376.96098475586973</v>
      </c>
      <c r="X176" s="456">
        <f xml:space="preserve"> Outputs!AA21</f>
        <v>388.26981429854584</v>
      </c>
      <c r="Y176" s="456">
        <f xml:space="preserve"> Outputs!AB21</f>
        <v>399.91790872750221</v>
      </c>
    </row>
    <row r="177" spans="1:25" ht="14">
      <c r="A177" t="s">
        <v>840</v>
      </c>
      <c r="B177" s="455" t="s">
        <v>757</v>
      </c>
      <c r="C177" s="455" t="s">
        <v>440</v>
      </c>
      <c r="D177" s="455" t="s">
        <v>50</v>
      </c>
      <c r="E177" s="455" t="s">
        <v>427</v>
      </c>
      <c r="F177" s="455"/>
      <c r="G177" s="456">
        <f xml:space="preserve"> Outputs!J24</f>
        <v>12</v>
      </c>
      <c r="H177" s="456">
        <f xml:space="preserve"> Outputs!K24</f>
        <v>12</v>
      </c>
      <c r="I177" s="456">
        <f xml:space="preserve"> Outputs!L24</f>
        <v>12</v>
      </c>
      <c r="J177" s="456">
        <f xml:space="preserve"> Outputs!M24</f>
        <v>12</v>
      </c>
      <c r="K177" s="456">
        <f xml:space="preserve"> Outputs!N24</f>
        <v>12</v>
      </c>
      <c r="L177" s="456">
        <f xml:space="preserve"> Outputs!O24</f>
        <v>12</v>
      </c>
      <c r="M177" s="456">
        <f xml:space="preserve"> Outputs!P24</f>
        <v>12</v>
      </c>
      <c r="N177" s="456">
        <f xml:space="preserve"> Outputs!Q24</f>
        <v>12</v>
      </c>
      <c r="O177" s="456">
        <f xml:space="preserve"> Outputs!R24</f>
        <v>12</v>
      </c>
      <c r="P177" s="456">
        <f xml:space="preserve"> Outputs!S24</f>
        <v>12</v>
      </c>
      <c r="Q177" s="456">
        <f xml:space="preserve"> Outputs!T24</f>
        <v>12</v>
      </c>
      <c r="R177" s="456">
        <f xml:space="preserve"> Outputs!U24</f>
        <v>12</v>
      </c>
      <c r="S177" s="456">
        <f xml:space="preserve"> Outputs!V24</f>
        <v>12</v>
      </c>
      <c r="T177" s="456">
        <f xml:space="preserve"> Outputs!W24</f>
        <v>12</v>
      </c>
      <c r="U177" s="456">
        <f xml:space="preserve"> Outputs!X24</f>
        <v>12</v>
      </c>
      <c r="V177" s="456">
        <f xml:space="preserve"> Outputs!Y24</f>
        <v>12</v>
      </c>
      <c r="W177" s="456">
        <f xml:space="preserve"> Outputs!Z24</f>
        <v>12</v>
      </c>
      <c r="X177" s="456">
        <f xml:space="preserve"> Outputs!AA24</f>
        <v>12</v>
      </c>
      <c r="Y177" s="456">
        <f xml:space="preserve"> Outputs!AB24</f>
        <v>12</v>
      </c>
    </row>
    <row r="178" spans="1:25" ht="14">
      <c r="A178" t="s">
        <v>840</v>
      </c>
      <c r="B178" s="455" t="s">
        <v>758</v>
      </c>
      <c r="C178" s="455" t="s">
        <v>441</v>
      </c>
      <c r="D178" s="455" t="s">
        <v>50</v>
      </c>
      <c r="E178" s="455" t="s">
        <v>427</v>
      </c>
      <c r="F178" s="455"/>
      <c r="G178" s="456">
        <f xml:space="preserve"> Outputs!J25</f>
        <v>93.3</v>
      </c>
      <c r="H178" s="456">
        <f xml:space="preserve"> Outputs!K25</f>
        <v>95.9</v>
      </c>
      <c r="I178" s="456">
        <f xml:space="preserve"> Outputs!L25</f>
        <v>98</v>
      </c>
      <c r="J178" s="456">
        <f xml:space="preserve"> Outputs!M25</f>
        <v>99.6</v>
      </c>
      <c r="K178" s="456">
        <f xml:space="preserve"> Outputs!N25</f>
        <v>99.9</v>
      </c>
      <c r="L178" s="456">
        <f xml:space="preserve"> Outputs!O25</f>
        <v>100.6</v>
      </c>
      <c r="M178" s="456">
        <f xml:space="preserve"> Outputs!P25</f>
        <v>103.2</v>
      </c>
      <c r="N178" s="456">
        <f xml:space="preserve"> Outputs!Q25</f>
        <v>105.5</v>
      </c>
      <c r="O178" s="456">
        <f xml:space="preserve"> Outputs!R25</f>
        <v>107.6</v>
      </c>
      <c r="P178" s="456">
        <f xml:space="preserve"> Outputs!S25</f>
        <v>109.70335473997172</v>
      </c>
      <c r="Q178" s="456">
        <f xml:space="preserve"> Outputs!T25</f>
        <v>111.89742183477122</v>
      </c>
      <c r="R178" s="456">
        <f xml:space="preserve"> Outputs!U25</f>
        <v>114.1726572294514</v>
      </c>
      <c r="S178" s="456">
        <f xml:space="preserve"> Outputs!V25</f>
        <v>116.57028303126997</v>
      </c>
      <c r="T178" s="456">
        <f xml:space="preserve"> Outputs!W25</f>
        <v>119.0182589749267</v>
      </c>
      <c r="U178" s="456">
        <f xml:space="preserve"> Outputs!X25</f>
        <v>121.39862415442524</v>
      </c>
      <c r="V178" s="456">
        <f xml:space="preserve"> Outputs!Y25</f>
        <v>123.82659663751375</v>
      </c>
      <c r="W178" s="456">
        <f xml:space="preserve"> Outputs!Z25</f>
        <v>126.30312857026402</v>
      </c>
      <c r="X178" s="456">
        <f xml:space="preserve"> Outputs!AA25</f>
        <v>128.8291911416693</v>
      </c>
      <c r="Y178" s="456">
        <f xml:space="preserve"> Outputs!AB25</f>
        <v>131.40577496450268</v>
      </c>
    </row>
    <row r="179" spans="1:25" ht="14">
      <c r="A179" t="s">
        <v>840</v>
      </c>
      <c r="B179" s="455" t="s">
        <v>759</v>
      </c>
      <c r="C179" s="455" t="s">
        <v>442</v>
      </c>
      <c r="D179" s="455" t="s">
        <v>50</v>
      </c>
      <c r="E179" s="455" t="s">
        <v>427</v>
      </c>
      <c r="F179" s="455"/>
      <c r="G179" s="456">
        <f xml:space="preserve"> Outputs!J26</f>
        <v>93.5</v>
      </c>
      <c r="H179" s="456">
        <f xml:space="preserve"> Outputs!K26</f>
        <v>95.9</v>
      </c>
      <c r="I179" s="456">
        <f xml:space="preserve"> Outputs!L26</f>
        <v>98.2</v>
      </c>
      <c r="J179" s="456">
        <f xml:space="preserve"> Outputs!M26</f>
        <v>99.6</v>
      </c>
      <c r="K179" s="456">
        <f xml:space="preserve"> Outputs!N26</f>
        <v>100.1</v>
      </c>
      <c r="L179" s="456">
        <f xml:space="preserve"> Outputs!O26</f>
        <v>100.8</v>
      </c>
      <c r="M179" s="456">
        <f xml:space="preserve"> Outputs!P26</f>
        <v>103.5</v>
      </c>
      <c r="N179" s="456">
        <f xml:space="preserve"> Outputs!Q26</f>
        <v>105.9</v>
      </c>
      <c r="O179" s="456">
        <f xml:space="preserve"> Outputs!R26</f>
        <v>107.9</v>
      </c>
      <c r="P179" s="456">
        <f xml:space="preserve"> Outputs!S26</f>
        <v>109.88453874941817</v>
      </c>
      <c r="Q179" s="456">
        <f xml:space="preserve"> Outputs!T26</f>
        <v>112.08222952440661</v>
      </c>
      <c r="R179" s="456">
        <f xml:space="preserve"> Outputs!U26</f>
        <v>114.37056169674494</v>
      </c>
      <c r="S179" s="456">
        <f xml:space="preserve"> Outputs!V26</f>
        <v>116.77234349237666</v>
      </c>
      <c r="T179" s="456">
        <f xml:space="preserve"> Outputs!W26</f>
        <v>119.22456270571664</v>
      </c>
      <c r="U179" s="456">
        <f xml:space="preserve"> Outputs!X26</f>
        <v>121.60905395983097</v>
      </c>
      <c r="V179" s="456">
        <f xml:space="preserve"> Outputs!Y26</f>
        <v>124.0412350390276</v>
      </c>
      <c r="W179" s="456">
        <f xml:space="preserve"> Outputs!Z26</f>
        <v>126.52205973980816</v>
      </c>
      <c r="X179" s="456">
        <f xml:space="preserve"> Outputs!AA26</f>
        <v>129.05250093460432</v>
      </c>
      <c r="Y179" s="456">
        <f xml:space="preserve"> Outputs!AB26</f>
        <v>131.63355095329641</v>
      </c>
    </row>
    <row r="180" spans="1:25" ht="14">
      <c r="A180" t="s">
        <v>840</v>
      </c>
      <c r="B180" s="455" t="s">
        <v>760</v>
      </c>
      <c r="C180" s="455" t="s">
        <v>443</v>
      </c>
      <c r="D180" s="455" t="s">
        <v>50</v>
      </c>
      <c r="E180" s="455" t="s">
        <v>427</v>
      </c>
      <c r="F180" s="455"/>
      <c r="G180" s="456">
        <f xml:space="preserve"> Outputs!J27</f>
        <v>93.5</v>
      </c>
      <c r="H180" s="456">
        <f xml:space="preserve"> Outputs!K27</f>
        <v>95.6</v>
      </c>
      <c r="I180" s="456">
        <f xml:space="preserve"> Outputs!L27</f>
        <v>98</v>
      </c>
      <c r="J180" s="456">
        <f xml:space="preserve"> Outputs!M27</f>
        <v>99.8</v>
      </c>
      <c r="K180" s="456">
        <f xml:space="preserve"> Outputs!N27</f>
        <v>100.1</v>
      </c>
      <c r="L180" s="456">
        <f xml:space="preserve"> Outputs!O27</f>
        <v>101</v>
      </c>
      <c r="M180" s="456">
        <f xml:space="preserve"> Outputs!P27</f>
        <v>103.5</v>
      </c>
      <c r="N180" s="456">
        <f xml:space="preserve"> Outputs!Q27</f>
        <v>105.9</v>
      </c>
      <c r="O180" s="456">
        <f xml:space="preserve"> Outputs!R27</f>
        <v>107.9</v>
      </c>
      <c r="P180" s="456">
        <f xml:space="preserve"> Outputs!S27</f>
        <v>110.06602199898684</v>
      </c>
      <c r="Q180" s="456">
        <f xml:space="preserve"> Outputs!T27</f>
        <v>112.26734243896665</v>
      </c>
      <c r="R180" s="456">
        <f xml:space="preserve"> Outputs!U27</f>
        <v>114.56880920745294</v>
      </c>
      <c r="S180" s="456">
        <f xml:space="preserve"> Outputs!V27</f>
        <v>116.97475420080953</v>
      </c>
      <c r="T180" s="456">
        <f xml:space="preserve"> Outputs!W27</f>
        <v>119.4312240390266</v>
      </c>
      <c r="U180" s="456">
        <f xml:space="preserve"> Outputs!X27</f>
        <v>121.81984851980714</v>
      </c>
      <c r="V180" s="456">
        <f xml:space="preserve"> Outputs!Y27</f>
        <v>124.25624549020328</v>
      </c>
      <c r="W180" s="456">
        <f xml:space="preserve"> Outputs!Z27</f>
        <v>126.74137040000736</v>
      </c>
      <c r="X180" s="456">
        <f xml:space="preserve"> Outputs!AA27</f>
        <v>129.27619780800751</v>
      </c>
      <c r="Y180" s="456">
        <f xml:space="preserve"> Outputs!AB27</f>
        <v>131.86172176416767</v>
      </c>
    </row>
    <row r="181" spans="1:25" ht="14">
      <c r="A181" t="s">
        <v>840</v>
      </c>
      <c r="B181" s="455" t="s">
        <v>761</v>
      </c>
      <c r="C181" s="455" t="s">
        <v>444</v>
      </c>
      <c r="D181" s="455" t="s">
        <v>50</v>
      </c>
      <c r="E181" s="455" t="s">
        <v>427</v>
      </c>
      <c r="F181" s="455"/>
      <c r="G181" s="456">
        <f xml:space="preserve"> Outputs!J28</f>
        <v>93.5</v>
      </c>
      <c r="H181" s="456">
        <f xml:space="preserve"> Outputs!K28</f>
        <v>95.7</v>
      </c>
      <c r="I181" s="456">
        <f xml:space="preserve"> Outputs!L28</f>
        <v>98</v>
      </c>
      <c r="J181" s="456">
        <f xml:space="preserve"> Outputs!M28</f>
        <v>99.6</v>
      </c>
      <c r="K181" s="456">
        <f xml:space="preserve"> Outputs!N28</f>
        <v>100</v>
      </c>
      <c r="L181" s="456">
        <f xml:space="preserve"> Outputs!O28</f>
        <v>100.9</v>
      </c>
      <c r="M181" s="456">
        <f xml:space="preserve"> Outputs!P28</f>
        <v>103.5</v>
      </c>
      <c r="N181" s="456">
        <f xml:space="preserve"> Outputs!Q28</f>
        <v>105.9</v>
      </c>
      <c r="O181" s="456">
        <f xml:space="preserve"> Outputs!R28</f>
        <v>108</v>
      </c>
      <c r="P181" s="456">
        <f xml:space="preserve"> Outputs!S28</f>
        <v>110.24780498289711</v>
      </c>
      <c r="Q181" s="456">
        <f xml:space="preserve"> Outputs!T28</f>
        <v>112.45276108255513</v>
      </c>
      <c r="R181" s="456">
        <f xml:space="preserve"> Outputs!U28</f>
        <v>114.7674003561996</v>
      </c>
      <c r="S181" s="456">
        <f xml:space="preserve"> Outputs!V28</f>
        <v>117.17751576367986</v>
      </c>
      <c r="T181" s="456">
        <f xml:space="preserve"> Outputs!W28</f>
        <v>119.63824359471722</v>
      </c>
      <c r="U181" s="456">
        <f xml:space="preserve"> Outputs!X28</f>
        <v>122.03100846661157</v>
      </c>
      <c r="V181" s="456">
        <f xml:space="preserve"> Outputs!Y28</f>
        <v>124.4716286359438</v>
      </c>
      <c r="W181" s="456">
        <f xml:space="preserve"> Outputs!Z28</f>
        <v>126.96106120866268</v>
      </c>
      <c r="X181" s="456">
        <f xml:space="preserve"> Outputs!AA28</f>
        <v>129.50028243283595</v>
      </c>
      <c r="Y181" s="456">
        <f xml:space="preserve"> Outputs!AB28</f>
        <v>132.09028808149267</v>
      </c>
    </row>
    <row r="182" spans="1:25" ht="14">
      <c r="A182" t="s">
        <v>840</v>
      </c>
      <c r="B182" s="455" t="s">
        <v>762</v>
      </c>
      <c r="C182" s="455" t="s">
        <v>445</v>
      </c>
      <c r="D182" s="455" t="s">
        <v>50</v>
      </c>
      <c r="E182" s="455" t="s">
        <v>427</v>
      </c>
      <c r="F182" s="455"/>
      <c r="G182" s="456">
        <f xml:space="preserve"> Outputs!J29</f>
        <v>93.9</v>
      </c>
      <c r="H182" s="456">
        <f xml:space="preserve"> Outputs!K29</f>
        <v>96.1</v>
      </c>
      <c r="I182" s="456">
        <f xml:space="preserve"> Outputs!L29</f>
        <v>98.4</v>
      </c>
      <c r="J182" s="456">
        <f xml:space="preserve"> Outputs!M29</f>
        <v>99.9</v>
      </c>
      <c r="K182" s="456">
        <f xml:space="preserve"> Outputs!N29</f>
        <v>100.3</v>
      </c>
      <c r="L182" s="456">
        <f xml:space="preserve"> Outputs!O29</f>
        <v>101.2</v>
      </c>
      <c r="M182" s="456">
        <f xml:space="preserve"> Outputs!P29</f>
        <v>104</v>
      </c>
      <c r="N182" s="456">
        <f xml:space="preserve"> Outputs!Q29</f>
        <v>106.5</v>
      </c>
      <c r="O182" s="456">
        <f xml:space="preserve"> Outputs!R29</f>
        <v>108.3</v>
      </c>
      <c r="P182" s="456">
        <f xml:space="preserve"> Outputs!S29</f>
        <v>110.42988819618461</v>
      </c>
      <c r="Q182" s="456">
        <f xml:space="preserve"> Outputs!T29</f>
        <v>112.63848596010838</v>
      </c>
      <c r="R182" s="456">
        <f xml:space="preserve"> Outputs!U29</f>
        <v>114.96633573863983</v>
      </c>
      <c r="S182" s="456">
        <f xml:space="preserve"> Outputs!V29</f>
        <v>117.38062878915133</v>
      </c>
      <c r="T182" s="456">
        <f xml:space="preserve"> Outputs!W29</f>
        <v>119.8456219937236</v>
      </c>
      <c r="U182" s="456">
        <f xml:space="preserve"> Outputs!X29</f>
        <v>122.24253443359807</v>
      </c>
      <c r="V182" s="456">
        <f xml:space="preserve"> Outputs!Y29</f>
        <v>124.68738512227003</v>
      </c>
      <c r="W182" s="456">
        <f xml:space="preserve"> Outputs!Z29</f>
        <v>127.18113282471543</v>
      </c>
      <c r="X182" s="456">
        <f xml:space="preserve"> Outputs!AA29</f>
        <v>129.72475548120974</v>
      </c>
      <c r="Y182" s="456">
        <f xml:space="preserve"> Outputs!AB29</f>
        <v>132.31925059083395</v>
      </c>
    </row>
    <row r="183" spans="1:25" ht="14">
      <c r="A183" t="s">
        <v>840</v>
      </c>
      <c r="B183" s="455" t="s">
        <v>763</v>
      </c>
      <c r="C183" s="455" t="s">
        <v>446</v>
      </c>
      <c r="D183" s="455" t="s">
        <v>50</v>
      </c>
      <c r="E183" s="455" t="s">
        <v>427</v>
      </c>
      <c r="F183" s="455"/>
      <c r="G183" s="456">
        <f xml:space="preserve"> Outputs!J30</f>
        <v>94.5</v>
      </c>
      <c r="H183" s="456">
        <f xml:space="preserve"> Outputs!K30</f>
        <v>96.4</v>
      </c>
      <c r="I183" s="456">
        <f xml:space="preserve"> Outputs!L30</f>
        <v>98.7</v>
      </c>
      <c r="J183" s="456">
        <f xml:space="preserve"> Outputs!M30</f>
        <v>100</v>
      </c>
      <c r="K183" s="456">
        <f xml:space="preserve"> Outputs!N30</f>
        <v>100.2</v>
      </c>
      <c r="L183" s="456">
        <f xml:space="preserve"> Outputs!O30</f>
        <v>101.5</v>
      </c>
      <c r="M183" s="456">
        <f xml:space="preserve"> Outputs!P30</f>
        <v>104.3</v>
      </c>
      <c r="N183" s="456">
        <f xml:space="preserve"> Outputs!Q30</f>
        <v>106.6</v>
      </c>
      <c r="O183" s="456">
        <f xml:space="preserve"> Outputs!R30</f>
        <v>108.4699996176289</v>
      </c>
      <c r="P183" s="456">
        <f xml:space="preserve"> Outputs!S30</f>
        <v>110.61227213470256</v>
      </c>
      <c r="Q183" s="456">
        <f xml:space="preserve"> Outputs!T30</f>
        <v>112.8245175773967</v>
      </c>
      <c r="R183" s="456">
        <f xml:space="preserve"> Outputs!U30</f>
        <v>115.16561595146101</v>
      </c>
      <c r="S183" s="456">
        <f xml:space="preserve"> Outputs!V30</f>
        <v>117.58409388644176</v>
      </c>
      <c r="T183" s="456">
        <f xml:space="preserve"> Outputs!W30</f>
        <v>120.05335985805712</v>
      </c>
      <c r="U183" s="456">
        <f xml:space="preserve"> Outputs!X30</f>
        <v>122.45442705521826</v>
      </c>
      <c r="V183" s="456">
        <f xml:space="preserve"> Outputs!Y30</f>
        <v>124.90351559632263</v>
      </c>
      <c r="W183" s="456">
        <f xml:space="preserve"> Outputs!Z30</f>
        <v>127.40158590824909</v>
      </c>
      <c r="X183" s="456">
        <f xml:space="preserve"> Outputs!AA30</f>
        <v>129.94961762641407</v>
      </c>
      <c r="Y183" s="456">
        <f xml:space="preserve"> Outputs!AB30</f>
        <v>132.54860997894235</v>
      </c>
    </row>
    <row r="184" spans="1:25" ht="14">
      <c r="A184" t="s">
        <v>840</v>
      </c>
      <c r="B184" s="455" t="s">
        <v>764</v>
      </c>
      <c r="C184" s="455" t="s">
        <v>447</v>
      </c>
      <c r="D184" s="455" t="s">
        <v>50</v>
      </c>
      <c r="E184" s="455" t="s">
        <v>427</v>
      </c>
      <c r="F184" s="455"/>
      <c r="G184" s="456">
        <f xml:space="preserve"> Outputs!J31</f>
        <v>94.5</v>
      </c>
      <c r="H184" s="456">
        <f xml:space="preserve"> Outputs!K31</f>
        <v>96.8</v>
      </c>
      <c r="I184" s="456">
        <f xml:space="preserve"> Outputs!L31</f>
        <v>98.8</v>
      </c>
      <c r="J184" s="456">
        <f xml:space="preserve"> Outputs!M31</f>
        <v>100.1</v>
      </c>
      <c r="K184" s="456">
        <f xml:space="preserve"> Outputs!N31</f>
        <v>100.3</v>
      </c>
      <c r="L184" s="456">
        <f xml:space="preserve"> Outputs!O31</f>
        <v>101.6</v>
      </c>
      <c r="M184" s="456">
        <f xml:space="preserve"> Outputs!P31</f>
        <v>104.4</v>
      </c>
      <c r="N184" s="456">
        <f xml:space="preserve"> Outputs!Q31</f>
        <v>106.7</v>
      </c>
      <c r="O184" s="456">
        <f xml:space="preserve"> Outputs!R31</f>
        <v>108.64026608539625</v>
      </c>
      <c r="P184" s="456">
        <f xml:space="preserve"> Outputs!S31</f>
        <v>110.79495729512315</v>
      </c>
      <c r="Q184" s="456">
        <f xml:space="preserve"> Outputs!T31</f>
        <v>113.01085644102571</v>
      </c>
      <c r="R184" s="456">
        <f xml:space="preserve"> Outputs!U31</f>
        <v>115.36524159238483</v>
      </c>
      <c r="S184" s="456">
        <f xml:space="preserve"> Outputs!V31</f>
        <v>117.78791166582499</v>
      </c>
      <c r="T184" s="456">
        <f xml:space="preserve"> Outputs!W31</f>
        <v>120.2614578108074</v>
      </c>
      <c r="U184" s="456">
        <f xml:space="preserve"> Outputs!X31</f>
        <v>122.66668696702355</v>
      </c>
      <c r="V184" s="456">
        <f xml:space="preserve"> Outputs!Y31</f>
        <v>125.12002070636403</v>
      </c>
      <c r="W184" s="456">
        <f xml:space="preserve"> Outputs!Z31</f>
        <v>127.62242112049131</v>
      </c>
      <c r="X184" s="456">
        <f xml:space="preserve"> Outputs!AA31</f>
        <v>130.17486954290115</v>
      </c>
      <c r="Y184" s="456">
        <f xml:space="preserve"> Outputs!AB31</f>
        <v>132.77836693375917</v>
      </c>
    </row>
    <row r="185" spans="1:25" ht="14">
      <c r="A185" t="s">
        <v>840</v>
      </c>
      <c r="B185" s="455" t="s">
        <v>765</v>
      </c>
      <c r="C185" s="455" t="s">
        <v>448</v>
      </c>
      <c r="D185" s="455" t="s">
        <v>50</v>
      </c>
      <c r="E185" s="455" t="s">
        <v>427</v>
      </c>
      <c r="F185" s="455"/>
      <c r="G185" s="456">
        <f xml:space="preserve"> Outputs!J32</f>
        <v>94.7</v>
      </c>
      <c r="H185" s="456">
        <f xml:space="preserve"> Outputs!K32</f>
        <v>97</v>
      </c>
      <c r="I185" s="456">
        <f xml:space="preserve"> Outputs!L32</f>
        <v>98.8</v>
      </c>
      <c r="J185" s="456">
        <f xml:space="preserve"> Outputs!M32</f>
        <v>99.9</v>
      </c>
      <c r="K185" s="456">
        <f xml:space="preserve"> Outputs!N32</f>
        <v>100.3</v>
      </c>
      <c r="L185" s="456">
        <f xml:space="preserve"> Outputs!O32</f>
        <v>101.8</v>
      </c>
      <c r="M185" s="456">
        <f xml:space="preserve"> Outputs!P32</f>
        <v>104.7</v>
      </c>
      <c r="N185" s="456">
        <f xml:space="preserve"> Outputs!Q32</f>
        <v>106.9</v>
      </c>
      <c r="O185" s="456">
        <f xml:space="preserve"> Outputs!R32</f>
        <v>108.81079982217945</v>
      </c>
      <c r="P185" s="456">
        <f xml:space="preserve"> Outputs!S32</f>
        <v>110.97794417493883</v>
      </c>
      <c r="Q185" s="456">
        <f xml:space="preserve"> Outputs!T32</f>
        <v>113.1975030584377</v>
      </c>
      <c r="R185" s="456">
        <f xml:space="preserve"> Outputs!U32</f>
        <v>115.56521326016906</v>
      </c>
      <c r="S185" s="456">
        <f xml:space="preserve"> Outputs!V32</f>
        <v>117.99208273863269</v>
      </c>
      <c r="T185" s="456">
        <f xml:space="preserve"> Outputs!W32</f>
        <v>120.46991647614406</v>
      </c>
      <c r="U185" s="456">
        <f xml:space="preserve"> Outputs!X32</f>
        <v>122.87931480566695</v>
      </c>
      <c r="V185" s="456">
        <f xml:space="preserve"> Outputs!Y32</f>
        <v>125.3369011017803</v>
      </c>
      <c r="W185" s="456">
        <f xml:space="preserve"> Outputs!Z32</f>
        <v>127.8436391238159</v>
      </c>
      <c r="X185" s="456">
        <f xml:space="preserve"> Outputs!AA32</f>
        <v>130.40051190629222</v>
      </c>
      <c r="Y185" s="456">
        <f xml:space="preserve"> Outputs!AB32</f>
        <v>133.00852214441807</v>
      </c>
    </row>
    <row r="186" spans="1:25" ht="14">
      <c r="A186" t="s">
        <v>840</v>
      </c>
      <c r="B186" s="455" t="s">
        <v>766</v>
      </c>
      <c r="C186" s="455" t="s">
        <v>449</v>
      </c>
      <c r="D186" s="455" t="s">
        <v>50</v>
      </c>
      <c r="E186" s="455" t="s">
        <v>427</v>
      </c>
      <c r="F186" s="455"/>
      <c r="G186" s="456">
        <f xml:space="preserve"> Outputs!J33</f>
        <v>95</v>
      </c>
      <c r="H186" s="456">
        <f xml:space="preserve"> Outputs!K33</f>
        <v>97.3</v>
      </c>
      <c r="I186" s="456">
        <f xml:space="preserve"> Outputs!L33</f>
        <v>99.2</v>
      </c>
      <c r="J186" s="456">
        <f xml:space="preserve"> Outputs!M33</f>
        <v>99.9</v>
      </c>
      <c r="K186" s="456">
        <f xml:space="preserve"> Outputs!N33</f>
        <v>100.4</v>
      </c>
      <c r="L186" s="456">
        <f xml:space="preserve"> Outputs!O33</f>
        <v>102.2</v>
      </c>
      <c r="M186" s="456">
        <f xml:space="preserve"> Outputs!P33</f>
        <v>105</v>
      </c>
      <c r="N186" s="456">
        <f xml:space="preserve"> Outputs!Q33</f>
        <v>107.1</v>
      </c>
      <c r="O186" s="456">
        <f xml:space="preserve"> Outputs!R33</f>
        <v>108.98160124751338</v>
      </c>
      <c r="P186" s="456">
        <f xml:space="preserve"> Outputs!S33</f>
        <v>111.1612332724637</v>
      </c>
      <c r="Q186" s="456">
        <f xml:space="preserve"> Outputs!T33</f>
        <v>113.38445793791308</v>
      </c>
      <c r="R186" s="456">
        <f xml:space="preserve"> Outputs!U33</f>
        <v>115.76553155460934</v>
      </c>
      <c r="S186" s="456">
        <f xml:space="preserve"> Outputs!V33</f>
        <v>118.19660771725621</v>
      </c>
      <c r="T186" s="456">
        <f xml:space="preserve"> Outputs!W33</f>
        <v>120.67873647931867</v>
      </c>
      <c r="U186" s="456">
        <f xml:space="preserve"> Outputs!X33</f>
        <v>123.09231120890504</v>
      </c>
      <c r="V186" s="456">
        <f xml:space="preserve"> Outputs!Y33</f>
        <v>125.55415743308315</v>
      </c>
      <c r="W186" s="456">
        <f xml:space="preserve"> Outputs!Z33</f>
        <v>128.0652405817448</v>
      </c>
      <c r="X186" s="456">
        <f xml:space="preserve"> Outputs!AA33</f>
        <v>130.6265453933797</v>
      </c>
      <c r="Y186" s="456">
        <f xml:space="preserve"> Outputs!AB33</f>
        <v>133.23907630124731</v>
      </c>
    </row>
    <row r="187" spans="1:25" ht="14">
      <c r="A187" t="s">
        <v>840</v>
      </c>
      <c r="B187" s="455" t="s">
        <v>767</v>
      </c>
      <c r="C187" s="455" t="s">
        <v>450</v>
      </c>
      <c r="D187" s="455" t="s">
        <v>50</v>
      </c>
      <c r="E187" s="455" t="s">
        <v>427</v>
      </c>
      <c r="F187" s="455"/>
      <c r="G187" s="456">
        <f xml:space="preserve"> Outputs!J34</f>
        <v>94.7</v>
      </c>
      <c r="H187" s="456">
        <f xml:space="preserve"> Outputs!K34</f>
        <v>97</v>
      </c>
      <c r="I187" s="456">
        <f xml:space="preserve"> Outputs!L34</f>
        <v>98.7</v>
      </c>
      <c r="J187" s="456">
        <f xml:space="preserve"> Outputs!M34</f>
        <v>99.2</v>
      </c>
      <c r="K187" s="456">
        <f xml:space="preserve"> Outputs!N34</f>
        <v>99.9</v>
      </c>
      <c r="L187" s="456">
        <f xml:space="preserve"> Outputs!O34</f>
        <v>101.8</v>
      </c>
      <c r="M187" s="456">
        <f xml:space="preserve"> Outputs!P34</f>
        <v>104.5</v>
      </c>
      <c r="N187" s="456">
        <f xml:space="preserve"> Outputs!Q34</f>
        <v>106.4</v>
      </c>
      <c r="O187" s="456">
        <f xml:space="preserve"> Outputs!R34</f>
        <v>109.1615932223871</v>
      </c>
      <c r="P187" s="456">
        <f xml:space="preserve"> Outputs!S34</f>
        <v>111.3448250868349</v>
      </c>
      <c r="Q187" s="456">
        <f xml:space="preserve"> Outputs!T34</f>
        <v>113.58099615723886</v>
      </c>
      <c r="R187" s="456">
        <f xml:space="preserve"> Outputs!U34</f>
        <v>115.96619707654096</v>
      </c>
      <c r="S187" s="456">
        <f xml:space="preserve"> Outputs!V34</f>
        <v>118.40148721514839</v>
      </c>
      <c r="T187" s="456">
        <f xml:space="preserve"> Outputs!W34</f>
        <v>120.88791844666659</v>
      </c>
      <c r="U187" s="456">
        <f xml:space="preserve"> Outputs!X34</f>
        <v>123.30567681559992</v>
      </c>
      <c r="V187" s="456">
        <f xml:space="preserve"> Outputs!Y34</f>
        <v>125.77179035191192</v>
      </c>
      <c r="W187" s="456">
        <f xml:space="preserve"> Outputs!Z34</f>
        <v>128.28722615895015</v>
      </c>
      <c r="X187" s="456">
        <f xml:space="preserve"> Outputs!AA34</f>
        <v>130.85297068212915</v>
      </c>
      <c r="Y187" s="456">
        <f xml:space="preserve"> Outputs!AB34</f>
        <v>133.47003009577173</v>
      </c>
    </row>
    <row r="188" spans="1:25" ht="14">
      <c r="A188" t="s">
        <v>840</v>
      </c>
      <c r="B188" s="455" t="s">
        <v>768</v>
      </c>
      <c r="C188" s="455" t="s">
        <v>451</v>
      </c>
      <c r="D188" s="455" t="s">
        <v>50</v>
      </c>
      <c r="E188" s="455" t="s">
        <v>427</v>
      </c>
      <c r="F188" s="455"/>
      <c r="G188" s="456">
        <f xml:space="preserve"> Outputs!J35</f>
        <v>95.2</v>
      </c>
      <c r="H188" s="456">
        <f xml:space="preserve"> Outputs!K35</f>
        <v>97.5</v>
      </c>
      <c r="I188" s="456">
        <f xml:space="preserve"> Outputs!L35</f>
        <v>99.1</v>
      </c>
      <c r="J188" s="456">
        <f xml:space="preserve"> Outputs!M35</f>
        <v>99.5</v>
      </c>
      <c r="K188" s="456">
        <f xml:space="preserve"> Outputs!N35</f>
        <v>100.1</v>
      </c>
      <c r="L188" s="456">
        <f xml:space="preserve"> Outputs!O35</f>
        <v>102.4</v>
      </c>
      <c r="M188" s="456">
        <f xml:space="preserve"> Outputs!P35</f>
        <v>104.9</v>
      </c>
      <c r="N188" s="456">
        <f xml:space="preserve"> Outputs!Q35</f>
        <v>106.8</v>
      </c>
      <c r="O188" s="456">
        <f xml:space="preserve"> Outputs!R35</f>
        <v>109.34188246864102</v>
      </c>
      <c r="P188" s="456">
        <f xml:space="preserve"> Outputs!S35</f>
        <v>111.52872011801389</v>
      </c>
      <c r="Q188" s="456">
        <f xml:space="preserve"> Outputs!T35</f>
        <v>113.7778750517538</v>
      </c>
      <c r="R188" s="456">
        <f xml:space="preserve"> Outputs!U35</f>
        <v>116.16721042784071</v>
      </c>
      <c r="S188" s="456">
        <f xml:space="preserve"> Outputs!V35</f>
        <v>118.60672184682544</v>
      </c>
      <c r="T188" s="456">
        <f xml:space="preserve"> Outputs!W35</f>
        <v>121.09746300560886</v>
      </c>
      <c r="U188" s="456">
        <f xml:space="preserve"> Outputs!X35</f>
        <v>123.51941226572104</v>
      </c>
      <c r="V188" s="456">
        <f xml:space="preserve"> Outputs!Y35</f>
        <v>125.98980051103547</v>
      </c>
      <c r="W188" s="456">
        <f xml:space="preserve"> Outputs!Z35</f>
        <v>128.50959652125619</v>
      </c>
      <c r="X188" s="456">
        <f xml:space="preserve"> Outputs!AA35</f>
        <v>131.07978845168131</v>
      </c>
      <c r="Y188" s="456">
        <f xml:space="preserve"> Outputs!AB35</f>
        <v>133.70138422071494</v>
      </c>
    </row>
    <row r="189" spans="1:25" ht="14">
      <c r="A189" t="s">
        <v>840</v>
      </c>
      <c r="B189" s="455" t="s">
        <v>769</v>
      </c>
      <c r="C189" s="455" t="s">
        <v>452</v>
      </c>
      <c r="D189" s="455" t="s">
        <v>50</v>
      </c>
      <c r="E189" s="455" t="s">
        <v>427</v>
      </c>
      <c r="F189" s="455"/>
      <c r="G189" s="456">
        <f xml:space="preserve"> Outputs!J36</f>
        <v>95.4</v>
      </c>
      <c r="H189" s="456">
        <f xml:space="preserve"> Outputs!K36</f>
        <v>97.8</v>
      </c>
      <c r="I189" s="456">
        <f xml:space="preserve"> Outputs!L36</f>
        <v>99.3</v>
      </c>
      <c r="J189" s="456">
        <f xml:space="preserve"> Outputs!M36</f>
        <v>99.6</v>
      </c>
      <c r="K189" s="456">
        <f xml:space="preserve"> Outputs!N36</f>
        <v>100.4</v>
      </c>
      <c r="L189" s="456">
        <f xml:space="preserve"> Outputs!O36</f>
        <v>102.7</v>
      </c>
      <c r="M189" s="456">
        <f xml:space="preserve"> Outputs!P36</f>
        <v>105.1</v>
      </c>
      <c r="N189" s="456">
        <f xml:space="preserve"> Outputs!Q36</f>
        <v>107</v>
      </c>
      <c r="O189" s="456">
        <f xml:space="preserve"> Outputs!R36</f>
        <v>109.52246947724298</v>
      </c>
      <c r="P189" s="456">
        <f xml:space="preserve"> Outputs!S36</f>
        <v>111.7129188667879</v>
      </c>
      <c r="Q189" s="456">
        <f xml:space="preserve"> Outputs!T36</f>
        <v>113.97509521197706</v>
      </c>
      <c r="R189" s="456">
        <f xml:space="preserve"> Outputs!U36</f>
        <v>116.36857221142867</v>
      </c>
      <c r="S189" s="456">
        <f xml:space="preserve"> Outputs!V36</f>
        <v>118.81231222786873</v>
      </c>
      <c r="T189" s="456">
        <f xml:space="preserve"> Outputs!W36</f>
        <v>121.30737078465407</v>
      </c>
      <c r="U189" s="456">
        <f xml:space="preserve"> Outputs!X36</f>
        <v>123.73351820034715</v>
      </c>
      <c r="V189" s="456">
        <f xml:space="preserve"> Outputs!Y36</f>
        <v>126.20818856435409</v>
      </c>
      <c r="W189" s="456">
        <f xml:space="preserve"> Outputs!Z36</f>
        <v>128.73235233564117</v>
      </c>
      <c r="X189" s="456">
        <f xml:space="preserve"> Outputs!AA36</f>
        <v>131.30699938235398</v>
      </c>
      <c r="Y189" s="456">
        <f xml:space="preserve"> Outputs!AB36</f>
        <v>133.93313937000107</v>
      </c>
    </row>
    <row r="190" spans="1:25" ht="14">
      <c r="A190" t="s">
        <v>840</v>
      </c>
      <c r="B190" s="455" t="s">
        <v>770</v>
      </c>
      <c r="C190" s="455" t="s">
        <v>453</v>
      </c>
      <c r="D190" s="455" t="s">
        <v>1</v>
      </c>
      <c r="E190" s="455" t="s">
        <v>427</v>
      </c>
      <c r="F190" s="455"/>
      <c r="G190" s="558">
        <f xml:space="preserve"> Outputs!J39</f>
        <v>0</v>
      </c>
      <c r="H190" s="558">
        <f xml:space="preserve"> Outputs!K39</f>
        <v>0</v>
      </c>
      <c r="I190" s="558">
        <f xml:space="preserve"> Outputs!L39</f>
        <v>0</v>
      </c>
      <c r="J190" s="558">
        <f xml:space="preserve"> Outputs!M39</f>
        <v>0</v>
      </c>
      <c r="K190" s="558">
        <f xml:space="preserve"> Outputs!N39</f>
        <v>0</v>
      </c>
      <c r="L190" s="558">
        <f xml:space="preserve"> Outputs!O39</f>
        <v>0</v>
      </c>
      <c r="M190" s="558">
        <f xml:space="preserve"> Outputs!P39</f>
        <v>0</v>
      </c>
      <c r="N190" s="558">
        <f xml:space="preserve"> Outputs!Q39</f>
        <v>0.03</v>
      </c>
      <c r="O190" s="558">
        <f xml:space="preserve"> Outputs!R39</f>
        <v>0.03</v>
      </c>
      <c r="P190" s="558">
        <f xml:space="preserve"> Outputs!S39</f>
        <v>0.03</v>
      </c>
      <c r="Q190" s="558">
        <f xml:space="preserve"> Outputs!T39</f>
        <v>0.03</v>
      </c>
      <c r="R190" s="558">
        <f xml:space="preserve"> Outputs!U39</f>
        <v>0.03</v>
      </c>
      <c r="S190" s="558">
        <f xml:space="preserve"> Outputs!V39</f>
        <v>0.03</v>
      </c>
      <c r="T190" s="558">
        <f xml:space="preserve"> Outputs!W39</f>
        <v>0.03</v>
      </c>
      <c r="U190" s="558">
        <f xml:space="preserve"> Outputs!X39</f>
        <v>0.03</v>
      </c>
      <c r="V190" s="558">
        <f xml:space="preserve"> Outputs!Y39</f>
        <v>0.03</v>
      </c>
      <c r="W190" s="558">
        <f xml:space="preserve"> Outputs!Z39</f>
        <v>0.03</v>
      </c>
      <c r="X190" s="558">
        <f xml:space="preserve"> Outputs!AA39</f>
        <v>0.03</v>
      </c>
      <c r="Y190" s="558">
        <f xml:space="preserve"> Outputs!AB39</f>
        <v>0.03</v>
      </c>
    </row>
    <row r="191" spans="1:25" ht="14">
      <c r="A191" t="s">
        <v>840</v>
      </c>
      <c r="B191" s="455" t="s">
        <v>771</v>
      </c>
      <c r="C191" s="455" t="s">
        <v>454</v>
      </c>
      <c r="D191" s="455" t="s">
        <v>50</v>
      </c>
      <c r="E191" s="455" t="s">
        <v>427</v>
      </c>
      <c r="F191" s="455"/>
      <c r="G191" s="456">
        <f xml:space="preserve"> Outputs!J42</f>
        <v>237.3416666666667</v>
      </c>
      <c r="H191" s="456">
        <f xml:space="preserve"> Outputs!K42</f>
        <v>244.67499999999998</v>
      </c>
      <c r="I191" s="456">
        <f xml:space="preserve"> Outputs!L42</f>
        <v>251.73333333333335</v>
      </c>
      <c r="J191" s="456">
        <f xml:space="preserve"> Outputs!M42</f>
        <v>256.66666666666669</v>
      </c>
      <c r="K191" s="456">
        <f xml:space="preserve"> Outputs!N42</f>
        <v>259.43333333333334</v>
      </c>
      <c r="L191" s="456">
        <f xml:space="preserve"> Outputs!O42</f>
        <v>264.99166666666673</v>
      </c>
      <c r="M191" s="456">
        <f xml:space="preserve"> Outputs!P42</f>
        <v>274.90833333333336</v>
      </c>
      <c r="N191" s="456">
        <f xml:space="preserve"> Outputs!Q42</f>
        <v>283.30833333333334</v>
      </c>
      <c r="O191" s="456">
        <f xml:space="preserve"> Outputs!R42</f>
        <v>292.2388184805576</v>
      </c>
      <c r="P191" s="456">
        <f xml:space="preserve"> Outputs!S42</f>
        <v>300.63476148772372</v>
      </c>
      <c r="Q191" s="456">
        <f xml:space="preserve"> Outputs!T42</f>
        <v>309.52983719330012</v>
      </c>
      <c r="R191" s="456">
        <f xml:space="preserve"> Outputs!U42</f>
        <v>319.28116714708784</v>
      </c>
      <c r="S191" s="456">
        <f xml:space="preserve"> Outputs!V42</f>
        <v>329.49816449579481</v>
      </c>
      <c r="T191" s="456">
        <f xml:space="preserve"> Outputs!W42</f>
        <v>340.04210575966027</v>
      </c>
      <c r="U191" s="456">
        <f xml:space="preserve"> Outputs!X42</f>
        <v>350.2433689324501</v>
      </c>
      <c r="V191" s="456">
        <f xml:space="preserve"> Outputs!Y42</f>
        <v>360.75067000042355</v>
      </c>
      <c r="W191" s="456">
        <f xml:space="preserve"> Outputs!Z42</f>
        <v>371.57319010043631</v>
      </c>
      <c r="X191" s="456">
        <f xml:space="preserve"> Outputs!AA42</f>
        <v>382.72038580344935</v>
      </c>
      <c r="Y191" s="456">
        <f xml:space="preserve"> Outputs!AB42</f>
        <v>394.20199737755303</v>
      </c>
    </row>
    <row r="192" spans="1:25" ht="14">
      <c r="A192" t="s">
        <v>840</v>
      </c>
      <c r="B192" s="455" t="s">
        <v>772</v>
      </c>
      <c r="C192" s="455" t="s">
        <v>455</v>
      </c>
      <c r="D192" s="455" t="s">
        <v>50</v>
      </c>
      <c r="E192" s="455" t="s">
        <v>427</v>
      </c>
      <c r="F192" s="455"/>
      <c r="G192" s="456">
        <f xml:space="preserve"> Outputs!J43</f>
        <v>94.308333333333351</v>
      </c>
      <c r="H192" s="456">
        <f xml:space="preserve"> Outputs!K43</f>
        <v>96.583333333333314</v>
      </c>
      <c r="I192" s="456">
        <f xml:space="preserve"> Outputs!L43</f>
        <v>98.600000000000009</v>
      </c>
      <c r="J192" s="456">
        <f xml:space="preserve"> Outputs!M43</f>
        <v>99.72499999999998</v>
      </c>
      <c r="K192" s="456">
        <f xml:space="preserve"> Outputs!N43</f>
        <v>100.16666666666667</v>
      </c>
      <c r="L192" s="456">
        <f xml:space="preserve"> Outputs!O43</f>
        <v>101.54166666666667</v>
      </c>
      <c r="M192" s="456">
        <f xml:space="preserve"> Outputs!P43</f>
        <v>104.21666666666665</v>
      </c>
      <c r="N192" s="456">
        <f xml:space="preserve"> Outputs!Q43</f>
        <v>106.43333333333334</v>
      </c>
      <c r="O192" s="456">
        <f xml:space="preserve"> Outputs!R43</f>
        <v>108.55238432841576</v>
      </c>
      <c r="P192" s="456">
        <f xml:space="preserve"> Outputs!S43</f>
        <v>110.7053733013603</v>
      </c>
      <c r="Q192" s="456">
        <f xml:space="preserve"> Outputs!T43</f>
        <v>112.92412852304592</v>
      </c>
      <c r="R192" s="456">
        <f xml:space="preserve"> Outputs!U43</f>
        <v>115.26744552524362</v>
      </c>
      <c r="S192" s="456">
        <f xml:space="preserve"> Outputs!V43</f>
        <v>117.68806188127378</v>
      </c>
      <c r="T192" s="456">
        <f xml:space="preserve"> Outputs!W43</f>
        <v>120.15951118078063</v>
      </c>
      <c r="U192" s="456">
        <f xml:space="preserve"> Outputs!X43</f>
        <v>122.56270140439625</v>
      </c>
      <c r="V192" s="456">
        <f xml:space="preserve"> Outputs!Y43</f>
        <v>125.01395543248417</v>
      </c>
      <c r="W192" s="456">
        <f xml:space="preserve"> Outputs!Z43</f>
        <v>127.51423454113387</v>
      </c>
      <c r="X192" s="456">
        <f xml:space="preserve"> Outputs!AA43</f>
        <v>130.06451923195652</v>
      </c>
      <c r="Y192" s="456">
        <f xml:space="preserve"> Outputs!AB43</f>
        <v>132.66580961659568</v>
      </c>
    </row>
    <row r="193" spans="1:25" ht="14">
      <c r="A193" t="s">
        <v>840</v>
      </c>
      <c r="B193" s="455" t="s">
        <v>773</v>
      </c>
      <c r="C193" s="455" t="s">
        <v>456</v>
      </c>
      <c r="D193" s="455" t="s">
        <v>1</v>
      </c>
      <c r="E193" s="455" t="s">
        <v>427</v>
      </c>
      <c r="F193" s="455"/>
      <c r="G193" s="558">
        <f xml:space="preserve"> Outputs!J46</f>
        <v>0</v>
      </c>
      <c r="H193" s="558">
        <f xml:space="preserve"> Outputs!K46</f>
        <v>2.9769392033542896E-2</v>
      </c>
      <c r="I193" s="558">
        <f xml:space="preserve"> Outputs!L46</f>
        <v>2.6465798045602673E-2</v>
      </c>
      <c r="J193" s="558">
        <f xml:space="preserve"> Outputs!M46</f>
        <v>1.983339944466489E-2</v>
      </c>
      <c r="K193" s="558">
        <f xml:space="preserve"> Outputs!N46</f>
        <v>1.0501750291715295E-2</v>
      </c>
      <c r="L193" s="558">
        <f xml:space="preserve"> Outputs!O46</f>
        <v>2.1939953810623525E-2</v>
      </c>
      <c r="M193" s="558">
        <f xml:space="preserve"> Outputs!P46</f>
        <v>3.8794726930320156E-2</v>
      </c>
      <c r="N193" s="558">
        <f xml:space="preserve"> Outputs!Q46</f>
        <v>3.1907179115300943E-2</v>
      </c>
      <c r="O193" s="558">
        <f xml:space="preserve"> Outputs!R46</f>
        <v>3.1089286235452596E-2</v>
      </c>
      <c r="P193" s="558">
        <f xml:space="preserve"> Outputs!S46</f>
        <v>2.7916629489431743E-2</v>
      </c>
      <c r="Q193" s="558">
        <f xml:space="preserve"> Outputs!T46</f>
        <v>2.9833184821123959E-2</v>
      </c>
      <c r="R193" s="558">
        <f xml:space="preserve"> Outputs!U46</f>
        <v>3.1833185109294782E-2</v>
      </c>
      <c r="S193" s="558">
        <f xml:space="preserve"> Outputs!V46</f>
        <v>3.2000000000000473E-2</v>
      </c>
      <c r="T193" s="558">
        <f xml:space="preserve"> Outputs!W46</f>
        <v>3.200000000000025E-2</v>
      </c>
      <c r="U193" s="558">
        <f xml:space="preserve"> Outputs!X46</f>
        <v>3.0000000000000027E-2</v>
      </c>
      <c r="V193" s="558">
        <f xml:space="preserve"> Outputs!Y46</f>
        <v>3.0000000000000027E-2</v>
      </c>
      <c r="W193" s="558">
        <f xml:space="preserve"> Outputs!Z46</f>
        <v>3.0000000000000027E-2</v>
      </c>
      <c r="X193" s="558">
        <f xml:space="preserve"> Outputs!AA46</f>
        <v>3.0000000000000027E-2</v>
      </c>
      <c r="Y193" s="558">
        <f xml:space="preserve"> Outputs!AB46</f>
        <v>3.0000000000000027E-2</v>
      </c>
    </row>
    <row r="194" spans="1:25" ht="14">
      <c r="A194" t="s">
        <v>840</v>
      </c>
      <c r="B194" s="455" t="s">
        <v>774</v>
      </c>
      <c r="C194" s="455" t="s">
        <v>457</v>
      </c>
      <c r="D194" s="455" t="s">
        <v>1</v>
      </c>
      <c r="E194" s="455" t="s">
        <v>427</v>
      </c>
      <c r="F194" s="455"/>
      <c r="G194" s="558">
        <f xml:space="preserve"> Outputs!J47</f>
        <v>0</v>
      </c>
      <c r="H194" s="558">
        <f xml:space="preserve"> Outputs!K47</f>
        <v>3.0897791510129391E-2</v>
      </c>
      <c r="I194" s="558">
        <f xml:space="preserve"> Outputs!L47</f>
        <v>2.8847791287762714E-2</v>
      </c>
      <c r="J194" s="558">
        <f xml:space="preserve"> Outputs!M47</f>
        <v>1.9597457627118731E-2</v>
      </c>
      <c r="K194" s="558">
        <f xml:space="preserve"> Outputs!N47</f>
        <v>1.0779220779220777E-2</v>
      </c>
      <c r="L194" s="558">
        <f xml:space="preserve"> Outputs!O47</f>
        <v>2.1424900424001248E-2</v>
      </c>
      <c r="M194" s="558">
        <f xml:space="preserve"> Outputs!P47</f>
        <v>3.7422560457875953E-2</v>
      </c>
      <c r="N194" s="558">
        <f xml:space="preserve"> Outputs!Q47</f>
        <v>3.0555639758707454E-2</v>
      </c>
      <c r="O194" s="558">
        <f xml:space="preserve"> Outputs!R47</f>
        <v>3.1522140708501123E-2</v>
      </c>
      <c r="P194" s="558">
        <f xml:space="preserve"> Outputs!S47</f>
        <v>2.8729732247137152E-2</v>
      </c>
      <c r="Q194" s="558">
        <f xml:space="preserve"> Outputs!T47</f>
        <v>2.9587648685595047E-2</v>
      </c>
      <c r="R194" s="558">
        <f xml:space="preserve"> Outputs!U47</f>
        <v>3.1503683270760252E-2</v>
      </c>
      <c r="S194" s="558">
        <f xml:space="preserve"> Outputs!V47</f>
        <v>3.2000000000000473E-2</v>
      </c>
      <c r="T194" s="558">
        <f xml:space="preserve"> Outputs!W47</f>
        <v>3.2000000000000028E-2</v>
      </c>
      <c r="U194" s="558">
        <f xml:space="preserve"> Outputs!X47</f>
        <v>3.0000000000000027E-2</v>
      </c>
      <c r="V194" s="558">
        <f xml:space="preserve"> Outputs!Y47</f>
        <v>2.9999999999999805E-2</v>
      </c>
      <c r="W194" s="558">
        <f xml:space="preserve"> Outputs!Z47</f>
        <v>3.0000000000000027E-2</v>
      </c>
      <c r="X194" s="558">
        <f xml:space="preserve"> Outputs!AA47</f>
        <v>2.9999999999999805E-2</v>
      </c>
      <c r="Y194" s="558">
        <f xml:space="preserve"> Outputs!AB47</f>
        <v>3.0000000000000471E-2</v>
      </c>
    </row>
    <row r="195" spans="1:25" ht="14">
      <c r="A195" t="s">
        <v>840</v>
      </c>
      <c r="B195" s="455" t="s">
        <v>775</v>
      </c>
      <c r="C195" s="455" t="s">
        <v>458</v>
      </c>
      <c r="D195" s="455" t="s">
        <v>1</v>
      </c>
      <c r="E195" s="455" t="s">
        <v>427</v>
      </c>
      <c r="F195" s="455"/>
      <c r="G195" s="558">
        <f xml:space="preserve"> Outputs!J48</f>
        <v>0</v>
      </c>
      <c r="H195" s="558">
        <f xml:space="preserve"> Outputs!K48</f>
        <v>3.2807308970099536E-2</v>
      </c>
      <c r="I195" s="558">
        <f xml:space="preserve"> Outputs!L48</f>
        <v>2.4527543224768911E-2</v>
      </c>
      <c r="J195" s="558">
        <f xml:space="preserve"> Outputs!M48</f>
        <v>9.0266875981162009E-3</v>
      </c>
      <c r="K195" s="558">
        <f xml:space="preserve"> Outputs!N48</f>
        <v>1.5558148580318898E-2</v>
      </c>
      <c r="L195" s="558">
        <f xml:space="preserve"> Outputs!O48</f>
        <v>3.1405591727307502E-2</v>
      </c>
      <c r="M195" s="558">
        <f xml:space="preserve"> Outputs!P48</f>
        <v>3.3419977720014815E-2</v>
      </c>
      <c r="N195" s="558">
        <f xml:space="preserve"> Outputs!Q48</f>
        <v>2.4434063959755781E-2</v>
      </c>
      <c r="O195" s="558">
        <f xml:space="preserve"> Outputs!R48</f>
        <v>3.8715075829605539E-2</v>
      </c>
      <c r="P195" s="558">
        <f xml:space="preserve"> Outputs!S48</f>
        <v>2.8499635627448061E-2</v>
      </c>
      <c r="Q195" s="558">
        <f xml:space="preserve"> Outputs!T48</f>
        <v>3.0499636334166969E-2</v>
      </c>
      <c r="R195" s="558">
        <f xml:space="preserve"> Outputs!U48</f>
        <v>3.2000000000000473E-2</v>
      </c>
      <c r="S195" s="558">
        <f xml:space="preserve"> Outputs!V48</f>
        <v>3.200000000000025E-2</v>
      </c>
      <c r="T195" s="558">
        <f xml:space="preserve"> Outputs!W48</f>
        <v>3.2000000000000473E-2</v>
      </c>
      <c r="U195" s="558">
        <f xml:space="preserve"> Outputs!X48</f>
        <v>3.0000000000000027E-2</v>
      </c>
      <c r="V195" s="558">
        <f xml:space="preserve"> Outputs!Y48</f>
        <v>3.0000000000000027E-2</v>
      </c>
      <c r="W195" s="558">
        <f xml:space="preserve"> Outputs!Z48</f>
        <v>3.0000000000000027E-2</v>
      </c>
      <c r="X195" s="558">
        <f xml:space="preserve"> Outputs!AA48</f>
        <v>3.0000000000000027E-2</v>
      </c>
      <c r="Y195" s="558">
        <f xml:space="preserve"> Outputs!AB48</f>
        <v>3.0000000000000027E-2</v>
      </c>
    </row>
    <row r="196" spans="1:25" ht="14">
      <c r="A196" t="s">
        <v>840</v>
      </c>
      <c r="B196" s="455" t="s">
        <v>776</v>
      </c>
      <c r="C196" s="455" t="s">
        <v>459</v>
      </c>
      <c r="D196" s="455" t="s">
        <v>1</v>
      </c>
      <c r="E196" s="455" t="s">
        <v>427</v>
      </c>
      <c r="F196" s="455"/>
      <c r="G196" s="558">
        <f xml:space="preserve"> Outputs!J49</f>
        <v>0</v>
      </c>
      <c r="H196" s="558">
        <f xml:space="preserve"> Outputs!K49</f>
        <v>2.428722280887019E-2</v>
      </c>
      <c r="I196" s="558">
        <f xml:space="preserve"> Outputs!L49</f>
        <v>1.8556701030927769E-2</v>
      </c>
      <c r="J196" s="558">
        <f xml:space="preserve"> Outputs!M49</f>
        <v>1.1133603238866474E-2</v>
      </c>
      <c r="K196" s="558">
        <f xml:space="preserve"> Outputs!N49</f>
        <v>4.0040040040039138E-3</v>
      </c>
      <c r="L196" s="558">
        <f xml:space="preserve"> Outputs!O49</f>
        <v>1.4955134596211339E-2</v>
      </c>
      <c r="M196" s="558">
        <f xml:space="preserve"> Outputs!P49</f>
        <v>2.8487229862475427E-2</v>
      </c>
      <c r="N196" s="558">
        <f xml:space="preserve"> Outputs!Q49</f>
        <v>2.1012416427889313E-2</v>
      </c>
      <c r="O196" s="558">
        <f xml:space="preserve"> Outputs!R49</f>
        <v>1.7874647541435307E-2</v>
      </c>
      <c r="P196" s="558">
        <f xml:space="preserve"> Outputs!S49</f>
        <v>1.9916629197662017E-2</v>
      </c>
      <c r="Q196" s="558">
        <f xml:space="preserve"> Outputs!T49</f>
        <v>2.0000000000000906E-2</v>
      </c>
      <c r="R196" s="558">
        <f xml:space="preserve"> Outputs!U49</f>
        <v>2.0916629234383644E-2</v>
      </c>
      <c r="S196" s="558">
        <f xml:space="preserve"> Outputs!V49</f>
        <v>2.1000000000000796E-2</v>
      </c>
      <c r="T196" s="558">
        <f xml:space="preserve"> Outputs!W49</f>
        <v>2.1000000000000796E-2</v>
      </c>
      <c r="U196" s="558">
        <f xml:space="preserve"> Outputs!X49</f>
        <v>2.0000000000000018E-2</v>
      </c>
      <c r="V196" s="558">
        <f xml:space="preserve"> Outputs!Y49</f>
        <v>2.0000000000000018E-2</v>
      </c>
      <c r="W196" s="558">
        <f xml:space="preserve"> Outputs!Z49</f>
        <v>2.0000000000000018E-2</v>
      </c>
      <c r="X196" s="558">
        <f xml:space="preserve"> Outputs!AA49</f>
        <v>2.0000000000000018E-2</v>
      </c>
      <c r="Y196" s="558">
        <f xml:space="preserve"> Outputs!AB49</f>
        <v>2.0000000000000018E-2</v>
      </c>
    </row>
    <row r="197" spans="1:25" ht="14">
      <c r="A197" t="s">
        <v>840</v>
      </c>
      <c r="B197" s="455" t="s">
        <v>777</v>
      </c>
      <c r="C197" s="455" t="s">
        <v>460</v>
      </c>
      <c r="D197" s="455" t="s">
        <v>1</v>
      </c>
      <c r="E197" s="455" t="s">
        <v>427</v>
      </c>
      <c r="F197" s="455"/>
      <c r="G197" s="558">
        <f xml:space="preserve"> Outputs!J50</f>
        <v>0</v>
      </c>
      <c r="H197" s="558">
        <f xml:space="preserve"> Outputs!K50</f>
        <v>2.4123000795263305E-2</v>
      </c>
      <c r="I197" s="558">
        <f xml:space="preserve"> Outputs!L50</f>
        <v>2.088006902502193E-2</v>
      </c>
      <c r="J197" s="558">
        <f xml:space="preserve"> Outputs!M50</f>
        <v>1.1409736308316099E-2</v>
      </c>
      <c r="K197" s="558">
        <f xml:space="preserve"> Outputs!N50</f>
        <v>4.4288459931480784E-3</v>
      </c>
      <c r="L197" s="558">
        <f xml:space="preserve"> Outputs!O50</f>
        <v>1.3727121464226277E-2</v>
      </c>
      <c r="M197" s="558">
        <f xml:space="preserve"> Outputs!P50</f>
        <v>2.6343865408288814E-2</v>
      </c>
      <c r="N197" s="558">
        <f xml:space="preserve"> Outputs!Q50</f>
        <v>2.1269790500559882E-2</v>
      </c>
      <c r="O197" s="558">
        <f xml:space="preserve"> Outputs!R50</f>
        <v>1.9909655450194963E-2</v>
      </c>
      <c r="P197" s="558">
        <f xml:space="preserve"> Outputs!S50</f>
        <v>1.983364056224568E-2</v>
      </c>
      <c r="Q197" s="558">
        <f xml:space="preserve"> Outputs!T50</f>
        <v>2.0041983108134875E-2</v>
      </c>
      <c r="R197" s="558">
        <f xml:space="preserve"> Outputs!U50</f>
        <v>2.0751251595618525E-2</v>
      </c>
      <c r="S197" s="558">
        <f xml:space="preserve"> Outputs!V50</f>
        <v>2.1000000000000352E-2</v>
      </c>
      <c r="T197" s="558">
        <f xml:space="preserve"> Outputs!W50</f>
        <v>2.1000000000000796E-2</v>
      </c>
      <c r="U197" s="558">
        <f xml:space="preserve"> Outputs!X50</f>
        <v>2.0000000000000018E-2</v>
      </c>
      <c r="V197" s="558">
        <f xml:space="preserve"> Outputs!Y50</f>
        <v>2.0000000000000018E-2</v>
      </c>
      <c r="W197" s="558">
        <f xml:space="preserve"> Outputs!Z50</f>
        <v>2.000000000000024E-2</v>
      </c>
      <c r="X197" s="558">
        <f xml:space="preserve"> Outputs!AA50</f>
        <v>1.9999999999999796E-2</v>
      </c>
      <c r="Y197" s="558">
        <f xml:space="preserve"> Outputs!AB50</f>
        <v>2.000000000000024E-2</v>
      </c>
    </row>
    <row r="198" spans="1:25" ht="14">
      <c r="A198" t="s">
        <v>840</v>
      </c>
      <c r="B198" s="455" t="s">
        <v>744</v>
      </c>
      <c r="C198" s="455" t="s">
        <v>461</v>
      </c>
      <c r="D198" s="455" t="s">
        <v>1</v>
      </c>
      <c r="E198" s="455" t="s">
        <v>427</v>
      </c>
      <c r="F198" s="455"/>
      <c r="G198" s="558">
        <f xml:space="preserve"> Outputs!J51</f>
        <v>0</v>
      </c>
      <c r="H198" s="558">
        <f xml:space="preserve"> Outputs!K51</f>
        <v>2.515723270440251E-2</v>
      </c>
      <c r="I198" s="558">
        <f xml:space="preserve"> Outputs!L51</f>
        <v>1.5337423312883347E-2</v>
      </c>
      <c r="J198" s="558">
        <f xml:space="preserve"> Outputs!M51</f>
        <v>3.0211480362536403E-3</v>
      </c>
      <c r="K198" s="558">
        <f xml:space="preserve"> Outputs!N51</f>
        <v>8.0321285140563248E-3</v>
      </c>
      <c r="L198" s="558">
        <f xml:space="preserve"> Outputs!O51</f>
        <v>2.2908366533864521E-2</v>
      </c>
      <c r="M198" s="558">
        <f xml:space="preserve"> Outputs!P51</f>
        <v>2.3369036027263812E-2</v>
      </c>
      <c r="N198" s="558">
        <f xml:space="preserve"> Outputs!Q51</f>
        <v>1.8078020932445371E-2</v>
      </c>
      <c r="O198" s="558">
        <f xml:space="preserve"> Outputs!R51</f>
        <v>2.3574481095728794E-2</v>
      </c>
      <c r="P198" s="558">
        <f xml:space="preserve"> Outputs!S51</f>
        <v>2.0000000000000684E-2</v>
      </c>
      <c r="Q198" s="558">
        <f xml:space="preserve"> Outputs!T51</f>
        <v>2.0249908140764772E-2</v>
      </c>
      <c r="R198" s="558">
        <f xml:space="preserve"> Outputs!U51</f>
        <v>2.1000000000000796E-2</v>
      </c>
      <c r="S198" s="558">
        <f xml:space="preserve"> Outputs!V51</f>
        <v>2.1000000000000574E-2</v>
      </c>
      <c r="T198" s="558">
        <f xml:space="preserve"> Outputs!W51</f>
        <v>2.1000000000000796E-2</v>
      </c>
      <c r="U198" s="558">
        <f xml:space="preserve"> Outputs!X51</f>
        <v>2.0000000000000018E-2</v>
      </c>
      <c r="V198" s="558">
        <f xml:space="preserve"> Outputs!Y51</f>
        <v>2.0000000000000018E-2</v>
      </c>
      <c r="W198" s="558">
        <f xml:space="preserve"> Outputs!Z51</f>
        <v>2.0000000000000018E-2</v>
      </c>
      <c r="X198" s="558">
        <f xml:space="preserve"> Outputs!AA51</f>
        <v>2.0000000000000018E-2</v>
      </c>
      <c r="Y198" s="558">
        <f xml:space="preserve"> Outputs!AB51</f>
        <v>2.0000000000000018E-2</v>
      </c>
    </row>
    <row r="199" spans="1:25" ht="14">
      <c r="A199" t="s">
        <v>840</v>
      </c>
      <c r="B199" s="455" t="s">
        <v>778</v>
      </c>
      <c r="C199" s="455" t="s">
        <v>462</v>
      </c>
      <c r="D199" s="455" t="s">
        <v>1</v>
      </c>
      <c r="E199" s="455" t="s">
        <v>427</v>
      </c>
      <c r="F199" s="455"/>
      <c r="G199" s="558">
        <f xml:space="preserve"> Outputs!J52</f>
        <v>0</v>
      </c>
      <c r="H199" s="558">
        <f xml:space="preserve"> Outputs!K52</f>
        <v>6.7747907148660858E-3</v>
      </c>
      <c r="I199" s="558">
        <f xml:space="preserve"> Outputs!L52</f>
        <v>7.967722262740784E-3</v>
      </c>
      <c r="J199" s="558">
        <f xml:space="preserve"> Outputs!M52</f>
        <v>8.1877213188026321E-3</v>
      </c>
      <c r="K199" s="558">
        <f xml:space="preserve"> Outputs!N52</f>
        <v>6.3503747860726989E-3</v>
      </c>
      <c r="L199" s="558">
        <f xml:space="preserve"> Outputs!O52</f>
        <v>7.6977789597749702E-3</v>
      </c>
      <c r="M199" s="558">
        <f xml:space="preserve"> Outputs!P52</f>
        <v>1.1078695049587139E-2</v>
      </c>
      <c r="N199" s="558">
        <f xml:space="preserve"> Outputs!Q52</f>
        <v>9.2858492581475716E-3</v>
      </c>
      <c r="O199" s="558">
        <f xml:space="preserve"> Outputs!R52</f>
        <v>1.161248525830616E-2</v>
      </c>
      <c r="P199" s="558">
        <f xml:space="preserve"> Outputs!S52</f>
        <v>8.8960916848914717E-3</v>
      </c>
      <c r="Q199" s="558">
        <f xml:space="preserve"> Outputs!T52</f>
        <v>9.5456655774601717E-3</v>
      </c>
      <c r="R199" s="558">
        <f xml:space="preserve"> Outputs!U52</f>
        <v>1.0752431675141727E-2</v>
      </c>
      <c r="S199" s="558">
        <f xml:space="preserve"> Outputs!V52</f>
        <v>1.1000000000000121E-2</v>
      </c>
      <c r="T199" s="558">
        <f xml:space="preserve"> Outputs!W52</f>
        <v>1.0999999999999233E-2</v>
      </c>
      <c r="U199" s="558">
        <f xml:space="preserve"> Outputs!X52</f>
        <v>1.0000000000000009E-2</v>
      </c>
      <c r="V199" s="558">
        <f xml:space="preserve"> Outputs!Y52</f>
        <v>9.9999999999997868E-3</v>
      </c>
      <c r="W199" s="558">
        <f xml:space="preserve"> Outputs!Z52</f>
        <v>9.9999999999997868E-3</v>
      </c>
      <c r="X199" s="558">
        <f xml:space="preserve"> Outputs!AA52</f>
        <v>1.0000000000000009E-2</v>
      </c>
      <c r="Y199" s="558">
        <f xml:space="preserve"> Outputs!AB52</f>
        <v>1.0000000000000231E-2</v>
      </c>
    </row>
    <row r="200" spans="1:25" ht="14">
      <c r="A200" t="s">
        <v>840</v>
      </c>
      <c r="B200" s="455" t="s">
        <v>779</v>
      </c>
      <c r="C200" s="455" t="s">
        <v>463</v>
      </c>
      <c r="D200" s="455" t="s">
        <v>1</v>
      </c>
      <c r="E200" s="455" t="s">
        <v>427</v>
      </c>
      <c r="F200" s="455"/>
      <c r="G200" s="558">
        <f xml:space="preserve"> Outputs!J55</f>
        <v>0</v>
      </c>
      <c r="H200" s="558">
        <f xml:space="preserve"> Outputs!K55</f>
        <v>0</v>
      </c>
      <c r="I200" s="558">
        <f xml:space="preserve"> Outputs!L55</f>
        <v>0</v>
      </c>
      <c r="J200" s="558">
        <f xml:space="preserve"> Outputs!M55</f>
        <v>0</v>
      </c>
      <c r="K200" s="558">
        <f xml:space="preserve"> Outputs!N55</f>
        <v>0</v>
      </c>
      <c r="L200" s="558">
        <f xml:space="preserve"> Outputs!O55</f>
        <v>0</v>
      </c>
      <c r="M200" s="558">
        <f xml:space="preserve"> Outputs!P55</f>
        <v>0</v>
      </c>
      <c r="N200" s="558">
        <f xml:space="preserve"> Outputs!Q55</f>
        <v>0</v>
      </c>
      <c r="O200" s="558">
        <f xml:space="preserve"> Outputs!R55</f>
        <v>0</v>
      </c>
      <c r="P200" s="558">
        <f xml:space="preserve"> Outputs!S55</f>
        <v>0.03</v>
      </c>
      <c r="Q200" s="558">
        <f xml:space="preserve"> Outputs!T55</f>
        <v>0.03</v>
      </c>
      <c r="R200" s="558">
        <f xml:space="preserve"> Outputs!U55</f>
        <v>0.03</v>
      </c>
      <c r="S200" s="558">
        <f xml:space="preserve"> Outputs!V55</f>
        <v>0.03</v>
      </c>
      <c r="T200" s="558">
        <f xml:space="preserve"> Outputs!W55</f>
        <v>0.03</v>
      </c>
      <c r="U200" s="558">
        <f xml:space="preserve"> Outputs!X55</f>
        <v>0.03</v>
      </c>
      <c r="V200" s="558">
        <f xml:space="preserve"> Outputs!Y55</f>
        <v>0.03</v>
      </c>
      <c r="W200" s="558">
        <f xml:space="preserve"> Outputs!Z55</f>
        <v>0.03</v>
      </c>
      <c r="X200" s="558">
        <f xml:space="preserve"> Outputs!AA55</f>
        <v>0.03</v>
      </c>
      <c r="Y200" s="558">
        <f xml:space="preserve"> Outputs!AB55</f>
        <v>0.03</v>
      </c>
    </row>
    <row r="201" spans="1:25" ht="14">
      <c r="A201" t="s">
        <v>840</v>
      </c>
      <c r="B201" s="455" t="s">
        <v>780</v>
      </c>
      <c r="C201" s="455" t="s">
        <v>464</v>
      </c>
      <c r="D201" s="455" t="s">
        <v>1</v>
      </c>
      <c r="E201" s="455" t="s">
        <v>427</v>
      </c>
      <c r="F201" s="455"/>
      <c r="G201" s="558">
        <f xml:space="preserve"> Outputs!J56</f>
        <v>0</v>
      </c>
      <c r="H201" s="558">
        <f xml:space="preserve"> Outputs!K56</f>
        <v>0</v>
      </c>
      <c r="I201" s="558">
        <f xml:space="preserve"> Outputs!L56</f>
        <v>0</v>
      </c>
      <c r="J201" s="558">
        <f xml:space="preserve"> Outputs!M56</f>
        <v>0</v>
      </c>
      <c r="K201" s="558">
        <f xml:space="preserve"> Outputs!N56</f>
        <v>0</v>
      </c>
      <c r="L201" s="558">
        <f xml:space="preserve"> Outputs!O56</f>
        <v>0</v>
      </c>
      <c r="M201" s="558">
        <f xml:space="preserve"> Outputs!P56</f>
        <v>0</v>
      </c>
      <c r="N201" s="558">
        <f xml:space="preserve"> Outputs!Q56</f>
        <v>0</v>
      </c>
      <c r="O201" s="558">
        <f xml:space="preserve"> Outputs!R56</f>
        <v>0</v>
      </c>
      <c r="P201" s="558">
        <f xml:space="preserve"> Outputs!S56</f>
        <v>0.02</v>
      </c>
      <c r="Q201" s="558">
        <f xml:space="preserve"> Outputs!T56</f>
        <v>0.02</v>
      </c>
      <c r="R201" s="558">
        <f xml:space="preserve"> Outputs!U56</f>
        <v>0.02</v>
      </c>
      <c r="S201" s="558">
        <f xml:space="preserve"> Outputs!V56</f>
        <v>0.02</v>
      </c>
      <c r="T201" s="558">
        <f xml:space="preserve"> Outputs!W56</f>
        <v>0.02</v>
      </c>
      <c r="U201" s="558">
        <f xml:space="preserve"> Outputs!X56</f>
        <v>0.02</v>
      </c>
      <c r="V201" s="558">
        <f xml:space="preserve"> Outputs!Y56</f>
        <v>0.02</v>
      </c>
      <c r="W201" s="558">
        <f xml:space="preserve"> Outputs!Z56</f>
        <v>0.02</v>
      </c>
      <c r="X201" s="558">
        <f xml:space="preserve"> Outputs!AA56</f>
        <v>0.02</v>
      </c>
      <c r="Y201" s="558">
        <f xml:space="preserve"> Outputs!AB56</f>
        <v>0.02</v>
      </c>
    </row>
    <row r="202" spans="1:25" ht="14">
      <c r="A202" t="s">
        <v>840</v>
      </c>
      <c r="B202" t="s">
        <v>792</v>
      </c>
      <c r="C202" t="s">
        <v>794</v>
      </c>
      <c r="D202" s="455" t="s">
        <v>796</v>
      </c>
      <c r="E202" s="455" t="s">
        <v>427</v>
      </c>
      <c r="F202" s="559" t="str">
        <f t="shared" ref="F202" ca="1" si="14">CONCATENATE("[…]", TEXT(NOW(),"dd/mm/yyy hh:mm:ss"))</f>
        <v>[…]12/12/2019 13:28:34</v>
      </c>
      <c r="G202" s="559" t="str">
        <f t="shared" ref="G202:Y202" ca="1" si="15">CONCATENATE("[…]", TEXT(NOW(),"dd/mm/yyy hh:mm:ss"))</f>
        <v>[…]12/12/2019 13:28:34</v>
      </c>
      <c r="H202" s="559" t="str">
        <f t="shared" ca="1" si="15"/>
        <v>[…]12/12/2019 13:28:34</v>
      </c>
      <c r="I202" s="559" t="str">
        <f t="shared" ca="1" si="15"/>
        <v>[…]12/12/2019 13:28:34</v>
      </c>
      <c r="J202" s="559" t="str">
        <f t="shared" ca="1" si="15"/>
        <v>[…]12/12/2019 13:28:34</v>
      </c>
      <c r="K202" s="559" t="str">
        <f t="shared" ca="1" si="15"/>
        <v>[…]12/12/2019 13:28:34</v>
      </c>
      <c r="L202" s="559" t="str">
        <f t="shared" ca="1" si="15"/>
        <v>[…]12/12/2019 13:28:34</v>
      </c>
      <c r="M202" s="559" t="str">
        <f t="shared" ca="1" si="15"/>
        <v>[…]12/12/2019 13:28:34</v>
      </c>
      <c r="N202" s="559" t="str">
        <f t="shared" ca="1" si="15"/>
        <v>[…]12/12/2019 13:28:34</v>
      </c>
      <c r="O202" s="559" t="str">
        <f t="shared" ca="1" si="15"/>
        <v>[…]12/12/2019 13:28:34</v>
      </c>
      <c r="P202" s="559" t="str">
        <f t="shared" ca="1" si="15"/>
        <v>[…]12/12/2019 13:28:34</v>
      </c>
      <c r="Q202" s="559" t="str">
        <f t="shared" ca="1" si="15"/>
        <v>[…]12/12/2019 13:28:34</v>
      </c>
      <c r="R202" s="559" t="str">
        <f t="shared" ca="1" si="15"/>
        <v>[…]12/12/2019 13:28:34</v>
      </c>
      <c r="S202" s="559" t="str">
        <f t="shared" ca="1" si="15"/>
        <v>[…]12/12/2019 13:28:34</v>
      </c>
      <c r="T202" s="559" t="str">
        <f t="shared" ca="1" si="15"/>
        <v>[…]12/12/2019 13:28:34</v>
      </c>
      <c r="U202" s="559" t="str">
        <f t="shared" ca="1" si="15"/>
        <v>[…]12/12/2019 13:28:34</v>
      </c>
      <c r="V202" s="559" t="str">
        <f t="shared" ca="1" si="15"/>
        <v>[…]12/12/2019 13:28:34</v>
      </c>
      <c r="W202" s="559" t="str">
        <f t="shared" ca="1" si="15"/>
        <v>[…]12/12/2019 13:28:34</v>
      </c>
      <c r="X202" s="559" t="str">
        <f t="shared" ca="1" si="15"/>
        <v>[…]12/12/2019 13:28:34</v>
      </c>
      <c r="Y202" s="559" t="str">
        <f t="shared" ca="1" si="15"/>
        <v>[…]12/12/2019 13:28:34</v>
      </c>
    </row>
    <row r="203" spans="1:25" ht="14">
      <c r="A203" t="s">
        <v>840</v>
      </c>
      <c r="B203" t="s">
        <v>793</v>
      </c>
      <c r="C203" t="s">
        <v>795</v>
      </c>
      <c r="D203" s="455" t="s">
        <v>796</v>
      </c>
      <c r="E203" s="455" t="s">
        <v>427</v>
      </c>
      <c r="F203" t="str">
        <f t="shared" ref="F203" ca="1" si="16">MID(CELL("filename"),SEARCH("[",CELL("filename"))+1,SEARCH("]",CELL("filename"))-SEARCH("[",CELL("filename"))-1)</f>
        <v>Inflation model_FD.xlsx</v>
      </c>
      <c r="G203" t="str">
        <f t="shared" ref="G203:Y203" ca="1" si="17">MID(CELL("filename"),SEARCH("[",CELL("filename"))+1,SEARCH("]",CELL("filename"))-SEARCH("[",CELL("filename"))-1)</f>
        <v>Inflation model_FD.xlsx</v>
      </c>
      <c r="H203" t="str">
        <f t="shared" ca="1" si="17"/>
        <v>Inflation model_FD.xlsx</v>
      </c>
      <c r="I203" t="str">
        <f t="shared" ca="1" si="17"/>
        <v>Inflation model_FD.xlsx</v>
      </c>
      <c r="J203" t="str">
        <f t="shared" ca="1" si="17"/>
        <v>Inflation model_FD.xlsx</v>
      </c>
      <c r="K203" t="str">
        <f t="shared" ca="1" si="17"/>
        <v>Inflation model_FD.xlsx</v>
      </c>
      <c r="L203" t="str">
        <f t="shared" ca="1" si="17"/>
        <v>Inflation model_FD.xlsx</v>
      </c>
      <c r="M203" t="str">
        <f t="shared" ca="1" si="17"/>
        <v>Inflation model_FD.xlsx</v>
      </c>
      <c r="N203" t="str">
        <f t="shared" ca="1" si="17"/>
        <v>Inflation model_FD.xlsx</v>
      </c>
      <c r="O203" t="str">
        <f t="shared" ca="1" si="17"/>
        <v>Inflation model_FD.xlsx</v>
      </c>
      <c r="P203" t="str">
        <f t="shared" ca="1" si="17"/>
        <v>Inflation model_FD.xlsx</v>
      </c>
      <c r="Q203" t="str">
        <f t="shared" ca="1" si="17"/>
        <v>Inflation model_FD.xlsx</v>
      </c>
      <c r="R203" t="str">
        <f t="shared" ca="1" si="17"/>
        <v>Inflation model_FD.xlsx</v>
      </c>
      <c r="S203" t="str">
        <f t="shared" ca="1" si="17"/>
        <v>Inflation model_FD.xlsx</v>
      </c>
      <c r="T203" t="str">
        <f t="shared" ca="1" si="17"/>
        <v>Inflation model_FD.xlsx</v>
      </c>
      <c r="U203" t="str">
        <f t="shared" ca="1" si="17"/>
        <v>Inflation model_FD.xlsx</v>
      </c>
      <c r="V203" t="str">
        <f t="shared" ca="1" si="17"/>
        <v>Inflation model_FD.xlsx</v>
      </c>
      <c r="W203" t="str">
        <f t="shared" ca="1" si="17"/>
        <v>Inflation model_FD.xlsx</v>
      </c>
      <c r="X203" t="str">
        <f t="shared" ca="1" si="17"/>
        <v>Inflation model_FD.xlsx</v>
      </c>
      <c r="Y203" t="str">
        <f t="shared" ca="1" si="17"/>
        <v>Inflation model_FD.xlsx</v>
      </c>
    </row>
    <row r="204" spans="1:25" ht="14">
      <c r="A204" t="s">
        <v>841</v>
      </c>
      <c r="B204" s="455" t="s">
        <v>743</v>
      </c>
      <c r="C204" s="455" t="s">
        <v>426</v>
      </c>
      <c r="D204" s="455" t="s">
        <v>50</v>
      </c>
      <c r="E204" s="455" t="s">
        <v>427</v>
      </c>
      <c r="F204" s="455"/>
      <c r="G204" s="456">
        <f xml:space="preserve"> Outputs!J9</f>
        <v>12</v>
      </c>
      <c r="H204" s="456">
        <f xml:space="preserve"> Outputs!K9</f>
        <v>12</v>
      </c>
      <c r="I204" s="456">
        <f xml:space="preserve"> Outputs!L9</f>
        <v>12</v>
      </c>
      <c r="J204" s="456">
        <f xml:space="preserve"> Outputs!M9</f>
        <v>12</v>
      </c>
      <c r="K204" s="456">
        <f xml:space="preserve"> Outputs!N9</f>
        <v>12</v>
      </c>
      <c r="L204" s="456">
        <f xml:space="preserve"> Outputs!O9</f>
        <v>12</v>
      </c>
      <c r="M204" s="456">
        <f xml:space="preserve"> Outputs!P9</f>
        <v>12</v>
      </c>
      <c r="N204" s="456">
        <f xml:space="preserve"> Outputs!Q9</f>
        <v>12</v>
      </c>
      <c r="O204" s="456">
        <f xml:space="preserve"> Outputs!R9</f>
        <v>12</v>
      </c>
      <c r="P204" s="456">
        <f xml:space="preserve"> Outputs!S9</f>
        <v>12</v>
      </c>
      <c r="Q204" s="456">
        <f xml:space="preserve"> Outputs!T9</f>
        <v>12</v>
      </c>
      <c r="R204" s="456">
        <f xml:space="preserve"> Outputs!U9</f>
        <v>12</v>
      </c>
      <c r="S204" s="456">
        <f xml:space="preserve"> Outputs!V9</f>
        <v>12</v>
      </c>
      <c r="T204" s="456">
        <f xml:space="preserve"> Outputs!W9</f>
        <v>12</v>
      </c>
      <c r="U204" s="456">
        <f xml:space="preserve"> Outputs!X9</f>
        <v>12</v>
      </c>
      <c r="V204" s="456">
        <f xml:space="preserve"> Outputs!Y9</f>
        <v>12</v>
      </c>
      <c r="W204" s="456">
        <f xml:space="preserve"> Outputs!Z9</f>
        <v>12</v>
      </c>
      <c r="X204" s="456">
        <f xml:space="preserve"> Outputs!AA9</f>
        <v>12</v>
      </c>
      <c r="Y204" s="456">
        <f xml:space="preserve"> Outputs!AB9</f>
        <v>12</v>
      </c>
    </row>
    <row r="205" spans="1:25" ht="14">
      <c r="A205" t="s">
        <v>841</v>
      </c>
      <c r="B205" s="455" t="s">
        <v>745</v>
      </c>
      <c r="C205" s="455" t="s">
        <v>428</v>
      </c>
      <c r="D205" s="455" t="s">
        <v>50</v>
      </c>
      <c r="E205" s="455" t="s">
        <v>427</v>
      </c>
      <c r="F205" s="455"/>
      <c r="G205" s="456">
        <f xml:space="preserve"> Outputs!J10</f>
        <v>234.4</v>
      </c>
      <c r="H205" s="456">
        <f xml:space="preserve"> Outputs!K10</f>
        <v>242.5</v>
      </c>
      <c r="I205" s="456">
        <f xml:space="preserve"> Outputs!L10</f>
        <v>249.5</v>
      </c>
      <c r="J205" s="456">
        <f xml:space="preserve"> Outputs!M10</f>
        <v>255.7</v>
      </c>
      <c r="K205" s="456">
        <f xml:space="preserve"> Outputs!N10</f>
        <v>258</v>
      </c>
      <c r="L205" s="456">
        <f xml:space="preserve"> Outputs!O10</f>
        <v>261.39999999999998</v>
      </c>
      <c r="M205" s="456">
        <f xml:space="preserve"> Outputs!P10</f>
        <v>270.60000000000002</v>
      </c>
      <c r="N205" s="456">
        <f xml:space="preserve"> Outputs!Q10</f>
        <v>279.7</v>
      </c>
      <c r="O205" s="456">
        <f xml:space="preserve"> Outputs!R10</f>
        <v>288.2</v>
      </c>
      <c r="P205" s="456">
        <f xml:space="preserve"> Outputs!S10</f>
        <v>296.81994379694231</v>
      </c>
      <c r="Q205" s="456">
        <f xml:space="preserve"> Outputs!T10</f>
        <v>305.32865399748647</v>
      </c>
      <c r="R205" s="456">
        <f xml:space="preserve"> Outputs!U10</f>
        <v>314.69193444620061</v>
      </c>
      <c r="S205" s="456">
        <f xml:space="preserve"> Outputs!V10</f>
        <v>324.76207634847918</v>
      </c>
      <c r="T205" s="456">
        <f xml:space="preserve"> Outputs!W10</f>
        <v>335.15446279163058</v>
      </c>
      <c r="U205" s="456">
        <f xml:space="preserve"> Outputs!X10</f>
        <v>345.2090966753795</v>
      </c>
      <c r="V205" s="456">
        <f xml:space="preserve"> Outputs!Y10</f>
        <v>355.56536957564089</v>
      </c>
      <c r="W205" s="456">
        <f xml:space="preserve"> Outputs!Z10</f>
        <v>366.2323306629101</v>
      </c>
      <c r="X205" s="456">
        <f xml:space="preserve"> Outputs!AA10</f>
        <v>377.21930058279742</v>
      </c>
      <c r="Y205" s="456">
        <f xml:space="preserve"> Outputs!AB10</f>
        <v>388.53587960028136</v>
      </c>
    </row>
    <row r="206" spans="1:25" ht="14">
      <c r="A206" t="s">
        <v>841</v>
      </c>
      <c r="B206" s="455" t="s">
        <v>746</v>
      </c>
      <c r="C206" s="455" t="s">
        <v>429</v>
      </c>
      <c r="D206" s="455" t="s">
        <v>50</v>
      </c>
      <c r="E206" s="455" t="s">
        <v>427</v>
      </c>
      <c r="F206" s="455"/>
      <c r="G206" s="456">
        <f xml:space="preserve"> Outputs!J11</f>
        <v>235.2</v>
      </c>
      <c r="H206" s="456">
        <f xml:space="preserve"> Outputs!K11</f>
        <v>242.4</v>
      </c>
      <c r="I206" s="456">
        <f xml:space="preserve"> Outputs!L11</f>
        <v>250</v>
      </c>
      <c r="J206" s="456">
        <f xml:space="preserve"> Outputs!M11</f>
        <v>255.9</v>
      </c>
      <c r="K206" s="456">
        <f xml:space="preserve"> Outputs!N11</f>
        <v>258.5</v>
      </c>
      <c r="L206" s="456">
        <f xml:space="preserve"> Outputs!O11</f>
        <v>262.10000000000002</v>
      </c>
      <c r="M206" s="456">
        <f xml:space="preserve"> Outputs!P11</f>
        <v>271.7</v>
      </c>
      <c r="N206" s="456">
        <f xml:space="preserve"> Outputs!Q11</f>
        <v>280.7</v>
      </c>
      <c r="O206" s="456">
        <f xml:space="preserve"> Outputs!R11</f>
        <v>289.2</v>
      </c>
      <c r="P206" s="456">
        <f xml:space="preserve"> Outputs!S11</f>
        <v>297.50379137925444</v>
      </c>
      <c r="Q206" s="456">
        <f xml:space="preserve"> Outputs!T11</f>
        <v>306.08167682745864</v>
      </c>
      <c r="R206" s="456">
        <f xml:space="preserve"> Outputs!U11</f>
        <v>315.51905088813692</v>
      </c>
      <c r="S206" s="456">
        <f xml:space="preserve"> Outputs!V11</f>
        <v>325.61566051655751</v>
      </c>
      <c r="T206" s="456">
        <f xml:space="preserve"> Outputs!W11</f>
        <v>336.03536165308736</v>
      </c>
      <c r="U206" s="456">
        <f xml:space="preserve"> Outputs!X11</f>
        <v>346.11642250268</v>
      </c>
      <c r="V206" s="456">
        <f xml:space="preserve"> Outputs!Y11</f>
        <v>356.49991517776039</v>
      </c>
      <c r="W206" s="456">
        <f xml:space="preserve"> Outputs!Z11</f>
        <v>367.19491263309322</v>
      </c>
      <c r="X206" s="456">
        <f xml:space="preserve"> Outputs!AA11</f>
        <v>378.21076001208604</v>
      </c>
      <c r="Y206" s="456">
        <f xml:space="preserve"> Outputs!AB11</f>
        <v>389.55708281244864</v>
      </c>
    </row>
    <row r="207" spans="1:25" ht="14">
      <c r="A207" t="s">
        <v>841</v>
      </c>
      <c r="B207" s="455" t="s">
        <v>747</v>
      </c>
      <c r="C207" s="455" t="s">
        <v>430</v>
      </c>
      <c r="D207" s="455" t="s">
        <v>50</v>
      </c>
      <c r="E207" s="455" t="s">
        <v>427</v>
      </c>
      <c r="F207" s="455"/>
      <c r="G207" s="456">
        <f xml:space="preserve"> Outputs!J12</f>
        <v>235.2</v>
      </c>
      <c r="H207" s="456">
        <f xml:space="preserve"> Outputs!K12</f>
        <v>241.8</v>
      </c>
      <c r="I207" s="456">
        <f xml:space="preserve"> Outputs!L12</f>
        <v>249.7</v>
      </c>
      <c r="J207" s="456">
        <f xml:space="preserve"> Outputs!M12</f>
        <v>256.3</v>
      </c>
      <c r="K207" s="456">
        <f xml:space="preserve"> Outputs!N12</f>
        <v>258.89999999999998</v>
      </c>
      <c r="L207" s="456">
        <f xml:space="preserve"> Outputs!O12</f>
        <v>263.10000000000002</v>
      </c>
      <c r="M207" s="456">
        <f xml:space="preserve"> Outputs!P12</f>
        <v>272.3</v>
      </c>
      <c r="N207" s="456">
        <f xml:space="preserve"> Outputs!Q12</f>
        <v>281.5</v>
      </c>
      <c r="O207" s="456">
        <f xml:space="preserve"> Outputs!R12</f>
        <v>289.60000000000002</v>
      </c>
      <c r="P207" s="456">
        <f xml:space="preserve"> Outputs!S12</f>
        <v>298.18921448748932</v>
      </c>
      <c r="Q207" s="456">
        <f xml:space="preserve"> Outputs!T12</f>
        <v>306.8365568148742</v>
      </c>
      <c r="R207" s="456">
        <f xml:space="preserve"> Outputs!U12</f>
        <v>316.34834127078682</v>
      </c>
      <c r="S207" s="456">
        <f xml:space="preserve"> Outputs!V12</f>
        <v>326.47148819145218</v>
      </c>
      <c r="T207" s="456">
        <f xml:space="preserve"> Outputs!W12</f>
        <v>336.91857581357868</v>
      </c>
      <c r="U207" s="456">
        <f xml:space="preserve"> Outputs!X12</f>
        <v>347.02613308798607</v>
      </c>
      <c r="V207" s="456">
        <f xml:space="preserve"> Outputs!Y12</f>
        <v>357.43691708062568</v>
      </c>
      <c r="W207" s="456">
        <f xml:space="preserve"> Outputs!Z12</f>
        <v>368.16002459304445</v>
      </c>
      <c r="X207" s="456">
        <f xml:space="preserve"> Outputs!AA12</f>
        <v>379.20482533083577</v>
      </c>
      <c r="Y207" s="456">
        <f xml:space="preserve"> Outputs!AB12</f>
        <v>390.58097009076084</v>
      </c>
    </row>
    <row r="208" spans="1:25" ht="14">
      <c r="A208" t="s">
        <v>841</v>
      </c>
      <c r="B208" s="455" t="s">
        <v>748</v>
      </c>
      <c r="C208" s="455" t="s">
        <v>431</v>
      </c>
      <c r="D208" s="455" t="s">
        <v>50</v>
      </c>
      <c r="E208" s="455" t="s">
        <v>427</v>
      </c>
      <c r="F208" s="455"/>
      <c r="G208" s="456">
        <f xml:space="preserve"> Outputs!J13</f>
        <v>234.7</v>
      </c>
      <c r="H208" s="456">
        <f xml:space="preserve"> Outputs!K13</f>
        <v>242.1</v>
      </c>
      <c r="I208" s="456">
        <f xml:space="preserve"> Outputs!L13</f>
        <v>249.7</v>
      </c>
      <c r="J208" s="456">
        <f xml:space="preserve"> Outputs!M13</f>
        <v>256</v>
      </c>
      <c r="K208" s="456">
        <f xml:space="preserve"> Outputs!N13</f>
        <v>258.60000000000002</v>
      </c>
      <c r="L208" s="456">
        <f xml:space="preserve"> Outputs!O13</f>
        <v>263.39999999999998</v>
      </c>
      <c r="M208" s="456">
        <f xml:space="preserve"> Outputs!P13</f>
        <v>272.89999999999998</v>
      </c>
      <c r="N208" s="456">
        <f xml:space="preserve"> Outputs!Q13</f>
        <v>281.7</v>
      </c>
      <c r="O208" s="456">
        <f xml:space="preserve"> Outputs!R13</f>
        <v>289.5</v>
      </c>
      <c r="P208" s="456">
        <f xml:space="preserve"> Outputs!S13</f>
        <v>298.87621675152292</v>
      </c>
      <c r="Q208" s="456">
        <f xml:space="preserve"> Outputs!T13</f>
        <v>307.59329853998446</v>
      </c>
      <c r="R208" s="456">
        <f xml:space="preserve"> Outputs!U13</f>
        <v>317.17981130799899</v>
      </c>
      <c r="S208" s="456">
        <f xml:space="preserve"> Outputs!V13</f>
        <v>327.32956526985515</v>
      </c>
      <c r="T208" s="456">
        <f xml:space="preserve"> Outputs!W13</f>
        <v>337.80411135849056</v>
      </c>
      <c r="U208" s="456">
        <f xml:space="preserve"> Outputs!X13</f>
        <v>347.9382346992453</v>
      </c>
      <c r="V208" s="456">
        <f xml:space="preserve"> Outputs!Y13</f>
        <v>358.37638174022266</v>
      </c>
      <c r="W208" s="456">
        <f xml:space="preserve"> Outputs!Z13</f>
        <v>369.12767319242937</v>
      </c>
      <c r="X208" s="456">
        <f xml:space="preserve"> Outputs!AA13</f>
        <v>380.20150338820224</v>
      </c>
      <c r="Y208" s="456">
        <f xml:space="preserve"> Outputs!AB13</f>
        <v>391.60754848984834</v>
      </c>
    </row>
    <row r="209" spans="1:25" ht="14">
      <c r="A209" t="s">
        <v>841</v>
      </c>
      <c r="B209" s="455" t="s">
        <v>749</v>
      </c>
      <c r="C209" s="455" t="s">
        <v>432</v>
      </c>
      <c r="D209" s="455" t="s">
        <v>50</v>
      </c>
      <c r="E209" s="455" t="s">
        <v>427</v>
      </c>
      <c r="F209" s="455"/>
      <c r="G209" s="456">
        <f xml:space="preserve"> Outputs!J14</f>
        <v>236.1</v>
      </c>
      <c r="H209" s="456">
        <f xml:space="preserve"> Outputs!K14</f>
        <v>243</v>
      </c>
      <c r="I209" s="456">
        <f xml:space="preserve"> Outputs!L14</f>
        <v>251</v>
      </c>
      <c r="J209" s="456">
        <f xml:space="preserve"> Outputs!M14</f>
        <v>257</v>
      </c>
      <c r="K209" s="456">
        <f xml:space="preserve"> Outputs!N14</f>
        <v>259.8</v>
      </c>
      <c r="L209" s="456">
        <f xml:space="preserve"> Outputs!O14</f>
        <v>264.39999999999998</v>
      </c>
      <c r="M209" s="456">
        <f xml:space="preserve"> Outputs!P14</f>
        <v>274.7</v>
      </c>
      <c r="N209" s="456">
        <f xml:space="preserve"> Outputs!Q14</f>
        <v>284.2</v>
      </c>
      <c r="O209" s="456">
        <f xml:space="preserve"> Outputs!R14</f>
        <v>291.5</v>
      </c>
      <c r="P209" s="456">
        <f xml:space="preserve"> Outputs!S14</f>
        <v>299.5648018095942</v>
      </c>
      <c r="Q209" s="456">
        <f xml:space="preserve"> Outputs!T14</f>
        <v>308.35190659433681</v>
      </c>
      <c r="R209" s="456">
        <f xml:space="preserve"> Outputs!U14</f>
        <v>318.01346672864008</v>
      </c>
      <c r="S209" s="456">
        <f xml:space="preserve"> Outputs!V14</f>
        <v>328.1898976639568</v>
      </c>
      <c r="T209" s="456">
        <f xml:space="preserve"> Outputs!W14</f>
        <v>338.69197438920344</v>
      </c>
      <c r="U209" s="456">
        <f xml:space="preserve"> Outputs!X14</f>
        <v>348.85273362087958</v>
      </c>
      <c r="V209" s="456">
        <f xml:space="preserve"> Outputs!Y14</f>
        <v>359.31831562950595</v>
      </c>
      <c r="W209" s="456">
        <f xml:space="preserve"> Outputs!Z14</f>
        <v>370.09786509839114</v>
      </c>
      <c r="X209" s="456">
        <f xml:space="preserve"> Outputs!AA14</f>
        <v>381.20080105134286</v>
      </c>
      <c r="Y209" s="456">
        <f xml:space="preserve"> Outputs!AB14</f>
        <v>392.63682508288315</v>
      </c>
    </row>
    <row r="210" spans="1:25" ht="14">
      <c r="A210" t="s">
        <v>841</v>
      </c>
      <c r="B210" s="455" t="s">
        <v>750</v>
      </c>
      <c r="C210" s="455" t="s">
        <v>433</v>
      </c>
      <c r="D210" s="455" t="s">
        <v>50</v>
      </c>
      <c r="E210" s="455" t="s">
        <v>427</v>
      </c>
      <c r="F210" s="455"/>
      <c r="G210" s="456">
        <f xml:space="preserve"> Outputs!J15</f>
        <v>237.9</v>
      </c>
      <c r="H210" s="456">
        <f xml:space="preserve"> Outputs!K15</f>
        <v>244.2</v>
      </c>
      <c r="I210" s="456">
        <f xml:space="preserve"> Outputs!L15</f>
        <v>251.9</v>
      </c>
      <c r="J210" s="456">
        <f xml:space="preserve"> Outputs!M15</f>
        <v>257.60000000000002</v>
      </c>
      <c r="K210" s="456">
        <f xml:space="preserve"> Outputs!N15</f>
        <v>259.60000000000002</v>
      </c>
      <c r="L210" s="456">
        <f xml:space="preserve"> Outputs!O15</f>
        <v>264.89999999999998</v>
      </c>
      <c r="M210" s="456">
        <f xml:space="preserve"> Outputs!P15</f>
        <v>275.10000000000002</v>
      </c>
      <c r="N210" s="456">
        <f xml:space="preserve"> Outputs!Q15</f>
        <v>284.10000000000002</v>
      </c>
      <c r="O210" s="456">
        <f xml:space="preserve"> Outputs!R15</f>
        <v>292.14789585630507</v>
      </c>
      <c r="P210" s="456">
        <f xml:space="preserve"> Outputs!S15</f>
        <v>300.25497330832422</v>
      </c>
      <c r="Q210" s="456">
        <f xml:space="preserve"> Outputs!T15</f>
        <v>309.11238558080265</v>
      </c>
      <c r="R210" s="456">
        <f xml:space="preserve"> Outputs!U15</f>
        <v>318.84931327663418</v>
      </c>
      <c r="S210" s="456">
        <f xml:space="preserve"> Outputs!V15</f>
        <v>329.05249130148667</v>
      </c>
      <c r="T210" s="456">
        <f xml:space="preserve"> Outputs!W15</f>
        <v>339.58217102313426</v>
      </c>
      <c r="U210" s="456">
        <f xml:space="preserve"> Outputs!X15</f>
        <v>349.76963615382829</v>
      </c>
      <c r="V210" s="456">
        <f xml:space="preserve"> Outputs!Y15</f>
        <v>360.26272523844312</v>
      </c>
      <c r="W210" s="456">
        <f xml:space="preserve"> Outputs!Z15</f>
        <v>371.07060699559645</v>
      </c>
      <c r="X210" s="456">
        <f xml:space="preserve"> Outputs!AA15</f>
        <v>382.20272520546433</v>
      </c>
      <c r="Y210" s="456">
        <f xml:space="preserve"> Outputs!AB15</f>
        <v>393.66880696162826</v>
      </c>
    </row>
    <row r="211" spans="1:25" ht="14">
      <c r="A211" t="s">
        <v>841</v>
      </c>
      <c r="B211" s="455" t="s">
        <v>751</v>
      </c>
      <c r="C211" s="455" t="s">
        <v>434</v>
      </c>
      <c r="D211" s="455" t="s">
        <v>50</v>
      </c>
      <c r="E211" s="455" t="s">
        <v>427</v>
      </c>
      <c r="F211" s="455"/>
      <c r="G211" s="456">
        <f xml:space="preserve"> Outputs!J16</f>
        <v>238</v>
      </c>
      <c r="H211" s="456">
        <f xml:space="preserve"> Outputs!K16</f>
        <v>245.6</v>
      </c>
      <c r="I211" s="456">
        <f xml:space="preserve"> Outputs!L16</f>
        <v>251.9</v>
      </c>
      <c r="J211" s="456">
        <f xml:space="preserve"> Outputs!M16</f>
        <v>257.7</v>
      </c>
      <c r="K211" s="456">
        <f xml:space="preserve"> Outputs!N16</f>
        <v>259.5</v>
      </c>
      <c r="L211" s="456">
        <f xml:space="preserve"> Outputs!O16</f>
        <v>264.8</v>
      </c>
      <c r="M211" s="456">
        <f xml:space="preserve"> Outputs!P16</f>
        <v>275.3</v>
      </c>
      <c r="N211" s="456">
        <f xml:space="preserve"> Outputs!Q16</f>
        <v>284.5</v>
      </c>
      <c r="O211" s="456">
        <f xml:space="preserve"> Outputs!R16</f>
        <v>292.79723174362425</v>
      </c>
      <c r="P211" s="456">
        <f xml:space="preserve"> Outputs!S16</f>
        <v>300.94673490273567</v>
      </c>
      <c r="Q211" s="456">
        <f xml:space="preserve"> Outputs!T16</f>
        <v>309.87474011360524</v>
      </c>
      <c r="R211" s="456">
        <f xml:space="preserve"> Outputs!U16</f>
        <v>319.68735671100222</v>
      </c>
      <c r="S211" s="456">
        <f xml:space="preserve"> Outputs!V16</f>
        <v>329.91735212575446</v>
      </c>
      <c r="T211" s="456">
        <f xml:space="preserve"> Outputs!W16</f>
        <v>340.47470739377866</v>
      </c>
      <c r="U211" s="456">
        <f xml:space="preserve"> Outputs!X16</f>
        <v>350.68894861559204</v>
      </c>
      <c r="V211" s="456">
        <f xml:space="preserve"> Outputs!Y16</f>
        <v>361.20961707405979</v>
      </c>
      <c r="W211" s="456">
        <f xml:space="preserve"> Outputs!Z16</f>
        <v>372.04590558628161</v>
      </c>
      <c r="X211" s="456">
        <f xml:space="preserve"> Outputs!AA16</f>
        <v>383.20728275387006</v>
      </c>
      <c r="Y211" s="456">
        <f xml:space="preserve"> Outputs!AB16</f>
        <v>394.70350123648615</v>
      </c>
    </row>
    <row r="212" spans="1:25" ht="14">
      <c r="A212" t="s">
        <v>841</v>
      </c>
      <c r="B212" s="455" t="s">
        <v>752</v>
      </c>
      <c r="C212" s="455" t="s">
        <v>435</v>
      </c>
      <c r="D212" s="455" t="s">
        <v>50</v>
      </c>
      <c r="E212" s="455" t="s">
        <v>427</v>
      </c>
      <c r="F212" s="455"/>
      <c r="G212" s="456">
        <f xml:space="preserve"> Outputs!J17</f>
        <v>238.5</v>
      </c>
      <c r="H212" s="456">
        <f xml:space="preserve"> Outputs!K17</f>
        <v>245.6</v>
      </c>
      <c r="I212" s="456">
        <f xml:space="preserve"> Outputs!L17</f>
        <v>252.1</v>
      </c>
      <c r="J212" s="456">
        <f xml:space="preserve"> Outputs!M17</f>
        <v>257.10000000000002</v>
      </c>
      <c r="K212" s="456">
        <f xml:space="preserve"> Outputs!N17</f>
        <v>259.8</v>
      </c>
      <c r="L212" s="456">
        <f xml:space="preserve"> Outputs!O17</f>
        <v>265.5</v>
      </c>
      <c r="M212" s="456">
        <f xml:space="preserve"> Outputs!P17</f>
        <v>275.8</v>
      </c>
      <c r="N212" s="456">
        <f xml:space="preserve"> Outputs!Q17</f>
        <v>284.60000000000002</v>
      </c>
      <c r="O212" s="456">
        <f xml:space="preserve"> Outputs!R17</f>
        <v>293.44801086260981</v>
      </c>
      <c r="P212" s="456">
        <f xml:space="preserve"> Outputs!S17</f>
        <v>301.640090256272</v>
      </c>
      <c r="Q212" s="456">
        <f xml:space="preserve"> Outputs!T17</f>
        <v>310.63897481834789</v>
      </c>
      <c r="R212" s="456">
        <f xml:space="preserve"> Outputs!U17</f>
        <v>320.52760280590189</v>
      </c>
      <c r="S212" s="456">
        <f xml:space="preserve"> Outputs!V17</f>
        <v>330.78448609569091</v>
      </c>
      <c r="T212" s="456">
        <f xml:space="preserve"> Outputs!W17</f>
        <v>341.36958965075308</v>
      </c>
      <c r="U212" s="456">
        <f xml:space="preserve"> Outputs!X17</f>
        <v>351.61067734027569</v>
      </c>
      <c r="V212" s="456">
        <f xml:space="preserve"> Outputs!Y17</f>
        <v>362.15899766048398</v>
      </c>
      <c r="W212" s="456">
        <f xml:space="preserve"> Outputs!Z17</f>
        <v>373.02376759029852</v>
      </c>
      <c r="X212" s="456">
        <f xml:space="preserve"> Outputs!AA17</f>
        <v>384.21448061800749</v>
      </c>
      <c r="Y212" s="456">
        <f xml:space="preserve"> Outputs!AB17</f>
        <v>395.74091503654773</v>
      </c>
    </row>
    <row r="213" spans="1:25" ht="14">
      <c r="A213" t="s">
        <v>841</v>
      </c>
      <c r="B213" s="455" t="s">
        <v>753</v>
      </c>
      <c r="C213" s="455" t="s">
        <v>436</v>
      </c>
      <c r="D213" s="455" t="s">
        <v>50</v>
      </c>
      <c r="E213" s="455" t="s">
        <v>427</v>
      </c>
      <c r="F213" s="455"/>
      <c r="G213" s="456">
        <f xml:space="preserve"> Outputs!J18</f>
        <v>239.4</v>
      </c>
      <c r="H213" s="456">
        <f xml:space="preserve"> Outputs!K18</f>
        <v>246.8</v>
      </c>
      <c r="I213" s="456">
        <f xml:space="preserve"> Outputs!L18</f>
        <v>253.4</v>
      </c>
      <c r="J213" s="456">
        <f xml:space="preserve"> Outputs!M18</f>
        <v>257.5</v>
      </c>
      <c r="K213" s="456">
        <f xml:space="preserve"> Outputs!N18</f>
        <v>260.60000000000002</v>
      </c>
      <c r="L213" s="456">
        <f xml:space="preserve"> Outputs!O18</f>
        <v>267.10000000000002</v>
      </c>
      <c r="M213" s="456">
        <f xml:space="preserve"> Outputs!P18</f>
        <v>278.10000000000002</v>
      </c>
      <c r="N213" s="456">
        <f xml:space="preserve"> Outputs!Q18</f>
        <v>285.60000000000002</v>
      </c>
      <c r="O213" s="456">
        <f xml:space="preserve"> Outputs!R18</f>
        <v>294.10023642102783</v>
      </c>
      <c r="P213" s="456">
        <f xml:space="preserve"> Outputs!S18</f>
        <v>302.33504304081697</v>
      </c>
      <c r="Q213" s="456">
        <f xml:space="preserve"> Outputs!T18</f>
        <v>311.40509433204181</v>
      </c>
      <c r="R213" s="456">
        <f xml:space="preserve"> Outputs!U18</f>
        <v>321.37005735066725</v>
      </c>
      <c r="S213" s="456">
        <f xml:space="preserve"> Outputs!V18</f>
        <v>331.65389918588875</v>
      </c>
      <c r="T213" s="456">
        <f xml:space="preserve"> Outputs!W18</f>
        <v>342.26682395983727</v>
      </c>
      <c r="U213" s="456">
        <f xml:space="preserve"> Outputs!X18</f>
        <v>352.53482867863238</v>
      </c>
      <c r="V213" s="456">
        <f xml:space="preserve"> Outputs!Y18</f>
        <v>363.11087353899137</v>
      </c>
      <c r="W213" s="456">
        <f xml:space="preserve"> Outputs!Z18</f>
        <v>374.00419974516115</v>
      </c>
      <c r="X213" s="456">
        <f xml:space="preserve"> Outputs!AA18</f>
        <v>385.22432573751598</v>
      </c>
      <c r="Y213" s="456">
        <f xml:space="preserve"> Outputs!AB18</f>
        <v>396.78105550964148</v>
      </c>
    </row>
    <row r="214" spans="1:25" ht="14">
      <c r="A214" t="s">
        <v>841</v>
      </c>
      <c r="B214" s="455" t="s">
        <v>754</v>
      </c>
      <c r="C214" s="455" t="s">
        <v>437</v>
      </c>
      <c r="D214" s="455" t="s">
        <v>50</v>
      </c>
      <c r="E214" s="455" t="s">
        <v>427</v>
      </c>
      <c r="F214" s="455"/>
      <c r="G214" s="456">
        <f xml:space="preserve"> Outputs!J19</f>
        <v>238</v>
      </c>
      <c r="H214" s="456">
        <f xml:space="preserve"> Outputs!K19</f>
        <v>245.8</v>
      </c>
      <c r="I214" s="456">
        <f xml:space="preserve"> Outputs!L19</f>
        <v>252.6</v>
      </c>
      <c r="J214" s="456">
        <f xml:space="preserve"> Outputs!M19</f>
        <v>255.4</v>
      </c>
      <c r="K214" s="456">
        <f xml:space="preserve"> Outputs!N19</f>
        <v>258.8</v>
      </c>
      <c r="L214" s="456">
        <f xml:space="preserve"> Outputs!O19</f>
        <v>265.5</v>
      </c>
      <c r="M214" s="456">
        <f xml:space="preserve"> Outputs!P19</f>
        <v>276</v>
      </c>
      <c r="N214" s="456">
        <f xml:space="preserve"> Outputs!Q19</f>
        <v>283</v>
      </c>
      <c r="O214" s="456">
        <f xml:space="preserve"> Outputs!R19</f>
        <v>294.77781803182262</v>
      </c>
      <c r="P214" s="456">
        <f xml:space="preserve"> Outputs!S19</f>
        <v>303.08068281857669</v>
      </c>
      <c r="Q214" s="456">
        <f xml:space="preserve"> Outputs!T19</f>
        <v>312.2235718506285</v>
      </c>
      <c r="R214" s="456">
        <f xml:space="preserve"> Outputs!U19</f>
        <v>322.21472614984873</v>
      </c>
      <c r="S214" s="456">
        <f xml:space="preserve"> Outputs!V19</f>
        <v>332.52559738664399</v>
      </c>
      <c r="T214" s="456">
        <f xml:space="preserve"> Outputs!W19</f>
        <v>343.16641650301671</v>
      </c>
      <c r="U214" s="456">
        <f xml:space="preserve"> Outputs!X19</f>
        <v>353.46140899810723</v>
      </c>
      <c r="V214" s="456">
        <f xml:space="preserve"> Outputs!Y19</f>
        <v>364.06525126805047</v>
      </c>
      <c r="W214" s="456">
        <f xml:space="preserve"> Outputs!Z19</f>
        <v>374.98720880609199</v>
      </c>
      <c r="X214" s="456">
        <f xml:space="preserve"> Outputs!AA19</f>
        <v>386.23682507027473</v>
      </c>
      <c r="Y214" s="456">
        <f xml:space="preserve"> Outputs!AB19</f>
        <v>397.82392982238298</v>
      </c>
    </row>
    <row r="215" spans="1:25" ht="14">
      <c r="A215" t="s">
        <v>841</v>
      </c>
      <c r="B215" s="455" t="s">
        <v>755</v>
      </c>
      <c r="C215" s="455" t="s">
        <v>438</v>
      </c>
      <c r="D215" s="455" t="s">
        <v>50</v>
      </c>
      <c r="E215" s="455" t="s">
        <v>427</v>
      </c>
      <c r="F215" s="455"/>
      <c r="G215" s="456">
        <f xml:space="preserve"> Outputs!J20</f>
        <v>239.9</v>
      </c>
      <c r="H215" s="456">
        <f xml:space="preserve"> Outputs!K20</f>
        <v>247.6</v>
      </c>
      <c r="I215" s="456">
        <f xml:space="preserve"> Outputs!L20</f>
        <v>254.2</v>
      </c>
      <c r="J215" s="456">
        <f xml:space="preserve"> Outputs!M20</f>
        <v>256.7</v>
      </c>
      <c r="K215" s="456">
        <f xml:space="preserve"> Outputs!N20</f>
        <v>260</v>
      </c>
      <c r="L215" s="456">
        <f xml:space="preserve"> Outputs!O20</f>
        <v>268.39999999999998</v>
      </c>
      <c r="M215" s="456">
        <f xml:space="preserve"> Outputs!P20</f>
        <v>278.10000000000002</v>
      </c>
      <c r="N215" s="456">
        <f xml:space="preserve"> Outputs!Q20</f>
        <v>285</v>
      </c>
      <c r="O215" s="456">
        <f xml:space="preserve"> Outputs!R20</f>
        <v>295.45696073228152</v>
      </c>
      <c r="P215" s="456">
        <f xml:space="preserve"> Outputs!S20</f>
        <v>303.82816154518133</v>
      </c>
      <c r="Q215" s="456">
        <f xml:space="preserve"> Outputs!T20</f>
        <v>313.04420060392721</v>
      </c>
      <c r="R215" s="456">
        <f xml:space="preserve"> Outputs!U20</f>
        <v>323.06161502325301</v>
      </c>
      <c r="S215" s="456">
        <f xml:space="preserve"> Outputs!V20</f>
        <v>333.39958670399722</v>
      </c>
      <c r="T215" s="456">
        <f xml:space="preserve"> Outputs!W20</f>
        <v>344.06837347852525</v>
      </c>
      <c r="U215" s="456">
        <f xml:space="preserve"> Outputs!X20</f>
        <v>354.39042468288102</v>
      </c>
      <c r="V215" s="456">
        <f xml:space="preserve"> Outputs!Y20</f>
        <v>365.02213742336744</v>
      </c>
      <c r="W215" s="456">
        <f xml:space="preserve"> Outputs!Z20</f>
        <v>375.97280154606847</v>
      </c>
      <c r="X215" s="456">
        <f xml:space="preserve"> Outputs!AA20</f>
        <v>387.25198559245052</v>
      </c>
      <c r="Y215" s="456">
        <f xml:space="preserve"> Outputs!AB20</f>
        <v>398.86954516022405</v>
      </c>
    </row>
    <row r="216" spans="1:25" ht="14">
      <c r="A216" t="s">
        <v>841</v>
      </c>
      <c r="B216" s="455" t="s">
        <v>756</v>
      </c>
      <c r="C216" s="455" t="s">
        <v>439</v>
      </c>
      <c r="D216" s="455" t="s">
        <v>50</v>
      </c>
      <c r="E216" s="455" t="s">
        <v>427</v>
      </c>
      <c r="F216" s="455"/>
      <c r="G216" s="456">
        <f xml:space="preserve"> Outputs!J21</f>
        <v>240.8</v>
      </c>
      <c r="H216" s="456">
        <f xml:space="preserve"> Outputs!K21</f>
        <v>248.7</v>
      </c>
      <c r="I216" s="456">
        <f xml:space="preserve"> Outputs!L21</f>
        <v>254.8</v>
      </c>
      <c r="J216" s="456">
        <f xml:space="preserve"> Outputs!M21</f>
        <v>257.10000000000002</v>
      </c>
      <c r="K216" s="456">
        <f xml:space="preserve"> Outputs!N21</f>
        <v>261.10000000000002</v>
      </c>
      <c r="L216" s="456">
        <f xml:space="preserve"> Outputs!O21</f>
        <v>269.3</v>
      </c>
      <c r="M216" s="456">
        <f xml:space="preserve"> Outputs!P21</f>
        <v>278.3</v>
      </c>
      <c r="N216" s="456">
        <f xml:space="preserve"> Outputs!Q21</f>
        <v>285.10000000000002</v>
      </c>
      <c r="O216" s="456">
        <f xml:space="preserve"> Outputs!R21</f>
        <v>296.13766811902059</v>
      </c>
      <c r="P216" s="456">
        <f xml:space="preserve"> Outputs!S21</f>
        <v>304.57748375597481</v>
      </c>
      <c r="Q216" s="456">
        <f xml:space="preserve"> Outputs!T21</f>
        <v>313.86698624610767</v>
      </c>
      <c r="R216" s="456">
        <f xml:space="preserve"> Outputs!U21</f>
        <v>323.91072980598324</v>
      </c>
      <c r="S216" s="456">
        <f xml:space="preserve"> Outputs!V21</f>
        <v>334.27587315977479</v>
      </c>
      <c r="T216" s="456">
        <f xml:space="preserve"> Outputs!W21</f>
        <v>344.97270110088772</v>
      </c>
      <c r="U216" s="456">
        <f xml:space="preserve"> Outputs!X21</f>
        <v>355.32188213391436</v>
      </c>
      <c r="V216" s="456">
        <f xml:space="preserve"> Outputs!Y21</f>
        <v>365.98153859793177</v>
      </c>
      <c r="W216" s="456">
        <f xml:space="preserve"> Outputs!Z21</f>
        <v>376.96098475586973</v>
      </c>
      <c r="X216" s="456">
        <f xml:space="preserve"> Outputs!AA21</f>
        <v>388.26981429854584</v>
      </c>
      <c r="Y216" s="456">
        <f xml:space="preserve"> Outputs!AB21</f>
        <v>399.91790872750221</v>
      </c>
    </row>
    <row r="217" spans="1:25" ht="14">
      <c r="A217" t="s">
        <v>841</v>
      </c>
      <c r="B217" s="455" t="s">
        <v>757</v>
      </c>
      <c r="C217" s="455" t="s">
        <v>440</v>
      </c>
      <c r="D217" s="455" t="s">
        <v>50</v>
      </c>
      <c r="E217" s="455" t="s">
        <v>427</v>
      </c>
      <c r="F217" s="455"/>
      <c r="G217" s="456">
        <f xml:space="preserve"> Outputs!J24</f>
        <v>12</v>
      </c>
      <c r="H217" s="456">
        <f xml:space="preserve"> Outputs!K24</f>
        <v>12</v>
      </c>
      <c r="I217" s="456">
        <f xml:space="preserve"> Outputs!L24</f>
        <v>12</v>
      </c>
      <c r="J217" s="456">
        <f xml:space="preserve"> Outputs!M24</f>
        <v>12</v>
      </c>
      <c r="K217" s="456">
        <f xml:space="preserve"> Outputs!N24</f>
        <v>12</v>
      </c>
      <c r="L217" s="456">
        <f xml:space="preserve"> Outputs!O24</f>
        <v>12</v>
      </c>
      <c r="M217" s="456">
        <f xml:space="preserve"> Outputs!P24</f>
        <v>12</v>
      </c>
      <c r="N217" s="456">
        <f xml:space="preserve"> Outputs!Q24</f>
        <v>12</v>
      </c>
      <c r="O217" s="456">
        <f xml:space="preserve"> Outputs!R24</f>
        <v>12</v>
      </c>
      <c r="P217" s="456">
        <f xml:space="preserve"> Outputs!S24</f>
        <v>12</v>
      </c>
      <c r="Q217" s="456">
        <f xml:space="preserve"> Outputs!T24</f>
        <v>12</v>
      </c>
      <c r="R217" s="456">
        <f xml:space="preserve"> Outputs!U24</f>
        <v>12</v>
      </c>
      <c r="S217" s="456">
        <f xml:space="preserve"> Outputs!V24</f>
        <v>12</v>
      </c>
      <c r="T217" s="456">
        <f xml:space="preserve"> Outputs!W24</f>
        <v>12</v>
      </c>
      <c r="U217" s="456">
        <f xml:space="preserve"> Outputs!X24</f>
        <v>12</v>
      </c>
      <c r="V217" s="456">
        <f xml:space="preserve"> Outputs!Y24</f>
        <v>12</v>
      </c>
      <c r="W217" s="456">
        <f xml:space="preserve"> Outputs!Z24</f>
        <v>12</v>
      </c>
      <c r="X217" s="456">
        <f xml:space="preserve"> Outputs!AA24</f>
        <v>12</v>
      </c>
      <c r="Y217" s="456">
        <f xml:space="preserve"> Outputs!AB24</f>
        <v>12</v>
      </c>
    </row>
    <row r="218" spans="1:25" ht="14">
      <c r="A218" t="s">
        <v>841</v>
      </c>
      <c r="B218" s="455" t="s">
        <v>758</v>
      </c>
      <c r="C218" s="455" t="s">
        <v>441</v>
      </c>
      <c r="D218" s="455" t="s">
        <v>50</v>
      </c>
      <c r="E218" s="455" t="s">
        <v>427</v>
      </c>
      <c r="F218" s="455"/>
      <c r="G218" s="456">
        <f xml:space="preserve"> Outputs!J25</f>
        <v>93.3</v>
      </c>
      <c r="H218" s="456">
        <f xml:space="preserve"> Outputs!K25</f>
        <v>95.9</v>
      </c>
      <c r="I218" s="456">
        <f xml:space="preserve"> Outputs!L25</f>
        <v>98</v>
      </c>
      <c r="J218" s="456">
        <f xml:space="preserve"> Outputs!M25</f>
        <v>99.6</v>
      </c>
      <c r="K218" s="456">
        <f xml:space="preserve"> Outputs!N25</f>
        <v>99.9</v>
      </c>
      <c r="L218" s="456">
        <f xml:space="preserve"> Outputs!O25</f>
        <v>100.6</v>
      </c>
      <c r="M218" s="456">
        <f xml:space="preserve"> Outputs!P25</f>
        <v>103.2</v>
      </c>
      <c r="N218" s="456">
        <f xml:space="preserve"> Outputs!Q25</f>
        <v>105.5</v>
      </c>
      <c r="O218" s="456">
        <f xml:space="preserve"> Outputs!R25</f>
        <v>107.6</v>
      </c>
      <c r="P218" s="456">
        <f xml:space="preserve"> Outputs!S25</f>
        <v>109.70335473997172</v>
      </c>
      <c r="Q218" s="456">
        <f xml:space="preserve"> Outputs!T25</f>
        <v>111.89742183477122</v>
      </c>
      <c r="R218" s="456">
        <f xml:space="preserve"> Outputs!U25</f>
        <v>114.1726572294514</v>
      </c>
      <c r="S218" s="456">
        <f xml:space="preserve"> Outputs!V25</f>
        <v>116.57028303126997</v>
      </c>
      <c r="T218" s="456">
        <f xml:space="preserve"> Outputs!W25</f>
        <v>119.0182589749267</v>
      </c>
      <c r="U218" s="456">
        <f xml:space="preserve"> Outputs!X25</f>
        <v>121.39862415442524</v>
      </c>
      <c r="V218" s="456">
        <f xml:space="preserve"> Outputs!Y25</f>
        <v>123.82659663751375</v>
      </c>
      <c r="W218" s="456">
        <f xml:space="preserve"> Outputs!Z25</f>
        <v>126.30312857026402</v>
      </c>
      <c r="X218" s="456">
        <f xml:space="preserve"> Outputs!AA25</f>
        <v>128.8291911416693</v>
      </c>
      <c r="Y218" s="456">
        <f xml:space="preserve"> Outputs!AB25</f>
        <v>131.40577496450268</v>
      </c>
    </row>
    <row r="219" spans="1:25" ht="14">
      <c r="A219" t="s">
        <v>841</v>
      </c>
      <c r="B219" s="455" t="s">
        <v>759</v>
      </c>
      <c r="C219" s="455" t="s">
        <v>442</v>
      </c>
      <c r="D219" s="455" t="s">
        <v>50</v>
      </c>
      <c r="E219" s="455" t="s">
        <v>427</v>
      </c>
      <c r="F219" s="455"/>
      <c r="G219" s="456">
        <f xml:space="preserve"> Outputs!J26</f>
        <v>93.5</v>
      </c>
      <c r="H219" s="456">
        <f xml:space="preserve"> Outputs!K26</f>
        <v>95.9</v>
      </c>
      <c r="I219" s="456">
        <f xml:space="preserve"> Outputs!L26</f>
        <v>98.2</v>
      </c>
      <c r="J219" s="456">
        <f xml:space="preserve"> Outputs!M26</f>
        <v>99.6</v>
      </c>
      <c r="K219" s="456">
        <f xml:space="preserve"> Outputs!N26</f>
        <v>100.1</v>
      </c>
      <c r="L219" s="456">
        <f xml:space="preserve"> Outputs!O26</f>
        <v>100.8</v>
      </c>
      <c r="M219" s="456">
        <f xml:space="preserve"> Outputs!P26</f>
        <v>103.5</v>
      </c>
      <c r="N219" s="456">
        <f xml:space="preserve"> Outputs!Q26</f>
        <v>105.9</v>
      </c>
      <c r="O219" s="456">
        <f xml:space="preserve"> Outputs!R26</f>
        <v>107.9</v>
      </c>
      <c r="P219" s="456">
        <f xml:space="preserve"> Outputs!S26</f>
        <v>109.88453874941817</v>
      </c>
      <c r="Q219" s="456">
        <f xml:space="preserve"> Outputs!T26</f>
        <v>112.08222952440661</v>
      </c>
      <c r="R219" s="456">
        <f xml:space="preserve"> Outputs!U26</f>
        <v>114.37056169674494</v>
      </c>
      <c r="S219" s="456">
        <f xml:space="preserve"> Outputs!V26</f>
        <v>116.77234349237666</v>
      </c>
      <c r="T219" s="456">
        <f xml:space="preserve"> Outputs!W26</f>
        <v>119.22456270571664</v>
      </c>
      <c r="U219" s="456">
        <f xml:space="preserve"> Outputs!X26</f>
        <v>121.60905395983097</v>
      </c>
      <c r="V219" s="456">
        <f xml:space="preserve"> Outputs!Y26</f>
        <v>124.0412350390276</v>
      </c>
      <c r="W219" s="456">
        <f xml:space="preserve"> Outputs!Z26</f>
        <v>126.52205973980816</v>
      </c>
      <c r="X219" s="456">
        <f xml:space="preserve"> Outputs!AA26</f>
        <v>129.05250093460432</v>
      </c>
      <c r="Y219" s="456">
        <f xml:space="preserve"> Outputs!AB26</f>
        <v>131.63355095329641</v>
      </c>
    </row>
    <row r="220" spans="1:25" ht="14">
      <c r="A220" t="s">
        <v>841</v>
      </c>
      <c r="B220" s="455" t="s">
        <v>760</v>
      </c>
      <c r="C220" s="455" t="s">
        <v>443</v>
      </c>
      <c r="D220" s="455" t="s">
        <v>50</v>
      </c>
      <c r="E220" s="455" t="s">
        <v>427</v>
      </c>
      <c r="F220" s="455"/>
      <c r="G220" s="456">
        <f xml:space="preserve"> Outputs!J27</f>
        <v>93.5</v>
      </c>
      <c r="H220" s="456">
        <f xml:space="preserve"> Outputs!K27</f>
        <v>95.6</v>
      </c>
      <c r="I220" s="456">
        <f xml:space="preserve"> Outputs!L27</f>
        <v>98</v>
      </c>
      <c r="J220" s="456">
        <f xml:space="preserve"> Outputs!M27</f>
        <v>99.8</v>
      </c>
      <c r="K220" s="456">
        <f xml:space="preserve"> Outputs!N27</f>
        <v>100.1</v>
      </c>
      <c r="L220" s="456">
        <f xml:space="preserve"> Outputs!O27</f>
        <v>101</v>
      </c>
      <c r="M220" s="456">
        <f xml:space="preserve"> Outputs!P27</f>
        <v>103.5</v>
      </c>
      <c r="N220" s="456">
        <f xml:space="preserve"> Outputs!Q27</f>
        <v>105.9</v>
      </c>
      <c r="O220" s="456">
        <f xml:space="preserve"> Outputs!R27</f>
        <v>107.9</v>
      </c>
      <c r="P220" s="456">
        <f xml:space="preserve"> Outputs!S27</f>
        <v>110.06602199898684</v>
      </c>
      <c r="Q220" s="456">
        <f xml:space="preserve"> Outputs!T27</f>
        <v>112.26734243896665</v>
      </c>
      <c r="R220" s="456">
        <f xml:space="preserve"> Outputs!U27</f>
        <v>114.56880920745294</v>
      </c>
      <c r="S220" s="456">
        <f xml:space="preserve"> Outputs!V27</f>
        <v>116.97475420080953</v>
      </c>
      <c r="T220" s="456">
        <f xml:space="preserve"> Outputs!W27</f>
        <v>119.4312240390266</v>
      </c>
      <c r="U220" s="456">
        <f xml:space="preserve"> Outputs!X27</f>
        <v>121.81984851980714</v>
      </c>
      <c r="V220" s="456">
        <f xml:space="preserve"> Outputs!Y27</f>
        <v>124.25624549020328</v>
      </c>
      <c r="W220" s="456">
        <f xml:space="preserve"> Outputs!Z27</f>
        <v>126.74137040000736</v>
      </c>
      <c r="X220" s="456">
        <f xml:space="preserve"> Outputs!AA27</f>
        <v>129.27619780800751</v>
      </c>
      <c r="Y220" s="456">
        <f xml:space="preserve"> Outputs!AB27</f>
        <v>131.86172176416767</v>
      </c>
    </row>
    <row r="221" spans="1:25" ht="14">
      <c r="A221" t="s">
        <v>841</v>
      </c>
      <c r="B221" s="455" t="s">
        <v>761</v>
      </c>
      <c r="C221" s="455" t="s">
        <v>444</v>
      </c>
      <c r="D221" s="455" t="s">
        <v>50</v>
      </c>
      <c r="E221" s="455" t="s">
        <v>427</v>
      </c>
      <c r="F221" s="455"/>
      <c r="G221" s="456">
        <f xml:space="preserve"> Outputs!J28</f>
        <v>93.5</v>
      </c>
      <c r="H221" s="456">
        <f xml:space="preserve"> Outputs!K28</f>
        <v>95.7</v>
      </c>
      <c r="I221" s="456">
        <f xml:space="preserve"> Outputs!L28</f>
        <v>98</v>
      </c>
      <c r="J221" s="456">
        <f xml:space="preserve"> Outputs!M28</f>
        <v>99.6</v>
      </c>
      <c r="K221" s="456">
        <f xml:space="preserve"> Outputs!N28</f>
        <v>100</v>
      </c>
      <c r="L221" s="456">
        <f xml:space="preserve"> Outputs!O28</f>
        <v>100.9</v>
      </c>
      <c r="M221" s="456">
        <f xml:space="preserve"> Outputs!P28</f>
        <v>103.5</v>
      </c>
      <c r="N221" s="456">
        <f xml:space="preserve"> Outputs!Q28</f>
        <v>105.9</v>
      </c>
      <c r="O221" s="456">
        <f xml:space="preserve"> Outputs!R28</f>
        <v>108</v>
      </c>
      <c r="P221" s="456">
        <f xml:space="preserve"> Outputs!S28</f>
        <v>110.24780498289711</v>
      </c>
      <c r="Q221" s="456">
        <f xml:space="preserve"> Outputs!T28</f>
        <v>112.45276108255513</v>
      </c>
      <c r="R221" s="456">
        <f xml:space="preserve"> Outputs!U28</f>
        <v>114.7674003561996</v>
      </c>
      <c r="S221" s="456">
        <f xml:space="preserve"> Outputs!V28</f>
        <v>117.17751576367986</v>
      </c>
      <c r="T221" s="456">
        <f xml:space="preserve"> Outputs!W28</f>
        <v>119.63824359471722</v>
      </c>
      <c r="U221" s="456">
        <f xml:space="preserve"> Outputs!X28</f>
        <v>122.03100846661157</v>
      </c>
      <c r="V221" s="456">
        <f xml:space="preserve"> Outputs!Y28</f>
        <v>124.4716286359438</v>
      </c>
      <c r="W221" s="456">
        <f xml:space="preserve"> Outputs!Z28</f>
        <v>126.96106120866268</v>
      </c>
      <c r="X221" s="456">
        <f xml:space="preserve"> Outputs!AA28</f>
        <v>129.50028243283595</v>
      </c>
      <c r="Y221" s="456">
        <f xml:space="preserve"> Outputs!AB28</f>
        <v>132.09028808149267</v>
      </c>
    </row>
    <row r="222" spans="1:25" ht="14">
      <c r="A222" t="s">
        <v>841</v>
      </c>
      <c r="B222" s="455" t="s">
        <v>762</v>
      </c>
      <c r="C222" s="455" t="s">
        <v>445</v>
      </c>
      <c r="D222" s="455" t="s">
        <v>50</v>
      </c>
      <c r="E222" s="455" t="s">
        <v>427</v>
      </c>
      <c r="F222" s="455"/>
      <c r="G222" s="456">
        <f xml:space="preserve"> Outputs!J29</f>
        <v>93.9</v>
      </c>
      <c r="H222" s="456">
        <f xml:space="preserve"> Outputs!K29</f>
        <v>96.1</v>
      </c>
      <c r="I222" s="456">
        <f xml:space="preserve"> Outputs!L29</f>
        <v>98.4</v>
      </c>
      <c r="J222" s="456">
        <f xml:space="preserve"> Outputs!M29</f>
        <v>99.9</v>
      </c>
      <c r="K222" s="456">
        <f xml:space="preserve"> Outputs!N29</f>
        <v>100.3</v>
      </c>
      <c r="L222" s="456">
        <f xml:space="preserve"> Outputs!O29</f>
        <v>101.2</v>
      </c>
      <c r="M222" s="456">
        <f xml:space="preserve"> Outputs!P29</f>
        <v>104</v>
      </c>
      <c r="N222" s="456">
        <f xml:space="preserve"> Outputs!Q29</f>
        <v>106.5</v>
      </c>
      <c r="O222" s="456">
        <f xml:space="preserve"> Outputs!R29</f>
        <v>108.3</v>
      </c>
      <c r="P222" s="456">
        <f xml:space="preserve"> Outputs!S29</f>
        <v>110.42988819618461</v>
      </c>
      <c r="Q222" s="456">
        <f xml:space="preserve"> Outputs!T29</f>
        <v>112.63848596010838</v>
      </c>
      <c r="R222" s="456">
        <f xml:space="preserve"> Outputs!U29</f>
        <v>114.96633573863983</v>
      </c>
      <c r="S222" s="456">
        <f xml:space="preserve"> Outputs!V29</f>
        <v>117.38062878915133</v>
      </c>
      <c r="T222" s="456">
        <f xml:space="preserve"> Outputs!W29</f>
        <v>119.8456219937236</v>
      </c>
      <c r="U222" s="456">
        <f xml:space="preserve"> Outputs!X29</f>
        <v>122.24253443359807</v>
      </c>
      <c r="V222" s="456">
        <f xml:space="preserve"> Outputs!Y29</f>
        <v>124.68738512227003</v>
      </c>
      <c r="W222" s="456">
        <f xml:space="preserve"> Outputs!Z29</f>
        <v>127.18113282471543</v>
      </c>
      <c r="X222" s="456">
        <f xml:space="preserve"> Outputs!AA29</f>
        <v>129.72475548120974</v>
      </c>
      <c r="Y222" s="456">
        <f xml:space="preserve"> Outputs!AB29</f>
        <v>132.31925059083395</v>
      </c>
    </row>
    <row r="223" spans="1:25" ht="14">
      <c r="A223" t="s">
        <v>841</v>
      </c>
      <c r="B223" s="455" t="s">
        <v>763</v>
      </c>
      <c r="C223" s="455" t="s">
        <v>446</v>
      </c>
      <c r="D223" s="455" t="s">
        <v>50</v>
      </c>
      <c r="E223" s="455" t="s">
        <v>427</v>
      </c>
      <c r="F223" s="455"/>
      <c r="G223" s="456">
        <f xml:space="preserve"> Outputs!J30</f>
        <v>94.5</v>
      </c>
      <c r="H223" s="456">
        <f xml:space="preserve"> Outputs!K30</f>
        <v>96.4</v>
      </c>
      <c r="I223" s="456">
        <f xml:space="preserve"> Outputs!L30</f>
        <v>98.7</v>
      </c>
      <c r="J223" s="456">
        <f xml:space="preserve"> Outputs!M30</f>
        <v>100</v>
      </c>
      <c r="K223" s="456">
        <f xml:space="preserve"> Outputs!N30</f>
        <v>100.2</v>
      </c>
      <c r="L223" s="456">
        <f xml:space="preserve"> Outputs!O30</f>
        <v>101.5</v>
      </c>
      <c r="M223" s="456">
        <f xml:space="preserve"> Outputs!P30</f>
        <v>104.3</v>
      </c>
      <c r="N223" s="456">
        <f xml:space="preserve"> Outputs!Q30</f>
        <v>106.6</v>
      </c>
      <c r="O223" s="456">
        <f xml:space="preserve"> Outputs!R30</f>
        <v>108.4699996176289</v>
      </c>
      <c r="P223" s="456">
        <f xml:space="preserve"> Outputs!S30</f>
        <v>110.61227213470256</v>
      </c>
      <c r="Q223" s="456">
        <f xml:space="preserve"> Outputs!T30</f>
        <v>112.8245175773967</v>
      </c>
      <c r="R223" s="456">
        <f xml:space="preserve"> Outputs!U30</f>
        <v>115.16561595146101</v>
      </c>
      <c r="S223" s="456">
        <f xml:space="preserve"> Outputs!V30</f>
        <v>117.58409388644176</v>
      </c>
      <c r="T223" s="456">
        <f xml:space="preserve"> Outputs!W30</f>
        <v>120.05335985805712</v>
      </c>
      <c r="U223" s="456">
        <f xml:space="preserve"> Outputs!X30</f>
        <v>122.45442705521826</v>
      </c>
      <c r="V223" s="456">
        <f xml:space="preserve"> Outputs!Y30</f>
        <v>124.90351559632263</v>
      </c>
      <c r="W223" s="456">
        <f xml:space="preserve"> Outputs!Z30</f>
        <v>127.40158590824909</v>
      </c>
      <c r="X223" s="456">
        <f xml:space="preserve"> Outputs!AA30</f>
        <v>129.94961762641407</v>
      </c>
      <c r="Y223" s="456">
        <f xml:space="preserve"> Outputs!AB30</f>
        <v>132.54860997894235</v>
      </c>
    </row>
    <row r="224" spans="1:25" ht="14">
      <c r="A224" t="s">
        <v>841</v>
      </c>
      <c r="B224" s="455" t="s">
        <v>764</v>
      </c>
      <c r="C224" s="455" t="s">
        <v>447</v>
      </c>
      <c r="D224" s="455" t="s">
        <v>50</v>
      </c>
      <c r="E224" s="455" t="s">
        <v>427</v>
      </c>
      <c r="F224" s="455"/>
      <c r="G224" s="456">
        <f xml:space="preserve"> Outputs!J31</f>
        <v>94.5</v>
      </c>
      <c r="H224" s="456">
        <f xml:space="preserve"> Outputs!K31</f>
        <v>96.8</v>
      </c>
      <c r="I224" s="456">
        <f xml:space="preserve"> Outputs!L31</f>
        <v>98.8</v>
      </c>
      <c r="J224" s="456">
        <f xml:space="preserve"> Outputs!M31</f>
        <v>100.1</v>
      </c>
      <c r="K224" s="456">
        <f xml:space="preserve"> Outputs!N31</f>
        <v>100.3</v>
      </c>
      <c r="L224" s="456">
        <f xml:space="preserve"> Outputs!O31</f>
        <v>101.6</v>
      </c>
      <c r="M224" s="456">
        <f xml:space="preserve"> Outputs!P31</f>
        <v>104.4</v>
      </c>
      <c r="N224" s="456">
        <f xml:space="preserve"> Outputs!Q31</f>
        <v>106.7</v>
      </c>
      <c r="O224" s="456">
        <f xml:space="preserve"> Outputs!R31</f>
        <v>108.64026608539625</v>
      </c>
      <c r="P224" s="456">
        <f xml:space="preserve"> Outputs!S31</f>
        <v>110.79495729512315</v>
      </c>
      <c r="Q224" s="456">
        <f xml:space="preserve"> Outputs!T31</f>
        <v>113.01085644102571</v>
      </c>
      <c r="R224" s="456">
        <f xml:space="preserve"> Outputs!U31</f>
        <v>115.36524159238483</v>
      </c>
      <c r="S224" s="456">
        <f xml:space="preserve"> Outputs!V31</f>
        <v>117.78791166582499</v>
      </c>
      <c r="T224" s="456">
        <f xml:space="preserve"> Outputs!W31</f>
        <v>120.2614578108074</v>
      </c>
      <c r="U224" s="456">
        <f xml:space="preserve"> Outputs!X31</f>
        <v>122.66668696702355</v>
      </c>
      <c r="V224" s="456">
        <f xml:space="preserve"> Outputs!Y31</f>
        <v>125.12002070636403</v>
      </c>
      <c r="W224" s="456">
        <f xml:space="preserve"> Outputs!Z31</f>
        <v>127.62242112049131</v>
      </c>
      <c r="X224" s="456">
        <f xml:space="preserve"> Outputs!AA31</f>
        <v>130.17486954290115</v>
      </c>
      <c r="Y224" s="456">
        <f xml:space="preserve"> Outputs!AB31</f>
        <v>132.77836693375917</v>
      </c>
    </row>
    <row r="225" spans="1:25" ht="14">
      <c r="A225" t="s">
        <v>841</v>
      </c>
      <c r="B225" s="455" t="s">
        <v>765</v>
      </c>
      <c r="C225" s="455" t="s">
        <v>448</v>
      </c>
      <c r="D225" s="455" t="s">
        <v>50</v>
      </c>
      <c r="E225" s="455" t="s">
        <v>427</v>
      </c>
      <c r="F225" s="455"/>
      <c r="G225" s="456">
        <f xml:space="preserve"> Outputs!J32</f>
        <v>94.7</v>
      </c>
      <c r="H225" s="456">
        <f xml:space="preserve"> Outputs!K32</f>
        <v>97</v>
      </c>
      <c r="I225" s="456">
        <f xml:space="preserve"> Outputs!L32</f>
        <v>98.8</v>
      </c>
      <c r="J225" s="456">
        <f xml:space="preserve"> Outputs!M32</f>
        <v>99.9</v>
      </c>
      <c r="K225" s="456">
        <f xml:space="preserve"> Outputs!N32</f>
        <v>100.3</v>
      </c>
      <c r="L225" s="456">
        <f xml:space="preserve"> Outputs!O32</f>
        <v>101.8</v>
      </c>
      <c r="M225" s="456">
        <f xml:space="preserve"> Outputs!P32</f>
        <v>104.7</v>
      </c>
      <c r="N225" s="456">
        <f xml:space="preserve"> Outputs!Q32</f>
        <v>106.9</v>
      </c>
      <c r="O225" s="456">
        <f xml:space="preserve"> Outputs!R32</f>
        <v>108.81079982217945</v>
      </c>
      <c r="P225" s="456">
        <f xml:space="preserve"> Outputs!S32</f>
        <v>110.97794417493883</v>
      </c>
      <c r="Q225" s="456">
        <f xml:space="preserve"> Outputs!T32</f>
        <v>113.1975030584377</v>
      </c>
      <c r="R225" s="456">
        <f xml:space="preserve"> Outputs!U32</f>
        <v>115.56521326016906</v>
      </c>
      <c r="S225" s="456">
        <f xml:space="preserve"> Outputs!V32</f>
        <v>117.99208273863269</v>
      </c>
      <c r="T225" s="456">
        <f xml:space="preserve"> Outputs!W32</f>
        <v>120.46991647614406</v>
      </c>
      <c r="U225" s="456">
        <f xml:space="preserve"> Outputs!X32</f>
        <v>122.87931480566695</v>
      </c>
      <c r="V225" s="456">
        <f xml:space="preserve"> Outputs!Y32</f>
        <v>125.3369011017803</v>
      </c>
      <c r="W225" s="456">
        <f xml:space="preserve"> Outputs!Z32</f>
        <v>127.8436391238159</v>
      </c>
      <c r="X225" s="456">
        <f xml:space="preserve"> Outputs!AA32</f>
        <v>130.40051190629222</v>
      </c>
      <c r="Y225" s="456">
        <f xml:space="preserve"> Outputs!AB32</f>
        <v>133.00852214441807</v>
      </c>
    </row>
    <row r="226" spans="1:25" ht="14">
      <c r="A226" t="s">
        <v>841</v>
      </c>
      <c r="B226" s="455" t="s">
        <v>766</v>
      </c>
      <c r="C226" s="455" t="s">
        <v>449</v>
      </c>
      <c r="D226" s="455" t="s">
        <v>50</v>
      </c>
      <c r="E226" s="455" t="s">
        <v>427</v>
      </c>
      <c r="F226" s="455"/>
      <c r="G226" s="456">
        <f xml:space="preserve"> Outputs!J33</f>
        <v>95</v>
      </c>
      <c r="H226" s="456">
        <f xml:space="preserve"> Outputs!K33</f>
        <v>97.3</v>
      </c>
      <c r="I226" s="456">
        <f xml:space="preserve"> Outputs!L33</f>
        <v>99.2</v>
      </c>
      <c r="J226" s="456">
        <f xml:space="preserve"> Outputs!M33</f>
        <v>99.9</v>
      </c>
      <c r="K226" s="456">
        <f xml:space="preserve"> Outputs!N33</f>
        <v>100.4</v>
      </c>
      <c r="L226" s="456">
        <f xml:space="preserve"> Outputs!O33</f>
        <v>102.2</v>
      </c>
      <c r="M226" s="456">
        <f xml:space="preserve"> Outputs!P33</f>
        <v>105</v>
      </c>
      <c r="N226" s="456">
        <f xml:space="preserve"> Outputs!Q33</f>
        <v>107.1</v>
      </c>
      <c r="O226" s="456">
        <f xml:space="preserve"> Outputs!R33</f>
        <v>108.98160124751338</v>
      </c>
      <c r="P226" s="456">
        <f xml:space="preserve"> Outputs!S33</f>
        <v>111.1612332724637</v>
      </c>
      <c r="Q226" s="456">
        <f xml:space="preserve"> Outputs!T33</f>
        <v>113.38445793791308</v>
      </c>
      <c r="R226" s="456">
        <f xml:space="preserve"> Outputs!U33</f>
        <v>115.76553155460934</v>
      </c>
      <c r="S226" s="456">
        <f xml:space="preserve"> Outputs!V33</f>
        <v>118.19660771725621</v>
      </c>
      <c r="T226" s="456">
        <f xml:space="preserve"> Outputs!W33</f>
        <v>120.67873647931867</v>
      </c>
      <c r="U226" s="456">
        <f xml:space="preserve"> Outputs!X33</f>
        <v>123.09231120890504</v>
      </c>
      <c r="V226" s="456">
        <f xml:space="preserve"> Outputs!Y33</f>
        <v>125.55415743308315</v>
      </c>
      <c r="W226" s="456">
        <f xml:space="preserve"> Outputs!Z33</f>
        <v>128.0652405817448</v>
      </c>
      <c r="X226" s="456">
        <f xml:space="preserve"> Outputs!AA33</f>
        <v>130.6265453933797</v>
      </c>
      <c r="Y226" s="456">
        <f xml:space="preserve"> Outputs!AB33</f>
        <v>133.23907630124731</v>
      </c>
    </row>
    <row r="227" spans="1:25" ht="14">
      <c r="A227" t="s">
        <v>841</v>
      </c>
      <c r="B227" s="455" t="s">
        <v>767</v>
      </c>
      <c r="C227" s="455" t="s">
        <v>450</v>
      </c>
      <c r="D227" s="455" t="s">
        <v>50</v>
      </c>
      <c r="E227" s="455" t="s">
        <v>427</v>
      </c>
      <c r="F227" s="455"/>
      <c r="G227" s="456">
        <f xml:space="preserve"> Outputs!J34</f>
        <v>94.7</v>
      </c>
      <c r="H227" s="456">
        <f xml:space="preserve"> Outputs!K34</f>
        <v>97</v>
      </c>
      <c r="I227" s="456">
        <f xml:space="preserve"> Outputs!L34</f>
        <v>98.7</v>
      </c>
      <c r="J227" s="456">
        <f xml:space="preserve"> Outputs!M34</f>
        <v>99.2</v>
      </c>
      <c r="K227" s="456">
        <f xml:space="preserve"> Outputs!N34</f>
        <v>99.9</v>
      </c>
      <c r="L227" s="456">
        <f xml:space="preserve"> Outputs!O34</f>
        <v>101.8</v>
      </c>
      <c r="M227" s="456">
        <f xml:space="preserve"> Outputs!P34</f>
        <v>104.5</v>
      </c>
      <c r="N227" s="456">
        <f xml:space="preserve"> Outputs!Q34</f>
        <v>106.4</v>
      </c>
      <c r="O227" s="456">
        <f xml:space="preserve"> Outputs!R34</f>
        <v>109.1615932223871</v>
      </c>
      <c r="P227" s="456">
        <f xml:space="preserve"> Outputs!S34</f>
        <v>111.3448250868349</v>
      </c>
      <c r="Q227" s="456">
        <f xml:space="preserve"> Outputs!T34</f>
        <v>113.58099615723886</v>
      </c>
      <c r="R227" s="456">
        <f xml:space="preserve"> Outputs!U34</f>
        <v>115.96619707654096</v>
      </c>
      <c r="S227" s="456">
        <f xml:space="preserve"> Outputs!V34</f>
        <v>118.40148721514839</v>
      </c>
      <c r="T227" s="456">
        <f xml:space="preserve"> Outputs!W34</f>
        <v>120.88791844666659</v>
      </c>
      <c r="U227" s="456">
        <f xml:space="preserve"> Outputs!X34</f>
        <v>123.30567681559992</v>
      </c>
      <c r="V227" s="456">
        <f xml:space="preserve"> Outputs!Y34</f>
        <v>125.77179035191192</v>
      </c>
      <c r="W227" s="456">
        <f xml:space="preserve"> Outputs!Z34</f>
        <v>128.28722615895015</v>
      </c>
      <c r="X227" s="456">
        <f xml:space="preserve"> Outputs!AA34</f>
        <v>130.85297068212915</v>
      </c>
      <c r="Y227" s="456">
        <f xml:space="preserve"> Outputs!AB34</f>
        <v>133.47003009577173</v>
      </c>
    </row>
    <row r="228" spans="1:25" ht="14">
      <c r="A228" t="s">
        <v>841</v>
      </c>
      <c r="B228" s="455" t="s">
        <v>768</v>
      </c>
      <c r="C228" s="455" t="s">
        <v>451</v>
      </c>
      <c r="D228" s="455" t="s">
        <v>50</v>
      </c>
      <c r="E228" s="455" t="s">
        <v>427</v>
      </c>
      <c r="F228" s="455"/>
      <c r="G228" s="456">
        <f xml:space="preserve"> Outputs!J35</f>
        <v>95.2</v>
      </c>
      <c r="H228" s="456">
        <f xml:space="preserve"> Outputs!K35</f>
        <v>97.5</v>
      </c>
      <c r="I228" s="456">
        <f xml:space="preserve"> Outputs!L35</f>
        <v>99.1</v>
      </c>
      <c r="J228" s="456">
        <f xml:space="preserve"> Outputs!M35</f>
        <v>99.5</v>
      </c>
      <c r="K228" s="456">
        <f xml:space="preserve"> Outputs!N35</f>
        <v>100.1</v>
      </c>
      <c r="L228" s="456">
        <f xml:space="preserve"> Outputs!O35</f>
        <v>102.4</v>
      </c>
      <c r="M228" s="456">
        <f xml:space="preserve"> Outputs!P35</f>
        <v>104.9</v>
      </c>
      <c r="N228" s="456">
        <f xml:space="preserve"> Outputs!Q35</f>
        <v>106.8</v>
      </c>
      <c r="O228" s="456">
        <f xml:space="preserve"> Outputs!R35</f>
        <v>109.34188246864102</v>
      </c>
      <c r="P228" s="456">
        <f xml:space="preserve"> Outputs!S35</f>
        <v>111.52872011801389</v>
      </c>
      <c r="Q228" s="456">
        <f xml:space="preserve"> Outputs!T35</f>
        <v>113.7778750517538</v>
      </c>
      <c r="R228" s="456">
        <f xml:space="preserve"> Outputs!U35</f>
        <v>116.16721042784071</v>
      </c>
      <c r="S228" s="456">
        <f xml:space="preserve"> Outputs!V35</f>
        <v>118.60672184682544</v>
      </c>
      <c r="T228" s="456">
        <f xml:space="preserve"> Outputs!W35</f>
        <v>121.09746300560886</v>
      </c>
      <c r="U228" s="456">
        <f xml:space="preserve"> Outputs!X35</f>
        <v>123.51941226572104</v>
      </c>
      <c r="V228" s="456">
        <f xml:space="preserve"> Outputs!Y35</f>
        <v>125.98980051103547</v>
      </c>
      <c r="W228" s="456">
        <f xml:space="preserve"> Outputs!Z35</f>
        <v>128.50959652125619</v>
      </c>
      <c r="X228" s="456">
        <f xml:space="preserve"> Outputs!AA35</f>
        <v>131.07978845168131</v>
      </c>
      <c r="Y228" s="456">
        <f xml:space="preserve"> Outputs!AB35</f>
        <v>133.70138422071494</v>
      </c>
    </row>
    <row r="229" spans="1:25" ht="14">
      <c r="A229" t="s">
        <v>841</v>
      </c>
      <c r="B229" s="455" t="s">
        <v>769</v>
      </c>
      <c r="C229" s="455" t="s">
        <v>452</v>
      </c>
      <c r="D229" s="455" t="s">
        <v>50</v>
      </c>
      <c r="E229" s="455" t="s">
        <v>427</v>
      </c>
      <c r="F229" s="455"/>
      <c r="G229" s="456">
        <f xml:space="preserve"> Outputs!J36</f>
        <v>95.4</v>
      </c>
      <c r="H229" s="456">
        <f xml:space="preserve"> Outputs!K36</f>
        <v>97.8</v>
      </c>
      <c r="I229" s="456">
        <f xml:space="preserve"> Outputs!L36</f>
        <v>99.3</v>
      </c>
      <c r="J229" s="456">
        <f xml:space="preserve"> Outputs!M36</f>
        <v>99.6</v>
      </c>
      <c r="K229" s="456">
        <f xml:space="preserve"> Outputs!N36</f>
        <v>100.4</v>
      </c>
      <c r="L229" s="456">
        <f xml:space="preserve"> Outputs!O36</f>
        <v>102.7</v>
      </c>
      <c r="M229" s="456">
        <f xml:space="preserve"> Outputs!P36</f>
        <v>105.1</v>
      </c>
      <c r="N229" s="456">
        <f xml:space="preserve"> Outputs!Q36</f>
        <v>107</v>
      </c>
      <c r="O229" s="456">
        <f xml:space="preserve"> Outputs!R36</f>
        <v>109.52246947724298</v>
      </c>
      <c r="P229" s="456">
        <f xml:space="preserve"> Outputs!S36</f>
        <v>111.7129188667879</v>
      </c>
      <c r="Q229" s="456">
        <f xml:space="preserve"> Outputs!T36</f>
        <v>113.97509521197706</v>
      </c>
      <c r="R229" s="456">
        <f xml:space="preserve"> Outputs!U36</f>
        <v>116.36857221142867</v>
      </c>
      <c r="S229" s="456">
        <f xml:space="preserve"> Outputs!V36</f>
        <v>118.81231222786873</v>
      </c>
      <c r="T229" s="456">
        <f xml:space="preserve"> Outputs!W36</f>
        <v>121.30737078465407</v>
      </c>
      <c r="U229" s="456">
        <f xml:space="preserve"> Outputs!X36</f>
        <v>123.73351820034715</v>
      </c>
      <c r="V229" s="456">
        <f xml:space="preserve"> Outputs!Y36</f>
        <v>126.20818856435409</v>
      </c>
      <c r="W229" s="456">
        <f xml:space="preserve"> Outputs!Z36</f>
        <v>128.73235233564117</v>
      </c>
      <c r="X229" s="456">
        <f xml:space="preserve"> Outputs!AA36</f>
        <v>131.30699938235398</v>
      </c>
      <c r="Y229" s="456">
        <f xml:space="preserve"> Outputs!AB36</f>
        <v>133.93313937000107</v>
      </c>
    </row>
    <row r="230" spans="1:25" ht="14">
      <c r="A230" t="s">
        <v>841</v>
      </c>
      <c r="B230" s="455" t="s">
        <v>770</v>
      </c>
      <c r="C230" s="455" t="s">
        <v>453</v>
      </c>
      <c r="D230" s="455" t="s">
        <v>1</v>
      </c>
      <c r="E230" s="455" t="s">
        <v>427</v>
      </c>
      <c r="F230" s="455"/>
      <c r="G230" s="558">
        <f xml:space="preserve"> Outputs!J39</f>
        <v>0</v>
      </c>
      <c r="H230" s="558">
        <f xml:space="preserve"> Outputs!K39</f>
        <v>0</v>
      </c>
      <c r="I230" s="558">
        <f xml:space="preserve"> Outputs!L39</f>
        <v>0</v>
      </c>
      <c r="J230" s="558">
        <f xml:space="preserve"> Outputs!M39</f>
        <v>0</v>
      </c>
      <c r="K230" s="558">
        <f xml:space="preserve"> Outputs!N39</f>
        <v>0</v>
      </c>
      <c r="L230" s="558">
        <f xml:space="preserve"> Outputs!O39</f>
        <v>0</v>
      </c>
      <c r="M230" s="558">
        <f xml:space="preserve"> Outputs!P39</f>
        <v>0</v>
      </c>
      <c r="N230" s="558">
        <f xml:space="preserve"> Outputs!Q39</f>
        <v>0.03</v>
      </c>
      <c r="O230" s="558">
        <f xml:space="preserve"> Outputs!R39</f>
        <v>0.03</v>
      </c>
      <c r="P230" s="558">
        <f xml:space="preserve"> Outputs!S39</f>
        <v>0.03</v>
      </c>
      <c r="Q230" s="558">
        <f xml:space="preserve"> Outputs!T39</f>
        <v>0.03</v>
      </c>
      <c r="R230" s="558">
        <f xml:space="preserve"> Outputs!U39</f>
        <v>0.03</v>
      </c>
      <c r="S230" s="558">
        <f xml:space="preserve"> Outputs!V39</f>
        <v>0.03</v>
      </c>
      <c r="T230" s="558">
        <f xml:space="preserve"> Outputs!W39</f>
        <v>0.03</v>
      </c>
      <c r="U230" s="558">
        <f xml:space="preserve"> Outputs!X39</f>
        <v>0.03</v>
      </c>
      <c r="V230" s="558">
        <f xml:space="preserve"> Outputs!Y39</f>
        <v>0.03</v>
      </c>
      <c r="W230" s="558">
        <f xml:space="preserve"> Outputs!Z39</f>
        <v>0.03</v>
      </c>
      <c r="X230" s="558">
        <f xml:space="preserve"> Outputs!AA39</f>
        <v>0.03</v>
      </c>
      <c r="Y230" s="558">
        <f xml:space="preserve"> Outputs!AB39</f>
        <v>0.03</v>
      </c>
    </row>
    <row r="231" spans="1:25" ht="14">
      <c r="A231" t="s">
        <v>841</v>
      </c>
      <c r="B231" s="455" t="s">
        <v>771</v>
      </c>
      <c r="C231" s="455" t="s">
        <v>454</v>
      </c>
      <c r="D231" s="455" t="s">
        <v>50</v>
      </c>
      <c r="E231" s="455" t="s">
        <v>427</v>
      </c>
      <c r="F231" s="455"/>
      <c r="G231" s="456">
        <f xml:space="preserve"> Outputs!J42</f>
        <v>237.3416666666667</v>
      </c>
      <c r="H231" s="456">
        <f xml:space="preserve"> Outputs!K42</f>
        <v>244.67499999999998</v>
      </c>
      <c r="I231" s="456">
        <f xml:space="preserve"> Outputs!L42</f>
        <v>251.73333333333335</v>
      </c>
      <c r="J231" s="456">
        <f xml:space="preserve"> Outputs!M42</f>
        <v>256.66666666666669</v>
      </c>
      <c r="K231" s="456">
        <f xml:space="preserve"> Outputs!N42</f>
        <v>259.43333333333334</v>
      </c>
      <c r="L231" s="456">
        <f xml:space="preserve"> Outputs!O42</f>
        <v>264.99166666666673</v>
      </c>
      <c r="M231" s="456">
        <f xml:space="preserve"> Outputs!P42</f>
        <v>274.90833333333336</v>
      </c>
      <c r="N231" s="456">
        <f xml:space="preserve"> Outputs!Q42</f>
        <v>283.30833333333334</v>
      </c>
      <c r="O231" s="456">
        <f xml:space="preserve"> Outputs!R42</f>
        <v>292.2388184805576</v>
      </c>
      <c r="P231" s="456">
        <f xml:space="preserve"> Outputs!S42</f>
        <v>300.63476148772372</v>
      </c>
      <c r="Q231" s="456">
        <f xml:space="preserve"> Outputs!T42</f>
        <v>309.52983719330012</v>
      </c>
      <c r="R231" s="456">
        <f xml:space="preserve"> Outputs!U42</f>
        <v>319.28116714708784</v>
      </c>
      <c r="S231" s="456">
        <f xml:space="preserve"> Outputs!V42</f>
        <v>329.49816449579481</v>
      </c>
      <c r="T231" s="456">
        <f xml:space="preserve"> Outputs!W42</f>
        <v>340.04210575966027</v>
      </c>
      <c r="U231" s="456">
        <f xml:space="preserve"> Outputs!X42</f>
        <v>350.2433689324501</v>
      </c>
      <c r="V231" s="456">
        <f xml:space="preserve"> Outputs!Y42</f>
        <v>360.75067000042355</v>
      </c>
      <c r="W231" s="456">
        <f xml:space="preserve"> Outputs!Z42</f>
        <v>371.57319010043631</v>
      </c>
      <c r="X231" s="456">
        <f xml:space="preserve"> Outputs!AA42</f>
        <v>382.72038580344935</v>
      </c>
      <c r="Y231" s="456">
        <f xml:space="preserve"> Outputs!AB42</f>
        <v>394.20199737755303</v>
      </c>
    </row>
    <row r="232" spans="1:25" ht="14">
      <c r="A232" t="s">
        <v>841</v>
      </c>
      <c r="B232" s="455" t="s">
        <v>772</v>
      </c>
      <c r="C232" s="455" t="s">
        <v>455</v>
      </c>
      <c r="D232" s="455" t="s">
        <v>50</v>
      </c>
      <c r="E232" s="455" t="s">
        <v>427</v>
      </c>
      <c r="F232" s="455"/>
      <c r="G232" s="456">
        <f xml:space="preserve"> Outputs!J43</f>
        <v>94.308333333333351</v>
      </c>
      <c r="H232" s="456">
        <f xml:space="preserve"> Outputs!K43</f>
        <v>96.583333333333314</v>
      </c>
      <c r="I232" s="456">
        <f xml:space="preserve"> Outputs!L43</f>
        <v>98.600000000000009</v>
      </c>
      <c r="J232" s="456">
        <f xml:space="preserve"> Outputs!M43</f>
        <v>99.72499999999998</v>
      </c>
      <c r="K232" s="456">
        <f xml:space="preserve"> Outputs!N43</f>
        <v>100.16666666666667</v>
      </c>
      <c r="L232" s="456">
        <f xml:space="preserve"> Outputs!O43</f>
        <v>101.54166666666667</v>
      </c>
      <c r="M232" s="456">
        <f xml:space="preserve"> Outputs!P43</f>
        <v>104.21666666666665</v>
      </c>
      <c r="N232" s="456">
        <f xml:space="preserve"> Outputs!Q43</f>
        <v>106.43333333333334</v>
      </c>
      <c r="O232" s="456">
        <f xml:space="preserve"> Outputs!R43</f>
        <v>108.55238432841576</v>
      </c>
      <c r="P232" s="456">
        <f xml:space="preserve"> Outputs!S43</f>
        <v>110.7053733013603</v>
      </c>
      <c r="Q232" s="456">
        <f xml:space="preserve"> Outputs!T43</f>
        <v>112.92412852304592</v>
      </c>
      <c r="R232" s="456">
        <f xml:space="preserve"> Outputs!U43</f>
        <v>115.26744552524362</v>
      </c>
      <c r="S232" s="456">
        <f xml:space="preserve"> Outputs!V43</f>
        <v>117.68806188127378</v>
      </c>
      <c r="T232" s="456">
        <f xml:space="preserve"> Outputs!W43</f>
        <v>120.15951118078063</v>
      </c>
      <c r="U232" s="456">
        <f xml:space="preserve"> Outputs!X43</f>
        <v>122.56270140439625</v>
      </c>
      <c r="V232" s="456">
        <f xml:space="preserve"> Outputs!Y43</f>
        <v>125.01395543248417</v>
      </c>
      <c r="W232" s="456">
        <f xml:space="preserve"> Outputs!Z43</f>
        <v>127.51423454113387</v>
      </c>
      <c r="X232" s="456">
        <f xml:space="preserve"> Outputs!AA43</f>
        <v>130.06451923195652</v>
      </c>
      <c r="Y232" s="456">
        <f xml:space="preserve"> Outputs!AB43</f>
        <v>132.66580961659568</v>
      </c>
    </row>
    <row r="233" spans="1:25" ht="14">
      <c r="A233" t="s">
        <v>841</v>
      </c>
      <c r="B233" s="455" t="s">
        <v>773</v>
      </c>
      <c r="C233" s="455" t="s">
        <v>456</v>
      </c>
      <c r="D233" s="455" t="s">
        <v>1</v>
      </c>
      <c r="E233" s="455" t="s">
        <v>427</v>
      </c>
      <c r="F233" s="455"/>
      <c r="G233" s="558">
        <f xml:space="preserve"> Outputs!J46</f>
        <v>0</v>
      </c>
      <c r="H233" s="558">
        <f xml:space="preserve"> Outputs!K46</f>
        <v>2.9769392033542896E-2</v>
      </c>
      <c r="I233" s="558">
        <f xml:space="preserve"> Outputs!L46</f>
        <v>2.6465798045602673E-2</v>
      </c>
      <c r="J233" s="558">
        <f xml:space="preserve"> Outputs!M46</f>
        <v>1.983339944466489E-2</v>
      </c>
      <c r="K233" s="558">
        <f xml:space="preserve"> Outputs!N46</f>
        <v>1.0501750291715295E-2</v>
      </c>
      <c r="L233" s="558">
        <f xml:space="preserve"> Outputs!O46</f>
        <v>2.1939953810623525E-2</v>
      </c>
      <c r="M233" s="558">
        <f xml:space="preserve"> Outputs!P46</f>
        <v>3.8794726930320156E-2</v>
      </c>
      <c r="N233" s="558">
        <f xml:space="preserve"> Outputs!Q46</f>
        <v>3.1907179115300943E-2</v>
      </c>
      <c r="O233" s="558">
        <f xml:space="preserve"> Outputs!R46</f>
        <v>3.1089286235452596E-2</v>
      </c>
      <c r="P233" s="558">
        <f xml:space="preserve"> Outputs!S46</f>
        <v>2.7916629489431743E-2</v>
      </c>
      <c r="Q233" s="558">
        <f xml:space="preserve"> Outputs!T46</f>
        <v>2.9833184821123959E-2</v>
      </c>
      <c r="R233" s="558">
        <f xml:space="preserve"> Outputs!U46</f>
        <v>3.1833185109294782E-2</v>
      </c>
      <c r="S233" s="558">
        <f xml:space="preserve"> Outputs!V46</f>
        <v>3.2000000000000473E-2</v>
      </c>
      <c r="T233" s="558">
        <f xml:space="preserve"> Outputs!W46</f>
        <v>3.200000000000025E-2</v>
      </c>
      <c r="U233" s="558">
        <f xml:space="preserve"> Outputs!X46</f>
        <v>3.0000000000000027E-2</v>
      </c>
      <c r="V233" s="558">
        <f xml:space="preserve"> Outputs!Y46</f>
        <v>3.0000000000000027E-2</v>
      </c>
      <c r="W233" s="558">
        <f xml:space="preserve"> Outputs!Z46</f>
        <v>3.0000000000000027E-2</v>
      </c>
      <c r="X233" s="558">
        <f xml:space="preserve"> Outputs!AA46</f>
        <v>3.0000000000000027E-2</v>
      </c>
      <c r="Y233" s="558">
        <f xml:space="preserve"> Outputs!AB46</f>
        <v>3.0000000000000027E-2</v>
      </c>
    </row>
    <row r="234" spans="1:25" ht="14">
      <c r="A234" t="s">
        <v>841</v>
      </c>
      <c r="B234" s="455" t="s">
        <v>774</v>
      </c>
      <c r="C234" s="455" t="s">
        <v>457</v>
      </c>
      <c r="D234" s="455" t="s">
        <v>1</v>
      </c>
      <c r="E234" s="455" t="s">
        <v>427</v>
      </c>
      <c r="F234" s="455"/>
      <c r="G234" s="558">
        <f xml:space="preserve"> Outputs!J47</f>
        <v>0</v>
      </c>
      <c r="H234" s="558">
        <f xml:space="preserve"> Outputs!K47</f>
        <v>3.0897791510129391E-2</v>
      </c>
      <c r="I234" s="558">
        <f xml:space="preserve"> Outputs!L47</f>
        <v>2.8847791287762714E-2</v>
      </c>
      <c r="J234" s="558">
        <f xml:space="preserve"> Outputs!M47</f>
        <v>1.9597457627118731E-2</v>
      </c>
      <c r="K234" s="558">
        <f xml:space="preserve"> Outputs!N47</f>
        <v>1.0779220779220777E-2</v>
      </c>
      <c r="L234" s="558">
        <f xml:space="preserve"> Outputs!O47</f>
        <v>2.1424900424001248E-2</v>
      </c>
      <c r="M234" s="558">
        <f xml:space="preserve"> Outputs!P47</f>
        <v>3.7422560457875953E-2</v>
      </c>
      <c r="N234" s="558">
        <f xml:space="preserve"> Outputs!Q47</f>
        <v>3.0555639758707454E-2</v>
      </c>
      <c r="O234" s="558">
        <f xml:space="preserve"> Outputs!R47</f>
        <v>3.1522140708501123E-2</v>
      </c>
      <c r="P234" s="558">
        <f xml:space="preserve"> Outputs!S47</f>
        <v>2.8729732247137152E-2</v>
      </c>
      <c r="Q234" s="558">
        <f xml:space="preserve"> Outputs!T47</f>
        <v>2.9587648685595047E-2</v>
      </c>
      <c r="R234" s="558">
        <f xml:space="preserve"> Outputs!U47</f>
        <v>3.1503683270760252E-2</v>
      </c>
      <c r="S234" s="558">
        <f xml:space="preserve"> Outputs!V47</f>
        <v>3.2000000000000473E-2</v>
      </c>
      <c r="T234" s="558">
        <f xml:space="preserve"> Outputs!W47</f>
        <v>3.2000000000000028E-2</v>
      </c>
      <c r="U234" s="558">
        <f xml:space="preserve"> Outputs!X47</f>
        <v>3.0000000000000027E-2</v>
      </c>
      <c r="V234" s="558">
        <f xml:space="preserve"> Outputs!Y47</f>
        <v>2.9999999999999805E-2</v>
      </c>
      <c r="W234" s="558">
        <f xml:space="preserve"> Outputs!Z47</f>
        <v>3.0000000000000027E-2</v>
      </c>
      <c r="X234" s="558">
        <f xml:space="preserve"> Outputs!AA47</f>
        <v>2.9999999999999805E-2</v>
      </c>
      <c r="Y234" s="558">
        <f xml:space="preserve"> Outputs!AB47</f>
        <v>3.0000000000000471E-2</v>
      </c>
    </row>
    <row r="235" spans="1:25" ht="14">
      <c r="A235" t="s">
        <v>841</v>
      </c>
      <c r="B235" s="455" t="s">
        <v>775</v>
      </c>
      <c r="C235" s="455" t="s">
        <v>458</v>
      </c>
      <c r="D235" s="455" t="s">
        <v>1</v>
      </c>
      <c r="E235" s="455" t="s">
        <v>427</v>
      </c>
      <c r="F235" s="455"/>
      <c r="G235" s="558">
        <f xml:space="preserve"> Outputs!J48</f>
        <v>0</v>
      </c>
      <c r="H235" s="558">
        <f xml:space="preserve"> Outputs!K48</f>
        <v>3.2807308970099536E-2</v>
      </c>
      <c r="I235" s="558">
        <f xml:space="preserve"> Outputs!L48</f>
        <v>2.4527543224768911E-2</v>
      </c>
      <c r="J235" s="558">
        <f xml:space="preserve"> Outputs!M48</f>
        <v>9.0266875981162009E-3</v>
      </c>
      <c r="K235" s="558">
        <f xml:space="preserve"> Outputs!N48</f>
        <v>1.5558148580318898E-2</v>
      </c>
      <c r="L235" s="558">
        <f xml:space="preserve"> Outputs!O48</f>
        <v>3.1405591727307502E-2</v>
      </c>
      <c r="M235" s="558">
        <f xml:space="preserve"> Outputs!P48</f>
        <v>3.3419977720014815E-2</v>
      </c>
      <c r="N235" s="558">
        <f xml:space="preserve"> Outputs!Q48</f>
        <v>2.4434063959755781E-2</v>
      </c>
      <c r="O235" s="558">
        <f xml:space="preserve"> Outputs!R48</f>
        <v>3.8715075829605539E-2</v>
      </c>
      <c r="P235" s="558">
        <f xml:space="preserve"> Outputs!S48</f>
        <v>2.8499635627448061E-2</v>
      </c>
      <c r="Q235" s="558">
        <f xml:space="preserve"> Outputs!T48</f>
        <v>3.0499636334166969E-2</v>
      </c>
      <c r="R235" s="558">
        <f xml:space="preserve"> Outputs!U48</f>
        <v>3.2000000000000473E-2</v>
      </c>
      <c r="S235" s="558">
        <f xml:space="preserve"> Outputs!V48</f>
        <v>3.200000000000025E-2</v>
      </c>
      <c r="T235" s="558">
        <f xml:space="preserve"> Outputs!W48</f>
        <v>3.2000000000000473E-2</v>
      </c>
      <c r="U235" s="558">
        <f xml:space="preserve"> Outputs!X48</f>
        <v>3.0000000000000027E-2</v>
      </c>
      <c r="V235" s="558">
        <f xml:space="preserve"> Outputs!Y48</f>
        <v>3.0000000000000027E-2</v>
      </c>
      <c r="W235" s="558">
        <f xml:space="preserve"> Outputs!Z48</f>
        <v>3.0000000000000027E-2</v>
      </c>
      <c r="X235" s="558">
        <f xml:space="preserve"> Outputs!AA48</f>
        <v>3.0000000000000027E-2</v>
      </c>
      <c r="Y235" s="558">
        <f xml:space="preserve"> Outputs!AB48</f>
        <v>3.0000000000000027E-2</v>
      </c>
    </row>
    <row r="236" spans="1:25" ht="14">
      <c r="A236" t="s">
        <v>841</v>
      </c>
      <c r="B236" s="455" t="s">
        <v>776</v>
      </c>
      <c r="C236" s="455" t="s">
        <v>459</v>
      </c>
      <c r="D236" s="455" t="s">
        <v>1</v>
      </c>
      <c r="E236" s="455" t="s">
        <v>427</v>
      </c>
      <c r="F236" s="455"/>
      <c r="G236" s="558">
        <f xml:space="preserve"> Outputs!J49</f>
        <v>0</v>
      </c>
      <c r="H236" s="558">
        <f xml:space="preserve"> Outputs!K49</f>
        <v>2.428722280887019E-2</v>
      </c>
      <c r="I236" s="558">
        <f xml:space="preserve"> Outputs!L49</f>
        <v>1.8556701030927769E-2</v>
      </c>
      <c r="J236" s="558">
        <f xml:space="preserve"> Outputs!M49</f>
        <v>1.1133603238866474E-2</v>
      </c>
      <c r="K236" s="558">
        <f xml:space="preserve"> Outputs!N49</f>
        <v>4.0040040040039138E-3</v>
      </c>
      <c r="L236" s="558">
        <f xml:space="preserve"> Outputs!O49</f>
        <v>1.4955134596211339E-2</v>
      </c>
      <c r="M236" s="558">
        <f xml:space="preserve"> Outputs!P49</f>
        <v>2.8487229862475427E-2</v>
      </c>
      <c r="N236" s="558">
        <f xml:space="preserve"> Outputs!Q49</f>
        <v>2.1012416427889313E-2</v>
      </c>
      <c r="O236" s="558">
        <f xml:space="preserve"> Outputs!R49</f>
        <v>1.7874647541435307E-2</v>
      </c>
      <c r="P236" s="558">
        <f xml:space="preserve"> Outputs!S49</f>
        <v>1.9916629197662017E-2</v>
      </c>
      <c r="Q236" s="558">
        <f xml:space="preserve"> Outputs!T49</f>
        <v>2.0000000000000906E-2</v>
      </c>
      <c r="R236" s="558">
        <f xml:space="preserve"> Outputs!U49</f>
        <v>2.0916629234383644E-2</v>
      </c>
      <c r="S236" s="558">
        <f xml:space="preserve"> Outputs!V49</f>
        <v>2.1000000000000796E-2</v>
      </c>
      <c r="T236" s="558">
        <f xml:space="preserve"> Outputs!W49</f>
        <v>2.1000000000000796E-2</v>
      </c>
      <c r="U236" s="558">
        <f xml:space="preserve"> Outputs!X49</f>
        <v>2.0000000000000018E-2</v>
      </c>
      <c r="V236" s="558">
        <f xml:space="preserve"> Outputs!Y49</f>
        <v>2.0000000000000018E-2</v>
      </c>
      <c r="W236" s="558">
        <f xml:space="preserve"> Outputs!Z49</f>
        <v>2.0000000000000018E-2</v>
      </c>
      <c r="X236" s="558">
        <f xml:space="preserve"> Outputs!AA49</f>
        <v>2.0000000000000018E-2</v>
      </c>
      <c r="Y236" s="558">
        <f xml:space="preserve"> Outputs!AB49</f>
        <v>2.0000000000000018E-2</v>
      </c>
    </row>
    <row r="237" spans="1:25" ht="14">
      <c r="A237" t="s">
        <v>841</v>
      </c>
      <c r="B237" s="455" t="s">
        <v>777</v>
      </c>
      <c r="C237" s="455" t="s">
        <v>460</v>
      </c>
      <c r="D237" s="455" t="s">
        <v>1</v>
      </c>
      <c r="E237" s="455" t="s">
        <v>427</v>
      </c>
      <c r="F237" s="455"/>
      <c r="G237" s="558">
        <f xml:space="preserve"> Outputs!J50</f>
        <v>0</v>
      </c>
      <c r="H237" s="558">
        <f xml:space="preserve"> Outputs!K50</f>
        <v>2.4123000795263305E-2</v>
      </c>
      <c r="I237" s="558">
        <f xml:space="preserve"> Outputs!L50</f>
        <v>2.088006902502193E-2</v>
      </c>
      <c r="J237" s="558">
        <f xml:space="preserve"> Outputs!M50</f>
        <v>1.1409736308316099E-2</v>
      </c>
      <c r="K237" s="558">
        <f xml:space="preserve"> Outputs!N50</f>
        <v>4.4288459931480784E-3</v>
      </c>
      <c r="L237" s="558">
        <f xml:space="preserve"> Outputs!O50</f>
        <v>1.3727121464226277E-2</v>
      </c>
      <c r="M237" s="558">
        <f xml:space="preserve"> Outputs!P50</f>
        <v>2.6343865408288814E-2</v>
      </c>
      <c r="N237" s="558">
        <f xml:space="preserve"> Outputs!Q50</f>
        <v>2.1269790500559882E-2</v>
      </c>
      <c r="O237" s="558">
        <f xml:space="preserve"> Outputs!R50</f>
        <v>1.9909655450194963E-2</v>
      </c>
      <c r="P237" s="558">
        <f xml:space="preserve"> Outputs!S50</f>
        <v>1.983364056224568E-2</v>
      </c>
      <c r="Q237" s="558">
        <f xml:space="preserve"> Outputs!T50</f>
        <v>2.0041983108134875E-2</v>
      </c>
      <c r="R237" s="558">
        <f xml:space="preserve"> Outputs!U50</f>
        <v>2.0751251595618525E-2</v>
      </c>
      <c r="S237" s="558">
        <f xml:space="preserve"> Outputs!V50</f>
        <v>2.1000000000000352E-2</v>
      </c>
      <c r="T237" s="558">
        <f xml:space="preserve"> Outputs!W50</f>
        <v>2.1000000000000796E-2</v>
      </c>
      <c r="U237" s="558">
        <f xml:space="preserve"> Outputs!X50</f>
        <v>2.0000000000000018E-2</v>
      </c>
      <c r="V237" s="558">
        <f xml:space="preserve"> Outputs!Y50</f>
        <v>2.0000000000000018E-2</v>
      </c>
      <c r="W237" s="558">
        <f xml:space="preserve"> Outputs!Z50</f>
        <v>2.000000000000024E-2</v>
      </c>
      <c r="X237" s="558">
        <f xml:space="preserve"> Outputs!AA50</f>
        <v>1.9999999999999796E-2</v>
      </c>
      <c r="Y237" s="558">
        <f xml:space="preserve"> Outputs!AB50</f>
        <v>2.000000000000024E-2</v>
      </c>
    </row>
    <row r="238" spans="1:25" ht="14">
      <c r="A238" t="s">
        <v>841</v>
      </c>
      <c r="B238" s="455" t="s">
        <v>744</v>
      </c>
      <c r="C238" s="455" t="s">
        <v>461</v>
      </c>
      <c r="D238" s="455" t="s">
        <v>1</v>
      </c>
      <c r="E238" s="455" t="s">
        <v>427</v>
      </c>
      <c r="F238" s="455"/>
      <c r="G238" s="558">
        <f xml:space="preserve"> Outputs!J51</f>
        <v>0</v>
      </c>
      <c r="H238" s="558">
        <f xml:space="preserve"> Outputs!K51</f>
        <v>2.515723270440251E-2</v>
      </c>
      <c r="I238" s="558">
        <f xml:space="preserve"> Outputs!L51</f>
        <v>1.5337423312883347E-2</v>
      </c>
      <c r="J238" s="558">
        <f xml:space="preserve"> Outputs!M51</f>
        <v>3.0211480362536403E-3</v>
      </c>
      <c r="K238" s="558">
        <f xml:space="preserve"> Outputs!N51</f>
        <v>8.0321285140563248E-3</v>
      </c>
      <c r="L238" s="558">
        <f xml:space="preserve"> Outputs!O51</f>
        <v>2.2908366533864521E-2</v>
      </c>
      <c r="M238" s="558">
        <f xml:space="preserve"> Outputs!P51</f>
        <v>2.3369036027263812E-2</v>
      </c>
      <c r="N238" s="558">
        <f xml:space="preserve"> Outputs!Q51</f>
        <v>1.8078020932445371E-2</v>
      </c>
      <c r="O238" s="558">
        <f xml:space="preserve"> Outputs!R51</f>
        <v>2.3574481095728794E-2</v>
      </c>
      <c r="P238" s="558">
        <f xml:space="preserve"> Outputs!S51</f>
        <v>2.0000000000000684E-2</v>
      </c>
      <c r="Q238" s="558">
        <f xml:space="preserve"> Outputs!T51</f>
        <v>2.0249908140764772E-2</v>
      </c>
      <c r="R238" s="558">
        <f xml:space="preserve"> Outputs!U51</f>
        <v>2.1000000000000796E-2</v>
      </c>
      <c r="S238" s="558">
        <f xml:space="preserve"> Outputs!V51</f>
        <v>2.1000000000000574E-2</v>
      </c>
      <c r="T238" s="558">
        <f xml:space="preserve"> Outputs!W51</f>
        <v>2.1000000000000796E-2</v>
      </c>
      <c r="U238" s="558">
        <f xml:space="preserve"> Outputs!X51</f>
        <v>2.0000000000000018E-2</v>
      </c>
      <c r="V238" s="558">
        <f xml:space="preserve"> Outputs!Y51</f>
        <v>2.0000000000000018E-2</v>
      </c>
      <c r="W238" s="558">
        <f xml:space="preserve"> Outputs!Z51</f>
        <v>2.0000000000000018E-2</v>
      </c>
      <c r="X238" s="558">
        <f xml:space="preserve"> Outputs!AA51</f>
        <v>2.0000000000000018E-2</v>
      </c>
      <c r="Y238" s="558">
        <f xml:space="preserve"> Outputs!AB51</f>
        <v>2.0000000000000018E-2</v>
      </c>
    </row>
    <row r="239" spans="1:25" ht="14">
      <c r="A239" t="s">
        <v>841</v>
      </c>
      <c r="B239" s="455" t="s">
        <v>778</v>
      </c>
      <c r="C239" s="455" t="s">
        <v>462</v>
      </c>
      <c r="D239" s="455" t="s">
        <v>1</v>
      </c>
      <c r="E239" s="455" t="s">
        <v>427</v>
      </c>
      <c r="F239" s="455"/>
      <c r="G239" s="558">
        <f xml:space="preserve"> Outputs!J52</f>
        <v>0</v>
      </c>
      <c r="H239" s="558">
        <f xml:space="preserve"> Outputs!K52</f>
        <v>6.7747907148660858E-3</v>
      </c>
      <c r="I239" s="558">
        <f xml:space="preserve"> Outputs!L52</f>
        <v>7.967722262740784E-3</v>
      </c>
      <c r="J239" s="558">
        <f xml:space="preserve"> Outputs!M52</f>
        <v>8.1877213188026321E-3</v>
      </c>
      <c r="K239" s="558">
        <f xml:space="preserve"> Outputs!N52</f>
        <v>6.3503747860726989E-3</v>
      </c>
      <c r="L239" s="558">
        <f xml:space="preserve"> Outputs!O52</f>
        <v>7.6977789597749702E-3</v>
      </c>
      <c r="M239" s="558">
        <f xml:space="preserve"> Outputs!P52</f>
        <v>1.1078695049587139E-2</v>
      </c>
      <c r="N239" s="558">
        <f xml:space="preserve"> Outputs!Q52</f>
        <v>9.2858492581475716E-3</v>
      </c>
      <c r="O239" s="558">
        <f xml:space="preserve"> Outputs!R52</f>
        <v>1.161248525830616E-2</v>
      </c>
      <c r="P239" s="558">
        <f xml:space="preserve"> Outputs!S52</f>
        <v>8.8960916848914717E-3</v>
      </c>
      <c r="Q239" s="558">
        <f xml:space="preserve"> Outputs!T52</f>
        <v>9.5456655774601717E-3</v>
      </c>
      <c r="R239" s="558">
        <f xml:space="preserve"> Outputs!U52</f>
        <v>1.0752431675141727E-2</v>
      </c>
      <c r="S239" s="558">
        <f xml:space="preserve"> Outputs!V52</f>
        <v>1.1000000000000121E-2</v>
      </c>
      <c r="T239" s="558">
        <f xml:space="preserve"> Outputs!W52</f>
        <v>1.0999999999999233E-2</v>
      </c>
      <c r="U239" s="558">
        <f xml:space="preserve"> Outputs!X52</f>
        <v>1.0000000000000009E-2</v>
      </c>
      <c r="V239" s="558">
        <f xml:space="preserve"> Outputs!Y52</f>
        <v>9.9999999999997868E-3</v>
      </c>
      <c r="W239" s="558">
        <f xml:space="preserve"> Outputs!Z52</f>
        <v>9.9999999999997868E-3</v>
      </c>
      <c r="X239" s="558">
        <f xml:space="preserve"> Outputs!AA52</f>
        <v>1.0000000000000009E-2</v>
      </c>
      <c r="Y239" s="558">
        <f xml:space="preserve"> Outputs!AB52</f>
        <v>1.0000000000000231E-2</v>
      </c>
    </row>
    <row r="240" spans="1:25" ht="14">
      <c r="A240" t="s">
        <v>841</v>
      </c>
      <c r="B240" s="455" t="s">
        <v>779</v>
      </c>
      <c r="C240" s="455" t="s">
        <v>463</v>
      </c>
      <c r="D240" s="455" t="s">
        <v>1</v>
      </c>
      <c r="E240" s="455" t="s">
        <v>427</v>
      </c>
      <c r="F240" s="455"/>
      <c r="G240" s="558">
        <f xml:space="preserve"> Outputs!J55</f>
        <v>0</v>
      </c>
      <c r="H240" s="558">
        <f xml:space="preserve"> Outputs!K55</f>
        <v>0</v>
      </c>
      <c r="I240" s="558">
        <f xml:space="preserve"> Outputs!L55</f>
        <v>0</v>
      </c>
      <c r="J240" s="558">
        <f xml:space="preserve"> Outputs!M55</f>
        <v>0</v>
      </c>
      <c r="K240" s="558">
        <f xml:space="preserve"> Outputs!N55</f>
        <v>0</v>
      </c>
      <c r="L240" s="558">
        <f xml:space="preserve"> Outputs!O55</f>
        <v>0</v>
      </c>
      <c r="M240" s="558">
        <f xml:space="preserve"> Outputs!P55</f>
        <v>0</v>
      </c>
      <c r="N240" s="558">
        <f xml:space="preserve"> Outputs!Q55</f>
        <v>0</v>
      </c>
      <c r="O240" s="558">
        <f xml:space="preserve"> Outputs!R55</f>
        <v>0</v>
      </c>
      <c r="P240" s="558">
        <f xml:space="preserve"> Outputs!S55</f>
        <v>0.03</v>
      </c>
      <c r="Q240" s="558">
        <f xml:space="preserve"> Outputs!T55</f>
        <v>0.03</v>
      </c>
      <c r="R240" s="558">
        <f xml:space="preserve"> Outputs!U55</f>
        <v>0.03</v>
      </c>
      <c r="S240" s="558">
        <f xml:space="preserve"> Outputs!V55</f>
        <v>0.03</v>
      </c>
      <c r="T240" s="558">
        <f xml:space="preserve"> Outputs!W55</f>
        <v>0.03</v>
      </c>
      <c r="U240" s="558">
        <f xml:space="preserve"> Outputs!X55</f>
        <v>0.03</v>
      </c>
      <c r="V240" s="558">
        <f xml:space="preserve"> Outputs!Y55</f>
        <v>0.03</v>
      </c>
      <c r="W240" s="558">
        <f xml:space="preserve"> Outputs!Z55</f>
        <v>0.03</v>
      </c>
      <c r="X240" s="558">
        <f xml:space="preserve"> Outputs!AA55</f>
        <v>0.03</v>
      </c>
      <c r="Y240" s="558">
        <f xml:space="preserve"> Outputs!AB55</f>
        <v>0.03</v>
      </c>
    </row>
    <row r="241" spans="1:25" ht="14">
      <c r="A241" t="s">
        <v>841</v>
      </c>
      <c r="B241" s="455" t="s">
        <v>780</v>
      </c>
      <c r="C241" s="455" t="s">
        <v>464</v>
      </c>
      <c r="D241" s="455" t="s">
        <v>1</v>
      </c>
      <c r="E241" s="455" t="s">
        <v>427</v>
      </c>
      <c r="F241" s="455"/>
      <c r="G241" s="558">
        <f xml:space="preserve"> Outputs!J56</f>
        <v>0</v>
      </c>
      <c r="H241" s="558">
        <f xml:space="preserve"> Outputs!K56</f>
        <v>0</v>
      </c>
      <c r="I241" s="558">
        <f xml:space="preserve"> Outputs!L56</f>
        <v>0</v>
      </c>
      <c r="J241" s="558">
        <f xml:space="preserve"> Outputs!M56</f>
        <v>0</v>
      </c>
      <c r="K241" s="558">
        <f xml:space="preserve"> Outputs!N56</f>
        <v>0</v>
      </c>
      <c r="L241" s="558">
        <f xml:space="preserve"> Outputs!O56</f>
        <v>0</v>
      </c>
      <c r="M241" s="558">
        <f xml:space="preserve"> Outputs!P56</f>
        <v>0</v>
      </c>
      <c r="N241" s="558">
        <f xml:space="preserve"> Outputs!Q56</f>
        <v>0</v>
      </c>
      <c r="O241" s="558">
        <f xml:space="preserve"> Outputs!R56</f>
        <v>0</v>
      </c>
      <c r="P241" s="558">
        <f xml:space="preserve"> Outputs!S56</f>
        <v>0.02</v>
      </c>
      <c r="Q241" s="558">
        <f xml:space="preserve"> Outputs!T56</f>
        <v>0.02</v>
      </c>
      <c r="R241" s="558">
        <f xml:space="preserve"> Outputs!U56</f>
        <v>0.02</v>
      </c>
      <c r="S241" s="558">
        <f xml:space="preserve"> Outputs!V56</f>
        <v>0.02</v>
      </c>
      <c r="T241" s="558">
        <f xml:space="preserve"> Outputs!W56</f>
        <v>0.02</v>
      </c>
      <c r="U241" s="558">
        <f xml:space="preserve"> Outputs!X56</f>
        <v>0.02</v>
      </c>
      <c r="V241" s="558">
        <f xml:space="preserve"> Outputs!Y56</f>
        <v>0.02</v>
      </c>
      <c r="W241" s="558">
        <f xml:space="preserve"> Outputs!Z56</f>
        <v>0.02</v>
      </c>
      <c r="X241" s="558">
        <f xml:space="preserve"> Outputs!AA56</f>
        <v>0.02</v>
      </c>
      <c r="Y241" s="558">
        <f xml:space="preserve"> Outputs!AB56</f>
        <v>0.02</v>
      </c>
    </row>
    <row r="242" spans="1:25" ht="14">
      <c r="A242" t="s">
        <v>841</v>
      </c>
      <c r="B242" t="s">
        <v>792</v>
      </c>
      <c r="C242" t="s">
        <v>794</v>
      </c>
      <c r="D242" s="455" t="s">
        <v>796</v>
      </c>
      <c r="E242" s="455" t="s">
        <v>427</v>
      </c>
      <c r="F242" s="559" t="str">
        <f t="shared" ref="F242" ca="1" si="18">CONCATENATE("[…]", TEXT(NOW(),"dd/mm/yyy hh:mm:ss"))</f>
        <v>[…]12/12/2019 13:28:34</v>
      </c>
      <c r="G242" s="559" t="str">
        <f t="shared" ref="G242:Y242" ca="1" si="19">CONCATENATE("[…]", TEXT(NOW(),"dd/mm/yyy hh:mm:ss"))</f>
        <v>[…]12/12/2019 13:28:34</v>
      </c>
      <c r="H242" s="559" t="str">
        <f t="shared" ca="1" si="19"/>
        <v>[…]12/12/2019 13:28:34</v>
      </c>
      <c r="I242" s="559" t="str">
        <f t="shared" ca="1" si="19"/>
        <v>[…]12/12/2019 13:28:34</v>
      </c>
      <c r="J242" s="559" t="str">
        <f t="shared" ca="1" si="19"/>
        <v>[…]12/12/2019 13:28:34</v>
      </c>
      <c r="K242" s="559" t="str">
        <f t="shared" ca="1" si="19"/>
        <v>[…]12/12/2019 13:28:34</v>
      </c>
      <c r="L242" s="559" t="str">
        <f t="shared" ca="1" si="19"/>
        <v>[…]12/12/2019 13:28:34</v>
      </c>
      <c r="M242" s="559" t="str">
        <f t="shared" ca="1" si="19"/>
        <v>[…]12/12/2019 13:28:34</v>
      </c>
      <c r="N242" s="559" t="str">
        <f t="shared" ca="1" si="19"/>
        <v>[…]12/12/2019 13:28:34</v>
      </c>
      <c r="O242" s="559" t="str">
        <f t="shared" ca="1" si="19"/>
        <v>[…]12/12/2019 13:28:34</v>
      </c>
      <c r="P242" s="559" t="str">
        <f t="shared" ca="1" si="19"/>
        <v>[…]12/12/2019 13:28:34</v>
      </c>
      <c r="Q242" s="559" t="str">
        <f t="shared" ca="1" si="19"/>
        <v>[…]12/12/2019 13:28:34</v>
      </c>
      <c r="R242" s="559" t="str">
        <f t="shared" ca="1" si="19"/>
        <v>[…]12/12/2019 13:28:34</v>
      </c>
      <c r="S242" s="559" t="str">
        <f t="shared" ca="1" si="19"/>
        <v>[…]12/12/2019 13:28:34</v>
      </c>
      <c r="T242" s="559" t="str">
        <f t="shared" ca="1" si="19"/>
        <v>[…]12/12/2019 13:28:34</v>
      </c>
      <c r="U242" s="559" t="str">
        <f t="shared" ca="1" si="19"/>
        <v>[…]12/12/2019 13:28:34</v>
      </c>
      <c r="V242" s="559" t="str">
        <f t="shared" ca="1" si="19"/>
        <v>[…]12/12/2019 13:28:34</v>
      </c>
      <c r="W242" s="559" t="str">
        <f t="shared" ca="1" si="19"/>
        <v>[…]12/12/2019 13:28:34</v>
      </c>
      <c r="X242" s="559" t="str">
        <f t="shared" ca="1" si="19"/>
        <v>[…]12/12/2019 13:28:34</v>
      </c>
      <c r="Y242" s="559" t="str">
        <f t="shared" ca="1" si="19"/>
        <v>[…]12/12/2019 13:28:34</v>
      </c>
    </row>
    <row r="243" spans="1:25" ht="14">
      <c r="A243" t="s">
        <v>841</v>
      </c>
      <c r="B243" t="s">
        <v>793</v>
      </c>
      <c r="C243" t="s">
        <v>795</v>
      </c>
      <c r="D243" s="455" t="s">
        <v>796</v>
      </c>
      <c r="E243" s="455" t="s">
        <v>427</v>
      </c>
      <c r="F243" t="str">
        <f t="shared" ref="F243" ca="1" si="20">MID(CELL("filename"),SEARCH("[",CELL("filename"))+1,SEARCH("]",CELL("filename"))-SEARCH("[",CELL("filename"))-1)</f>
        <v>Inflation model_FD.xlsx</v>
      </c>
      <c r="G243" t="str">
        <f t="shared" ref="G243:Y243" ca="1" si="21">MID(CELL("filename"),SEARCH("[",CELL("filename"))+1,SEARCH("]",CELL("filename"))-SEARCH("[",CELL("filename"))-1)</f>
        <v>Inflation model_FD.xlsx</v>
      </c>
      <c r="H243" t="str">
        <f t="shared" ca="1" si="21"/>
        <v>Inflation model_FD.xlsx</v>
      </c>
      <c r="I243" t="str">
        <f t="shared" ca="1" si="21"/>
        <v>Inflation model_FD.xlsx</v>
      </c>
      <c r="J243" t="str">
        <f t="shared" ca="1" si="21"/>
        <v>Inflation model_FD.xlsx</v>
      </c>
      <c r="K243" t="str">
        <f t="shared" ca="1" si="21"/>
        <v>Inflation model_FD.xlsx</v>
      </c>
      <c r="L243" t="str">
        <f t="shared" ca="1" si="21"/>
        <v>Inflation model_FD.xlsx</v>
      </c>
      <c r="M243" t="str">
        <f t="shared" ca="1" si="21"/>
        <v>Inflation model_FD.xlsx</v>
      </c>
      <c r="N243" t="str">
        <f t="shared" ca="1" si="21"/>
        <v>Inflation model_FD.xlsx</v>
      </c>
      <c r="O243" t="str">
        <f t="shared" ca="1" si="21"/>
        <v>Inflation model_FD.xlsx</v>
      </c>
      <c r="P243" t="str">
        <f t="shared" ca="1" si="21"/>
        <v>Inflation model_FD.xlsx</v>
      </c>
      <c r="Q243" t="str">
        <f t="shared" ca="1" si="21"/>
        <v>Inflation model_FD.xlsx</v>
      </c>
      <c r="R243" t="str">
        <f t="shared" ca="1" si="21"/>
        <v>Inflation model_FD.xlsx</v>
      </c>
      <c r="S243" t="str">
        <f t="shared" ca="1" si="21"/>
        <v>Inflation model_FD.xlsx</v>
      </c>
      <c r="T243" t="str">
        <f t="shared" ca="1" si="21"/>
        <v>Inflation model_FD.xlsx</v>
      </c>
      <c r="U243" t="str">
        <f t="shared" ca="1" si="21"/>
        <v>Inflation model_FD.xlsx</v>
      </c>
      <c r="V243" t="str">
        <f t="shared" ca="1" si="21"/>
        <v>Inflation model_FD.xlsx</v>
      </c>
      <c r="W243" t="str">
        <f t="shared" ca="1" si="21"/>
        <v>Inflation model_FD.xlsx</v>
      </c>
      <c r="X243" t="str">
        <f t="shared" ca="1" si="21"/>
        <v>Inflation model_FD.xlsx</v>
      </c>
      <c r="Y243" t="str">
        <f t="shared" ca="1" si="21"/>
        <v>Inflation model_FD.xlsx</v>
      </c>
    </row>
    <row r="244" spans="1:25" ht="14">
      <c r="A244" t="s">
        <v>842</v>
      </c>
      <c r="B244" s="455" t="s">
        <v>743</v>
      </c>
      <c r="C244" s="455" t="s">
        <v>426</v>
      </c>
      <c r="D244" s="455" t="s">
        <v>50</v>
      </c>
      <c r="E244" s="455" t="s">
        <v>427</v>
      </c>
      <c r="F244" s="455"/>
      <c r="G244" s="456">
        <f xml:space="preserve"> Outputs!J9</f>
        <v>12</v>
      </c>
      <c r="H244" s="456">
        <f xml:space="preserve"> Outputs!K9</f>
        <v>12</v>
      </c>
      <c r="I244" s="456">
        <f xml:space="preserve"> Outputs!L9</f>
        <v>12</v>
      </c>
      <c r="J244" s="456">
        <f xml:space="preserve"> Outputs!M9</f>
        <v>12</v>
      </c>
      <c r="K244" s="456">
        <f xml:space="preserve"> Outputs!N9</f>
        <v>12</v>
      </c>
      <c r="L244" s="456">
        <f xml:space="preserve"> Outputs!O9</f>
        <v>12</v>
      </c>
      <c r="M244" s="456">
        <f xml:space="preserve"> Outputs!P9</f>
        <v>12</v>
      </c>
      <c r="N244" s="456">
        <f xml:space="preserve"> Outputs!Q9</f>
        <v>12</v>
      </c>
      <c r="O244" s="456">
        <f xml:space="preserve"> Outputs!R9</f>
        <v>12</v>
      </c>
      <c r="P244" s="456">
        <f xml:space="preserve"> Outputs!S9</f>
        <v>12</v>
      </c>
      <c r="Q244" s="456">
        <f xml:space="preserve"> Outputs!T9</f>
        <v>12</v>
      </c>
      <c r="R244" s="456">
        <f xml:space="preserve"> Outputs!U9</f>
        <v>12</v>
      </c>
      <c r="S244" s="456">
        <f xml:space="preserve"> Outputs!V9</f>
        <v>12</v>
      </c>
      <c r="T244" s="456">
        <f xml:space="preserve"> Outputs!W9</f>
        <v>12</v>
      </c>
      <c r="U244" s="456">
        <f xml:space="preserve"> Outputs!X9</f>
        <v>12</v>
      </c>
      <c r="V244" s="456">
        <f xml:space="preserve"> Outputs!Y9</f>
        <v>12</v>
      </c>
      <c r="W244" s="456">
        <f xml:space="preserve"> Outputs!Z9</f>
        <v>12</v>
      </c>
      <c r="X244" s="456">
        <f xml:space="preserve"> Outputs!AA9</f>
        <v>12</v>
      </c>
      <c r="Y244" s="456">
        <f xml:space="preserve"> Outputs!AB9</f>
        <v>12</v>
      </c>
    </row>
    <row r="245" spans="1:25" ht="14">
      <c r="A245" t="s">
        <v>842</v>
      </c>
      <c r="B245" s="455" t="s">
        <v>745</v>
      </c>
      <c r="C245" s="455" t="s">
        <v>428</v>
      </c>
      <c r="D245" s="455" t="s">
        <v>50</v>
      </c>
      <c r="E245" s="455" t="s">
        <v>427</v>
      </c>
      <c r="F245" s="455"/>
      <c r="G245" s="456">
        <f xml:space="preserve"> Outputs!J10</f>
        <v>234.4</v>
      </c>
      <c r="H245" s="456">
        <f xml:space="preserve"> Outputs!K10</f>
        <v>242.5</v>
      </c>
      <c r="I245" s="456">
        <f xml:space="preserve"> Outputs!L10</f>
        <v>249.5</v>
      </c>
      <c r="J245" s="456">
        <f xml:space="preserve"> Outputs!M10</f>
        <v>255.7</v>
      </c>
      <c r="K245" s="456">
        <f xml:space="preserve"> Outputs!N10</f>
        <v>258</v>
      </c>
      <c r="L245" s="456">
        <f xml:space="preserve"> Outputs!O10</f>
        <v>261.39999999999998</v>
      </c>
      <c r="M245" s="456">
        <f xml:space="preserve"> Outputs!P10</f>
        <v>270.60000000000002</v>
      </c>
      <c r="N245" s="456">
        <f xml:space="preserve"> Outputs!Q10</f>
        <v>279.7</v>
      </c>
      <c r="O245" s="456">
        <f xml:space="preserve"> Outputs!R10</f>
        <v>288.2</v>
      </c>
      <c r="P245" s="456">
        <f xml:space="preserve"> Outputs!S10</f>
        <v>296.81994379694231</v>
      </c>
      <c r="Q245" s="456">
        <f xml:space="preserve"> Outputs!T10</f>
        <v>305.32865399748647</v>
      </c>
      <c r="R245" s="456">
        <f xml:space="preserve"> Outputs!U10</f>
        <v>314.69193444620061</v>
      </c>
      <c r="S245" s="456">
        <f xml:space="preserve"> Outputs!V10</f>
        <v>324.76207634847918</v>
      </c>
      <c r="T245" s="456">
        <f xml:space="preserve"> Outputs!W10</f>
        <v>335.15446279163058</v>
      </c>
      <c r="U245" s="456">
        <f xml:space="preserve"> Outputs!X10</f>
        <v>345.2090966753795</v>
      </c>
      <c r="V245" s="456">
        <f xml:space="preserve"> Outputs!Y10</f>
        <v>355.56536957564089</v>
      </c>
      <c r="W245" s="456">
        <f xml:space="preserve"> Outputs!Z10</f>
        <v>366.2323306629101</v>
      </c>
      <c r="X245" s="456">
        <f xml:space="preserve"> Outputs!AA10</f>
        <v>377.21930058279742</v>
      </c>
      <c r="Y245" s="456">
        <f xml:space="preserve"> Outputs!AB10</f>
        <v>388.53587960028136</v>
      </c>
    </row>
    <row r="246" spans="1:25" ht="14">
      <c r="A246" t="s">
        <v>842</v>
      </c>
      <c r="B246" s="455" t="s">
        <v>746</v>
      </c>
      <c r="C246" s="455" t="s">
        <v>429</v>
      </c>
      <c r="D246" s="455" t="s">
        <v>50</v>
      </c>
      <c r="E246" s="455" t="s">
        <v>427</v>
      </c>
      <c r="F246" s="455"/>
      <c r="G246" s="456">
        <f xml:space="preserve"> Outputs!J11</f>
        <v>235.2</v>
      </c>
      <c r="H246" s="456">
        <f xml:space="preserve"> Outputs!K11</f>
        <v>242.4</v>
      </c>
      <c r="I246" s="456">
        <f xml:space="preserve"> Outputs!L11</f>
        <v>250</v>
      </c>
      <c r="J246" s="456">
        <f xml:space="preserve"> Outputs!M11</f>
        <v>255.9</v>
      </c>
      <c r="K246" s="456">
        <f xml:space="preserve"> Outputs!N11</f>
        <v>258.5</v>
      </c>
      <c r="L246" s="456">
        <f xml:space="preserve"> Outputs!O11</f>
        <v>262.10000000000002</v>
      </c>
      <c r="M246" s="456">
        <f xml:space="preserve"> Outputs!P11</f>
        <v>271.7</v>
      </c>
      <c r="N246" s="456">
        <f xml:space="preserve"> Outputs!Q11</f>
        <v>280.7</v>
      </c>
      <c r="O246" s="456">
        <f xml:space="preserve"> Outputs!R11</f>
        <v>289.2</v>
      </c>
      <c r="P246" s="456">
        <f xml:space="preserve"> Outputs!S11</f>
        <v>297.50379137925444</v>
      </c>
      <c r="Q246" s="456">
        <f xml:space="preserve"> Outputs!T11</f>
        <v>306.08167682745864</v>
      </c>
      <c r="R246" s="456">
        <f xml:space="preserve"> Outputs!U11</f>
        <v>315.51905088813692</v>
      </c>
      <c r="S246" s="456">
        <f xml:space="preserve"> Outputs!V11</f>
        <v>325.61566051655751</v>
      </c>
      <c r="T246" s="456">
        <f xml:space="preserve"> Outputs!W11</f>
        <v>336.03536165308736</v>
      </c>
      <c r="U246" s="456">
        <f xml:space="preserve"> Outputs!X11</f>
        <v>346.11642250268</v>
      </c>
      <c r="V246" s="456">
        <f xml:space="preserve"> Outputs!Y11</f>
        <v>356.49991517776039</v>
      </c>
      <c r="W246" s="456">
        <f xml:space="preserve"> Outputs!Z11</f>
        <v>367.19491263309322</v>
      </c>
      <c r="X246" s="456">
        <f xml:space="preserve"> Outputs!AA11</f>
        <v>378.21076001208604</v>
      </c>
      <c r="Y246" s="456">
        <f xml:space="preserve"> Outputs!AB11</f>
        <v>389.55708281244864</v>
      </c>
    </row>
    <row r="247" spans="1:25" ht="14">
      <c r="A247" t="s">
        <v>842</v>
      </c>
      <c r="B247" s="455" t="s">
        <v>747</v>
      </c>
      <c r="C247" s="455" t="s">
        <v>430</v>
      </c>
      <c r="D247" s="455" t="s">
        <v>50</v>
      </c>
      <c r="E247" s="455" t="s">
        <v>427</v>
      </c>
      <c r="F247" s="455"/>
      <c r="G247" s="456">
        <f xml:space="preserve"> Outputs!J12</f>
        <v>235.2</v>
      </c>
      <c r="H247" s="456">
        <f xml:space="preserve"> Outputs!K12</f>
        <v>241.8</v>
      </c>
      <c r="I247" s="456">
        <f xml:space="preserve"> Outputs!L12</f>
        <v>249.7</v>
      </c>
      <c r="J247" s="456">
        <f xml:space="preserve"> Outputs!M12</f>
        <v>256.3</v>
      </c>
      <c r="K247" s="456">
        <f xml:space="preserve"> Outputs!N12</f>
        <v>258.89999999999998</v>
      </c>
      <c r="L247" s="456">
        <f xml:space="preserve"> Outputs!O12</f>
        <v>263.10000000000002</v>
      </c>
      <c r="M247" s="456">
        <f xml:space="preserve"> Outputs!P12</f>
        <v>272.3</v>
      </c>
      <c r="N247" s="456">
        <f xml:space="preserve"> Outputs!Q12</f>
        <v>281.5</v>
      </c>
      <c r="O247" s="456">
        <f xml:space="preserve"> Outputs!R12</f>
        <v>289.60000000000002</v>
      </c>
      <c r="P247" s="456">
        <f xml:space="preserve"> Outputs!S12</f>
        <v>298.18921448748932</v>
      </c>
      <c r="Q247" s="456">
        <f xml:space="preserve"> Outputs!T12</f>
        <v>306.8365568148742</v>
      </c>
      <c r="R247" s="456">
        <f xml:space="preserve"> Outputs!U12</f>
        <v>316.34834127078682</v>
      </c>
      <c r="S247" s="456">
        <f xml:space="preserve"> Outputs!V12</f>
        <v>326.47148819145218</v>
      </c>
      <c r="T247" s="456">
        <f xml:space="preserve"> Outputs!W12</f>
        <v>336.91857581357868</v>
      </c>
      <c r="U247" s="456">
        <f xml:space="preserve"> Outputs!X12</f>
        <v>347.02613308798607</v>
      </c>
      <c r="V247" s="456">
        <f xml:space="preserve"> Outputs!Y12</f>
        <v>357.43691708062568</v>
      </c>
      <c r="W247" s="456">
        <f xml:space="preserve"> Outputs!Z12</f>
        <v>368.16002459304445</v>
      </c>
      <c r="X247" s="456">
        <f xml:space="preserve"> Outputs!AA12</f>
        <v>379.20482533083577</v>
      </c>
      <c r="Y247" s="456">
        <f xml:space="preserve"> Outputs!AB12</f>
        <v>390.58097009076084</v>
      </c>
    </row>
    <row r="248" spans="1:25" ht="14">
      <c r="A248" t="s">
        <v>842</v>
      </c>
      <c r="B248" s="455" t="s">
        <v>748</v>
      </c>
      <c r="C248" s="455" t="s">
        <v>431</v>
      </c>
      <c r="D248" s="455" t="s">
        <v>50</v>
      </c>
      <c r="E248" s="455" t="s">
        <v>427</v>
      </c>
      <c r="F248" s="455"/>
      <c r="G248" s="456">
        <f xml:space="preserve"> Outputs!J13</f>
        <v>234.7</v>
      </c>
      <c r="H248" s="456">
        <f xml:space="preserve"> Outputs!K13</f>
        <v>242.1</v>
      </c>
      <c r="I248" s="456">
        <f xml:space="preserve"> Outputs!L13</f>
        <v>249.7</v>
      </c>
      <c r="J248" s="456">
        <f xml:space="preserve"> Outputs!M13</f>
        <v>256</v>
      </c>
      <c r="K248" s="456">
        <f xml:space="preserve"> Outputs!N13</f>
        <v>258.60000000000002</v>
      </c>
      <c r="L248" s="456">
        <f xml:space="preserve"> Outputs!O13</f>
        <v>263.39999999999998</v>
      </c>
      <c r="M248" s="456">
        <f xml:space="preserve"> Outputs!P13</f>
        <v>272.89999999999998</v>
      </c>
      <c r="N248" s="456">
        <f xml:space="preserve"> Outputs!Q13</f>
        <v>281.7</v>
      </c>
      <c r="O248" s="456">
        <f xml:space="preserve"> Outputs!R13</f>
        <v>289.5</v>
      </c>
      <c r="P248" s="456">
        <f xml:space="preserve"> Outputs!S13</f>
        <v>298.87621675152292</v>
      </c>
      <c r="Q248" s="456">
        <f xml:space="preserve"> Outputs!T13</f>
        <v>307.59329853998446</v>
      </c>
      <c r="R248" s="456">
        <f xml:space="preserve"> Outputs!U13</f>
        <v>317.17981130799899</v>
      </c>
      <c r="S248" s="456">
        <f xml:space="preserve"> Outputs!V13</f>
        <v>327.32956526985515</v>
      </c>
      <c r="T248" s="456">
        <f xml:space="preserve"> Outputs!W13</f>
        <v>337.80411135849056</v>
      </c>
      <c r="U248" s="456">
        <f xml:space="preserve"> Outputs!X13</f>
        <v>347.9382346992453</v>
      </c>
      <c r="V248" s="456">
        <f xml:space="preserve"> Outputs!Y13</f>
        <v>358.37638174022266</v>
      </c>
      <c r="W248" s="456">
        <f xml:space="preserve"> Outputs!Z13</f>
        <v>369.12767319242937</v>
      </c>
      <c r="X248" s="456">
        <f xml:space="preserve"> Outputs!AA13</f>
        <v>380.20150338820224</v>
      </c>
      <c r="Y248" s="456">
        <f xml:space="preserve"> Outputs!AB13</f>
        <v>391.60754848984834</v>
      </c>
    </row>
    <row r="249" spans="1:25" ht="14">
      <c r="A249" t="s">
        <v>842</v>
      </c>
      <c r="B249" s="455" t="s">
        <v>749</v>
      </c>
      <c r="C249" s="455" t="s">
        <v>432</v>
      </c>
      <c r="D249" s="455" t="s">
        <v>50</v>
      </c>
      <c r="E249" s="455" t="s">
        <v>427</v>
      </c>
      <c r="F249" s="455"/>
      <c r="G249" s="456">
        <f xml:space="preserve"> Outputs!J14</f>
        <v>236.1</v>
      </c>
      <c r="H249" s="456">
        <f xml:space="preserve"> Outputs!K14</f>
        <v>243</v>
      </c>
      <c r="I249" s="456">
        <f xml:space="preserve"> Outputs!L14</f>
        <v>251</v>
      </c>
      <c r="J249" s="456">
        <f xml:space="preserve"> Outputs!M14</f>
        <v>257</v>
      </c>
      <c r="K249" s="456">
        <f xml:space="preserve"> Outputs!N14</f>
        <v>259.8</v>
      </c>
      <c r="L249" s="456">
        <f xml:space="preserve"> Outputs!O14</f>
        <v>264.39999999999998</v>
      </c>
      <c r="M249" s="456">
        <f xml:space="preserve"> Outputs!P14</f>
        <v>274.7</v>
      </c>
      <c r="N249" s="456">
        <f xml:space="preserve"> Outputs!Q14</f>
        <v>284.2</v>
      </c>
      <c r="O249" s="456">
        <f xml:space="preserve"> Outputs!R14</f>
        <v>291.5</v>
      </c>
      <c r="P249" s="456">
        <f xml:space="preserve"> Outputs!S14</f>
        <v>299.5648018095942</v>
      </c>
      <c r="Q249" s="456">
        <f xml:space="preserve"> Outputs!T14</f>
        <v>308.35190659433681</v>
      </c>
      <c r="R249" s="456">
        <f xml:space="preserve"> Outputs!U14</f>
        <v>318.01346672864008</v>
      </c>
      <c r="S249" s="456">
        <f xml:space="preserve"> Outputs!V14</f>
        <v>328.1898976639568</v>
      </c>
      <c r="T249" s="456">
        <f xml:space="preserve"> Outputs!W14</f>
        <v>338.69197438920344</v>
      </c>
      <c r="U249" s="456">
        <f xml:space="preserve"> Outputs!X14</f>
        <v>348.85273362087958</v>
      </c>
      <c r="V249" s="456">
        <f xml:space="preserve"> Outputs!Y14</f>
        <v>359.31831562950595</v>
      </c>
      <c r="W249" s="456">
        <f xml:space="preserve"> Outputs!Z14</f>
        <v>370.09786509839114</v>
      </c>
      <c r="X249" s="456">
        <f xml:space="preserve"> Outputs!AA14</f>
        <v>381.20080105134286</v>
      </c>
      <c r="Y249" s="456">
        <f xml:space="preserve"> Outputs!AB14</f>
        <v>392.63682508288315</v>
      </c>
    </row>
    <row r="250" spans="1:25" ht="14">
      <c r="A250" t="s">
        <v>842</v>
      </c>
      <c r="B250" s="455" t="s">
        <v>750</v>
      </c>
      <c r="C250" s="455" t="s">
        <v>433</v>
      </c>
      <c r="D250" s="455" t="s">
        <v>50</v>
      </c>
      <c r="E250" s="455" t="s">
        <v>427</v>
      </c>
      <c r="F250" s="455"/>
      <c r="G250" s="456">
        <f xml:space="preserve"> Outputs!J15</f>
        <v>237.9</v>
      </c>
      <c r="H250" s="456">
        <f xml:space="preserve"> Outputs!K15</f>
        <v>244.2</v>
      </c>
      <c r="I250" s="456">
        <f xml:space="preserve"> Outputs!L15</f>
        <v>251.9</v>
      </c>
      <c r="J250" s="456">
        <f xml:space="preserve"> Outputs!M15</f>
        <v>257.60000000000002</v>
      </c>
      <c r="K250" s="456">
        <f xml:space="preserve"> Outputs!N15</f>
        <v>259.60000000000002</v>
      </c>
      <c r="L250" s="456">
        <f xml:space="preserve"> Outputs!O15</f>
        <v>264.89999999999998</v>
      </c>
      <c r="M250" s="456">
        <f xml:space="preserve"> Outputs!P15</f>
        <v>275.10000000000002</v>
      </c>
      <c r="N250" s="456">
        <f xml:space="preserve"> Outputs!Q15</f>
        <v>284.10000000000002</v>
      </c>
      <c r="O250" s="456">
        <f xml:space="preserve"> Outputs!R15</f>
        <v>292.14789585630507</v>
      </c>
      <c r="P250" s="456">
        <f xml:space="preserve"> Outputs!S15</f>
        <v>300.25497330832422</v>
      </c>
      <c r="Q250" s="456">
        <f xml:space="preserve"> Outputs!T15</f>
        <v>309.11238558080265</v>
      </c>
      <c r="R250" s="456">
        <f xml:space="preserve"> Outputs!U15</f>
        <v>318.84931327663418</v>
      </c>
      <c r="S250" s="456">
        <f xml:space="preserve"> Outputs!V15</f>
        <v>329.05249130148667</v>
      </c>
      <c r="T250" s="456">
        <f xml:space="preserve"> Outputs!W15</f>
        <v>339.58217102313426</v>
      </c>
      <c r="U250" s="456">
        <f xml:space="preserve"> Outputs!X15</f>
        <v>349.76963615382829</v>
      </c>
      <c r="V250" s="456">
        <f xml:space="preserve"> Outputs!Y15</f>
        <v>360.26272523844312</v>
      </c>
      <c r="W250" s="456">
        <f xml:space="preserve"> Outputs!Z15</f>
        <v>371.07060699559645</v>
      </c>
      <c r="X250" s="456">
        <f xml:space="preserve"> Outputs!AA15</f>
        <v>382.20272520546433</v>
      </c>
      <c r="Y250" s="456">
        <f xml:space="preserve"> Outputs!AB15</f>
        <v>393.66880696162826</v>
      </c>
    </row>
    <row r="251" spans="1:25" ht="14">
      <c r="A251" t="s">
        <v>842</v>
      </c>
      <c r="B251" s="455" t="s">
        <v>751</v>
      </c>
      <c r="C251" s="455" t="s">
        <v>434</v>
      </c>
      <c r="D251" s="455" t="s">
        <v>50</v>
      </c>
      <c r="E251" s="455" t="s">
        <v>427</v>
      </c>
      <c r="F251" s="455"/>
      <c r="G251" s="456">
        <f xml:space="preserve"> Outputs!J16</f>
        <v>238</v>
      </c>
      <c r="H251" s="456">
        <f xml:space="preserve"> Outputs!K16</f>
        <v>245.6</v>
      </c>
      <c r="I251" s="456">
        <f xml:space="preserve"> Outputs!L16</f>
        <v>251.9</v>
      </c>
      <c r="J251" s="456">
        <f xml:space="preserve"> Outputs!M16</f>
        <v>257.7</v>
      </c>
      <c r="K251" s="456">
        <f xml:space="preserve"> Outputs!N16</f>
        <v>259.5</v>
      </c>
      <c r="L251" s="456">
        <f xml:space="preserve"> Outputs!O16</f>
        <v>264.8</v>
      </c>
      <c r="M251" s="456">
        <f xml:space="preserve"> Outputs!P16</f>
        <v>275.3</v>
      </c>
      <c r="N251" s="456">
        <f xml:space="preserve"> Outputs!Q16</f>
        <v>284.5</v>
      </c>
      <c r="O251" s="456">
        <f xml:space="preserve"> Outputs!R16</f>
        <v>292.79723174362425</v>
      </c>
      <c r="P251" s="456">
        <f xml:space="preserve"> Outputs!S16</f>
        <v>300.94673490273567</v>
      </c>
      <c r="Q251" s="456">
        <f xml:space="preserve"> Outputs!T16</f>
        <v>309.87474011360524</v>
      </c>
      <c r="R251" s="456">
        <f xml:space="preserve"> Outputs!U16</f>
        <v>319.68735671100222</v>
      </c>
      <c r="S251" s="456">
        <f xml:space="preserve"> Outputs!V16</f>
        <v>329.91735212575446</v>
      </c>
      <c r="T251" s="456">
        <f xml:space="preserve"> Outputs!W16</f>
        <v>340.47470739377866</v>
      </c>
      <c r="U251" s="456">
        <f xml:space="preserve"> Outputs!X16</f>
        <v>350.68894861559204</v>
      </c>
      <c r="V251" s="456">
        <f xml:space="preserve"> Outputs!Y16</f>
        <v>361.20961707405979</v>
      </c>
      <c r="W251" s="456">
        <f xml:space="preserve"> Outputs!Z16</f>
        <v>372.04590558628161</v>
      </c>
      <c r="X251" s="456">
        <f xml:space="preserve"> Outputs!AA16</f>
        <v>383.20728275387006</v>
      </c>
      <c r="Y251" s="456">
        <f xml:space="preserve"> Outputs!AB16</f>
        <v>394.70350123648615</v>
      </c>
    </row>
    <row r="252" spans="1:25" ht="14">
      <c r="A252" t="s">
        <v>842</v>
      </c>
      <c r="B252" s="455" t="s">
        <v>752</v>
      </c>
      <c r="C252" s="455" t="s">
        <v>435</v>
      </c>
      <c r="D252" s="455" t="s">
        <v>50</v>
      </c>
      <c r="E252" s="455" t="s">
        <v>427</v>
      </c>
      <c r="F252" s="455"/>
      <c r="G252" s="456">
        <f xml:space="preserve"> Outputs!J17</f>
        <v>238.5</v>
      </c>
      <c r="H252" s="456">
        <f xml:space="preserve"> Outputs!K17</f>
        <v>245.6</v>
      </c>
      <c r="I252" s="456">
        <f xml:space="preserve"> Outputs!L17</f>
        <v>252.1</v>
      </c>
      <c r="J252" s="456">
        <f xml:space="preserve"> Outputs!M17</f>
        <v>257.10000000000002</v>
      </c>
      <c r="K252" s="456">
        <f xml:space="preserve"> Outputs!N17</f>
        <v>259.8</v>
      </c>
      <c r="L252" s="456">
        <f xml:space="preserve"> Outputs!O17</f>
        <v>265.5</v>
      </c>
      <c r="M252" s="456">
        <f xml:space="preserve"> Outputs!P17</f>
        <v>275.8</v>
      </c>
      <c r="N252" s="456">
        <f xml:space="preserve"> Outputs!Q17</f>
        <v>284.60000000000002</v>
      </c>
      <c r="O252" s="456">
        <f xml:space="preserve"> Outputs!R17</f>
        <v>293.44801086260981</v>
      </c>
      <c r="P252" s="456">
        <f xml:space="preserve"> Outputs!S17</f>
        <v>301.640090256272</v>
      </c>
      <c r="Q252" s="456">
        <f xml:space="preserve"> Outputs!T17</f>
        <v>310.63897481834789</v>
      </c>
      <c r="R252" s="456">
        <f xml:space="preserve"> Outputs!U17</f>
        <v>320.52760280590189</v>
      </c>
      <c r="S252" s="456">
        <f xml:space="preserve"> Outputs!V17</f>
        <v>330.78448609569091</v>
      </c>
      <c r="T252" s="456">
        <f xml:space="preserve"> Outputs!W17</f>
        <v>341.36958965075308</v>
      </c>
      <c r="U252" s="456">
        <f xml:space="preserve"> Outputs!X17</f>
        <v>351.61067734027569</v>
      </c>
      <c r="V252" s="456">
        <f xml:space="preserve"> Outputs!Y17</f>
        <v>362.15899766048398</v>
      </c>
      <c r="W252" s="456">
        <f xml:space="preserve"> Outputs!Z17</f>
        <v>373.02376759029852</v>
      </c>
      <c r="X252" s="456">
        <f xml:space="preserve"> Outputs!AA17</f>
        <v>384.21448061800749</v>
      </c>
      <c r="Y252" s="456">
        <f xml:space="preserve"> Outputs!AB17</f>
        <v>395.74091503654773</v>
      </c>
    </row>
    <row r="253" spans="1:25" ht="14">
      <c r="A253" t="s">
        <v>842</v>
      </c>
      <c r="B253" s="455" t="s">
        <v>753</v>
      </c>
      <c r="C253" s="455" t="s">
        <v>436</v>
      </c>
      <c r="D253" s="455" t="s">
        <v>50</v>
      </c>
      <c r="E253" s="455" t="s">
        <v>427</v>
      </c>
      <c r="F253" s="455"/>
      <c r="G253" s="456">
        <f xml:space="preserve"> Outputs!J18</f>
        <v>239.4</v>
      </c>
      <c r="H253" s="456">
        <f xml:space="preserve"> Outputs!K18</f>
        <v>246.8</v>
      </c>
      <c r="I253" s="456">
        <f xml:space="preserve"> Outputs!L18</f>
        <v>253.4</v>
      </c>
      <c r="J253" s="456">
        <f xml:space="preserve"> Outputs!M18</f>
        <v>257.5</v>
      </c>
      <c r="K253" s="456">
        <f xml:space="preserve"> Outputs!N18</f>
        <v>260.60000000000002</v>
      </c>
      <c r="L253" s="456">
        <f xml:space="preserve"> Outputs!O18</f>
        <v>267.10000000000002</v>
      </c>
      <c r="M253" s="456">
        <f xml:space="preserve"> Outputs!P18</f>
        <v>278.10000000000002</v>
      </c>
      <c r="N253" s="456">
        <f xml:space="preserve"> Outputs!Q18</f>
        <v>285.60000000000002</v>
      </c>
      <c r="O253" s="456">
        <f xml:space="preserve"> Outputs!R18</f>
        <v>294.10023642102783</v>
      </c>
      <c r="P253" s="456">
        <f xml:space="preserve"> Outputs!S18</f>
        <v>302.33504304081697</v>
      </c>
      <c r="Q253" s="456">
        <f xml:space="preserve"> Outputs!T18</f>
        <v>311.40509433204181</v>
      </c>
      <c r="R253" s="456">
        <f xml:space="preserve"> Outputs!U18</f>
        <v>321.37005735066725</v>
      </c>
      <c r="S253" s="456">
        <f xml:space="preserve"> Outputs!V18</f>
        <v>331.65389918588875</v>
      </c>
      <c r="T253" s="456">
        <f xml:space="preserve"> Outputs!W18</f>
        <v>342.26682395983727</v>
      </c>
      <c r="U253" s="456">
        <f xml:space="preserve"> Outputs!X18</f>
        <v>352.53482867863238</v>
      </c>
      <c r="V253" s="456">
        <f xml:space="preserve"> Outputs!Y18</f>
        <v>363.11087353899137</v>
      </c>
      <c r="W253" s="456">
        <f xml:space="preserve"> Outputs!Z18</f>
        <v>374.00419974516115</v>
      </c>
      <c r="X253" s="456">
        <f xml:space="preserve"> Outputs!AA18</f>
        <v>385.22432573751598</v>
      </c>
      <c r="Y253" s="456">
        <f xml:space="preserve"> Outputs!AB18</f>
        <v>396.78105550964148</v>
      </c>
    </row>
    <row r="254" spans="1:25" ht="14">
      <c r="A254" t="s">
        <v>842</v>
      </c>
      <c r="B254" s="455" t="s">
        <v>754</v>
      </c>
      <c r="C254" s="455" t="s">
        <v>437</v>
      </c>
      <c r="D254" s="455" t="s">
        <v>50</v>
      </c>
      <c r="E254" s="455" t="s">
        <v>427</v>
      </c>
      <c r="F254" s="455"/>
      <c r="G254" s="456">
        <f xml:space="preserve"> Outputs!J19</f>
        <v>238</v>
      </c>
      <c r="H254" s="456">
        <f xml:space="preserve"> Outputs!K19</f>
        <v>245.8</v>
      </c>
      <c r="I254" s="456">
        <f xml:space="preserve"> Outputs!L19</f>
        <v>252.6</v>
      </c>
      <c r="J254" s="456">
        <f xml:space="preserve"> Outputs!M19</f>
        <v>255.4</v>
      </c>
      <c r="K254" s="456">
        <f xml:space="preserve"> Outputs!N19</f>
        <v>258.8</v>
      </c>
      <c r="L254" s="456">
        <f xml:space="preserve"> Outputs!O19</f>
        <v>265.5</v>
      </c>
      <c r="M254" s="456">
        <f xml:space="preserve"> Outputs!P19</f>
        <v>276</v>
      </c>
      <c r="N254" s="456">
        <f xml:space="preserve"> Outputs!Q19</f>
        <v>283</v>
      </c>
      <c r="O254" s="456">
        <f xml:space="preserve"> Outputs!R19</f>
        <v>294.77781803182262</v>
      </c>
      <c r="P254" s="456">
        <f xml:space="preserve"> Outputs!S19</f>
        <v>303.08068281857669</v>
      </c>
      <c r="Q254" s="456">
        <f xml:space="preserve"> Outputs!T19</f>
        <v>312.2235718506285</v>
      </c>
      <c r="R254" s="456">
        <f xml:space="preserve"> Outputs!U19</f>
        <v>322.21472614984873</v>
      </c>
      <c r="S254" s="456">
        <f xml:space="preserve"> Outputs!V19</f>
        <v>332.52559738664399</v>
      </c>
      <c r="T254" s="456">
        <f xml:space="preserve"> Outputs!W19</f>
        <v>343.16641650301671</v>
      </c>
      <c r="U254" s="456">
        <f xml:space="preserve"> Outputs!X19</f>
        <v>353.46140899810723</v>
      </c>
      <c r="V254" s="456">
        <f xml:space="preserve"> Outputs!Y19</f>
        <v>364.06525126805047</v>
      </c>
      <c r="W254" s="456">
        <f xml:space="preserve"> Outputs!Z19</f>
        <v>374.98720880609199</v>
      </c>
      <c r="X254" s="456">
        <f xml:space="preserve"> Outputs!AA19</f>
        <v>386.23682507027473</v>
      </c>
      <c r="Y254" s="456">
        <f xml:space="preserve"> Outputs!AB19</f>
        <v>397.82392982238298</v>
      </c>
    </row>
    <row r="255" spans="1:25" ht="14">
      <c r="A255" t="s">
        <v>842</v>
      </c>
      <c r="B255" s="455" t="s">
        <v>755</v>
      </c>
      <c r="C255" s="455" t="s">
        <v>438</v>
      </c>
      <c r="D255" s="455" t="s">
        <v>50</v>
      </c>
      <c r="E255" s="455" t="s">
        <v>427</v>
      </c>
      <c r="F255" s="455"/>
      <c r="G255" s="456">
        <f xml:space="preserve"> Outputs!J20</f>
        <v>239.9</v>
      </c>
      <c r="H255" s="456">
        <f xml:space="preserve"> Outputs!K20</f>
        <v>247.6</v>
      </c>
      <c r="I255" s="456">
        <f xml:space="preserve"> Outputs!L20</f>
        <v>254.2</v>
      </c>
      <c r="J255" s="456">
        <f xml:space="preserve"> Outputs!M20</f>
        <v>256.7</v>
      </c>
      <c r="K255" s="456">
        <f xml:space="preserve"> Outputs!N20</f>
        <v>260</v>
      </c>
      <c r="L255" s="456">
        <f xml:space="preserve"> Outputs!O20</f>
        <v>268.39999999999998</v>
      </c>
      <c r="M255" s="456">
        <f xml:space="preserve"> Outputs!P20</f>
        <v>278.10000000000002</v>
      </c>
      <c r="N255" s="456">
        <f xml:space="preserve"> Outputs!Q20</f>
        <v>285</v>
      </c>
      <c r="O255" s="456">
        <f xml:space="preserve"> Outputs!R20</f>
        <v>295.45696073228152</v>
      </c>
      <c r="P255" s="456">
        <f xml:space="preserve"> Outputs!S20</f>
        <v>303.82816154518133</v>
      </c>
      <c r="Q255" s="456">
        <f xml:space="preserve"> Outputs!T20</f>
        <v>313.04420060392721</v>
      </c>
      <c r="R255" s="456">
        <f xml:space="preserve"> Outputs!U20</f>
        <v>323.06161502325301</v>
      </c>
      <c r="S255" s="456">
        <f xml:space="preserve"> Outputs!V20</f>
        <v>333.39958670399722</v>
      </c>
      <c r="T255" s="456">
        <f xml:space="preserve"> Outputs!W20</f>
        <v>344.06837347852525</v>
      </c>
      <c r="U255" s="456">
        <f xml:space="preserve"> Outputs!X20</f>
        <v>354.39042468288102</v>
      </c>
      <c r="V255" s="456">
        <f xml:space="preserve"> Outputs!Y20</f>
        <v>365.02213742336744</v>
      </c>
      <c r="W255" s="456">
        <f xml:space="preserve"> Outputs!Z20</f>
        <v>375.97280154606847</v>
      </c>
      <c r="X255" s="456">
        <f xml:space="preserve"> Outputs!AA20</f>
        <v>387.25198559245052</v>
      </c>
      <c r="Y255" s="456">
        <f xml:space="preserve"> Outputs!AB20</f>
        <v>398.86954516022405</v>
      </c>
    </row>
    <row r="256" spans="1:25" ht="14">
      <c r="A256" t="s">
        <v>842</v>
      </c>
      <c r="B256" s="455" t="s">
        <v>756</v>
      </c>
      <c r="C256" s="455" t="s">
        <v>439</v>
      </c>
      <c r="D256" s="455" t="s">
        <v>50</v>
      </c>
      <c r="E256" s="455" t="s">
        <v>427</v>
      </c>
      <c r="F256" s="455"/>
      <c r="G256" s="456">
        <f xml:space="preserve"> Outputs!J21</f>
        <v>240.8</v>
      </c>
      <c r="H256" s="456">
        <f xml:space="preserve"> Outputs!K21</f>
        <v>248.7</v>
      </c>
      <c r="I256" s="456">
        <f xml:space="preserve"> Outputs!L21</f>
        <v>254.8</v>
      </c>
      <c r="J256" s="456">
        <f xml:space="preserve"> Outputs!M21</f>
        <v>257.10000000000002</v>
      </c>
      <c r="K256" s="456">
        <f xml:space="preserve"> Outputs!N21</f>
        <v>261.10000000000002</v>
      </c>
      <c r="L256" s="456">
        <f xml:space="preserve"> Outputs!O21</f>
        <v>269.3</v>
      </c>
      <c r="M256" s="456">
        <f xml:space="preserve"> Outputs!P21</f>
        <v>278.3</v>
      </c>
      <c r="N256" s="456">
        <f xml:space="preserve"> Outputs!Q21</f>
        <v>285.10000000000002</v>
      </c>
      <c r="O256" s="456">
        <f xml:space="preserve"> Outputs!R21</f>
        <v>296.13766811902059</v>
      </c>
      <c r="P256" s="456">
        <f xml:space="preserve"> Outputs!S21</f>
        <v>304.57748375597481</v>
      </c>
      <c r="Q256" s="456">
        <f xml:space="preserve"> Outputs!T21</f>
        <v>313.86698624610767</v>
      </c>
      <c r="R256" s="456">
        <f xml:space="preserve"> Outputs!U21</f>
        <v>323.91072980598324</v>
      </c>
      <c r="S256" s="456">
        <f xml:space="preserve"> Outputs!V21</f>
        <v>334.27587315977479</v>
      </c>
      <c r="T256" s="456">
        <f xml:space="preserve"> Outputs!W21</f>
        <v>344.97270110088772</v>
      </c>
      <c r="U256" s="456">
        <f xml:space="preserve"> Outputs!X21</f>
        <v>355.32188213391436</v>
      </c>
      <c r="V256" s="456">
        <f xml:space="preserve"> Outputs!Y21</f>
        <v>365.98153859793177</v>
      </c>
      <c r="W256" s="456">
        <f xml:space="preserve"> Outputs!Z21</f>
        <v>376.96098475586973</v>
      </c>
      <c r="X256" s="456">
        <f xml:space="preserve"> Outputs!AA21</f>
        <v>388.26981429854584</v>
      </c>
      <c r="Y256" s="456">
        <f xml:space="preserve"> Outputs!AB21</f>
        <v>399.91790872750221</v>
      </c>
    </row>
    <row r="257" spans="1:25" ht="14">
      <c r="A257" t="s">
        <v>842</v>
      </c>
      <c r="B257" s="455" t="s">
        <v>757</v>
      </c>
      <c r="C257" s="455" t="s">
        <v>440</v>
      </c>
      <c r="D257" s="455" t="s">
        <v>50</v>
      </c>
      <c r="E257" s="455" t="s">
        <v>427</v>
      </c>
      <c r="F257" s="455"/>
      <c r="G257" s="456">
        <f xml:space="preserve"> Outputs!J24</f>
        <v>12</v>
      </c>
      <c r="H257" s="456">
        <f xml:space="preserve"> Outputs!K24</f>
        <v>12</v>
      </c>
      <c r="I257" s="456">
        <f xml:space="preserve"> Outputs!L24</f>
        <v>12</v>
      </c>
      <c r="J257" s="456">
        <f xml:space="preserve"> Outputs!M24</f>
        <v>12</v>
      </c>
      <c r="K257" s="456">
        <f xml:space="preserve"> Outputs!N24</f>
        <v>12</v>
      </c>
      <c r="L257" s="456">
        <f xml:space="preserve"> Outputs!O24</f>
        <v>12</v>
      </c>
      <c r="M257" s="456">
        <f xml:space="preserve"> Outputs!P24</f>
        <v>12</v>
      </c>
      <c r="N257" s="456">
        <f xml:space="preserve"> Outputs!Q24</f>
        <v>12</v>
      </c>
      <c r="O257" s="456">
        <f xml:space="preserve"> Outputs!R24</f>
        <v>12</v>
      </c>
      <c r="P257" s="456">
        <f xml:space="preserve"> Outputs!S24</f>
        <v>12</v>
      </c>
      <c r="Q257" s="456">
        <f xml:space="preserve"> Outputs!T24</f>
        <v>12</v>
      </c>
      <c r="R257" s="456">
        <f xml:space="preserve"> Outputs!U24</f>
        <v>12</v>
      </c>
      <c r="S257" s="456">
        <f xml:space="preserve"> Outputs!V24</f>
        <v>12</v>
      </c>
      <c r="T257" s="456">
        <f xml:space="preserve"> Outputs!W24</f>
        <v>12</v>
      </c>
      <c r="U257" s="456">
        <f xml:space="preserve"> Outputs!X24</f>
        <v>12</v>
      </c>
      <c r="V257" s="456">
        <f xml:space="preserve"> Outputs!Y24</f>
        <v>12</v>
      </c>
      <c r="W257" s="456">
        <f xml:space="preserve"> Outputs!Z24</f>
        <v>12</v>
      </c>
      <c r="X257" s="456">
        <f xml:space="preserve"> Outputs!AA24</f>
        <v>12</v>
      </c>
      <c r="Y257" s="456">
        <f xml:space="preserve"> Outputs!AB24</f>
        <v>12</v>
      </c>
    </row>
    <row r="258" spans="1:25" ht="14">
      <c r="A258" t="s">
        <v>842</v>
      </c>
      <c r="B258" s="455" t="s">
        <v>758</v>
      </c>
      <c r="C258" s="455" t="s">
        <v>441</v>
      </c>
      <c r="D258" s="455" t="s">
        <v>50</v>
      </c>
      <c r="E258" s="455" t="s">
        <v>427</v>
      </c>
      <c r="F258" s="455"/>
      <c r="G258" s="456">
        <f xml:space="preserve"> Outputs!J25</f>
        <v>93.3</v>
      </c>
      <c r="H258" s="456">
        <f xml:space="preserve"> Outputs!K25</f>
        <v>95.9</v>
      </c>
      <c r="I258" s="456">
        <f xml:space="preserve"> Outputs!L25</f>
        <v>98</v>
      </c>
      <c r="J258" s="456">
        <f xml:space="preserve"> Outputs!M25</f>
        <v>99.6</v>
      </c>
      <c r="K258" s="456">
        <f xml:space="preserve"> Outputs!N25</f>
        <v>99.9</v>
      </c>
      <c r="L258" s="456">
        <f xml:space="preserve"> Outputs!O25</f>
        <v>100.6</v>
      </c>
      <c r="M258" s="456">
        <f xml:space="preserve"> Outputs!P25</f>
        <v>103.2</v>
      </c>
      <c r="N258" s="456">
        <f xml:space="preserve"> Outputs!Q25</f>
        <v>105.5</v>
      </c>
      <c r="O258" s="456">
        <f xml:space="preserve"> Outputs!R25</f>
        <v>107.6</v>
      </c>
      <c r="P258" s="456">
        <f xml:space="preserve"> Outputs!S25</f>
        <v>109.70335473997172</v>
      </c>
      <c r="Q258" s="456">
        <f xml:space="preserve"> Outputs!T25</f>
        <v>111.89742183477122</v>
      </c>
      <c r="R258" s="456">
        <f xml:space="preserve"> Outputs!U25</f>
        <v>114.1726572294514</v>
      </c>
      <c r="S258" s="456">
        <f xml:space="preserve"> Outputs!V25</f>
        <v>116.57028303126997</v>
      </c>
      <c r="T258" s="456">
        <f xml:space="preserve"> Outputs!W25</f>
        <v>119.0182589749267</v>
      </c>
      <c r="U258" s="456">
        <f xml:space="preserve"> Outputs!X25</f>
        <v>121.39862415442524</v>
      </c>
      <c r="V258" s="456">
        <f xml:space="preserve"> Outputs!Y25</f>
        <v>123.82659663751375</v>
      </c>
      <c r="W258" s="456">
        <f xml:space="preserve"> Outputs!Z25</f>
        <v>126.30312857026402</v>
      </c>
      <c r="X258" s="456">
        <f xml:space="preserve"> Outputs!AA25</f>
        <v>128.8291911416693</v>
      </c>
      <c r="Y258" s="456">
        <f xml:space="preserve"> Outputs!AB25</f>
        <v>131.40577496450268</v>
      </c>
    </row>
    <row r="259" spans="1:25" ht="14">
      <c r="A259" t="s">
        <v>842</v>
      </c>
      <c r="B259" s="455" t="s">
        <v>759</v>
      </c>
      <c r="C259" s="455" t="s">
        <v>442</v>
      </c>
      <c r="D259" s="455" t="s">
        <v>50</v>
      </c>
      <c r="E259" s="455" t="s">
        <v>427</v>
      </c>
      <c r="F259" s="455"/>
      <c r="G259" s="456">
        <f xml:space="preserve"> Outputs!J26</f>
        <v>93.5</v>
      </c>
      <c r="H259" s="456">
        <f xml:space="preserve"> Outputs!K26</f>
        <v>95.9</v>
      </c>
      <c r="I259" s="456">
        <f xml:space="preserve"> Outputs!L26</f>
        <v>98.2</v>
      </c>
      <c r="J259" s="456">
        <f xml:space="preserve"> Outputs!M26</f>
        <v>99.6</v>
      </c>
      <c r="K259" s="456">
        <f xml:space="preserve"> Outputs!N26</f>
        <v>100.1</v>
      </c>
      <c r="L259" s="456">
        <f xml:space="preserve"> Outputs!O26</f>
        <v>100.8</v>
      </c>
      <c r="M259" s="456">
        <f xml:space="preserve"> Outputs!P26</f>
        <v>103.5</v>
      </c>
      <c r="N259" s="456">
        <f xml:space="preserve"> Outputs!Q26</f>
        <v>105.9</v>
      </c>
      <c r="O259" s="456">
        <f xml:space="preserve"> Outputs!R26</f>
        <v>107.9</v>
      </c>
      <c r="P259" s="456">
        <f xml:space="preserve"> Outputs!S26</f>
        <v>109.88453874941817</v>
      </c>
      <c r="Q259" s="456">
        <f xml:space="preserve"> Outputs!T26</f>
        <v>112.08222952440661</v>
      </c>
      <c r="R259" s="456">
        <f xml:space="preserve"> Outputs!U26</f>
        <v>114.37056169674494</v>
      </c>
      <c r="S259" s="456">
        <f xml:space="preserve"> Outputs!V26</f>
        <v>116.77234349237666</v>
      </c>
      <c r="T259" s="456">
        <f xml:space="preserve"> Outputs!W26</f>
        <v>119.22456270571664</v>
      </c>
      <c r="U259" s="456">
        <f xml:space="preserve"> Outputs!X26</f>
        <v>121.60905395983097</v>
      </c>
      <c r="V259" s="456">
        <f xml:space="preserve"> Outputs!Y26</f>
        <v>124.0412350390276</v>
      </c>
      <c r="W259" s="456">
        <f xml:space="preserve"> Outputs!Z26</f>
        <v>126.52205973980816</v>
      </c>
      <c r="X259" s="456">
        <f xml:space="preserve"> Outputs!AA26</f>
        <v>129.05250093460432</v>
      </c>
      <c r="Y259" s="456">
        <f xml:space="preserve"> Outputs!AB26</f>
        <v>131.63355095329641</v>
      </c>
    </row>
    <row r="260" spans="1:25" ht="14">
      <c r="A260" t="s">
        <v>842</v>
      </c>
      <c r="B260" s="455" t="s">
        <v>760</v>
      </c>
      <c r="C260" s="455" t="s">
        <v>443</v>
      </c>
      <c r="D260" s="455" t="s">
        <v>50</v>
      </c>
      <c r="E260" s="455" t="s">
        <v>427</v>
      </c>
      <c r="F260" s="455"/>
      <c r="G260" s="456">
        <f xml:space="preserve"> Outputs!J27</f>
        <v>93.5</v>
      </c>
      <c r="H260" s="456">
        <f xml:space="preserve"> Outputs!K27</f>
        <v>95.6</v>
      </c>
      <c r="I260" s="456">
        <f xml:space="preserve"> Outputs!L27</f>
        <v>98</v>
      </c>
      <c r="J260" s="456">
        <f xml:space="preserve"> Outputs!M27</f>
        <v>99.8</v>
      </c>
      <c r="K260" s="456">
        <f xml:space="preserve"> Outputs!N27</f>
        <v>100.1</v>
      </c>
      <c r="L260" s="456">
        <f xml:space="preserve"> Outputs!O27</f>
        <v>101</v>
      </c>
      <c r="M260" s="456">
        <f xml:space="preserve"> Outputs!P27</f>
        <v>103.5</v>
      </c>
      <c r="N260" s="456">
        <f xml:space="preserve"> Outputs!Q27</f>
        <v>105.9</v>
      </c>
      <c r="O260" s="456">
        <f xml:space="preserve"> Outputs!R27</f>
        <v>107.9</v>
      </c>
      <c r="P260" s="456">
        <f xml:space="preserve"> Outputs!S27</f>
        <v>110.06602199898684</v>
      </c>
      <c r="Q260" s="456">
        <f xml:space="preserve"> Outputs!T27</f>
        <v>112.26734243896665</v>
      </c>
      <c r="R260" s="456">
        <f xml:space="preserve"> Outputs!U27</f>
        <v>114.56880920745294</v>
      </c>
      <c r="S260" s="456">
        <f xml:space="preserve"> Outputs!V27</f>
        <v>116.97475420080953</v>
      </c>
      <c r="T260" s="456">
        <f xml:space="preserve"> Outputs!W27</f>
        <v>119.4312240390266</v>
      </c>
      <c r="U260" s="456">
        <f xml:space="preserve"> Outputs!X27</f>
        <v>121.81984851980714</v>
      </c>
      <c r="V260" s="456">
        <f xml:space="preserve"> Outputs!Y27</f>
        <v>124.25624549020328</v>
      </c>
      <c r="W260" s="456">
        <f xml:space="preserve"> Outputs!Z27</f>
        <v>126.74137040000736</v>
      </c>
      <c r="X260" s="456">
        <f xml:space="preserve"> Outputs!AA27</f>
        <v>129.27619780800751</v>
      </c>
      <c r="Y260" s="456">
        <f xml:space="preserve"> Outputs!AB27</f>
        <v>131.86172176416767</v>
      </c>
    </row>
    <row r="261" spans="1:25" ht="14">
      <c r="A261" t="s">
        <v>842</v>
      </c>
      <c r="B261" s="455" t="s">
        <v>761</v>
      </c>
      <c r="C261" s="455" t="s">
        <v>444</v>
      </c>
      <c r="D261" s="455" t="s">
        <v>50</v>
      </c>
      <c r="E261" s="455" t="s">
        <v>427</v>
      </c>
      <c r="F261" s="455"/>
      <c r="G261" s="456">
        <f xml:space="preserve"> Outputs!J28</f>
        <v>93.5</v>
      </c>
      <c r="H261" s="456">
        <f xml:space="preserve"> Outputs!K28</f>
        <v>95.7</v>
      </c>
      <c r="I261" s="456">
        <f xml:space="preserve"> Outputs!L28</f>
        <v>98</v>
      </c>
      <c r="J261" s="456">
        <f xml:space="preserve"> Outputs!M28</f>
        <v>99.6</v>
      </c>
      <c r="K261" s="456">
        <f xml:space="preserve"> Outputs!N28</f>
        <v>100</v>
      </c>
      <c r="L261" s="456">
        <f xml:space="preserve"> Outputs!O28</f>
        <v>100.9</v>
      </c>
      <c r="M261" s="456">
        <f xml:space="preserve"> Outputs!P28</f>
        <v>103.5</v>
      </c>
      <c r="N261" s="456">
        <f xml:space="preserve"> Outputs!Q28</f>
        <v>105.9</v>
      </c>
      <c r="O261" s="456">
        <f xml:space="preserve"> Outputs!R28</f>
        <v>108</v>
      </c>
      <c r="P261" s="456">
        <f xml:space="preserve"> Outputs!S28</f>
        <v>110.24780498289711</v>
      </c>
      <c r="Q261" s="456">
        <f xml:space="preserve"> Outputs!T28</f>
        <v>112.45276108255513</v>
      </c>
      <c r="R261" s="456">
        <f xml:space="preserve"> Outputs!U28</f>
        <v>114.7674003561996</v>
      </c>
      <c r="S261" s="456">
        <f xml:space="preserve"> Outputs!V28</f>
        <v>117.17751576367986</v>
      </c>
      <c r="T261" s="456">
        <f xml:space="preserve"> Outputs!W28</f>
        <v>119.63824359471722</v>
      </c>
      <c r="U261" s="456">
        <f xml:space="preserve"> Outputs!X28</f>
        <v>122.03100846661157</v>
      </c>
      <c r="V261" s="456">
        <f xml:space="preserve"> Outputs!Y28</f>
        <v>124.4716286359438</v>
      </c>
      <c r="W261" s="456">
        <f xml:space="preserve"> Outputs!Z28</f>
        <v>126.96106120866268</v>
      </c>
      <c r="X261" s="456">
        <f xml:space="preserve"> Outputs!AA28</f>
        <v>129.50028243283595</v>
      </c>
      <c r="Y261" s="456">
        <f xml:space="preserve"> Outputs!AB28</f>
        <v>132.09028808149267</v>
      </c>
    </row>
    <row r="262" spans="1:25" ht="14">
      <c r="A262" t="s">
        <v>842</v>
      </c>
      <c r="B262" s="455" t="s">
        <v>762</v>
      </c>
      <c r="C262" s="455" t="s">
        <v>445</v>
      </c>
      <c r="D262" s="455" t="s">
        <v>50</v>
      </c>
      <c r="E262" s="455" t="s">
        <v>427</v>
      </c>
      <c r="F262" s="455"/>
      <c r="G262" s="456">
        <f xml:space="preserve"> Outputs!J29</f>
        <v>93.9</v>
      </c>
      <c r="H262" s="456">
        <f xml:space="preserve"> Outputs!K29</f>
        <v>96.1</v>
      </c>
      <c r="I262" s="456">
        <f xml:space="preserve"> Outputs!L29</f>
        <v>98.4</v>
      </c>
      <c r="J262" s="456">
        <f xml:space="preserve"> Outputs!M29</f>
        <v>99.9</v>
      </c>
      <c r="K262" s="456">
        <f xml:space="preserve"> Outputs!N29</f>
        <v>100.3</v>
      </c>
      <c r="L262" s="456">
        <f xml:space="preserve"> Outputs!O29</f>
        <v>101.2</v>
      </c>
      <c r="M262" s="456">
        <f xml:space="preserve"> Outputs!P29</f>
        <v>104</v>
      </c>
      <c r="N262" s="456">
        <f xml:space="preserve"> Outputs!Q29</f>
        <v>106.5</v>
      </c>
      <c r="O262" s="456">
        <f xml:space="preserve"> Outputs!R29</f>
        <v>108.3</v>
      </c>
      <c r="P262" s="456">
        <f xml:space="preserve"> Outputs!S29</f>
        <v>110.42988819618461</v>
      </c>
      <c r="Q262" s="456">
        <f xml:space="preserve"> Outputs!T29</f>
        <v>112.63848596010838</v>
      </c>
      <c r="R262" s="456">
        <f xml:space="preserve"> Outputs!U29</f>
        <v>114.96633573863983</v>
      </c>
      <c r="S262" s="456">
        <f xml:space="preserve"> Outputs!V29</f>
        <v>117.38062878915133</v>
      </c>
      <c r="T262" s="456">
        <f xml:space="preserve"> Outputs!W29</f>
        <v>119.8456219937236</v>
      </c>
      <c r="U262" s="456">
        <f xml:space="preserve"> Outputs!X29</f>
        <v>122.24253443359807</v>
      </c>
      <c r="V262" s="456">
        <f xml:space="preserve"> Outputs!Y29</f>
        <v>124.68738512227003</v>
      </c>
      <c r="W262" s="456">
        <f xml:space="preserve"> Outputs!Z29</f>
        <v>127.18113282471543</v>
      </c>
      <c r="X262" s="456">
        <f xml:space="preserve"> Outputs!AA29</f>
        <v>129.72475548120974</v>
      </c>
      <c r="Y262" s="456">
        <f xml:space="preserve"> Outputs!AB29</f>
        <v>132.31925059083395</v>
      </c>
    </row>
    <row r="263" spans="1:25" ht="14">
      <c r="A263" t="s">
        <v>842</v>
      </c>
      <c r="B263" s="455" t="s">
        <v>763</v>
      </c>
      <c r="C263" s="455" t="s">
        <v>446</v>
      </c>
      <c r="D263" s="455" t="s">
        <v>50</v>
      </c>
      <c r="E263" s="455" t="s">
        <v>427</v>
      </c>
      <c r="F263" s="455"/>
      <c r="G263" s="456">
        <f xml:space="preserve"> Outputs!J30</f>
        <v>94.5</v>
      </c>
      <c r="H263" s="456">
        <f xml:space="preserve"> Outputs!K30</f>
        <v>96.4</v>
      </c>
      <c r="I263" s="456">
        <f xml:space="preserve"> Outputs!L30</f>
        <v>98.7</v>
      </c>
      <c r="J263" s="456">
        <f xml:space="preserve"> Outputs!M30</f>
        <v>100</v>
      </c>
      <c r="K263" s="456">
        <f xml:space="preserve"> Outputs!N30</f>
        <v>100.2</v>
      </c>
      <c r="L263" s="456">
        <f xml:space="preserve"> Outputs!O30</f>
        <v>101.5</v>
      </c>
      <c r="M263" s="456">
        <f xml:space="preserve"> Outputs!P30</f>
        <v>104.3</v>
      </c>
      <c r="N263" s="456">
        <f xml:space="preserve"> Outputs!Q30</f>
        <v>106.6</v>
      </c>
      <c r="O263" s="456">
        <f xml:space="preserve"> Outputs!R30</f>
        <v>108.4699996176289</v>
      </c>
      <c r="P263" s="456">
        <f xml:space="preserve"> Outputs!S30</f>
        <v>110.61227213470256</v>
      </c>
      <c r="Q263" s="456">
        <f xml:space="preserve"> Outputs!T30</f>
        <v>112.8245175773967</v>
      </c>
      <c r="R263" s="456">
        <f xml:space="preserve"> Outputs!U30</f>
        <v>115.16561595146101</v>
      </c>
      <c r="S263" s="456">
        <f xml:space="preserve"> Outputs!V30</f>
        <v>117.58409388644176</v>
      </c>
      <c r="T263" s="456">
        <f xml:space="preserve"> Outputs!W30</f>
        <v>120.05335985805712</v>
      </c>
      <c r="U263" s="456">
        <f xml:space="preserve"> Outputs!X30</f>
        <v>122.45442705521826</v>
      </c>
      <c r="V263" s="456">
        <f xml:space="preserve"> Outputs!Y30</f>
        <v>124.90351559632263</v>
      </c>
      <c r="W263" s="456">
        <f xml:space="preserve"> Outputs!Z30</f>
        <v>127.40158590824909</v>
      </c>
      <c r="X263" s="456">
        <f xml:space="preserve"> Outputs!AA30</f>
        <v>129.94961762641407</v>
      </c>
      <c r="Y263" s="456">
        <f xml:space="preserve"> Outputs!AB30</f>
        <v>132.54860997894235</v>
      </c>
    </row>
    <row r="264" spans="1:25" ht="14">
      <c r="A264" t="s">
        <v>842</v>
      </c>
      <c r="B264" s="455" t="s">
        <v>764</v>
      </c>
      <c r="C264" s="455" t="s">
        <v>447</v>
      </c>
      <c r="D264" s="455" t="s">
        <v>50</v>
      </c>
      <c r="E264" s="455" t="s">
        <v>427</v>
      </c>
      <c r="F264" s="455"/>
      <c r="G264" s="456">
        <f xml:space="preserve"> Outputs!J31</f>
        <v>94.5</v>
      </c>
      <c r="H264" s="456">
        <f xml:space="preserve"> Outputs!K31</f>
        <v>96.8</v>
      </c>
      <c r="I264" s="456">
        <f xml:space="preserve"> Outputs!L31</f>
        <v>98.8</v>
      </c>
      <c r="J264" s="456">
        <f xml:space="preserve"> Outputs!M31</f>
        <v>100.1</v>
      </c>
      <c r="K264" s="456">
        <f xml:space="preserve"> Outputs!N31</f>
        <v>100.3</v>
      </c>
      <c r="L264" s="456">
        <f xml:space="preserve"> Outputs!O31</f>
        <v>101.6</v>
      </c>
      <c r="M264" s="456">
        <f xml:space="preserve"> Outputs!P31</f>
        <v>104.4</v>
      </c>
      <c r="N264" s="456">
        <f xml:space="preserve"> Outputs!Q31</f>
        <v>106.7</v>
      </c>
      <c r="O264" s="456">
        <f xml:space="preserve"> Outputs!R31</f>
        <v>108.64026608539625</v>
      </c>
      <c r="P264" s="456">
        <f xml:space="preserve"> Outputs!S31</f>
        <v>110.79495729512315</v>
      </c>
      <c r="Q264" s="456">
        <f xml:space="preserve"> Outputs!T31</f>
        <v>113.01085644102571</v>
      </c>
      <c r="R264" s="456">
        <f xml:space="preserve"> Outputs!U31</f>
        <v>115.36524159238483</v>
      </c>
      <c r="S264" s="456">
        <f xml:space="preserve"> Outputs!V31</f>
        <v>117.78791166582499</v>
      </c>
      <c r="T264" s="456">
        <f xml:space="preserve"> Outputs!W31</f>
        <v>120.2614578108074</v>
      </c>
      <c r="U264" s="456">
        <f xml:space="preserve"> Outputs!X31</f>
        <v>122.66668696702355</v>
      </c>
      <c r="V264" s="456">
        <f xml:space="preserve"> Outputs!Y31</f>
        <v>125.12002070636403</v>
      </c>
      <c r="W264" s="456">
        <f xml:space="preserve"> Outputs!Z31</f>
        <v>127.62242112049131</v>
      </c>
      <c r="X264" s="456">
        <f xml:space="preserve"> Outputs!AA31</f>
        <v>130.17486954290115</v>
      </c>
      <c r="Y264" s="456">
        <f xml:space="preserve"> Outputs!AB31</f>
        <v>132.77836693375917</v>
      </c>
    </row>
    <row r="265" spans="1:25" ht="14">
      <c r="A265" t="s">
        <v>842</v>
      </c>
      <c r="B265" s="455" t="s">
        <v>765</v>
      </c>
      <c r="C265" s="455" t="s">
        <v>448</v>
      </c>
      <c r="D265" s="455" t="s">
        <v>50</v>
      </c>
      <c r="E265" s="455" t="s">
        <v>427</v>
      </c>
      <c r="F265" s="455"/>
      <c r="G265" s="456">
        <f xml:space="preserve"> Outputs!J32</f>
        <v>94.7</v>
      </c>
      <c r="H265" s="456">
        <f xml:space="preserve"> Outputs!K32</f>
        <v>97</v>
      </c>
      <c r="I265" s="456">
        <f xml:space="preserve"> Outputs!L32</f>
        <v>98.8</v>
      </c>
      <c r="J265" s="456">
        <f xml:space="preserve"> Outputs!M32</f>
        <v>99.9</v>
      </c>
      <c r="K265" s="456">
        <f xml:space="preserve"> Outputs!N32</f>
        <v>100.3</v>
      </c>
      <c r="L265" s="456">
        <f xml:space="preserve"> Outputs!O32</f>
        <v>101.8</v>
      </c>
      <c r="M265" s="456">
        <f xml:space="preserve"> Outputs!P32</f>
        <v>104.7</v>
      </c>
      <c r="N265" s="456">
        <f xml:space="preserve"> Outputs!Q32</f>
        <v>106.9</v>
      </c>
      <c r="O265" s="456">
        <f xml:space="preserve"> Outputs!R32</f>
        <v>108.81079982217945</v>
      </c>
      <c r="P265" s="456">
        <f xml:space="preserve"> Outputs!S32</f>
        <v>110.97794417493883</v>
      </c>
      <c r="Q265" s="456">
        <f xml:space="preserve"> Outputs!T32</f>
        <v>113.1975030584377</v>
      </c>
      <c r="R265" s="456">
        <f xml:space="preserve"> Outputs!U32</f>
        <v>115.56521326016906</v>
      </c>
      <c r="S265" s="456">
        <f xml:space="preserve"> Outputs!V32</f>
        <v>117.99208273863269</v>
      </c>
      <c r="T265" s="456">
        <f xml:space="preserve"> Outputs!W32</f>
        <v>120.46991647614406</v>
      </c>
      <c r="U265" s="456">
        <f xml:space="preserve"> Outputs!X32</f>
        <v>122.87931480566695</v>
      </c>
      <c r="V265" s="456">
        <f xml:space="preserve"> Outputs!Y32</f>
        <v>125.3369011017803</v>
      </c>
      <c r="W265" s="456">
        <f xml:space="preserve"> Outputs!Z32</f>
        <v>127.8436391238159</v>
      </c>
      <c r="X265" s="456">
        <f xml:space="preserve"> Outputs!AA32</f>
        <v>130.40051190629222</v>
      </c>
      <c r="Y265" s="456">
        <f xml:space="preserve"> Outputs!AB32</f>
        <v>133.00852214441807</v>
      </c>
    </row>
    <row r="266" spans="1:25" ht="14">
      <c r="A266" t="s">
        <v>842</v>
      </c>
      <c r="B266" s="455" t="s">
        <v>766</v>
      </c>
      <c r="C266" s="455" t="s">
        <v>449</v>
      </c>
      <c r="D266" s="455" t="s">
        <v>50</v>
      </c>
      <c r="E266" s="455" t="s">
        <v>427</v>
      </c>
      <c r="F266" s="455"/>
      <c r="G266" s="456">
        <f xml:space="preserve"> Outputs!J33</f>
        <v>95</v>
      </c>
      <c r="H266" s="456">
        <f xml:space="preserve"> Outputs!K33</f>
        <v>97.3</v>
      </c>
      <c r="I266" s="456">
        <f xml:space="preserve"> Outputs!L33</f>
        <v>99.2</v>
      </c>
      <c r="J266" s="456">
        <f xml:space="preserve"> Outputs!M33</f>
        <v>99.9</v>
      </c>
      <c r="K266" s="456">
        <f xml:space="preserve"> Outputs!N33</f>
        <v>100.4</v>
      </c>
      <c r="L266" s="456">
        <f xml:space="preserve"> Outputs!O33</f>
        <v>102.2</v>
      </c>
      <c r="M266" s="456">
        <f xml:space="preserve"> Outputs!P33</f>
        <v>105</v>
      </c>
      <c r="N266" s="456">
        <f xml:space="preserve"> Outputs!Q33</f>
        <v>107.1</v>
      </c>
      <c r="O266" s="456">
        <f xml:space="preserve"> Outputs!R33</f>
        <v>108.98160124751338</v>
      </c>
      <c r="P266" s="456">
        <f xml:space="preserve"> Outputs!S33</f>
        <v>111.1612332724637</v>
      </c>
      <c r="Q266" s="456">
        <f xml:space="preserve"> Outputs!T33</f>
        <v>113.38445793791308</v>
      </c>
      <c r="R266" s="456">
        <f xml:space="preserve"> Outputs!U33</f>
        <v>115.76553155460934</v>
      </c>
      <c r="S266" s="456">
        <f xml:space="preserve"> Outputs!V33</f>
        <v>118.19660771725621</v>
      </c>
      <c r="T266" s="456">
        <f xml:space="preserve"> Outputs!W33</f>
        <v>120.67873647931867</v>
      </c>
      <c r="U266" s="456">
        <f xml:space="preserve"> Outputs!X33</f>
        <v>123.09231120890504</v>
      </c>
      <c r="V266" s="456">
        <f xml:space="preserve"> Outputs!Y33</f>
        <v>125.55415743308315</v>
      </c>
      <c r="W266" s="456">
        <f xml:space="preserve"> Outputs!Z33</f>
        <v>128.0652405817448</v>
      </c>
      <c r="X266" s="456">
        <f xml:space="preserve"> Outputs!AA33</f>
        <v>130.6265453933797</v>
      </c>
      <c r="Y266" s="456">
        <f xml:space="preserve"> Outputs!AB33</f>
        <v>133.23907630124731</v>
      </c>
    </row>
    <row r="267" spans="1:25" ht="14">
      <c r="A267" t="s">
        <v>842</v>
      </c>
      <c r="B267" s="455" t="s">
        <v>767</v>
      </c>
      <c r="C267" s="455" t="s">
        <v>450</v>
      </c>
      <c r="D267" s="455" t="s">
        <v>50</v>
      </c>
      <c r="E267" s="455" t="s">
        <v>427</v>
      </c>
      <c r="F267" s="455"/>
      <c r="G267" s="456">
        <f xml:space="preserve"> Outputs!J34</f>
        <v>94.7</v>
      </c>
      <c r="H267" s="456">
        <f xml:space="preserve"> Outputs!K34</f>
        <v>97</v>
      </c>
      <c r="I267" s="456">
        <f xml:space="preserve"> Outputs!L34</f>
        <v>98.7</v>
      </c>
      <c r="J267" s="456">
        <f xml:space="preserve"> Outputs!M34</f>
        <v>99.2</v>
      </c>
      <c r="K267" s="456">
        <f xml:space="preserve"> Outputs!N34</f>
        <v>99.9</v>
      </c>
      <c r="L267" s="456">
        <f xml:space="preserve"> Outputs!O34</f>
        <v>101.8</v>
      </c>
      <c r="M267" s="456">
        <f xml:space="preserve"> Outputs!P34</f>
        <v>104.5</v>
      </c>
      <c r="N267" s="456">
        <f xml:space="preserve"> Outputs!Q34</f>
        <v>106.4</v>
      </c>
      <c r="O267" s="456">
        <f xml:space="preserve"> Outputs!R34</f>
        <v>109.1615932223871</v>
      </c>
      <c r="P267" s="456">
        <f xml:space="preserve"> Outputs!S34</f>
        <v>111.3448250868349</v>
      </c>
      <c r="Q267" s="456">
        <f xml:space="preserve"> Outputs!T34</f>
        <v>113.58099615723886</v>
      </c>
      <c r="R267" s="456">
        <f xml:space="preserve"> Outputs!U34</f>
        <v>115.96619707654096</v>
      </c>
      <c r="S267" s="456">
        <f xml:space="preserve"> Outputs!V34</f>
        <v>118.40148721514839</v>
      </c>
      <c r="T267" s="456">
        <f xml:space="preserve"> Outputs!W34</f>
        <v>120.88791844666659</v>
      </c>
      <c r="U267" s="456">
        <f xml:space="preserve"> Outputs!X34</f>
        <v>123.30567681559992</v>
      </c>
      <c r="V267" s="456">
        <f xml:space="preserve"> Outputs!Y34</f>
        <v>125.77179035191192</v>
      </c>
      <c r="W267" s="456">
        <f xml:space="preserve"> Outputs!Z34</f>
        <v>128.28722615895015</v>
      </c>
      <c r="X267" s="456">
        <f xml:space="preserve"> Outputs!AA34</f>
        <v>130.85297068212915</v>
      </c>
      <c r="Y267" s="456">
        <f xml:space="preserve"> Outputs!AB34</f>
        <v>133.47003009577173</v>
      </c>
    </row>
    <row r="268" spans="1:25" ht="14">
      <c r="A268" t="s">
        <v>842</v>
      </c>
      <c r="B268" s="455" t="s">
        <v>768</v>
      </c>
      <c r="C268" s="455" t="s">
        <v>451</v>
      </c>
      <c r="D268" s="455" t="s">
        <v>50</v>
      </c>
      <c r="E268" s="455" t="s">
        <v>427</v>
      </c>
      <c r="F268" s="455"/>
      <c r="G268" s="456">
        <f xml:space="preserve"> Outputs!J35</f>
        <v>95.2</v>
      </c>
      <c r="H268" s="456">
        <f xml:space="preserve"> Outputs!K35</f>
        <v>97.5</v>
      </c>
      <c r="I268" s="456">
        <f xml:space="preserve"> Outputs!L35</f>
        <v>99.1</v>
      </c>
      <c r="J268" s="456">
        <f xml:space="preserve"> Outputs!M35</f>
        <v>99.5</v>
      </c>
      <c r="K268" s="456">
        <f xml:space="preserve"> Outputs!N35</f>
        <v>100.1</v>
      </c>
      <c r="L268" s="456">
        <f xml:space="preserve"> Outputs!O35</f>
        <v>102.4</v>
      </c>
      <c r="M268" s="456">
        <f xml:space="preserve"> Outputs!P35</f>
        <v>104.9</v>
      </c>
      <c r="N268" s="456">
        <f xml:space="preserve"> Outputs!Q35</f>
        <v>106.8</v>
      </c>
      <c r="O268" s="456">
        <f xml:space="preserve"> Outputs!R35</f>
        <v>109.34188246864102</v>
      </c>
      <c r="P268" s="456">
        <f xml:space="preserve"> Outputs!S35</f>
        <v>111.52872011801389</v>
      </c>
      <c r="Q268" s="456">
        <f xml:space="preserve"> Outputs!T35</f>
        <v>113.7778750517538</v>
      </c>
      <c r="R268" s="456">
        <f xml:space="preserve"> Outputs!U35</f>
        <v>116.16721042784071</v>
      </c>
      <c r="S268" s="456">
        <f xml:space="preserve"> Outputs!V35</f>
        <v>118.60672184682544</v>
      </c>
      <c r="T268" s="456">
        <f xml:space="preserve"> Outputs!W35</f>
        <v>121.09746300560886</v>
      </c>
      <c r="U268" s="456">
        <f xml:space="preserve"> Outputs!X35</f>
        <v>123.51941226572104</v>
      </c>
      <c r="V268" s="456">
        <f xml:space="preserve"> Outputs!Y35</f>
        <v>125.98980051103547</v>
      </c>
      <c r="W268" s="456">
        <f xml:space="preserve"> Outputs!Z35</f>
        <v>128.50959652125619</v>
      </c>
      <c r="X268" s="456">
        <f xml:space="preserve"> Outputs!AA35</f>
        <v>131.07978845168131</v>
      </c>
      <c r="Y268" s="456">
        <f xml:space="preserve"> Outputs!AB35</f>
        <v>133.70138422071494</v>
      </c>
    </row>
    <row r="269" spans="1:25" ht="14">
      <c r="A269" t="s">
        <v>842</v>
      </c>
      <c r="B269" s="455" t="s">
        <v>769</v>
      </c>
      <c r="C269" s="455" t="s">
        <v>452</v>
      </c>
      <c r="D269" s="455" t="s">
        <v>50</v>
      </c>
      <c r="E269" s="455" t="s">
        <v>427</v>
      </c>
      <c r="F269" s="455"/>
      <c r="G269" s="456">
        <f xml:space="preserve"> Outputs!J36</f>
        <v>95.4</v>
      </c>
      <c r="H269" s="456">
        <f xml:space="preserve"> Outputs!K36</f>
        <v>97.8</v>
      </c>
      <c r="I269" s="456">
        <f xml:space="preserve"> Outputs!L36</f>
        <v>99.3</v>
      </c>
      <c r="J269" s="456">
        <f xml:space="preserve"> Outputs!M36</f>
        <v>99.6</v>
      </c>
      <c r="K269" s="456">
        <f xml:space="preserve"> Outputs!N36</f>
        <v>100.4</v>
      </c>
      <c r="L269" s="456">
        <f xml:space="preserve"> Outputs!O36</f>
        <v>102.7</v>
      </c>
      <c r="M269" s="456">
        <f xml:space="preserve"> Outputs!P36</f>
        <v>105.1</v>
      </c>
      <c r="N269" s="456">
        <f xml:space="preserve"> Outputs!Q36</f>
        <v>107</v>
      </c>
      <c r="O269" s="456">
        <f xml:space="preserve"> Outputs!R36</f>
        <v>109.52246947724298</v>
      </c>
      <c r="P269" s="456">
        <f xml:space="preserve"> Outputs!S36</f>
        <v>111.7129188667879</v>
      </c>
      <c r="Q269" s="456">
        <f xml:space="preserve"> Outputs!T36</f>
        <v>113.97509521197706</v>
      </c>
      <c r="R269" s="456">
        <f xml:space="preserve"> Outputs!U36</f>
        <v>116.36857221142867</v>
      </c>
      <c r="S269" s="456">
        <f xml:space="preserve"> Outputs!V36</f>
        <v>118.81231222786873</v>
      </c>
      <c r="T269" s="456">
        <f xml:space="preserve"> Outputs!W36</f>
        <v>121.30737078465407</v>
      </c>
      <c r="U269" s="456">
        <f xml:space="preserve"> Outputs!X36</f>
        <v>123.73351820034715</v>
      </c>
      <c r="V269" s="456">
        <f xml:space="preserve"> Outputs!Y36</f>
        <v>126.20818856435409</v>
      </c>
      <c r="W269" s="456">
        <f xml:space="preserve"> Outputs!Z36</f>
        <v>128.73235233564117</v>
      </c>
      <c r="X269" s="456">
        <f xml:space="preserve"> Outputs!AA36</f>
        <v>131.30699938235398</v>
      </c>
      <c r="Y269" s="456">
        <f xml:space="preserve"> Outputs!AB36</f>
        <v>133.93313937000107</v>
      </c>
    </row>
    <row r="270" spans="1:25" ht="14">
      <c r="A270" t="s">
        <v>842</v>
      </c>
      <c r="B270" s="455" t="s">
        <v>770</v>
      </c>
      <c r="C270" s="455" t="s">
        <v>453</v>
      </c>
      <c r="D270" s="455" t="s">
        <v>1</v>
      </c>
      <c r="E270" s="455" t="s">
        <v>427</v>
      </c>
      <c r="F270" s="455"/>
      <c r="G270" s="558">
        <f xml:space="preserve"> Outputs!J39</f>
        <v>0</v>
      </c>
      <c r="H270" s="558">
        <f xml:space="preserve"> Outputs!K39</f>
        <v>0</v>
      </c>
      <c r="I270" s="558">
        <f xml:space="preserve"> Outputs!L39</f>
        <v>0</v>
      </c>
      <c r="J270" s="558">
        <f xml:space="preserve"> Outputs!M39</f>
        <v>0</v>
      </c>
      <c r="K270" s="558">
        <f xml:space="preserve"> Outputs!N39</f>
        <v>0</v>
      </c>
      <c r="L270" s="558">
        <f xml:space="preserve"> Outputs!O39</f>
        <v>0</v>
      </c>
      <c r="M270" s="558">
        <f xml:space="preserve"> Outputs!P39</f>
        <v>0</v>
      </c>
      <c r="N270" s="558">
        <f xml:space="preserve"> Outputs!Q39</f>
        <v>0.03</v>
      </c>
      <c r="O270" s="558">
        <f xml:space="preserve"> Outputs!R39</f>
        <v>0.03</v>
      </c>
      <c r="P270" s="558">
        <f xml:space="preserve"> Outputs!S39</f>
        <v>0.03</v>
      </c>
      <c r="Q270" s="558">
        <f xml:space="preserve"> Outputs!T39</f>
        <v>0.03</v>
      </c>
      <c r="R270" s="558">
        <f xml:space="preserve"> Outputs!U39</f>
        <v>0.03</v>
      </c>
      <c r="S270" s="558">
        <f xml:space="preserve"> Outputs!V39</f>
        <v>0.03</v>
      </c>
      <c r="T270" s="558">
        <f xml:space="preserve"> Outputs!W39</f>
        <v>0.03</v>
      </c>
      <c r="U270" s="558">
        <f xml:space="preserve"> Outputs!X39</f>
        <v>0.03</v>
      </c>
      <c r="V270" s="558">
        <f xml:space="preserve"> Outputs!Y39</f>
        <v>0.03</v>
      </c>
      <c r="W270" s="558">
        <f xml:space="preserve"> Outputs!Z39</f>
        <v>0.03</v>
      </c>
      <c r="X270" s="558">
        <f xml:space="preserve"> Outputs!AA39</f>
        <v>0.03</v>
      </c>
      <c r="Y270" s="558">
        <f xml:space="preserve"> Outputs!AB39</f>
        <v>0.03</v>
      </c>
    </row>
    <row r="271" spans="1:25" ht="14">
      <c r="A271" t="s">
        <v>842</v>
      </c>
      <c r="B271" s="455" t="s">
        <v>771</v>
      </c>
      <c r="C271" s="455" t="s">
        <v>454</v>
      </c>
      <c r="D271" s="455" t="s">
        <v>50</v>
      </c>
      <c r="E271" s="455" t="s">
        <v>427</v>
      </c>
      <c r="F271" s="455"/>
      <c r="G271" s="456">
        <f xml:space="preserve"> Outputs!J42</f>
        <v>237.3416666666667</v>
      </c>
      <c r="H271" s="456">
        <f xml:space="preserve"> Outputs!K42</f>
        <v>244.67499999999998</v>
      </c>
      <c r="I271" s="456">
        <f xml:space="preserve"> Outputs!L42</f>
        <v>251.73333333333335</v>
      </c>
      <c r="J271" s="456">
        <f xml:space="preserve"> Outputs!M42</f>
        <v>256.66666666666669</v>
      </c>
      <c r="K271" s="456">
        <f xml:space="preserve"> Outputs!N42</f>
        <v>259.43333333333334</v>
      </c>
      <c r="L271" s="456">
        <f xml:space="preserve"> Outputs!O42</f>
        <v>264.99166666666673</v>
      </c>
      <c r="M271" s="456">
        <f xml:space="preserve"> Outputs!P42</f>
        <v>274.90833333333336</v>
      </c>
      <c r="N271" s="456">
        <f xml:space="preserve"> Outputs!Q42</f>
        <v>283.30833333333334</v>
      </c>
      <c r="O271" s="456">
        <f xml:space="preserve"> Outputs!R42</f>
        <v>292.2388184805576</v>
      </c>
      <c r="P271" s="456">
        <f xml:space="preserve"> Outputs!S42</f>
        <v>300.63476148772372</v>
      </c>
      <c r="Q271" s="456">
        <f xml:space="preserve"> Outputs!T42</f>
        <v>309.52983719330012</v>
      </c>
      <c r="R271" s="456">
        <f xml:space="preserve"> Outputs!U42</f>
        <v>319.28116714708784</v>
      </c>
      <c r="S271" s="456">
        <f xml:space="preserve"> Outputs!V42</f>
        <v>329.49816449579481</v>
      </c>
      <c r="T271" s="456">
        <f xml:space="preserve"> Outputs!W42</f>
        <v>340.04210575966027</v>
      </c>
      <c r="U271" s="456">
        <f xml:space="preserve"> Outputs!X42</f>
        <v>350.2433689324501</v>
      </c>
      <c r="V271" s="456">
        <f xml:space="preserve"> Outputs!Y42</f>
        <v>360.75067000042355</v>
      </c>
      <c r="W271" s="456">
        <f xml:space="preserve"> Outputs!Z42</f>
        <v>371.57319010043631</v>
      </c>
      <c r="X271" s="456">
        <f xml:space="preserve"> Outputs!AA42</f>
        <v>382.72038580344935</v>
      </c>
      <c r="Y271" s="456">
        <f xml:space="preserve"> Outputs!AB42</f>
        <v>394.20199737755303</v>
      </c>
    </row>
    <row r="272" spans="1:25" ht="14">
      <c r="A272" t="s">
        <v>842</v>
      </c>
      <c r="B272" s="455" t="s">
        <v>772</v>
      </c>
      <c r="C272" s="455" t="s">
        <v>455</v>
      </c>
      <c r="D272" s="455" t="s">
        <v>50</v>
      </c>
      <c r="E272" s="455" t="s">
        <v>427</v>
      </c>
      <c r="F272" s="455"/>
      <c r="G272" s="456">
        <f xml:space="preserve"> Outputs!J43</f>
        <v>94.308333333333351</v>
      </c>
      <c r="H272" s="456">
        <f xml:space="preserve"> Outputs!K43</f>
        <v>96.583333333333314</v>
      </c>
      <c r="I272" s="456">
        <f xml:space="preserve"> Outputs!L43</f>
        <v>98.600000000000009</v>
      </c>
      <c r="J272" s="456">
        <f xml:space="preserve"> Outputs!M43</f>
        <v>99.72499999999998</v>
      </c>
      <c r="K272" s="456">
        <f xml:space="preserve"> Outputs!N43</f>
        <v>100.16666666666667</v>
      </c>
      <c r="L272" s="456">
        <f xml:space="preserve"> Outputs!O43</f>
        <v>101.54166666666667</v>
      </c>
      <c r="M272" s="456">
        <f xml:space="preserve"> Outputs!P43</f>
        <v>104.21666666666665</v>
      </c>
      <c r="N272" s="456">
        <f xml:space="preserve"> Outputs!Q43</f>
        <v>106.43333333333334</v>
      </c>
      <c r="O272" s="456">
        <f xml:space="preserve"> Outputs!R43</f>
        <v>108.55238432841576</v>
      </c>
      <c r="P272" s="456">
        <f xml:space="preserve"> Outputs!S43</f>
        <v>110.7053733013603</v>
      </c>
      <c r="Q272" s="456">
        <f xml:space="preserve"> Outputs!T43</f>
        <v>112.92412852304592</v>
      </c>
      <c r="R272" s="456">
        <f xml:space="preserve"> Outputs!U43</f>
        <v>115.26744552524362</v>
      </c>
      <c r="S272" s="456">
        <f xml:space="preserve"> Outputs!V43</f>
        <v>117.68806188127378</v>
      </c>
      <c r="T272" s="456">
        <f xml:space="preserve"> Outputs!W43</f>
        <v>120.15951118078063</v>
      </c>
      <c r="U272" s="456">
        <f xml:space="preserve"> Outputs!X43</f>
        <v>122.56270140439625</v>
      </c>
      <c r="V272" s="456">
        <f xml:space="preserve"> Outputs!Y43</f>
        <v>125.01395543248417</v>
      </c>
      <c r="W272" s="456">
        <f xml:space="preserve"> Outputs!Z43</f>
        <v>127.51423454113387</v>
      </c>
      <c r="X272" s="456">
        <f xml:space="preserve"> Outputs!AA43</f>
        <v>130.06451923195652</v>
      </c>
      <c r="Y272" s="456">
        <f xml:space="preserve"> Outputs!AB43</f>
        <v>132.66580961659568</v>
      </c>
    </row>
    <row r="273" spans="1:25" ht="14">
      <c r="A273" t="s">
        <v>842</v>
      </c>
      <c r="B273" s="455" t="s">
        <v>773</v>
      </c>
      <c r="C273" s="455" t="s">
        <v>456</v>
      </c>
      <c r="D273" s="455" t="s">
        <v>1</v>
      </c>
      <c r="E273" s="455" t="s">
        <v>427</v>
      </c>
      <c r="F273" s="455"/>
      <c r="G273" s="558">
        <f xml:space="preserve"> Outputs!J46</f>
        <v>0</v>
      </c>
      <c r="H273" s="558">
        <f xml:space="preserve"> Outputs!K46</f>
        <v>2.9769392033542896E-2</v>
      </c>
      <c r="I273" s="558">
        <f xml:space="preserve"> Outputs!L46</f>
        <v>2.6465798045602673E-2</v>
      </c>
      <c r="J273" s="558">
        <f xml:space="preserve"> Outputs!M46</f>
        <v>1.983339944466489E-2</v>
      </c>
      <c r="K273" s="558">
        <f xml:space="preserve"> Outputs!N46</f>
        <v>1.0501750291715295E-2</v>
      </c>
      <c r="L273" s="558">
        <f xml:space="preserve"> Outputs!O46</f>
        <v>2.1939953810623525E-2</v>
      </c>
      <c r="M273" s="558">
        <f xml:space="preserve"> Outputs!P46</f>
        <v>3.8794726930320156E-2</v>
      </c>
      <c r="N273" s="558">
        <f xml:space="preserve"> Outputs!Q46</f>
        <v>3.1907179115300943E-2</v>
      </c>
      <c r="O273" s="558">
        <f xml:space="preserve"> Outputs!R46</f>
        <v>3.1089286235452596E-2</v>
      </c>
      <c r="P273" s="558">
        <f xml:space="preserve"> Outputs!S46</f>
        <v>2.7916629489431743E-2</v>
      </c>
      <c r="Q273" s="558">
        <f xml:space="preserve"> Outputs!T46</f>
        <v>2.9833184821123959E-2</v>
      </c>
      <c r="R273" s="558">
        <f xml:space="preserve"> Outputs!U46</f>
        <v>3.1833185109294782E-2</v>
      </c>
      <c r="S273" s="558">
        <f xml:space="preserve"> Outputs!V46</f>
        <v>3.2000000000000473E-2</v>
      </c>
      <c r="T273" s="558">
        <f xml:space="preserve"> Outputs!W46</f>
        <v>3.200000000000025E-2</v>
      </c>
      <c r="U273" s="558">
        <f xml:space="preserve"> Outputs!X46</f>
        <v>3.0000000000000027E-2</v>
      </c>
      <c r="V273" s="558">
        <f xml:space="preserve"> Outputs!Y46</f>
        <v>3.0000000000000027E-2</v>
      </c>
      <c r="W273" s="558">
        <f xml:space="preserve"> Outputs!Z46</f>
        <v>3.0000000000000027E-2</v>
      </c>
      <c r="X273" s="558">
        <f xml:space="preserve"> Outputs!AA46</f>
        <v>3.0000000000000027E-2</v>
      </c>
      <c r="Y273" s="558">
        <f xml:space="preserve"> Outputs!AB46</f>
        <v>3.0000000000000027E-2</v>
      </c>
    </row>
    <row r="274" spans="1:25" ht="14">
      <c r="A274" t="s">
        <v>842</v>
      </c>
      <c r="B274" s="455" t="s">
        <v>774</v>
      </c>
      <c r="C274" s="455" t="s">
        <v>457</v>
      </c>
      <c r="D274" s="455" t="s">
        <v>1</v>
      </c>
      <c r="E274" s="455" t="s">
        <v>427</v>
      </c>
      <c r="F274" s="455"/>
      <c r="G274" s="558">
        <f xml:space="preserve"> Outputs!J47</f>
        <v>0</v>
      </c>
      <c r="H274" s="558">
        <f xml:space="preserve"> Outputs!K47</f>
        <v>3.0897791510129391E-2</v>
      </c>
      <c r="I274" s="558">
        <f xml:space="preserve"> Outputs!L47</f>
        <v>2.8847791287762714E-2</v>
      </c>
      <c r="J274" s="558">
        <f xml:space="preserve"> Outputs!M47</f>
        <v>1.9597457627118731E-2</v>
      </c>
      <c r="K274" s="558">
        <f xml:space="preserve"> Outputs!N47</f>
        <v>1.0779220779220777E-2</v>
      </c>
      <c r="L274" s="558">
        <f xml:space="preserve"> Outputs!O47</f>
        <v>2.1424900424001248E-2</v>
      </c>
      <c r="M274" s="558">
        <f xml:space="preserve"> Outputs!P47</f>
        <v>3.7422560457875953E-2</v>
      </c>
      <c r="N274" s="558">
        <f xml:space="preserve"> Outputs!Q47</f>
        <v>3.0555639758707454E-2</v>
      </c>
      <c r="O274" s="558">
        <f xml:space="preserve"> Outputs!R47</f>
        <v>3.1522140708501123E-2</v>
      </c>
      <c r="P274" s="558">
        <f xml:space="preserve"> Outputs!S47</f>
        <v>2.8729732247137152E-2</v>
      </c>
      <c r="Q274" s="558">
        <f xml:space="preserve"> Outputs!T47</f>
        <v>2.9587648685595047E-2</v>
      </c>
      <c r="R274" s="558">
        <f xml:space="preserve"> Outputs!U47</f>
        <v>3.1503683270760252E-2</v>
      </c>
      <c r="S274" s="558">
        <f xml:space="preserve"> Outputs!V47</f>
        <v>3.2000000000000473E-2</v>
      </c>
      <c r="T274" s="558">
        <f xml:space="preserve"> Outputs!W47</f>
        <v>3.2000000000000028E-2</v>
      </c>
      <c r="U274" s="558">
        <f xml:space="preserve"> Outputs!X47</f>
        <v>3.0000000000000027E-2</v>
      </c>
      <c r="V274" s="558">
        <f xml:space="preserve"> Outputs!Y47</f>
        <v>2.9999999999999805E-2</v>
      </c>
      <c r="W274" s="558">
        <f xml:space="preserve"> Outputs!Z47</f>
        <v>3.0000000000000027E-2</v>
      </c>
      <c r="X274" s="558">
        <f xml:space="preserve"> Outputs!AA47</f>
        <v>2.9999999999999805E-2</v>
      </c>
      <c r="Y274" s="558">
        <f xml:space="preserve"> Outputs!AB47</f>
        <v>3.0000000000000471E-2</v>
      </c>
    </row>
    <row r="275" spans="1:25" ht="14">
      <c r="A275" t="s">
        <v>842</v>
      </c>
      <c r="B275" s="455" t="s">
        <v>775</v>
      </c>
      <c r="C275" s="455" t="s">
        <v>458</v>
      </c>
      <c r="D275" s="455" t="s">
        <v>1</v>
      </c>
      <c r="E275" s="455" t="s">
        <v>427</v>
      </c>
      <c r="F275" s="455"/>
      <c r="G275" s="558">
        <f xml:space="preserve"> Outputs!J48</f>
        <v>0</v>
      </c>
      <c r="H275" s="558">
        <f xml:space="preserve"> Outputs!K48</f>
        <v>3.2807308970099536E-2</v>
      </c>
      <c r="I275" s="558">
        <f xml:space="preserve"> Outputs!L48</f>
        <v>2.4527543224768911E-2</v>
      </c>
      <c r="J275" s="558">
        <f xml:space="preserve"> Outputs!M48</f>
        <v>9.0266875981162009E-3</v>
      </c>
      <c r="K275" s="558">
        <f xml:space="preserve"> Outputs!N48</f>
        <v>1.5558148580318898E-2</v>
      </c>
      <c r="L275" s="558">
        <f xml:space="preserve"> Outputs!O48</f>
        <v>3.1405591727307502E-2</v>
      </c>
      <c r="M275" s="558">
        <f xml:space="preserve"> Outputs!P48</f>
        <v>3.3419977720014815E-2</v>
      </c>
      <c r="N275" s="558">
        <f xml:space="preserve"> Outputs!Q48</f>
        <v>2.4434063959755781E-2</v>
      </c>
      <c r="O275" s="558">
        <f xml:space="preserve"> Outputs!R48</f>
        <v>3.8715075829605539E-2</v>
      </c>
      <c r="P275" s="558">
        <f xml:space="preserve"> Outputs!S48</f>
        <v>2.8499635627448061E-2</v>
      </c>
      <c r="Q275" s="558">
        <f xml:space="preserve"> Outputs!T48</f>
        <v>3.0499636334166969E-2</v>
      </c>
      <c r="R275" s="558">
        <f xml:space="preserve"> Outputs!U48</f>
        <v>3.2000000000000473E-2</v>
      </c>
      <c r="S275" s="558">
        <f xml:space="preserve"> Outputs!V48</f>
        <v>3.200000000000025E-2</v>
      </c>
      <c r="T275" s="558">
        <f xml:space="preserve"> Outputs!W48</f>
        <v>3.2000000000000473E-2</v>
      </c>
      <c r="U275" s="558">
        <f xml:space="preserve"> Outputs!X48</f>
        <v>3.0000000000000027E-2</v>
      </c>
      <c r="V275" s="558">
        <f xml:space="preserve"> Outputs!Y48</f>
        <v>3.0000000000000027E-2</v>
      </c>
      <c r="W275" s="558">
        <f xml:space="preserve"> Outputs!Z48</f>
        <v>3.0000000000000027E-2</v>
      </c>
      <c r="X275" s="558">
        <f xml:space="preserve"> Outputs!AA48</f>
        <v>3.0000000000000027E-2</v>
      </c>
      <c r="Y275" s="558">
        <f xml:space="preserve"> Outputs!AB48</f>
        <v>3.0000000000000027E-2</v>
      </c>
    </row>
    <row r="276" spans="1:25" ht="14">
      <c r="A276" t="s">
        <v>842</v>
      </c>
      <c r="B276" s="455" t="s">
        <v>776</v>
      </c>
      <c r="C276" s="455" t="s">
        <v>459</v>
      </c>
      <c r="D276" s="455" t="s">
        <v>1</v>
      </c>
      <c r="E276" s="455" t="s">
        <v>427</v>
      </c>
      <c r="F276" s="455"/>
      <c r="G276" s="558">
        <f xml:space="preserve"> Outputs!J49</f>
        <v>0</v>
      </c>
      <c r="H276" s="558">
        <f xml:space="preserve"> Outputs!K49</f>
        <v>2.428722280887019E-2</v>
      </c>
      <c r="I276" s="558">
        <f xml:space="preserve"> Outputs!L49</f>
        <v>1.8556701030927769E-2</v>
      </c>
      <c r="J276" s="558">
        <f xml:space="preserve"> Outputs!M49</f>
        <v>1.1133603238866474E-2</v>
      </c>
      <c r="K276" s="558">
        <f xml:space="preserve"> Outputs!N49</f>
        <v>4.0040040040039138E-3</v>
      </c>
      <c r="L276" s="558">
        <f xml:space="preserve"> Outputs!O49</f>
        <v>1.4955134596211339E-2</v>
      </c>
      <c r="M276" s="558">
        <f xml:space="preserve"> Outputs!P49</f>
        <v>2.8487229862475427E-2</v>
      </c>
      <c r="N276" s="558">
        <f xml:space="preserve"> Outputs!Q49</f>
        <v>2.1012416427889313E-2</v>
      </c>
      <c r="O276" s="558">
        <f xml:space="preserve"> Outputs!R49</f>
        <v>1.7874647541435307E-2</v>
      </c>
      <c r="P276" s="558">
        <f xml:space="preserve"> Outputs!S49</f>
        <v>1.9916629197662017E-2</v>
      </c>
      <c r="Q276" s="558">
        <f xml:space="preserve"> Outputs!T49</f>
        <v>2.0000000000000906E-2</v>
      </c>
      <c r="R276" s="558">
        <f xml:space="preserve"> Outputs!U49</f>
        <v>2.0916629234383644E-2</v>
      </c>
      <c r="S276" s="558">
        <f xml:space="preserve"> Outputs!V49</f>
        <v>2.1000000000000796E-2</v>
      </c>
      <c r="T276" s="558">
        <f xml:space="preserve"> Outputs!W49</f>
        <v>2.1000000000000796E-2</v>
      </c>
      <c r="U276" s="558">
        <f xml:space="preserve"> Outputs!X49</f>
        <v>2.0000000000000018E-2</v>
      </c>
      <c r="V276" s="558">
        <f xml:space="preserve"> Outputs!Y49</f>
        <v>2.0000000000000018E-2</v>
      </c>
      <c r="W276" s="558">
        <f xml:space="preserve"> Outputs!Z49</f>
        <v>2.0000000000000018E-2</v>
      </c>
      <c r="X276" s="558">
        <f xml:space="preserve"> Outputs!AA49</f>
        <v>2.0000000000000018E-2</v>
      </c>
      <c r="Y276" s="558">
        <f xml:space="preserve"> Outputs!AB49</f>
        <v>2.0000000000000018E-2</v>
      </c>
    </row>
    <row r="277" spans="1:25" ht="14">
      <c r="A277" t="s">
        <v>842</v>
      </c>
      <c r="B277" s="455" t="s">
        <v>777</v>
      </c>
      <c r="C277" s="455" t="s">
        <v>460</v>
      </c>
      <c r="D277" s="455" t="s">
        <v>1</v>
      </c>
      <c r="E277" s="455" t="s">
        <v>427</v>
      </c>
      <c r="F277" s="455"/>
      <c r="G277" s="558">
        <f xml:space="preserve"> Outputs!J50</f>
        <v>0</v>
      </c>
      <c r="H277" s="558">
        <f xml:space="preserve"> Outputs!K50</f>
        <v>2.4123000795263305E-2</v>
      </c>
      <c r="I277" s="558">
        <f xml:space="preserve"> Outputs!L50</f>
        <v>2.088006902502193E-2</v>
      </c>
      <c r="J277" s="558">
        <f xml:space="preserve"> Outputs!M50</f>
        <v>1.1409736308316099E-2</v>
      </c>
      <c r="K277" s="558">
        <f xml:space="preserve"> Outputs!N50</f>
        <v>4.4288459931480784E-3</v>
      </c>
      <c r="L277" s="558">
        <f xml:space="preserve"> Outputs!O50</f>
        <v>1.3727121464226277E-2</v>
      </c>
      <c r="M277" s="558">
        <f xml:space="preserve"> Outputs!P50</f>
        <v>2.6343865408288814E-2</v>
      </c>
      <c r="N277" s="558">
        <f xml:space="preserve"> Outputs!Q50</f>
        <v>2.1269790500559882E-2</v>
      </c>
      <c r="O277" s="558">
        <f xml:space="preserve"> Outputs!R50</f>
        <v>1.9909655450194963E-2</v>
      </c>
      <c r="P277" s="558">
        <f xml:space="preserve"> Outputs!S50</f>
        <v>1.983364056224568E-2</v>
      </c>
      <c r="Q277" s="558">
        <f xml:space="preserve"> Outputs!T50</f>
        <v>2.0041983108134875E-2</v>
      </c>
      <c r="R277" s="558">
        <f xml:space="preserve"> Outputs!U50</f>
        <v>2.0751251595618525E-2</v>
      </c>
      <c r="S277" s="558">
        <f xml:space="preserve"> Outputs!V50</f>
        <v>2.1000000000000352E-2</v>
      </c>
      <c r="T277" s="558">
        <f xml:space="preserve"> Outputs!W50</f>
        <v>2.1000000000000796E-2</v>
      </c>
      <c r="U277" s="558">
        <f xml:space="preserve"> Outputs!X50</f>
        <v>2.0000000000000018E-2</v>
      </c>
      <c r="V277" s="558">
        <f xml:space="preserve"> Outputs!Y50</f>
        <v>2.0000000000000018E-2</v>
      </c>
      <c r="W277" s="558">
        <f xml:space="preserve"> Outputs!Z50</f>
        <v>2.000000000000024E-2</v>
      </c>
      <c r="X277" s="558">
        <f xml:space="preserve"> Outputs!AA50</f>
        <v>1.9999999999999796E-2</v>
      </c>
      <c r="Y277" s="558">
        <f xml:space="preserve"> Outputs!AB50</f>
        <v>2.000000000000024E-2</v>
      </c>
    </row>
    <row r="278" spans="1:25" ht="14">
      <c r="A278" t="s">
        <v>842</v>
      </c>
      <c r="B278" s="455" t="s">
        <v>744</v>
      </c>
      <c r="C278" s="455" t="s">
        <v>461</v>
      </c>
      <c r="D278" s="455" t="s">
        <v>1</v>
      </c>
      <c r="E278" s="455" t="s">
        <v>427</v>
      </c>
      <c r="F278" s="455"/>
      <c r="G278" s="558">
        <f xml:space="preserve"> Outputs!J51</f>
        <v>0</v>
      </c>
      <c r="H278" s="558">
        <f xml:space="preserve"> Outputs!K51</f>
        <v>2.515723270440251E-2</v>
      </c>
      <c r="I278" s="558">
        <f xml:space="preserve"> Outputs!L51</f>
        <v>1.5337423312883347E-2</v>
      </c>
      <c r="J278" s="558">
        <f xml:space="preserve"> Outputs!M51</f>
        <v>3.0211480362536403E-3</v>
      </c>
      <c r="K278" s="558">
        <f xml:space="preserve"> Outputs!N51</f>
        <v>8.0321285140563248E-3</v>
      </c>
      <c r="L278" s="558">
        <f xml:space="preserve"> Outputs!O51</f>
        <v>2.2908366533864521E-2</v>
      </c>
      <c r="M278" s="558">
        <f xml:space="preserve"> Outputs!P51</f>
        <v>2.3369036027263812E-2</v>
      </c>
      <c r="N278" s="558">
        <f xml:space="preserve"> Outputs!Q51</f>
        <v>1.8078020932445371E-2</v>
      </c>
      <c r="O278" s="558">
        <f xml:space="preserve"> Outputs!R51</f>
        <v>2.3574481095728794E-2</v>
      </c>
      <c r="P278" s="558">
        <f xml:space="preserve"> Outputs!S51</f>
        <v>2.0000000000000684E-2</v>
      </c>
      <c r="Q278" s="558">
        <f xml:space="preserve"> Outputs!T51</f>
        <v>2.0249908140764772E-2</v>
      </c>
      <c r="R278" s="558">
        <f xml:space="preserve"> Outputs!U51</f>
        <v>2.1000000000000796E-2</v>
      </c>
      <c r="S278" s="558">
        <f xml:space="preserve"> Outputs!V51</f>
        <v>2.1000000000000574E-2</v>
      </c>
      <c r="T278" s="558">
        <f xml:space="preserve"> Outputs!W51</f>
        <v>2.1000000000000796E-2</v>
      </c>
      <c r="U278" s="558">
        <f xml:space="preserve"> Outputs!X51</f>
        <v>2.0000000000000018E-2</v>
      </c>
      <c r="V278" s="558">
        <f xml:space="preserve"> Outputs!Y51</f>
        <v>2.0000000000000018E-2</v>
      </c>
      <c r="W278" s="558">
        <f xml:space="preserve"> Outputs!Z51</f>
        <v>2.0000000000000018E-2</v>
      </c>
      <c r="X278" s="558">
        <f xml:space="preserve"> Outputs!AA51</f>
        <v>2.0000000000000018E-2</v>
      </c>
      <c r="Y278" s="558">
        <f xml:space="preserve"> Outputs!AB51</f>
        <v>2.0000000000000018E-2</v>
      </c>
    </row>
    <row r="279" spans="1:25" ht="14">
      <c r="A279" t="s">
        <v>842</v>
      </c>
      <c r="B279" s="455" t="s">
        <v>778</v>
      </c>
      <c r="C279" s="455" t="s">
        <v>462</v>
      </c>
      <c r="D279" s="455" t="s">
        <v>1</v>
      </c>
      <c r="E279" s="455" t="s">
        <v>427</v>
      </c>
      <c r="F279" s="455"/>
      <c r="G279" s="558">
        <f xml:space="preserve"> Outputs!J52</f>
        <v>0</v>
      </c>
      <c r="H279" s="558">
        <f xml:space="preserve"> Outputs!K52</f>
        <v>6.7747907148660858E-3</v>
      </c>
      <c r="I279" s="558">
        <f xml:space="preserve"> Outputs!L52</f>
        <v>7.967722262740784E-3</v>
      </c>
      <c r="J279" s="558">
        <f xml:space="preserve"> Outputs!M52</f>
        <v>8.1877213188026321E-3</v>
      </c>
      <c r="K279" s="558">
        <f xml:space="preserve"> Outputs!N52</f>
        <v>6.3503747860726989E-3</v>
      </c>
      <c r="L279" s="558">
        <f xml:space="preserve"> Outputs!O52</f>
        <v>7.6977789597749702E-3</v>
      </c>
      <c r="M279" s="558">
        <f xml:space="preserve"> Outputs!P52</f>
        <v>1.1078695049587139E-2</v>
      </c>
      <c r="N279" s="558">
        <f xml:space="preserve"> Outputs!Q52</f>
        <v>9.2858492581475716E-3</v>
      </c>
      <c r="O279" s="558">
        <f xml:space="preserve"> Outputs!R52</f>
        <v>1.161248525830616E-2</v>
      </c>
      <c r="P279" s="558">
        <f xml:space="preserve"> Outputs!S52</f>
        <v>8.8960916848914717E-3</v>
      </c>
      <c r="Q279" s="558">
        <f xml:space="preserve"> Outputs!T52</f>
        <v>9.5456655774601717E-3</v>
      </c>
      <c r="R279" s="558">
        <f xml:space="preserve"> Outputs!U52</f>
        <v>1.0752431675141727E-2</v>
      </c>
      <c r="S279" s="558">
        <f xml:space="preserve"> Outputs!V52</f>
        <v>1.1000000000000121E-2</v>
      </c>
      <c r="T279" s="558">
        <f xml:space="preserve"> Outputs!W52</f>
        <v>1.0999999999999233E-2</v>
      </c>
      <c r="U279" s="558">
        <f xml:space="preserve"> Outputs!X52</f>
        <v>1.0000000000000009E-2</v>
      </c>
      <c r="V279" s="558">
        <f xml:space="preserve"> Outputs!Y52</f>
        <v>9.9999999999997868E-3</v>
      </c>
      <c r="W279" s="558">
        <f xml:space="preserve"> Outputs!Z52</f>
        <v>9.9999999999997868E-3</v>
      </c>
      <c r="X279" s="558">
        <f xml:space="preserve"> Outputs!AA52</f>
        <v>1.0000000000000009E-2</v>
      </c>
      <c r="Y279" s="558">
        <f xml:space="preserve"> Outputs!AB52</f>
        <v>1.0000000000000231E-2</v>
      </c>
    </row>
    <row r="280" spans="1:25" ht="14">
      <c r="A280" t="s">
        <v>842</v>
      </c>
      <c r="B280" s="455" t="s">
        <v>779</v>
      </c>
      <c r="C280" s="455" t="s">
        <v>463</v>
      </c>
      <c r="D280" s="455" t="s">
        <v>1</v>
      </c>
      <c r="E280" s="455" t="s">
        <v>427</v>
      </c>
      <c r="F280" s="455"/>
      <c r="G280" s="558">
        <f xml:space="preserve"> Outputs!J55</f>
        <v>0</v>
      </c>
      <c r="H280" s="558">
        <f xml:space="preserve"> Outputs!K55</f>
        <v>0</v>
      </c>
      <c r="I280" s="558">
        <f xml:space="preserve"> Outputs!L55</f>
        <v>0</v>
      </c>
      <c r="J280" s="558">
        <f xml:space="preserve"> Outputs!M55</f>
        <v>0</v>
      </c>
      <c r="K280" s="558">
        <f xml:space="preserve"> Outputs!N55</f>
        <v>0</v>
      </c>
      <c r="L280" s="558">
        <f xml:space="preserve"> Outputs!O55</f>
        <v>0</v>
      </c>
      <c r="M280" s="558">
        <f xml:space="preserve"> Outputs!P55</f>
        <v>0</v>
      </c>
      <c r="N280" s="558">
        <f xml:space="preserve"> Outputs!Q55</f>
        <v>0</v>
      </c>
      <c r="O280" s="558">
        <f xml:space="preserve"> Outputs!R55</f>
        <v>0</v>
      </c>
      <c r="P280" s="558">
        <f xml:space="preserve"> Outputs!S55</f>
        <v>0.03</v>
      </c>
      <c r="Q280" s="558">
        <f xml:space="preserve"> Outputs!T55</f>
        <v>0.03</v>
      </c>
      <c r="R280" s="558">
        <f xml:space="preserve"> Outputs!U55</f>
        <v>0.03</v>
      </c>
      <c r="S280" s="558">
        <f xml:space="preserve"> Outputs!V55</f>
        <v>0.03</v>
      </c>
      <c r="T280" s="558">
        <f xml:space="preserve"> Outputs!W55</f>
        <v>0.03</v>
      </c>
      <c r="U280" s="558">
        <f xml:space="preserve"> Outputs!X55</f>
        <v>0.03</v>
      </c>
      <c r="V280" s="558">
        <f xml:space="preserve"> Outputs!Y55</f>
        <v>0.03</v>
      </c>
      <c r="W280" s="558">
        <f xml:space="preserve"> Outputs!Z55</f>
        <v>0.03</v>
      </c>
      <c r="X280" s="558">
        <f xml:space="preserve"> Outputs!AA55</f>
        <v>0.03</v>
      </c>
      <c r="Y280" s="558">
        <f xml:space="preserve"> Outputs!AB55</f>
        <v>0.03</v>
      </c>
    </row>
    <row r="281" spans="1:25" ht="14">
      <c r="A281" t="s">
        <v>842</v>
      </c>
      <c r="B281" s="455" t="s">
        <v>780</v>
      </c>
      <c r="C281" s="455" t="s">
        <v>464</v>
      </c>
      <c r="D281" s="455" t="s">
        <v>1</v>
      </c>
      <c r="E281" s="455" t="s">
        <v>427</v>
      </c>
      <c r="F281" s="455"/>
      <c r="G281" s="558">
        <f xml:space="preserve"> Outputs!J56</f>
        <v>0</v>
      </c>
      <c r="H281" s="558">
        <f xml:space="preserve"> Outputs!K56</f>
        <v>0</v>
      </c>
      <c r="I281" s="558">
        <f xml:space="preserve"> Outputs!L56</f>
        <v>0</v>
      </c>
      <c r="J281" s="558">
        <f xml:space="preserve"> Outputs!M56</f>
        <v>0</v>
      </c>
      <c r="K281" s="558">
        <f xml:space="preserve"> Outputs!N56</f>
        <v>0</v>
      </c>
      <c r="L281" s="558">
        <f xml:space="preserve"> Outputs!O56</f>
        <v>0</v>
      </c>
      <c r="M281" s="558">
        <f xml:space="preserve"> Outputs!P56</f>
        <v>0</v>
      </c>
      <c r="N281" s="558">
        <f xml:space="preserve"> Outputs!Q56</f>
        <v>0</v>
      </c>
      <c r="O281" s="558">
        <f xml:space="preserve"> Outputs!R56</f>
        <v>0</v>
      </c>
      <c r="P281" s="558">
        <f xml:space="preserve"> Outputs!S56</f>
        <v>0.02</v>
      </c>
      <c r="Q281" s="558">
        <f xml:space="preserve"> Outputs!T56</f>
        <v>0.02</v>
      </c>
      <c r="R281" s="558">
        <f xml:space="preserve"> Outputs!U56</f>
        <v>0.02</v>
      </c>
      <c r="S281" s="558">
        <f xml:space="preserve"> Outputs!V56</f>
        <v>0.02</v>
      </c>
      <c r="T281" s="558">
        <f xml:space="preserve"> Outputs!W56</f>
        <v>0.02</v>
      </c>
      <c r="U281" s="558">
        <f xml:space="preserve"> Outputs!X56</f>
        <v>0.02</v>
      </c>
      <c r="V281" s="558">
        <f xml:space="preserve"> Outputs!Y56</f>
        <v>0.02</v>
      </c>
      <c r="W281" s="558">
        <f xml:space="preserve"> Outputs!Z56</f>
        <v>0.02</v>
      </c>
      <c r="X281" s="558">
        <f xml:space="preserve"> Outputs!AA56</f>
        <v>0.02</v>
      </c>
      <c r="Y281" s="558">
        <f xml:space="preserve"> Outputs!AB56</f>
        <v>0.02</v>
      </c>
    </row>
    <row r="282" spans="1:25" ht="14">
      <c r="A282" t="s">
        <v>842</v>
      </c>
      <c r="B282" t="s">
        <v>792</v>
      </c>
      <c r="C282" t="s">
        <v>794</v>
      </c>
      <c r="D282" s="455" t="s">
        <v>796</v>
      </c>
      <c r="E282" s="455" t="s">
        <v>427</v>
      </c>
      <c r="F282" s="559" t="str">
        <f t="shared" ref="F282" ca="1" si="22">CONCATENATE("[…]", TEXT(NOW(),"dd/mm/yyy hh:mm:ss"))</f>
        <v>[…]12/12/2019 13:28:34</v>
      </c>
      <c r="G282" s="559" t="str">
        <f t="shared" ref="G282:Y282" ca="1" si="23">CONCATENATE("[…]", TEXT(NOW(),"dd/mm/yyy hh:mm:ss"))</f>
        <v>[…]12/12/2019 13:28:34</v>
      </c>
      <c r="H282" s="559" t="str">
        <f t="shared" ca="1" si="23"/>
        <v>[…]12/12/2019 13:28:34</v>
      </c>
      <c r="I282" s="559" t="str">
        <f t="shared" ca="1" si="23"/>
        <v>[…]12/12/2019 13:28:34</v>
      </c>
      <c r="J282" s="559" t="str">
        <f t="shared" ca="1" si="23"/>
        <v>[…]12/12/2019 13:28:34</v>
      </c>
      <c r="K282" s="559" t="str">
        <f t="shared" ca="1" si="23"/>
        <v>[…]12/12/2019 13:28:34</v>
      </c>
      <c r="L282" s="559" t="str">
        <f t="shared" ca="1" si="23"/>
        <v>[…]12/12/2019 13:28:34</v>
      </c>
      <c r="M282" s="559" t="str">
        <f t="shared" ca="1" si="23"/>
        <v>[…]12/12/2019 13:28:34</v>
      </c>
      <c r="N282" s="559" t="str">
        <f t="shared" ca="1" si="23"/>
        <v>[…]12/12/2019 13:28:34</v>
      </c>
      <c r="O282" s="559" t="str">
        <f t="shared" ca="1" si="23"/>
        <v>[…]12/12/2019 13:28:34</v>
      </c>
      <c r="P282" s="559" t="str">
        <f t="shared" ca="1" si="23"/>
        <v>[…]12/12/2019 13:28:34</v>
      </c>
      <c r="Q282" s="559" t="str">
        <f t="shared" ca="1" si="23"/>
        <v>[…]12/12/2019 13:28:34</v>
      </c>
      <c r="R282" s="559" t="str">
        <f t="shared" ca="1" si="23"/>
        <v>[…]12/12/2019 13:28:34</v>
      </c>
      <c r="S282" s="559" t="str">
        <f t="shared" ca="1" si="23"/>
        <v>[…]12/12/2019 13:28:34</v>
      </c>
      <c r="T282" s="559" t="str">
        <f t="shared" ca="1" si="23"/>
        <v>[…]12/12/2019 13:28:34</v>
      </c>
      <c r="U282" s="559" t="str">
        <f t="shared" ca="1" si="23"/>
        <v>[…]12/12/2019 13:28:34</v>
      </c>
      <c r="V282" s="559" t="str">
        <f t="shared" ca="1" si="23"/>
        <v>[…]12/12/2019 13:28:34</v>
      </c>
      <c r="W282" s="559" t="str">
        <f t="shared" ca="1" si="23"/>
        <v>[…]12/12/2019 13:28:34</v>
      </c>
      <c r="X282" s="559" t="str">
        <f t="shared" ca="1" si="23"/>
        <v>[…]12/12/2019 13:28:34</v>
      </c>
      <c r="Y282" s="559" t="str">
        <f t="shared" ca="1" si="23"/>
        <v>[…]12/12/2019 13:28:34</v>
      </c>
    </row>
    <row r="283" spans="1:25" ht="14">
      <c r="A283" t="s">
        <v>842</v>
      </c>
      <c r="B283" t="s">
        <v>793</v>
      </c>
      <c r="C283" t="s">
        <v>795</v>
      </c>
      <c r="D283" s="455" t="s">
        <v>796</v>
      </c>
      <c r="E283" s="455" t="s">
        <v>427</v>
      </c>
      <c r="F283" t="str">
        <f t="shared" ref="F283" ca="1" si="24">MID(CELL("filename"),SEARCH("[",CELL("filename"))+1,SEARCH("]",CELL("filename"))-SEARCH("[",CELL("filename"))-1)</f>
        <v>Inflation model_FD.xlsx</v>
      </c>
      <c r="G283" t="str">
        <f t="shared" ref="G283:Y283" ca="1" si="25">MID(CELL("filename"),SEARCH("[",CELL("filename"))+1,SEARCH("]",CELL("filename"))-SEARCH("[",CELL("filename"))-1)</f>
        <v>Inflation model_FD.xlsx</v>
      </c>
      <c r="H283" t="str">
        <f t="shared" ca="1" si="25"/>
        <v>Inflation model_FD.xlsx</v>
      </c>
      <c r="I283" t="str">
        <f t="shared" ca="1" si="25"/>
        <v>Inflation model_FD.xlsx</v>
      </c>
      <c r="J283" t="str">
        <f t="shared" ca="1" si="25"/>
        <v>Inflation model_FD.xlsx</v>
      </c>
      <c r="K283" t="str">
        <f t="shared" ca="1" si="25"/>
        <v>Inflation model_FD.xlsx</v>
      </c>
      <c r="L283" t="str">
        <f t="shared" ca="1" si="25"/>
        <v>Inflation model_FD.xlsx</v>
      </c>
      <c r="M283" t="str">
        <f t="shared" ca="1" si="25"/>
        <v>Inflation model_FD.xlsx</v>
      </c>
      <c r="N283" t="str">
        <f t="shared" ca="1" si="25"/>
        <v>Inflation model_FD.xlsx</v>
      </c>
      <c r="O283" t="str">
        <f t="shared" ca="1" si="25"/>
        <v>Inflation model_FD.xlsx</v>
      </c>
      <c r="P283" t="str">
        <f t="shared" ca="1" si="25"/>
        <v>Inflation model_FD.xlsx</v>
      </c>
      <c r="Q283" t="str">
        <f t="shared" ca="1" si="25"/>
        <v>Inflation model_FD.xlsx</v>
      </c>
      <c r="R283" t="str">
        <f t="shared" ca="1" si="25"/>
        <v>Inflation model_FD.xlsx</v>
      </c>
      <c r="S283" t="str">
        <f t="shared" ca="1" si="25"/>
        <v>Inflation model_FD.xlsx</v>
      </c>
      <c r="T283" t="str">
        <f t="shared" ca="1" si="25"/>
        <v>Inflation model_FD.xlsx</v>
      </c>
      <c r="U283" t="str">
        <f t="shared" ca="1" si="25"/>
        <v>Inflation model_FD.xlsx</v>
      </c>
      <c r="V283" t="str">
        <f t="shared" ca="1" si="25"/>
        <v>Inflation model_FD.xlsx</v>
      </c>
      <c r="W283" t="str">
        <f t="shared" ca="1" si="25"/>
        <v>Inflation model_FD.xlsx</v>
      </c>
      <c r="X283" t="str">
        <f t="shared" ca="1" si="25"/>
        <v>Inflation model_FD.xlsx</v>
      </c>
      <c r="Y283" t="str">
        <f t="shared" ca="1" si="25"/>
        <v>Inflation model_FD.xlsx</v>
      </c>
    </row>
    <row r="284" spans="1:25" ht="14">
      <c r="A284" t="s">
        <v>843</v>
      </c>
      <c r="B284" s="455" t="s">
        <v>743</v>
      </c>
      <c r="C284" s="455" t="s">
        <v>426</v>
      </c>
      <c r="D284" s="455" t="s">
        <v>50</v>
      </c>
      <c r="E284" s="455" t="s">
        <v>427</v>
      </c>
      <c r="F284" s="455"/>
      <c r="G284" s="456">
        <f xml:space="preserve"> Outputs!J9</f>
        <v>12</v>
      </c>
      <c r="H284" s="456">
        <f xml:space="preserve"> Outputs!K9</f>
        <v>12</v>
      </c>
      <c r="I284" s="456">
        <f xml:space="preserve"> Outputs!L9</f>
        <v>12</v>
      </c>
      <c r="J284" s="456">
        <f xml:space="preserve"> Outputs!M9</f>
        <v>12</v>
      </c>
      <c r="K284" s="456">
        <f xml:space="preserve"> Outputs!N9</f>
        <v>12</v>
      </c>
      <c r="L284" s="456">
        <f xml:space="preserve"> Outputs!O9</f>
        <v>12</v>
      </c>
      <c r="M284" s="456">
        <f xml:space="preserve"> Outputs!P9</f>
        <v>12</v>
      </c>
      <c r="N284" s="456">
        <f xml:space="preserve"> Outputs!Q9</f>
        <v>12</v>
      </c>
      <c r="O284" s="456">
        <f xml:space="preserve"> Outputs!R9</f>
        <v>12</v>
      </c>
      <c r="P284" s="456">
        <f xml:space="preserve"> Outputs!S9</f>
        <v>12</v>
      </c>
      <c r="Q284" s="456">
        <f xml:space="preserve"> Outputs!T9</f>
        <v>12</v>
      </c>
      <c r="R284" s="456">
        <f xml:space="preserve"> Outputs!U9</f>
        <v>12</v>
      </c>
      <c r="S284" s="456">
        <f xml:space="preserve"> Outputs!V9</f>
        <v>12</v>
      </c>
      <c r="T284" s="456">
        <f xml:space="preserve"> Outputs!W9</f>
        <v>12</v>
      </c>
      <c r="U284" s="456">
        <f xml:space="preserve"> Outputs!X9</f>
        <v>12</v>
      </c>
      <c r="V284" s="456">
        <f xml:space="preserve"> Outputs!Y9</f>
        <v>12</v>
      </c>
      <c r="W284" s="456">
        <f xml:space="preserve"> Outputs!Z9</f>
        <v>12</v>
      </c>
      <c r="X284" s="456">
        <f xml:space="preserve"> Outputs!AA9</f>
        <v>12</v>
      </c>
      <c r="Y284" s="456">
        <f xml:space="preserve"> Outputs!AB9</f>
        <v>12</v>
      </c>
    </row>
    <row r="285" spans="1:25" ht="14">
      <c r="A285" t="s">
        <v>843</v>
      </c>
      <c r="B285" s="455" t="s">
        <v>745</v>
      </c>
      <c r="C285" s="455" t="s">
        <v>428</v>
      </c>
      <c r="D285" s="455" t="s">
        <v>50</v>
      </c>
      <c r="E285" s="455" t="s">
        <v>427</v>
      </c>
      <c r="F285" s="455"/>
      <c r="G285" s="456">
        <f xml:space="preserve"> Outputs!J10</f>
        <v>234.4</v>
      </c>
      <c r="H285" s="456">
        <f xml:space="preserve"> Outputs!K10</f>
        <v>242.5</v>
      </c>
      <c r="I285" s="456">
        <f xml:space="preserve"> Outputs!L10</f>
        <v>249.5</v>
      </c>
      <c r="J285" s="456">
        <f xml:space="preserve"> Outputs!M10</f>
        <v>255.7</v>
      </c>
      <c r="K285" s="456">
        <f xml:space="preserve"> Outputs!N10</f>
        <v>258</v>
      </c>
      <c r="L285" s="456">
        <f xml:space="preserve"> Outputs!O10</f>
        <v>261.39999999999998</v>
      </c>
      <c r="M285" s="456">
        <f xml:space="preserve"> Outputs!P10</f>
        <v>270.60000000000002</v>
      </c>
      <c r="N285" s="456">
        <f xml:space="preserve"> Outputs!Q10</f>
        <v>279.7</v>
      </c>
      <c r="O285" s="456">
        <f xml:space="preserve"> Outputs!R10</f>
        <v>288.2</v>
      </c>
      <c r="P285" s="456">
        <f xml:space="preserve"> Outputs!S10</f>
        <v>296.81994379694231</v>
      </c>
      <c r="Q285" s="456">
        <f xml:space="preserve"> Outputs!T10</f>
        <v>305.32865399748647</v>
      </c>
      <c r="R285" s="456">
        <f xml:space="preserve"> Outputs!U10</f>
        <v>314.69193444620061</v>
      </c>
      <c r="S285" s="456">
        <f xml:space="preserve"> Outputs!V10</f>
        <v>324.76207634847918</v>
      </c>
      <c r="T285" s="456">
        <f xml:space="preserve"> Outputs!W10</f>
        <v>335.15446279163058</v>
      </c>
      <c r="U285" s="456">
        <f xml:space="preserve"> Outputs!X10</f>
        <v>345.2090966753795</v>
      </c>
      <c r="V285" s="456">
        <f xml:space="preserve"> Outputs!Y10</f>
        <v>355.56536957564089</v>
      </c>
      <c r="W285" s="456">
        <f xml:space="preserve"> Outputs!Z10</f>
        <v>366.2323306629101</v>
      </c>
      <c r="X285" s="456">
        <f xml:space="preserve"> Outputs!AA10</f>
        <v>377.21930058279742</v>
      </c>
      <c r="Y285" s="456">
        <f xml:space="preserve"> Outputs!AB10</f>
        <v>388.53587960028136</v>
      </c>
    </row>
    <row r="286" spans="1:25" ht="14">
      <c r="A286" t="s">
        <v>843</v>
      </c>
      <c r="B286" s="455" t="s">
        <v>746</v>
      </c>
      <c r="C286" s="455" t="s">
        <v>429</v>
      </c>
      <c r="D286" s="455" t="s">
        <v>50</v>
      </c>
      <c r="E286" s="455" t="s">
        <v>427</v>
      </c>
      <c r="F286" s="455"/>
      <c r="G286" s="456">
        <f xml:space="preserve"> Outputs!J11</f>
        <v>235.2</v>
      </c>
      <c r="H286" s="456">
        <f xml:space="preserve"> Outputs!K11</f>
        <v>242.4</v>
      </c>
      <c r="I286" s="456">
        <f xml:space="preserve"> Outputs!L11</f>
        <v>250</v>
      </c>
      <c r="J286" s="456">
        <f xml:space="preserve"> Outputs!M11</f>
        <v>255.9</v>
      </c>
      <c r="K286" s="456">
        <f xml:space="preserve"> Outputs!N11</f>
        <v>258.5</v>
      </c>
      <c r="L286" s="456">
        <f xml:space="preserve"> Outputs!O11</f>
        <v>262.10000000000002</v>
      </c>
      <c r="M286" s="456">
        <f xml:space="preserve"> Outputs!P11</f>
        <v>271.7</v>
      </c>
      <c r="N286" s="456">
        <f xml:space="preserve"> Outputs!Q11</f>
        <v>280.7</v>
      </c>
      <c r="O286" s="456">
        <f xml:space="preserve"> Outputs!R11</f>
        <v>289.2</v>
      </c>
      <c r="P286" s="456">
        <f xml:space="preserve"> Outputs!S11</f>
        <v>297.50379137925444</v>
      </c>
      <c r="Q286" s="456">
        <f xml:space="preserve"> Outputs!T11</f>
        <v>306.08167682745864</v>
      </c>
      <c r="R286" s="456">
        <f xml:space="preserve"> Outputs!U11</f>
        <v>315.51905088813692</v>
      </c>
      <c r="S286" s="456">
        <f xml:space="preserve"> Outputs!V11</f>
        <v>325.61566051655751</v>
      </c>
      <c r="T286" s="456">
        <f xml:space="preserve"> Outputs!W11</f>
        <v>336.03536165308736</v>
      </c>
      <c r="U286" s="456">
        <f xml:space="preserve"> Outputs!X11</f>
        <v>346.11642250268</v>
      </c>
      <c r="V286" s="456">
        <f xml:space="preserve"> Outputs!Y11</f>
        <v>356.49991517776039</v>
      </c>
      <c r="W286" s="456">
        <f xml:space="preserve"> Outputs!Z11</f>
        <v>367.19491263309322</v>
      </c>
      <c r="X286" s="456">
        <f xml:space="preserve"> Outputs!AA11</f>
        <v>378.21076001208604</v>
      </c>
      <c r="Y286" s="456">
        <f xml:space="preserve"> Outputs!AB11</f>
        <v>389.55708281244864</v>
      </c>
    </row>
    <row r="287" spans="1:25" ht="14">
      <c r="A287" t="s">
        <v>843</v>
      </c>
      <c r="B287" s="455" t="s">
        <v>747</v>
      </c>
      <c r="C287" s="455" t="s">
        <v>430</v>
      </c>
      <c r="D287" s="455" t="s">
        <v>50</v>
      </c>
      <c r="E287" s="455" t="s">
        <v>427</v>
      </c>
      <c r="F287" s="455"/>
      <c r="G287" s="456">
        <f xml:space="preserve"> Outputs!J12</f>
        <v>235.2</v>
      </c>
      <c r="H287" s="456">
        <f xml:space="preserve"> Outputs!K12</f>
        <v>241.8</v>
      </c>
      <c r="I287" s="456">
        <f xml:space="preserve"> Outputs!L12</f>
        <v>249.7</v>
      </c>
      <c r="J287" s="456">
        <f xml:space="preserve"> Outputs!M12</f>
        <v>256.3</v>
      </c>
      <c r="K287" s="456">
        <f xml:space="preserve"> Outputs!N12</f>
        <v>258.89999999999998</v>
      </c>
      <c r="L287" s="456">
        <f xml:space="preserve"> Outputs!O12</f>
        <v>263.10000000000002</v>
      </c>
      <c r="M287" s="456">
        <f xml:space="preserve"> Outputs!P12</f>
        <v>272.3</v>
      </c>
      <c r="N287" s="456">
        <f xml:space="preserve"> Outputs!Q12</f>
        <v>281.5</v>
      </c>
      <c r="O287" s="456">
        <f xml:space="preserve"> Outputs!R12</f>
        <v>289.60000000000002</v>
      </c>
      <c r="P287" s="456">
        <f xml:space="preserve"> Outputs!S12</f>
        <v>298.18921448748932</v>
      </c>
      <c r="Q287" s="456">
        <f xml:space="preserve"> Outputs!T12</f>
        <v>306.8365568148742</v>
      </c>
      <c r="R287" s="456">
        <f xml:space="preserve"> Outputs!U12</f>
        <v>316.34834127078682</v>
      </c>
      <c r="S287" s="456">
        <f xml:space="preserve"> Outputs!V12</f>
        <v>326.47148819145218</v>
      </c>
      <c r="T287" s="456">
        <f xml:space="preserve"> Outputs!W12</f>
        <v>336.91857581357868</v>
      </c>
      <c r="U287" s="456">
        <f xml:space="preserve"> Outputs!X12</f>
        <v>347.02613308798607</v>
      </c>
      <c r="V287" s="456">
        <f xml:space="preserve"> Outputs!Y12</f>
        <v>357.43691708062568</v>
      </c>
      <c r="W287" s="456">
        <f xml:space="preserve"> Outputs!Z12</f>
        <v>368.16002459304445</v>
      </c>
      <c r="X287" s="456">
        <f xml:space="preserve"> Outputs!AA12</f>
        <v>379.20482533083577</v>
      </c>
      <c r="Y287" s="456">
        <f xml:space="preserve"> Outputs!AB12</f>
        <v>390.58097009076084</v>
      </c>
    </row>
    <row r="288" spans="1:25" ht="14">
      <c r="A288" t="s">
        <v>843</v>
      </c>
      <c r="B288" s="455" t="s">
        <v>748</v>
      </c>
      <c r="C288" s="455" t="s">
        <v>431</v>
      </c>
      <c r="D288" s="455" t="s">
        <v>50</v>
      </c>
      <c r="E288" s="455" t="s">
        <v>427</v>
      </c>
      <c r="F288" s="455"/>
      <c r="G288" s="456">
        <f xml:space="preserve"> Outputs!J13</f>
        <v>234.7</v>
      </c>
      <c r="H288" s="456">
        <f xml:space="preserve"> Outputs!K13</f>
        <v>242.1</v>
      </c>
      <c r="I288" s="456">
        <f xml:space="preserve"> Outputs!L13</f>
        <v>249.7</v>
      </c>
      <c r="J288" s="456">
        <f xml:space="preserve"> Outputs!M13</f>
        <v>256</v>
      </c>
      <c r="K288" s="456">
        <f xml:space="preserve"> Outputs!N13</f>
        <v>258.60000000000002</v>
      </c>
      <c r="L288" s="456">
        <f xml:space="preserve"> Outputs!O13</f>
        <v>263.39999999999998</v>
      </c>
      <c r="M288" s="456">
        <f xml:space="preserve"> Outputs!P13</f>
        <v>272.89999999999998</v>
      </c>
      <c r="N288" s="456">
        <f xml:space="preserve"> Outputs!Q13</f>
        <v>281.7</v>
      </c>
      <c r="O288" s="456">
        <f xml:space="preserve"> Outputs!R13</f>
        <v>289.5</v>
      </c>
      <c r="P288" s="456">
        <f xml:space="preserve"> Outputs!S13</f>
        <v>298.87621675152292</v>
      </c>
      <c r="Q288" s="456">
        <f xml:space="preserve"> Outputs!T13</f>
        <v>307.59329853998446</v>
      </c>
      <c r="R288" s="456">
        <f xml:space="preserve"> Outputs!U13</f>
        <v>317.17981130799899</v>
      </c>
      <c r="S288" s="456">
        <f xml:space="preserve"> Outputs!V13</f>
        <v>327.32956526985515</v>
      </c>
      <c r="T288" s="456">
        <f xml:space="preserve"> Outputs!W13</f>
        <v>337.80411135849056</v>
      </c>
      <c r="U288" s="456">
        <f xml:space="preserve"> Outputs!X13</f>
        <v>347.9382346992453</v>
      </c>
      <c r="V288" s="456">
        <f xml:space="preserve"> Outputs!Y13</f>
        <v>358.37638174022266</v>
      </c>
      <c r="W288" s="456">
        <f xml:space="preserve"> Outputs!Z13</f>
        <v>369.12767319242937</v>
      </c>
      <c r="X288" s="456">
        <f xml:space="preserve"> Outputs!AA13</f>
        <v>380.20150338820224</v>
      </c>
      <c r="Y288" s="456">
        <f xml:space="preserve"> Outputs!AB13</f>
        <v>391.60754848984834</v>
      </c>
    </row>
    <row r="289" spans="1:25" ht="14">
      <c r="A289" t="s">
        <v>843</v>
      </c>
      <c r="B289" s="455" t="s">
        <v>749</v>
      </c>
      <c r="C289" s="455" t="s">
        <v>432</v>
      </c>
      <c r="D289" s="455" t="s">
        <v>50</v>
      </c>
      <c r="E289" s="455" t="s">
        <v>427</v>
      </c>
      <c r="F289" s="455"/>
      <c r="G289" s="456">
        <f xml:space="preserve"> Outputs!J14</f>
        <v>236.1</v>
      </c>
      <c r="H289" s="456">
        <f xml:space="preserve"> Outputs!K14</f>
        <v>243</v>
      </c>
      <c r="I289" s="456">
        <f xml:space="preserve"> Outputs!L14</f>
        <v>251</v>
      </c>
      <c r="J289" s="456">
        <f xml:space="preserve"> Outputs!M14</f>
        <v>257</v>
      </c>
      <c r="K289" s="456">
        <f xml:space="preserve"> Outputs!N14</f>
        <v>259.8</v>
      </c>
      <c r="L289" s="456">
        <f xml:space="preserve"> Outputs!O14</f>
        <v>264.39999999999998</v>
      </c>
      <c r="M289" s="456">
        <f xml:space="preserve"> Outputs!P14</f>
        <v>274.7</v>
      </c>
      <c r="N289" s="456">
        <f xml:space="preserve"> Outputs!Q14</f>
        <v>284.2</v>
      </c>
      <c r="O289" s="456">
        <f xml:space="preserve"> Outputs!R14</f>
        <v>291.5</v>
      </c>
      <c r="P289" s="456">
        <f xml:space="preserve"> Outputs!S14</f>
        <v>299.5648018095942</v>
      </c>
      <c r="Q289" s="456">
        <f xml:space="preserve"> Outputs!T14</f>
        <v>308.35190659433681</v>
      </c>
      <c r="R289" s="456">
        <f xml:space="preserve"> Outputs!U14</f>
        <v>318.01346672864008</v>
      </c>
      <c r="S289" s="456">
        <f xml:space="preserve"> Outputs!V14</f>
        <v>328.1898976639568</v>
      </c>
      <c r="T289" s="456">
        <f xml:space="preserve"> Outputs!W14</f>
        <v>338.69197438920344</v>
      </c>
      <c r="U289" s="456">
        <f xml:space="preserve"> Outputs!X14</f>
        <v>348.85273362087958</v>
      </c>
      <c r="V289" s="456">
        <f xml:space="preserve"> Outputs!Y14</f>
        <v>359.31831562950595</v>
      </c>
      <c r="W289" s="456">
        <f xml:space="preserve"> Outputs!Z14</f>
        <v>370.09786509839114</v>
      </c>
      <c r="X289" s="456">
        <f xml:space="preserve"> Outputs!AA14</f>
        <v>381.20080105134286</v>
      </c>
      <c r="Y289" s="456">
        <f xml:space="preserve"> Outputs!AB14</f>
        <v>392.63682508288315</v>
      </c>
    </row>
    <row r="290" spans="1:25" ht="14">
      <c r="A290" t="s">
        <v>843</v>
      </c>
      <c r="B290" s="455" t="s">
        <v>750</v>
      </c>
      <c r="C290" s="455" t="s">
        <v>433</v>
      </c>
      <c r="D290" s="455" t="s">
        <v>50</v>
      </c>
      <c r="E290" s="455" t="s">
        <v>427</v>
      </c>
      <c r="F290" s="455"/>
      <c r="G290" s="456">
        <f xml:space="preserve"> Outputs!J15</f>
        <v>237.9</v>
      </c>
      <c r="H290" s="456">
        <f xml:space="preserve"> Outputs!K15</f>
        <v>244.2</v>
      </c>
      <c r="I290" s="456">
        <f xml:space="preserve"> Outputs!L15</f>
        <v>251.9</v>
      </c>
      <c r="J290" s="456">
        <f xml:space="preserve"> Outputs!M15</f>
        <v>257.60000000000002</v>
      </c>
      <c r="K290" s="456">
        <f xml:space="preserve"> Outputs!N15</f>
        <v>259.60000000000002</v>
      </c>
      <c r="L290" s="456">
        <f xml:space="preserve"> Outputs!O15</f>
        <v>264.89999999999998</v>
      </c>
      <c r="M290" s="456">
        <f xml:space="preserve"> Outputs!P15</f>
        <v>275.10000000000002</v>
      </c>
      <c r="N290" s="456">
        <f xml:space="preserve"> Outputs!Q15</f>
        <v>284.10000000000002</v>
      </c>
      <c r="O290" s="456">
        <f xml:space="preserve"> Outputs!R15</f>
        <v>292.14789585630507</v>
      </c>
      <c r="P290" s="456">
        <f xml:space="preserve"> Outputs!S15</f>
        <v>300.25497330832422</v>
      </c>
      <c r="Q290" s="456">
        <f xml:space="preserve"> Outputs!T15</f>
        <v>309.11238558080265</v>
      </c>
      <c r="R290" s="456">
        <f xml:space="preserve"> Outputs!U15</f>
        <v>318.84931327663418</v>
      </c>
      <c r="S290" s="456">
        <f xml:space="preserve"> Outputs!V15</f>
        <v>329.05249130148667</v>
      </c>
      <c r="T290" s="456">
        <f xml:space="preserve"> Outputs!W15</f>
        <v>339.58217102313426</v>
      </c>
      <c r="U290" s="456">
        <f xml:space="preserve"> Outputs!X15</f>
        <v>349.76963615382829</v>
      </c>
      <c r="V290" s="456">
        <f xml:space="preserve"> Outputs!Y15</f>
        <v>360.26272523844312</v>
      </c>
      <c r="W290" s="456">
        <f xml:space="preserve"> Outputs!Z15</f>
        <v>371.07060699559645</v>
      </c>
      <c r="X290" s="456">
        <f xml:space="preserve"> Outputs!AA15</f>
        <v>382.20272520546433</v>
      </c>
      <c r="Y290" s="456">
        <f xml:space="preserve"> Outputs!AB15</f>
        <v>393.66880696162826</v>
      </c>
    </row>
    <row r="291" spans="1:25" ht="14">
      <c r="A291" t="s">
        <v>843</v>
      </c>
      <c r="B291" s="455" t="s">
        <v>751</v>
      </c>
      <c r="C291" s="455" t="s">
        <v>434</v>
      </c>
      <c r="D291" s="455" t="s">
        <v>50</v>
      </c>
      <c r="E291" s="455" t="s">
        <v>427</v>
      </c>
      <c r="F291" s="455"/>
      <c r="G291" s="456">
        <f xml:space="preserve"> Outputs!J16</f>
        <v>238</v>
      </c>
      <c r="H291" s="456">
        <f xml:space="preserve"> Outputs!K16</f>
        <v>245.6</v>
      </c>
      <c r="I291" s="456">
        <f xml:space="preserve"> Outputs!L16</f>
        <v>251.9</v>
      </c>
      <c r="J291" s="456">
        <f xml:space="preserve"> Outputs!M16</f>
        <v>257.7</v>
      </c>
      <c r="K291" s="456">
        <f xml:space="preserve"> Outputs!N16</f>
        <v>259.5</v>
      </c>
      <c r="L291" s="456">
        <f xml:space="preserve"> Outputs!O16</f>
        <v>264.8</v>
      </c>
      <c r="M291" s="456">
        <f xml:space="preserve"> Outputs!P16</f>
        <v>275.3</v>
      </c>
      <c r="N291" s="456">
        <f xml:space="preserve"> Outputs!Q16</f>
        <v>284.5</v>
      </c>
      <c r="O291" s="456">
        <f xml:space="preserve"> Outputs!R16</f>
        <v>292.79723174362425</v>
      </c>
      <c r="P291" s="456">
        <f xml:space="preserve"> Outputs!S16</f>
        <v>300.94673490273567</v>
      </c>
      <c r="Q291" s="456">
        <f xml:space="preserve"> Outputs!T16</f>
        <v>309.87474011360524</v>
      </c>
      <c r="R291" s="456">
        <f xml:space="preserve"> Outputs!U16</f>
        <v>319.68735671100222</v>
      </c>
      <c r="S291" s="456">
        <f xml:space="preserve"> Outputs!V16</f>
        <v>329.91735212575446</v>
      </c>
      <c r="T291" s="456">
        <f xml:space="preserve"> Outputs!W16</f>
        <v>340.47470739377866</v>
      </c>
      <c r="U291" s="456">
        <f xml:space="preserve"> Outputs!X16</f>
        <v>350.68894861559204</v>
      </c>
      <c r="V291" s="456">
        <f xml:space="preserve"> Outputs!Y16</f>
        <v>361.20961707405979</v>
      </c>
      <c r="W291" s="456">
        <f xml:space="preserve"> Outputs!Z16</f>
        <v>372.04590558628161</v>
      </c>
      <c r="X291" s="456">
        <f xml:space="preserve"> Outputs!AA16</f>
        <v>383.20728275387006</v>
      </c>
      <c r="Y291" s="456">
        <f xml:space="preserve"> Outputs!AB16</f>
        <v>394.70350123648615</v>
      </c>
    </row>
    <row r="292" spans="1:25" ht="14">
      <c r="A292" t="s">
        <v>843</v>
      </c>
      <c r="B292" s="455" t="s">
        <v>752</v>
      </c>
      <c r="C292" s="455" t="s">
        <v>435</v>
      </c>
      <c r="D292" s="455" t="s">
        <v>50</v>
      </c>
      <c r="E292" s="455" t="s">
        <v>427</v>
      </c>
      <c r="F292" s="455"/>
      <c r="G292" s="456">
        <f xml:space="preserve"> Outputs!J17</f>
        <v>238.5</v>
      </c>
      <c r="H292" s="456">
        <f xml:space="preserve"> Outputs!K17</f>
        <v>245.6</v>
      </c>
      <c r="I292" s="456">
        <f xml:space="preserve"> Outputs!L17</f>
        <v>252.1</v>
      </c>
      <c r="J292" s="456">
        <f xml:space="preserve"> Outputs!M17</f>
        <v>257.10000000000002</v>
      </c>
      <c r="K292" s="456">
        <f xml:space="preserve"> Outputs!N17</f>
        <v>259.8</v>
      </c>
      <c r="L292" s="456">
        <f xml:space="preserve"> Outputs!O17</f>
        <v>265.5</v>
      </c>
      <c r="M292" s="456">
        <f xml:space="preserve"> Outputs!P17</f>
        <v>275.8</v>
      </c>
      <c r="N292" s="456">
        <f xml:space="preserve"> Outputs!Q17</f>
        <v>284.60000000000002</v>
      </c>
      <c r="O292" s="456">
        <f xml:space="preserve"> Outputs!R17</f>
        <v>293.44801086260981</v>
      </c>
      <c r="P292" s="456">
        <f xml:space="preserve"> Outputs!S17</f>
        <v>301.640090256272</v>
      </c>
      <c r="Q292" s="456">
        <f xml:space="preserve"> Outputs!T17</f>
        <v>310.63897481834789</v>
      </c>
      <c r="R292" s="456">
        <f xml:space="preserve"> Outputs!U17</f>
        <v>320.52760280590189</v>
      </c>
      <c r="S292" s="456">
        <f xml:space="preserve"> Outputs!V17</f>
        <v>330.78448609569091</v>
      </c>
      <c r="T292" s="456">
        <f xml:space="preserve"> Outputs!W17</f>
        <v>341.36958965075308</v>
      </c>
      <c r="U292" s="456">
        <f xml:space="preserve"> Outputs!X17</f>
        <v>351.61067734027569</v>
      </c>
      <c r="V292" s="456">
        <f xml:space="preserve"> Outputs!Y17</f>
        <v>362.15899766048398</v>
      </c>
      <c r="W292" s="456">
        <f xml:space="preserve"> Outputs!Z17</f>
        <v>373.02376759029852</v>
      </c>
      <c r="X292" s="456">
        <f xml:space="preserve"> Outputs!AA17</f>
        <v>384.21448061800749</v>
      </c>
      <c r="Y292" s="456">
        <f xml:space="preserve"> Outputs!AB17</f>
        <v>395.74091503654773</v>
      </c>
    </row>
    <row r="293" spans="1:25" ht="14">
      <c r="A293" t="s">
        <v>843</v>
      </c>
      <c r="B293" s="455" t="s">
        <v>753</v>
      </c>
      <c r="C293" s="455" t="s">
        <v>436</v>
      </c>
      <c r="D293" s="455" t="s">
        <v>50</v>
      </c>
      <c r="E293" s="455" t="s">
        <v>427</v>
      </c>
      <c r="F293" s="455"/>
      <c r="G293" s="456">
        <f xml:space="preserve"> Outputs!J18</f>
        <v>239.4</v>
      </c>
      <c r="H293" s="456">
        <f xml:space="preserve"> Outputs!K18</f>
        <v>246.8</v>
      </c>
      <c r="I293" s="456">
        <f xml:space="preserve"> Outputs!L18</f>
        <v>253.4</v>
      </c>
      <c r="J293" s="456">
        <f xml:space="preserve"> Outputs!M18</f>
        <v>257.5</v>
      </c>
      <c r="K293" s="456">
        <f xml:space="preserve"> Outputs!N18</f>
        <v>260.60000000000002</v>
      </c>
      <c r="L293" s="456">
        <f xml:space="preserve"> Outputs!O18</f>
        <v>267.10000000000002</v>
      </c>
      <c r="M293" s="456">
        <f xml:space="preserve"> Outputs!P18</f>
        <v>278.10000000000002</v>
      </c>
      <c r="N293" s="456">
        <f xml:space="preserve"> Outputs!Q18</f>
        <v>285.60000000000002</v>
      </c>
      <c r="O293" s="456">
        <f xml:space="preserve"> Outputs!R18</f>
        <v>294.10023642102783</v>
      </c>
      <c r="P293" s="456">
        <f xml:space="preserve"> Outputs!S18</f>
        <v>302.33504304081697</v>
      </c>
      <c r="Q293" s="456">
        <f xml:space="preserve"> Outputs!T18</f>
        <v>311.40509433204181</v>
      </c>
      <c r="R293" s="456">
        <f xml:space="preserve"> Outputs!U18</f>
        <v>321.37005735066725</v>
      </c>
      <c r="S293" s="456">
        <f xml:space="preserve"> Outputs!V18</f>
        <v>331.65389918588875</v>
      </c>
      <c r="T293" s="456">
        <f xml:space="preserve"> Outputs!W18</f>
        <v>342.26682395983727</v>
      </c>
      <c r="U293" s="456">
        <f xml:space="preserve"> Outputs!X18</f>
        <v>352.53482867863238</v>
      </c>
      <c r="V293" s="456">
        <f xml:space="preserve"> Outputs!Y18</f>
        <v>363.11087353899137</v>
      </c>
      <c r="W293" s="456">
        <f xml:space="preserve"> Outputs!Z18</f>
        <v>374.00419974516115</v>
      </c>
      <c r="X293" s="456">
        <f xml:space="preserve"> Outputs!AA18</f>
        <v>385.22432573751598</v>
      </c>
      <c r="Y293" s="456">
        <f xml:space="preserve"> Outputs!AB18</f>
        <v>396.78105550964148</v>
      </c>
    </row>
    <row r="294" spans="1:25" ht="14">
      <c r="A294" t="s">
        <v>843</v>
      </c>
      <c r="B294" s="455" t="s">
        <v>754</v>
      </c>
      <c r="C294" s="455" t="s">
        <v>437</v>
      </c>
      <c r="D294" s="455" t="s">
        <v>50</v>
      </c>
      <c r="E294" s="455" t="s">
        <v>427</v>
      </c>
      <c r="F294" s="455"/>
      <c r="G294" s="456">
        <f xml:space="preserve"> Outputs!J19</f>
        <v>238</v>
      </c>
      <c r="H294" s="456">
        <f xml:space="preserve"> Outputs!K19</f>
        <v>245.8</v>
      </c>
      <c r="I294" s="456">
        <f xml:space="preserve"> Outputs!L19</f>
        <v>252.6</v>
      </c>
      <c r="J294" s="456">
        <f xml:space="preserve"> Outputs!M19</f>
        <v>255.4</v>
      </c>
      <c r="K294" s="456">
        <f xml:space="preserve"> Outputs!N19</f>
        <v>258.8</v>
      </c>
      <c r="L294" s="456">
        <f xml:space="preserve"> Outputs!O19</f>
        <v>265.5</v>
      </c>
      <c r="M294" s="456">
        <f xml:space="preserve"> Outputs!P19</f>
        <v>276</v>
      </c>
      <c r="N294" s="456">
        <f xml:space="preserve"> Outputs!Q19</f>
        <v>283</v>
      </c>
      <c r="O294" s="456">
        <f xml:space="preserve"> Outputs!R19</f>
        <v>294.77781803182262</v>
      </c>
      <c r="P294" s="456">
        <f xml:space="preserve"> Outputs!S19</f>
        <v>303.08068281857669</v>
      </c>
      <c r="Q294" s="456">
        <f xml:space="preserve"> Outputs!T19</f>
        <v>312.2235718506285</v>
      </c>
      <c r="R294" s="456">
        <f xml:space="preserve"> Outputs!U19</f>
        <v>322.21472614984873</v>
      </c>
      <c r="S294" s="456">
        <f xml:space="preserve"> Outputs!V19</f>
        <v>332.52559738664399</v>
      </c>
      <c r="T294" s="456">
        <f xml:space="preserve"> Outputs!W19</f>
        <v>343.16641650301671</v>
      </c>
      <c r="U294" s="456">
        <f xml:space="preserve"> Outputs!X19</f>
        <v>353.46140899810723</v>
      </c>
      <c r="V294" s="456">
        <f xml:space="preserve"> Outputs!Y19</f>
        <v>364.06525126805047</v>
      </c>
      <c r="W294" s="456">
        <f xml:space="preserve"> Outputs!Z19</f>
        <v>374.98720880609199</v>
      </c>
      <c r="X294" s="456">
        <f xml:space="preserve"> Outputs!AA19</f>
        <v>386.23682507027473</v>
      </c>
      <c r="Y294" s="456">
        <f xml:space="preserve"> Outputs!AB19</f>
        <v>397.82392982238298</v>
      </c>
    </row>
    <row r="295" spans="1:25" ht="14">
      <c r="A295" t="s">
        <v>843</v>
      </c>
      <c r="B295" s="455" t="s">
        <v>755</v>
      </c>
      <c r="C295" s="455" t="s">
        <v>438</v>
      </c>
      <c r="D295" s="455" t="s">
        <v>50</v>
      </c>
      <c r="E295" s="455" t="s">
        <v>427</v>
      </c>
      <c r="F295" s="455"/>
      <c r="G295" s="456">
        <f xml:space="preserve"> Outputs!J20</f>
        <v>239.9</v>
      </c>
      <c r="H295" s="456">
        <f xml:space="preserve"> Outputs!K20</f>
        <v>247.6</v>
      </c>
      <c r="I295" s="456">
        <f xml:space="preserve"> Outputs!L20</f>
        <v>254.2</v>
      </c>
      <c r="J295" s="456">
        <f xml:space="preserve"> Outputs!M20</f>
        <v>256.7</v>
      </c>
      <c r="K295" s="456">
        <f xml:space="preserve"> Outputs!N20</f>
        <v>260</v>
      </c>
      <c r="L295" s="456">
        <f xml:space="preserve"> Outputs!O20</f>
        <v>268.39999999999998</v>
      </c>
      <c r="M295" s="456">
        <f xml:space="preserve"> Outputs!P20</f>
        <v>278.10000000000002</v>
      </c>
      <c r="N295" s="456">
        <f xml:space="preserve"> Outputs!Q20</f>
        <v>285</v>
      </c>
      <c r="O295" s="456">
        <f xml:space="preserve"> Outputs!R20</f>
        <v>295.45696073228152</v>
      </c>
      <c r="P295" s="456">
        <f xml:space="preserve"> Outputs!S20</f>
        <v>303.82816154518133</v>
      </c>
      <c r="Q295" s="456">
        <f xml:space="preserve"> Outputs!T20</f>
        <v>313.04420060392721</v>
      </c>
      <c r="R295" s="456">
        <f xml:space="preserve"> Outputs!U20</f>
        <v>323.06161502325301</v>
      </c>
      <c r="S295" s="456">
        <f xml:space="preserve"> Outputs!V20</f>
        <v>333.39958670399722</v>
      </c>
      <c r="T295" s="456">
        <f xml:space="preserve"> Outputs!W20</f>
        <v>344.06837347852525</v>
      </c>
      <c r="U295" s="456">
        <f xml:space="preserve"> Outputs!X20</f>
        <v>354.39042468288102</v>
      </c>
      <c r="V295" s="456">
        <f xml:space="preserve"> Outputs!Y20</f>
        <v>365.02213742336744</v>
      </c>
      <c r="W295" s="456">
        <f xml:space="preserve"> Outputs!Z20</f>
        <v>375.97280154606847</v>
      </c>
      <c r="X295" s="456">
        <f xml:space="preserve"> Outputs!AA20</f>
        <v>387.25198559245052</v>
      </c>
      <c r="Y295" s="456">
        <f xml:space="preserve"> Outputs!AB20</f>
        <v>398.86954516022405</v>
      </c>
    </row>
    <row r="296" spans="1:25" ht="14">
      <c r="A296" t="s">
        <v>843</v>
      </c>
      <c r="B296" s="455" t="s">
        <v>756</v>
      </c>
      <c r="C296" s="455" t="s">
        <v>439</v>
      </c>
      <c r="D296" s="455" t="s">
        <v>50</v>
      </c>
      <c r="E296" s="455" t="s">
        <v>427</v>
      </c>
      <c r="F296" s="455"/>
      <c r="G296" s="456">
        <f xml:space="preserve"> Outputs!J21</f>
        <v>240.8</v>
      </c>
      <c r="H296" s="456">
        <f xml:space="preserve"> Outputs!K21</f>
        <v>248.7</v>
      </c>
      <c r="I296" s="456">
        <f xml:space="preserve"> Outputs!L21</f>
        <v>254.8</v>
      </c>
      <c r="J296" s="456">
        <f xml:space="preserve"> Outputs!M21</f>
        <v>257.10000000000002</v>
      </c>
      <c r="K296" s="456">
        <f xml:space="preserve"> Outputs!N21</f>
        <v>261.10000000000002</v>
      </c>
      <c r="L296" s="456">
        <f xml:space="preserve"> Outputs!O21</f>
        <v>269.3</v>
      </c>
      <c r="M296" s="456">
        <f xml:space="preserve"> Outputs!P21</f>
        <v>278.3</v>
      </c>
      <c r="N296" s="456">
        <f xml:space="preserve"> Outputs!Q21</f>
        <v>285.10000000000002</v>
      </c>
      <c r="O296" s="456">
        <f xml:space="preserve"> Outputs!R21</f>
        <v>296.13766811902059</v>
      </c>
      <c r="P296" s="456">
        <f xml:space="preserve"> Outputs!S21</f>
        <v>304.57748375597481</v>
      </c>
      <c r="Q296" s="456">
        <f xml:space="preserve"> Outputs!T21</f>
        <v>313.86698624610767</v>
      </c>
      <c r="R296" s="456">
        <f xml:space="preserve"> Outputs!U21</f>
        <v>323.91072980598324</v>
      </c>
      <c r="S296" s="456">
        <f xml:space="preserve"> Outputs!V21</f>
        <v>334.27587315977479</v>
      </c>
      <c r="T296" s="456">
        <f xml:space="preserve"> Outputs!W21</f>
        <v>344.97270110088772</v>
      </c>
      <c r="U296" s="456">
        <f xml:space="preserve"> Outputs!X21</f>
        <v>355.32188213391436</v>
      </c>
      <c r="V296" s="456">
        <f xml:space="preserve"> Outputs!Y21</f>
        <v>365.98153859793177</v>
      </c>
      <c r="W296" s="456">
        <f xml:space="preserve"> Outputs!Z21</f>
        <v>376.96098475586973</v>
      </c>
      <c r="X296" s="456">
        <f xml:space="preserve"> Outputs!AA21</f>
        <v>388.26981429854584</v>
      </c>
      <c r="Y296" s="456">
        <f xml:space="preserve"> Outputs!AB21</f>
        <v>399.91790872750221</v>
      </c>
    </row>
    <row r="297" spans="1:25" ht="14">
      <c r="A297" t="s">
        <v>843</v>
      </c>
      <c r="B297" s="455" t="s">
        <v>757</v>
      </c>
      <c r="C297" s="455" t="s">
        <v>440</v>
      </c>
      <c r="D297" s="455" t="s">
        <v>50</v>
      </c>
      <c r="E297" s="455" t="s">
        <v>427</v>
      </c>
      <c r="F297" s="455"/>
      <c r="G297" s="456">
        <f xml:space="preserve"> Outputs!J24</f>
        <v>12</v>
      </c>
      <c r="H297" s="456">
        <f xml:space="preserve"> Outputs!K24</f>
        <v>12</v>
      </c>
      <c r="I297" s="456">
        <f xml:space="preserve"> Outputs!L24</f>
        <v>12</v>
      </c>
      <c r="J297" s="456">
        <f xml:space="preserve"> Outputs!M24</f>
        <v>12</v>
      </c>
      <c r="K297" s="456">
        <f xml:space="preserve"> Outputs!N24</f>
        <v>12</v>
      </c>
      <c r="L297" s="456">
        <f xml:space="preserve"> Outputs!O24</f>
        <v>12</v>
      </c>
      <c r="M297" s="456">
        <f xml:space="preserve"> Outputs!P24</f>
        <v>12</v>
      </c>
      <c r="N297" s="456">
        <f xml:space="preserve"> Outputs!Q24</f>
        <v>12</v>
      </c>
      <c r="O297" s="456">
        <f xml:space="preserve"> Outputs!R24</f>
        <v>12</v>
      </c>
      <c r="P297" s="456">
        <f xml:space="preserve"> Outputs!S24</f>
        <v>12</v>
      </c>
      <c r="Q297" s="456">
        <f xml:space="preserve"> Outputs!T24</f>
        <v>12</v>
      </c>
      <c r="R297" s="456">
        <f xml:space="preserve"> Outputs!U24</f>
        <v>12</v>
      </c>
      <c r="S297" s="456">
        <f xml:space="preserve"> Outputs!V24</f>
        <v>12</v>
      </c>
      <c r="T297" s="456">
        <f xml:space="preserve"> Outputs!W24</f>
        <v>12</v>
      </c>
      <c r="U297" s="456">
        <f xml:space="preserve"> Outputs!X24</f>
        <v>12</v>
      </c>
      <c r="V297" s="456">
        <f xml:space="preserve"> Outputs!Y24</f>
        <v>12</v>
      </c>
      <c r="W297" s="456">
        <f xml:space="preserve"> Outputs!Z24</f>
        <v>12</v>
      </c>
      <c r="X297" s="456">
        <f xml:space="preserve"> Outputs!AA24</f>
        <v>12</v>
      </c>
      <c r="Y297" s="456">
        <f xml:space="preserve"> Outputs!AB24</f>
        <v>12</v>
      </c>
    </row>
    <row r="298" spans="1:25" ht="14">
      <c r="A298" t="s">
        <v>843</v>
      </c>
      <c r="B298" s="455" t="s">
        <v>758</v>
      </c>
      <c r="C298" s="455" t="s">
        <v>441</v>
      </c>
      <c r="D298" s="455" t="s">
        <v>50</v>
      </c>
      <c r="E298" s="455" t="s">
        <v>427</v>
      </c>
      <c r="F298" s="455"/>
      <c r="G298" s="456">
        <f xml:space="preserve"> Outputs!J25</f>
        <v>93.3</v>
      </c>
      <c r="H298" s="456">
        <f xml:space="preserve"> Outputs!K25</f>
        <v>95.9</v>
      </c>
      <c r="I298" s="456">
        <f xml:space="preserve"> Outputs!L25</f>
        <v>98</v>
      </c>
      <c r="J298" s="456">
        <f xml:space="preserve"> Outputs!M25</f>
        <v>99.6</v>
      </c>
      <c r="K298" s="456">
        <f xml:space="preserve"> Outputs!N25</f>
        <v>99.9</v>
      </c>
      <c r="L298" s="456">
        <f xml:space="preserve"> Outputs!O25</f>
        <v>100.6</v>
      </c>
      <c r="M298" s="456">
        <f xml:space="preserve"> Outputs!P25</f>
        <v>103.2</v>
      </c>
      <c r="N298" s="456">
        <f xml:space="preserve"> Outputs!Q25</f>
        <v>105.5</v>
      </c>
      <c r="O298" s="456">
        <f xml:space="preserve"> Outputs!R25</f>
        <v>107.6</v>
      </c>
      <c r="P298" s="456">
        <f xml:space="preserve"> Outputs!S25</f>
        <v>109.70335473997172</v>
      </c>
      <c r="Q298" s="456">
        <f xml:space="preserve"> Outputs!T25</f>
        <v>111.89742183477122</v>
      </c>
      <c r="R298" s="456">
        <f xml:space="preserve"> Outputs!U25</f>
        <v>114.1726572294514</v>
      </c>
      <c r="S298" s="456">
        <f xml:space="preserve"> Outputs!V25</f>
        <v>116.57028303126997</v>
      </c>
      <c r="T298" s="456">
        <f xml:space="preserve"> Outputs!W25</f>
        <v>119.0182589749267</v>
      </c>
      <c r="U298" s="456">
        <f xml:space="preserve"> Outputs!X25</f>
        <v>121.39862415442524</v>
      </c>
      <c r="V298" s="456">
        <f xml:space="preserve"> Outputs!Y25</f>
        <v>123.82659663751375</v>
      </c>
      <c r="W298" s="456">
        <f xml:space="preserve"> Outputs!Z25</f>
        <v>126.30312857026402</v>
      </c>
      <c r="X298" s="456">
        <f xml:space="preserve"> Outputs!AA25</f>
        <v>128.8291911416693</v>
      </c>
      <c r="Y298" s="456">
        <f xml:space="preserve"> Outputs!AB25</f>
        <v>131.40577496450268</v>
      </c>
    </row>
    <row r="299" spans="1:25" ht="14">
      <c r="A299" t="s">
        <v>843</v>
      </c>
      <c r="B299" s="455" t="s">
        <v>759</v>
      </c>
      <c r="C299" s="455" t="s">
        <v>442</v>
      </c>
      <c r="D299" s="455" t="s">
        <v>50</v>
      </c>
      <c r="E299" s="455" t="s">
        <v>427</v>
      </c>
      <c r="F299" s="455"/>
      <c r="G299" s="456">
        <f xml:space="preserve"> Outputs!J26</f>
        <v>93.5</v>
      </c>
      <c r="H299" s="456">
        <f xml:space="preserve"> Outputs!K26</f>
        <v>95.9</v>
      </c>
      <c r="I299" s="456">
        <f xml:space="preserve"> Outputs!L26</f>
        <v>98.2</v>
      </c>
      <c r="J299" s="456">
        <f xml:space="preserve"> Outputs!M26</f>
        <v>99.6</v>
      </c>
      <c r="K299" s="456">
        <f xml:space="preserve"> Outputs!N26</f>
        <v>100.1</v>
      </c>
      <c r="L299" s="456">
        <f xml:space="preserve"> Outputs!O26</f>
        <v>100.8</v>
      </c>
      <c r="M299" s="456">
        <f xml:space="preserve"> Outputs!P26</f>
        <v>103.5</v>
      </c>
      <c r="N299" s="456">
        <f xml:space="preserve"> Outputs!Q26</f>
        <v>105.9</v>
      </c>
      <c r="O299" s="456">
        <f xml:space="preserve"> Outputs!R26</f>
        <v>107.9</v>
      </c>
      <c r="P299" s="456">
        <f xml:space="preserve"> Outputs!S26</f>
        <v>109.88453874941817</v>
      </c>
      <c r="Q299" s="456">
        <f xml:space="preserve"> Outputs!T26</f>
        <v>112.08222952440661</v>
      </c>
      <c r="R299" s="456">
        <f xml:space="preserve"> Outputs!U26</f>
        <v>114.37056169674494</v>
      </c>
      <c r="S299" s="456">
        <f xml:space="preserve"> Outputs!V26</f>
        <v>116.77234349237666</v>
      </c>
      <c r="T299" s="456">
        <f xml:space="preserve"> Outputs!W26</f>
        <v>119.22456270571664</v>
      </c>
      <c r="U299" s="456">
        <f xml:space="preserve"> Outputs!X26</f>
        <v>121.60905395983097</v>
      </c>
      <c r="V299" s="456">
        <f xml:space="preserve"> Outputs!Y26</f>
        <v>124.0412350390276</v>
      </c>
      <c r="W299" s="456">
        <f xml:space="preserve"> Outputs!Z26</f>
        <v>126.52205973980816</v>
      </c>
      <c r="X299" s="456">
        <f xml:space="preserve"> Outputs!AA26</f>
        <v>129.05250093460432</v>
      </c>
      <c r="Y299" s="456">
        <f xml:space="preserve"> Outputs!AB26</f>
        <v>131.63355095329641</v>
      </c>
    </row>
    <row r="300" spans="1:25" ht="14">
      <c r="A300" t="s">
        <v>843</v>
      </c>
      <c r="B300" s="455" t="s">
        <v>760</v>
      </c>
      <c r="C300" s="455" t="s">
        <v>443</v>
      </c>
      <c r="D300" s="455" t="s">
        <v>50</v>
      </c>
      <c r="E300" s="455" t="s">
        <v>427</v>
      </c>
      <c r="F300" s="455"/>
      <c r="G300" s="456">
        <f xml:space="preserve"> Outputs!J27</f>
        <v>93.5</v>
      </c>
      <c r="H300" s="456">
        <f xml:space="preserve"> Outputs!K27</f>
        <v>95.6</v>
      </c>
      <c r="I300" s="456">
        <f xml:space="preserve"> Outputs!L27</f>
        <v>98</v>
      </c>
      <c r="J300" s="456">
        <f xml:space="preserve"> Outputs!M27</f>
        <v>99.8</v>
      </c>
      <c r="K300" s="456">
        <f xml:space="preserve"> Outputs!N27</f>
        <v>100.1</v>
      </c>
      <c r="L300" s="456">
        <f xml:space="preserve"> Outputs!O27</f>
        <v>101</v>
      </c>
      <c r="M300" s="456">
        <f xml:space="preserve"> Outputs!P27</f>
        <v>103.5</v>
      </c>
      <c r="N300" s="456">
        <f xml:space="preserve"> Outputs!Q27</f>
        <v>105.9</v>
      </c>
      <c r="O300" s="456">
        <f xml:space="preserve"> Outputs!R27</f>
        <v>107.9</v>
      </c>
      <c r="P300" s="456">
        <f xml:space="preserve"> Outputs!S27</f>
        <v>110.06602199898684</v>
      </c>
      <c r="Q300" s="456">
        <f xml:space="preserve"> Outputs!T27</f>
        <v>112.26734243896665</v>
      </c>
      <c r="R300" s="456">
        <f xml:space="preserve"> Outputs!U27</f>
        <v>114.56880920745294</v>
      </c>
      <c r="S300" s="456">
        <f xml:space="preserve"> Outputs!V27</f>
        <v>116.97475420080953</v>
      </c>
      <c r="T300" s="456">
        <f xml:space="preserve"> Outputs!W27</f>
        <v>119.4312240390266</v>
      </c>
      <c r="U300" s="456">
        <f xml:space="preserve"> Outputs!X27</f>
        <v>121.81984851980714</v>
      </c>
      <c r="V300" s="456">
        <f xml:space="preserve"> Outputs!Y27</f>
        <v>124.25624549020328</v>
      </c>
      <c r="W300" s="456">
        <f xml:space="preserve"> Outputs!Z27</f>
        <v>126.74137040000736</v>
      </c>
      <c r="X300" s="456">
        <f xml:space="preserve"> Outputs!AA27</f>
        <v>129.27619780800751</v>
      </c>
      <c r="Y300" s="456">
        <f xml:space="preserve"> Outputs!AB27</f>
        <v>131.86172176416767</v>
      </c>
    </row>
    <row r="301" spans="1:25" ht="14">
      <c r="A301" t="s">
        <v>843</v>
      </c>
      <c r="B301" s="455" t="s">
        <v>761</v>
      </c>
      <c r="C301" s="455" t="s">
        <v>444</v>
      </c>
      <c r="D301" s="455" t="s">
        <v>50</v>
      </c>
      <c r="E301" s="455" t="s">
        <v>427</v>
      </c>
      <c r="F301" s="455"/>
      <c r="G301" s="456">
        <f xml:space="preserve"> Outputs!J28</f>
        <v>93.5</v>
      </c>
      <c r="H301" s="456">
        <f xml:space="preserve"> Outputs!K28</f>
        <v>95.7</v>
      </c>
      <c r="I301" s="456">
        <f xml:space="preserve"> Outputs!L28</f>
        <v>98</v>
      </c>
      <c r="J301" s="456">
        <f xml:space="preserve"> Outputs!M28</f>
        <v>99.6</v>
      </c>
      <c r="K301" s="456">
        <f xml:space="preserve"> Outputs!N28</f>
        <v>100</v>
      </c>
      <c r="L301" s="456">
        <f xml:space="preserve"> Outputs!O28</f>
        <v>100.9</v>
      </c>
      <c r="M301" s="456">
        <f xml:space="preserve"> Outputs!P28</f>
        <v>103.5</v>
      </c>
      <c r="N301" s="456">
        <f xml:space="preserve"> Outputs!Q28</f>
        <v>105.9</v>
      </c>
      <c r="O301" s="456">
        <f xml:space="preserve"> Outputs!R28</f>
        <v>108</v>
      </c>
      <c r="P301" s="456">
        <f xml:space="preserve"> Outputs!S28</f>
        <v>110.24780498289711</v>
      </c>
      <c r="Q301" s="456">
        <f xml:space="preserve"> Outputs!T28</f>
        <v>112.45276108255513</v>
      </c>
      <c r="R301" s="456">
        <f xml:space="preserve"> Outputs!U28</f>
        <v>114.7674003561996</v>
      </c>
      <c r="S301" s="456">
        <f xml:space="preserve"> Outputs!V28</f>
        <v>117.17751576367986</v>
      </c>
      <c r="T301" s="456">
        <f xml:space="preserve"> Outputs!W28</f>
        <v>119.63824359471722</v>
      </c>
      <c r="U301" s="456">
        <f xml:space="preserve"> Outputs!X28</f>
        <v>122.03100846661157</v>
      </c>
      <c r="V301" s="456">
        <f xml:space="preserve"> Outputs!Y28</f>
        <v>124.4716286359438</v>
      </c>
      <c r="W301" s="456">
        <f xml:space="preserve"> Outputs!Z28</f>
        <v>126.96106120866268</v>
      </c>
      <c r="X301" s="456">
        <f xml:space="preserve"> Outputs!AA28</f>
        <v>129.50028243283595</v>
      </c>
      <c r="Y301" s="456">
        <f xml:space="preserve"> Outputs!AB28</f>
        <v>132.09028808149267</v>
      </c>
    </row>
    <row r="302" spans="1:25" ht="14">
      <c r="A302" t="s">
        <v>843</v>
      </c>
      <c r="B302" s="455" t="s">
        <v>762</v>
      </c>
      <c r="C302" s="455" t="s">
        <v>445</v>
      </c>
      <c r="D302" s="455" t="s">
        <v>50</v>
      </c>
      <c r="E302" s="455" t="s">
        <v>427</v>
      </c>
      <c r="F302" s="455"/>
      <c r="G302" s="456">
        <f xml:space="preserve"> Outputs!J29</f>
        <v>93.9</v>
      </c>
      <c r="H302" s="456">
        <f xml:space="preserve"> Outputs!K29</f>
        <v>96.1</v>
      </c>
      <c r="I302" s="456">
        <f xml:space="preserve"> Outputs!L29</f>
        <v>98.4</v>
      </c>
      <c r="J302" s="456">
        <f xml:space="preserve"> Outputs!M29</f>
        <v>99.9</v>
      </c>
      <c r="K302" s="456">
        <f xml:space="preserve"> Outputs!N29</f>
        <v>100.3</v>
      </c>
      <c r="L302" s="456">
        <f xml:space="preserve"> Outputs!O29</f>
        <v>101.2</v>
      </c>
      <c r="M302" s="456">
        <f xml:space="preserve"> Outputs!P29</f>
        <v>104</v>
      </c>
      <c r="N302" s="456">
        <f xml:space="preserve"> Outputs!Q29</f>
        <v>106.5</v>
      </c>
      <c r="O302" s="456">
        <f xml:space="preserve"> Outputs!R29</f>
        <v>108.3</v>
      </c>
      <c r="P302" s="456">
        <f xml:space="preserve"> Outputs!S29</f>
        <v>110.42988819618461</v>
      </c>
      <c r="Q302" s="456">
        <f xml:space="preserve"> Outputs!T29</f>
        <v>112.63848596010838</v>
      </c>
      <c r="R302" s="456">
        <f xml:space="preserve"> Outputs!U29</f>
        <v>114.96633573863983</v>
      </c>
      <c r="S302" s="456">
        <f xml:space="preserve"> Outputs!V29</f>
        <v>117.38062878915133</v>
      </c>
      <c r="T302" s="456">
        <f xml:space="preserve"> Outputs!W29</f>
        <v>119.8456219937236</v>
      </c>
      <c r="U302" s="456">
        <f xml:space="preserve"> Outputs!X29</f>
        <v>122.24253443359807</v>
      </c>
      <c r="V302" s="456">
        <f xml:space="preserve"> Outputs!Y29</f>
        <v>124.68738512227003</v>
      </c>
      <c r="W302" s="456">
        <f xml:space="preserve"> Outputs!Z29</f>
        <v>127.18113282471543</v>
      </c>
      <c r="X302" s="456">
        <f xml:space="preserve"> Outputs!AA29</f>
        <v>129.72475548120974</v>
      </c>
      <c r="Y302" s="456">
        <f xml:space="preserve"> Outputs!AB29</f>
        <v>132.31925059083395</v>
      </c>
    </row>
    <row r="303" spans="1:25" ht="14">
      <c r="A303" t="s">
        <v>843</v>
      </c>
      <c r="B303" s="455" t="s">
        <v>763</v>
      </c>
      <c r="C303" s="455" t="s">
        <v>446</v>
      </c>
      <c r="D303" s="455" t="s">
        <v>50</v>
      </c>
      <c r="E303" s="455" t="s">
        <v>427</v>
      </c>
      <c r="F303" s="455"/>
      <c r="G303" s="456">
        <f xml:space="preserve"> Outputs!J30</f>
        <v>94.5</v>
      </c>
      <c r="H303" s="456">
        <f xml:space="preserve"> Outputs!K30</f>
        <v>96.4</v>
      </c>
      <c r="I303" s="456">
        <f xml:space="preserve"> Outputs!L30</f>
        <v>98.7</v>
      </c>
      <c r="J303" s="456">
        <f xml:space="preserve"> Outputs!M30</f>
        <v>100</v>
      </c>
      <c r="K303" s="456">
        <f xml:space="preserve"> Outputs!N30</f>
        <v>100.2</v>
      </c>
      <c r="L303" s="456">
        <f xml:space="preserve"> Outputs!O30</f>
        <v>101.5</v>
      </c>
      <c r="M303" s="456">
        <f xml:space="preserve"> Outputs!P30</f>
        <v>104.3</v>
      </c>
      <c r="N303" s="456">
        <f xml:space="preserve"> Outputs!Q30</f>
        <v>106.6</v>
      </c>
      <c r="O303" s="456">
        <f xml:space="preserve"> Outputs!R30</f>
        <v>108.4699996176289</v>
      </c>
      <c r="P303" s="456">
        <f xml:space="preserve"> Outputs!S30</f>
        <v>110.61227213470256</v>
      </c>
      <c r="Q303" s="456">
        <f xml:space="preserve"> Outputs!T30</f>
        <v>112.8245175773967</v>
      </c>
      <c r="R303" s="456">
        <f xml:space="preserve"> Outputs!U30</f>
        <v>115.16561595146101</v>
      </c>
      <c r="S303" s="456">
        <f xml:space="preserve"> Outputs!V30</f>
        <v>117.58409388644176</v>
      </c>
      <c r="T303" s="456">
        <f xml:space="preserve"> Outputs!W30</f>
        <v>120.05335985805712</v>
      </c>
      <c r="U303" s="456">
        <f xml:space="preserve"> Outputs!X30</f>
        <v>122.45442705521826</v>
      </c>
      <c r="V303" s="456">
        <f xml:space="preserve"> Outputs!Y30</f>
        <v>124.90351559632263</v>
      </c>
      <c r="W303" s="456">
        <f xml:space="preserve"> Outputs!Z30</f>
        <v>127.40158590824909</v>
      </c>
      <c r="X303" s="456">
        <f xml:space="preserve"> Outputs!AA30</f>
        <v>129.94961762641407</v>
      </c>
      <c r="Y303" s="456">
        <f xml:space="preserve"> Outputs!AB30</f>
        <v>132.54860997894235</v>
      </c>
    </row>
    <row r="304" spans="1:25" ht="14">
      <c r="A304" t="s">
        <v>843</v>
      </c>
      <c r="B304" s="455" t="s">
        <v>764</v>
      </c>
      <c r="C304" s="455" t="s">
        <v>447</v>
      </c>
      <c r="D304" s="455" t="s">
        <v>50</v>
      </c>
      <c r="E304" s="455" t="s">
        <v>427</v>
      </c>
      <c r="F304" s="455"/>
      <c r="G304" s="456">
        <f xml:space="preserve"> Outputs!J31</f>
        <v>94.5</v>
      </c>
      <c r="H304" s="456">
        <f xml:space="preserve"> Outputs!K31</f>
        <v>96.8</v>
      </c>
      <c r="I304" s="456">
        <f xml:space="preserve"> Outputs!L31</f>
        <v>98.8</v>
      </c>
      <c r="J304" s="456">
        <f xml:space="preserve"> Outputs!M31</f>
        <v>100.1</v>
      </c>
      <c r="K304" s="456">
        <f xml:space="preserve"> Outputs!N31</f>
        <v>100.3</v>
      </c>
      <c r="L304" s="456">
        <f xml:space="preserve"> Outputs!O31</f>
        <v>101.6</v>
      </c>
      <c r="M304" s="456">
        <f xml:space="preserve"> Outputs!P31</f>
        <v>104.4</v>
      </c>
      <c r="N304" s="456">
        <f xml:space="preserve"> Outputs!Q31</f>
        <v>106.7</v>
      </c>
      <c r="O304" s="456">
        <f xml:space="preserve"> Outputs!R31</f>
        <v>108.64026608539625</v>
      </c>
      <c r="P304" s="456">
        <f xml:space="preserve"> Outputs!S31</f>
        <v>110.79495729512315</v>
      </c>
      <c r="Q304" s="456">
        <f xml:space="preserve"> Outputs!T31</f>
        <v>113.01085644102571</v>
      </c>
      <c r="R304" s="456">
        <f xml:space="preserve"> Outputs!U31</f>
        <v>115.36524159238483</v>
      </c>
      <c r="S304" s="456">
        <f xml:space="preserve"> Outputs!V31</f>
        <v>117.78791166582499</v>
      </c>
      <c r="T304" s="456">
        <f xml:space="preserve"> Outputs!W31</f>
        <v>120.2614578108074</v>
      </c>
      <c r="U304" s="456">
        <f xml:space="preserve"> Outputs!X31</f>
        <v>122.66668696702355</v>
      </c>
      <c r="V304" s="456">
        <f xml:space="preserve"> Outputs!Y31</f>
        <v>125.12002070636403</v>
      </c>
      <c r="W304" s="456">
        <f xml:space="preserve"> Outputs!Z31</f>
        <v>127.62242112049131</v>
      </c>
      <c r="X304" s="456">
        <f xml:space="preserve"> Outputs!AA31</f>
        <v>130.17486954290115</v>
      </c>
      <c r="Y304" s="456">
        <f xml:space="preserve"> Outputs!AB31</f>
        <v>132.77836693375917</v>
      </c>
    </row>
    <row r="305" spans="1:25" ht="14">
      <c r="A305" t="s">
        <v>843</v>
      </c>
      <c r="B305" s="455" t="s">
        <v>765</v>
      </c>
      <c r="C305" s="455" t="s">
        <v>448</v>
      </c>
      <c r="D305" s="455" t="s">
        <v>50</v>
      </c>
      <c r="E305" s="455" t="s">
        <v>427</v>
      </c>
      <c r="F305" s="455"/>
      <c r="G305" s="456">
        <f xml:space="preserve"> Outputs!J32</f>
        <v>94.7</v>
      </c>
      <c r="H305" s="456">
        <f xml:space="preserve"> Outputs!K32</f>
        <v>97</v>
      </c>
      <c r="I305" s="456">
        <f xml:space="preserve"> Outputs!L32</f>
        <v>98.8</v>
      </c>
      <c r="J305" s="456">
        <f xml:space="preserve"> Outputs!M32</f>
        <v>99.9</v>
      </c>
      <c r="K305" s="456">
        <f xml:space="preserve"> Outputs!N32</f>
        <v>100.3</v>
      </c>
      <c r="L305" s="456">
        <f xml:space="preserve"> Outputs!O32</f>
        <v>101.8</v>
      </c>
      <c r="M305" s="456">
        <f xml:space="preserve"> Outputs!P32</f>
        <v>104.7</v>
      </c>
      <c r="N305" s="456">
        <f xml:space="preserve"> Outputs!Q32</f>
        <v>106.9</v>
      </c>
      <c r="O305" s="456">
        <f xml:space="preserve"> Outputs!R32</f>
        <v>108.81079982217945</v>
      </c>
      <c r="P305" s="456">
        <f xml:space="preserve"> Outputs!S32</f>
        <v>110.97794417493883</v>
      </c>
      <c r="Q305" s="456">
        <f xml:space="preserve"> Outputs!T32</f>
        <v>113.1975030584377</v>
      </c>
      <c r="R305" s="456">
        <f xml:space="preserve"> Outputs!U32</f>
        <v>115.56521326016906</v>
      </c>
      <c r="S305" s="456">
        <f xml:space="preserve"> Outputs!V32</f>
        <v>117.99208273863269</v>
      </c>
      <c r="T305" s="456">
        <f xml:space="preserve"> Outputs!W32</f>
        <v>120.46991647614406</v>
      </c>
      <c r="U305" s="456">
        <f xml:space="preserve"> Outputs!X32</f>
        <v>122.87931480566695</v>
      </c>
      <c r="V305" s="456">
        <f xml:space="preserve"> Outputs!Y32</f>
        <v>125.3369011017803</v>
      </c>
      <c r="W305" s="456">
        <f xml:space="preserve"> Outputs!Z32</f>
        <v>127.8436391238159</v>
      </c>
      <c r="X305" s="456">
        <f xml:space="preserve"> Outputs!AA32</f>
        <v>130.40051190629222</v>
      </c>
      <c r="Y305" s="456">
        <f xml:space="preserve"> Outputs!AB32</f>
        <v>133.00852214441807</v>
      </c>
    </row>
    <row r="306" spans="1:25" ht="14">
      <c r="A306" t="s">
        <v>843</v>
      </c>
      <c r="B306" s="455" t="s">
        <v>766</v>
      </c>
      <c r="C306" s="455" t="s">
        <v>449</v>
      </c>
      <c r="D306" s="455" t="s">
        <v>50</v>
      </c>
      <c r="E306" s="455" t="s">
        <v>427</v>
      </c>
      <c r="F306" s="455"/>
      <c r="G306" s="456">
        <f xml:space="preserve"> Outputs!J33</f>
        <v>95</v>
      </c>
      <c r="H306" s="456">
        <f xml:space="preserve"> Outputs!K33</f>
        <v>97.3</v>
      </c>
      <c r="I306" s="456">
        <f xml:space="preserve"> Outputs!L33</f>
        <v>99.2</v>
      </c>
      <c r="J306" s="456">
        <f xml:space="preserve"> Outputs!M33</f>
        <v>99.9</v>
      </c>
      <c r="K306" s="456">
        <f xml:space="preserve"> Outputs!N33</f>
        <v>100.4</v>
      </c>
      <c r="L306" s="456">
        <f xml:space="preserve"> Outputs!O33</f>
        <v>102.2</v>
      </c>
      <c r="M306" s="456">
        <f xml:space="preserve"> Outputs!P33</f>
        <v>105</v>
      </c>
      <c r="N306" s="456">
        <f xml:space="preserve"> Outputs!Q33</f>
        <v>107.1</v>
      </c>
      <c r="O306" s="456">
        <f xml:space="preserve"> Outputs!R33</f>
        <v>108.98160124751338</v>
      </c>
      <c r="P306" s="456">
        <f xml:space="preserve"> Outputs!S33</f>
        <v>111.1612332724637</v>
      </c>
      <c r="Q306" s="456">
        <f xml:space="preserve"> Outputs!T33</f>
        <v>113.38445793791308</v>
      </c>
      <c r="R306" s="456">
        <f xml:space="preserve"> Outputs!U33</f>
        <v>115.76553155460934</v>
      </c>
      <c r="S306" s="456">
        <f xml:space="preserve"> Outputs!V33</f>
        <v>118.19660771725621</v>
      </c>
      <c r="T306" s="456">
        <f xml:space="preserve"> Outputs!W33</f>
        <v>120.67873647931867</v>
      </c>
      <c r="U306" s="456">
        <f xml:space="preserve"> Outputs!X33</f>
        <v>123.09231120890504</v>
      </c>
      <c r="V306" s="456">
        <f xml:space="preserve"> Outputs!Y33</f>
        <v>125.55415743308315</v>
      </c>
      <c r="W306" s="456">
        <f xml:space="preserve"> Outputs!Z33</f>
        <v>128.0652405817448</v>
      </c>
      <c r="X306" s="456">
        <f xml:space="preserve"> Outputs!AA33</f>
        <v>130.6265453933797</v>
      </c>
      <c r="Y306" s="456">
        <f xml:space="preserve"> Outputs!AB33</f>
        <v>133.23907630124731</v>
      </c>
    </row>
    <row r="307" spans="1:25" ht="14">
      <c r="A307" t="s">
        <v>843</v>
      </c>
      <c r="B307" s="455" t="s">
        <v>767</v>
      </c>
      <c r="C307" s="455" t="s">
        <v>450</v>
      </c>
      <c r="D307" s="455" t="s">
        <v>50</v>
      </c>
      <c r="E307" s="455" t="s">
        <v>427</v>
      </c>
      <c r="F307" s="455"/>
      <c r="G307" s="456">
        <f xml:space="preserve"> Outputs!J34</f>
        <v>94.7</v>
      </c>
      <c r="H307" s="456">
        <f xml:space="preserve"> Outputs!K34</f>
        <v>97</v>
      </c>
      <c r="I307" s="456">
        <f xml:space="preserve"> Outputs!L34</f>
        <v>98.7</v>
      </c>
      <c r="J307" s="456">
        <f xml:space="preserve"> Outputs!M34</f>
        <v>99.2</v>
      </c>
      <c r="K307" s="456">
        <f xml:space="preserve"> Outputs!N34</f>
        <v>99.9</v>
      </c>
      <c r="L307" s="456">
        <f xml:space="preserve"> Outputs!O34</f>
        <v>101.8</v>
      </c>
      <c r="M307" s="456">
        <f xml:space="preserve"> Outputs!P34</f>
        <v>104.5</v>
      </c>
      <c r="N307" s="456">
        <f xml:space="preserve"> Outputs!Q34</f>
        <v>106.4</v>
      </c>
      <c r="O307" s="456">
        <f xml:space="preserve"> Outputs!R34</f>
        <v>109.1615932223871</v>
      </c>
      <c r="P307" s="456">
        <f xml:space="preserve"> Outputs!S34</f>
        <v>111.3448250868349</v>
      </c>
      <c r="Q307" s="456">
        <f xml:space="preserve"> Outputs!T34</f>
        <v>113.58099615723886</v>
      </c>
      <c r="R307" s="456">
        <f xml:space="preserve"> Outputs!U34</f>
        <v>115.96619707654096</v>
      </c>
      <c r="S307" s="456">
        <f xml:space="preserve"> Outputs!V34</f>
        <v>118.40148721514839</v>
      </c>
      <c r="T307" s="456">
        <f xml:space="preserve"> Outputs!W34</f>
        <v>120.88791844666659</v>
      </c>
      <c r="U307" s="456">
        <f xml:space="preserve"> Outputs!X34</f>
        <v>123.30567681559992</v>
      </c>
      <c r="V307" s="456">
        <f xml:space="preserve"> Outputs!Y34</f>
        <v>125.77179035191192</v>
      </c>
      <c r="W307" s="456">
        <f xml:space="preserve"> Outputs!Z34</f>
        <v>128.28722615895015</v>
      </c>
      <c r="X307" s="456">
        <f xml:space="preserve"> Outputs!AA34</f>
        <v>130.85297068212915</v>
      </c>
      <c r="Y307" s="456">
        <f xml:space="preserve"> Outputs!AB34</f>
        <v>133.47003009577173</v>
      </c>
    </row>
    <row r="308" spans="1:25" ht="14">
      <c r="A308" t="s">
        <v>843</v>
      </c>
      <c r="B308" s="455" t="s">
        <v>768</v>
      </c>
      <c r="C308" s="455" t="s">
        <v>451</v>
      </c>
      <c r="D308" s="455" t="s">
        <v>50</v>
      </c>
      <c r="E308" s="455" t="s">
        <v>427</v>
      </c>
      <c r="F308" s="455"/>
      <c r="G308" s="456">
        <f xml:space="preserve"> Outputs!J35</f>
        <v>95.2</v>
      </c>
      <c r="H308" s="456">
        <f xml:space="preserve"> Outputs!K35</f>
        <v>97.5</v>
      </c>
      <c r="I308" s="456">
        <f xml:space="preserve"> Outputs!L35</f>
        <v>99.1</v>
      </c>
      <c r="J308" s="456">
        <f xml:space="preserve"> Outputs!M35</f>
        <v>99.5</v>
      </c>
      <c r="K308" s="456">
        <f xml:space="preserve"> Outputs!N35</f>
        <v>100.1</v>
      </c>
      <c r="L308" s="456">
        <f xml:space="preserve"> Outputs!O35</f>
        <v>102.4</v>
      </c>
      <c r="M308" s="456">
        <f xml:space="preserve"> Outputs!P35</f>
        <v>104.9</v>
      </c>
      <c r="N308" s="456">
        <f xml:space="preserve"> Outputs!Q35</f>
        <v>106.8</v>
      </c>
      <c r="O308" s="456">
        <f xml:space="preserve"> Outputs!R35</f>
        <v>109.34188246864102</v>
      </c>
      <c r="P308" s="456">
        <f xml:space="preserve"> Outputs!S35</f>
        <v>111.52872011801389</v>
      </c>
      <c r="Q308" s="456">
        <f xml:space="preserve"> Outputs!T35</f>
        <v>113.7778750517538</v>
      </c>
      <c r="R308" s="456">
        <f xml:space="preserve"> Outputs!U35</f>
        <v>116.16721042784071</v>
      </c>
      <c r="S308" s="456">
        <f xml:space="preserve"> Outputs!V35</f>
        <v>118.60672184682544</v>
      </c>
      <c r="T308" s="456">
        <f xml:space="preserve"> Outputs!W35</f>
        <v>121.09746300560886</v>
      </c>
      <c r="U308" s="456">
        <f xml:space="preserve"> Outputs!X35</f>
        <v>123.51941226572104</v>
      </c>
      <c r="V308" s="456">
        <f xml:space="preserve"> Outputs!Y35</f>
        <v>125.98980051103547</v>
      </c>
      <c r="W308" s="456">
        <f xml:space="preserve"> Outputs!Z35</f>
        <v>128.50959652125619</v>
      </c>
      <c r="X308" s="456">
        <f xml:space="preserve"> Outputs!AA35</f>
        <v>131.07978845168131</v>
      </c>
      <c r="Y308" s="456">
        <f xml:space="preserve"> Outputs!AB35</f>
        <v>133.70138422071494</v>
      </c>
    </row>
    <row r="309" spans="1:25" ht="14">
      <c r="A309" t="s">
        <v>843</v>
      </c>
      <c r="B309" s="455" t="s">
        <v>769</v>
      </c>
      <c r="C309" s="455" t="s">
        <v>452</v>
      </c>
      <c r="D309" s="455" t="s">
        <v>50</v>
      </c>
      <c r="E309" s="455" t="s">
        <v>427</v>
      </c>
      <c r="F309" s="455"/>
      <c r="G309" s="456">
        <f xml:space="preserve"> Outputs!J36</f>
        <v>95.4</v>
      </c>
      <c r="H309" s="456">
        <f xml:space="preserve"> Outputs!K36</f>
        <v>97.8</v>
      </c>
      <c r="I309" s="456">
        <f xml:space="preserve"> Outputs!L36</f>
        <v>99.3</v>
      </c>
      <c r="J309" s="456">
        <f xml:space="preserve"> Outputs!M36</f>
        <v>99.6</v>
      </c>
      <c r="K309" s="456">
        <f xml:space="preserve"> Outputs!N36</f>
        <v>100.4</v>
      </c>
      <c r="L309" s="456">
        <f xml:space="preserve"> Outputs!O36</f>
        <v>102.7</v>
      </c>
      <c r="M309" s="456">
        <f xml:space="preserve"> Outputs!P36</f>
        <v>105.1</v>
      </c>
      <c r="N309" s="456">
        <f xml:space="preserve"> Outputs!Q36</f>
        <v>107</v>
      </c>
      <c r="O309" s="456">
        <f xml:space="preserve"> Outputs!R36</f>
        <v>109.52246947724298</v>
      </c>
      <c r="P309" s="456">
        <f xml:space="preserve"> Outputs!S36</f>
        <v>111.7129188667879</v>
      </c>
      <c r="Q309" s="456">
        <f xml:space="preserve"> Outputs!T36</f>
        <v>113.97509521197706</v>
      </c>
      <c r="R309" s="456">
        <f xml:space="preserve"> Outputs!U36</f>
        <v>116.36857221142867</v>
      </c>
      <c r="S309" s="456">
        <f xml:space="preserve"> Outputs!V36</f>
        <v>118.81231222786873</v>
      </c>
      <c r="T309" s="456">
        <f xml:space="preserve"> Outputs!W36</f>
        <v>121.30737078465407</v>
      </c>
      <c r="U309" s="456">
        <f xml:space="preserve"> Outputs!X36</f>
        <v>123.73351820034715</v>
      </c>
      <c r="V309" s="456">
        <f xml:space="preserve"> Outputs!Y36</f>
        <v>126.20818856435409</v>
      </c>
      <c r="W309" s="456">
        <f xml:space="preserve"> Outputs!Z36</f>
        <v>128.73235233564117</v>
      </c>
      <c r="X309" s="456">
        <f xml:space="preserve"> Outputs!AA36</f>
        <v>131.30699938235398</v>
      </c>
      <c r="Y309" s="456">
        <f xml:space="preserve"> Outputs!AB36</f>
        <v>133.93313937000107</v>
      </c>
    </row>
    <row r="310" spans="1:25" ht="14">
      <c r="A310" t="s">
        <v>843</v>
      </c>
      <c r="B310" s="455" t="s">
        <v>770</v>
      </c>
      <c r="C310" s="455" t="s">
        <v>453</v>
      </c>
      <c r="D310" s="455" t="s">
        <v>1</v>
      </c>
      <c r="E310" s="455" t="s">
        <v>427</v>
      </c>
      <c r="F310" s="455"/>
      <c r="G310" s="558">
        <f xml:space="preserve"> Outputs!J39</f>
        <v>0</v>
      </c>
      <c r="H310" s="558">
        <f xml:space="preserve"> Outputs!K39</f>
        <v>0</v>
      </c>
      <c r="I310" s="558">
        <f xml:space="preserve"> Outputs!L39</f>
        <v>0</v>
      </c>
      <c r="J310" s="558">
        <f xml:space="preserve"> Outputs!M39</f>
        <v>0</v>
      </c>
      <c r="K310" s="558">
        <f xml:space="preserve"> Outputs!N39</f>
        <v>0</v>
      </c>
      <c r="L310" s="558">
        <f xml:space="preserve"> Outputs!O39</f>
        <v>0</v>
      </c>
      <c r="M310" s="558">
        <f xml:space="preserve"> Outputs!P39</f>
        <v>0</v>
      </c>
      <c r="N310" s="558">
        <f xml:space="preserve"> Outputs!Q39</f>
        <v>0.03</v>
      </c>
      <c r="O310" s="558">
        <f xml:space="preserve"> Outputs!R39</f>
        <v>0.03</v>
      </c>
      <c r="P310" s="558">
        <f xml:space="preserve"> Outputs!S39</f>
        <v>0.03</v>
      </c>
      <c r="Q310" s="558">
        <f xml:space="preserve"> Outputs!T39</f>
        <v>0.03</v>
      </c>
      <c r="R310" s="558">
        <f xml:space="preserve"> Outputs!U39</f>
        <v>0.03</v>
      </c>
      <c r="S310" s="558">
        <f xml:space="preserve"> Outputs!V39</f>
        <v>0.03</v>
      </c>
      <c r="T310" s="558">
        <f xml:space="preserve"> Outputs!W39</f>
        <v>0.03</v>
      </c>
      <c r="U310" s="558">
        <f xml:space="preserve"> Outputs!X39</f>
        <v>0.03</v>
      </c>
      <c r="V310" s="558">
        <f xml:space="preserve"> Outputs!Y39</f>
        <v>0.03</v>
      </c>
      <c r="W310" s="558">
        <f xml:space="preserve"> Outputs!Z39</f>
        <v>0.03</v>
      </c>
      <c r="X310" s="558">
        <f xml:space="preserve"> Outputs!AA39</f>
        <v>0.03</v>
      </c>
      <c r="Y310" s="558">
        <f xml:space="preserve"> Outputs!AB39</f>
        <v>0.03</v>
      </c>
    </row>
    <row r="311" spans="1:25" ht="14">
      <c r="A311" t="s">
        <v>843</v>
      </c>
      <c r="B311" s="455" t="s">
        <v>771</v>
      </c>
      <c r="C311" s="455" t="s">
        <v>454</v>
      </c>
      <c r="D311" s="455" t="s">
        <v>50</v>
      </c>
      <c r="E311" s="455" t="s">
        <v>427</v>
      </c>
      <c r="F311" s="455"/>
      <c r="G311" s="456">
        <f xml:space="preserve"> Outputs!J42</f>
        <v>237.3416666666667</v>
      </c>
      <c r="H311" s="456">
        <f xml:space="preserve"> Outputs!K42</f>
        <v>244.67499999999998</v>
      </c>
      <c r="I311" s="456">
        <f xml:space="preserve"> Outputs!L42</f>
        <v>251.73333333333335</v>
      </c>
      <c r="J311" s="456">
        <f xml:space="preserve"> Outputs!M42</f>
        <v>256.66666666666669</v>
      </c>
      <c r="K311" s="456">
        <f xml:space="preserve"> Outputs!N42</f>
        <v>259.43333333333334</v>
      </c>
      <c r="L311" s="456">
        <f xml:space="preserve"> Outputs!O42</f>
        <v>264.99166666666673</v>
      </c>
      <c r="M311" s="456">
        <f xml:space="preserve"> Outputs!P42</f>
        <v>274.90833333333336</v>
      </c>
      <c r="N311" s="456">
        <f xml:space="preserve"> Outputs!Q42</f>
        <v>283.30833333333334</v>
      </c>
      <c r="O311" s="456">
        <f xml:space="preserve"> Outputs!R42</f>
        <v>292.2388184805576</v>
      </c>
      <c r="P311" s="456">
        <f xml:space="preserve"> Outputs!S42</f>
        <v>300.63476148772372</v>
      </c>
      <c r="Q311" s="456">
        <f xml:space="preserve"> Outputs!T42</f>
        <v>309.52983719330012</v>
      </c>
      <c r="R311" s="456">
        <f xml:space="preserve"> Outputs!U42</f>
        <v>319.28116714708784</v>
      </c>
      <c r="S311" s="456">
        <f xml:space="preserve"> Outputs!V42</f>
        <v>329.49816449579481</v>
      </c>
      <c r="T311" s="456">
        <f xml:space="preserve"> Outputs!W42</f>
        <v>340.04210575966027</v>
      </c>
      <c r="U311" s="456">
        <f xml:space="preserve"> Outputs!X42</f>
        <v>350.2433689324501</v>
      </c>
      <c r="V311" s="456">
        <f xml:space="preserve"> Outputs!Y42</f>
        <v>360.75067000042355</v>
      </c>
      <c r="W311" s="456">
        <f xml:space="preserve"> Outputs!Z42</f>
        <v>371.57319010043631</v>
      </c>
      <c r="X311" s="456">
        <f xml:space="preserve"> Outputs!AA42</f>
        <v>382.72038580344935</v>
      </c>
      <c r="Y311" s="456">
        <f xml:space="preserve"> Outputs!AB42</f>
        <v>394.20199737755303</v>
      </c>
    </row>
    <row r="312" spans="1:25" ht="14">
      <c r="A312" t="s">
        <v>843</v>
      </c>
      <c r="B312" s="455" t="s">
        <v>772</v>
      </c>
      <c r="C312" s="455" t="s">
        <v>455</v>
      </c>
      <c r="D312" s="455" t="s">
        <v>50</v>
      </c>
      <c r="E312" s="455" t="s">
        <v>427</v>
      </c>
      <c r="F312" s="455"/>
      <c r="G312" s="456">
        <f xml:space="preserve"> Outputs!J43</f>
        <v>94.308333333333351</v>
      </c>
      <c r="H312" s="456">
        <f xml:space="preserve"> Outputs!K43</f>
        <v>96.583333333333314</v>
      </c>
      <c r="I312" s="456">
        <f xml:space="preserve"> Outputs!L43</f>
        <v>98.600000000000009</v>
      </c>
      <c r="J312" s="456">
        <f xml:space="preserve"> Outputs!M43</f>
        <v>99.72499999999998</v>
      </c>
      <c r="K312" s="456">
        <f xml:space="preserve"> Outputs!N43</f>
        <v>100.16666666666667</v>
      </c>
      <c r="L312" s="456">
        <f xml:space="preserve"> Outputs!O43</f>
        <v>101.54166666666667</v>
      </c>
      <c r="M312" s="456">
        <f xml:space="preserve"> Outputs!P43</f>
        <v>104.21666666666665</v>
      </c>
      <c r="N312" s="456">
        <f xml:space="preserve"> Outputs!Q43</f>
        <v>106.43333333333334</v>
      </c>
      <c r="O312" s="456">
        <f xml:space="preserve"> Outputs!R43</f>
        <v>108.55238432841576</v>
      </c>
      <c r="P312" s="456">
        <f xml:space="preserve"> Outputs!S43</f>
        <v>110.7053733013603</v>
      </c>
      <c r="Q312" s="456">
        <f xml:space="preserve"> Outputs!T43</f>
        <v>112.92412852304592</v>
      </c>
      <c r="R312" s="456">
        <f xml:space="preserve"> Outputs!U43</f>
        <v>115.26744552524362</v>
      </c>
      <c r="S312" s="456">
        <f xml:space="preserve"> Outputs!V43</f>
        <v>117.68806188127378</v>
      </c>
      <c r="T312" s="456">
        <f xml:space="preserve"> Outputs!W43</f>
        <v>120.15951118078063</v>
      </c>
      <c r="U312" s="456">
        <f xml:space="preserve"> Outputs!X43</f>
        <v>122.56270140439625</v>
      </c>
      <c r="V312" s="456">
        <f xml:space="preserve"> Outputs!Y43</f>
        <v>125.01395543248417</v>
      </c>
      <c r="W312" s="456">
        <f xml:space="preserve"> Outputs!Z43</f>
        <v>127.51423454113387</v>
      </c>
      <c r="X312" s="456">
        <f xml:space="preserve"> Outputs!AA43</f>
        <v>130.06451923195652</v>
      </c>
      <c r="Y312" s="456">
        <f xml:space="preserve"> Outputs!AB43</f>
        <v>132.66580961659568</v>
      </c>
    </row>
    <row r="313" spans="1:25" ht="14">
      <c r="A313" t="s">
        <v>843</v>
      </c>
      <c r="B313" s="455" t="s">
        <v>773</v>
      </c>
      <c r="C313" s="455" t="s">
        <v>456</v>
      </c>
      <c r="D313" s="455" t="s">
        <v>1</v>
      </c>
      <c r="E313" s="455" t="s">
        <v>427</v>
      </c>
      <c r="F313" s="455"/>
      <c r="G313" s="558">
        <f xml:space="preserve"> Outputs!J46</f>
        <v>0</v>
      </c>
      <c r="H313" s="558">
        <f xml:space="preserve"> Outputs!K46</f>
        <v>2.9769392033542896E-2</v>
      </c>
      <c r="I313" s="558">
        <f xml:space="preserve"> Outputs!L46</f>
        <v>2.6465798045602673E-2</v>
      </c>
      <c r="J313" s="558">
        <f xml:space="preserve"> Outputs!M46</f>
        <v>1.983339944466489E-2</v>
      </c>
      <c r="K313" s="558">
        <f xml:space="preserve"> Outputs!N46</f>
        <v>1.0501750291715295E-2</v>
      </c>
      <c r="L313" s="558">
        <f xml:space="preserve"> Outputs!O46</f>
        <v>2.1939953810623525E-2</v>
      </c>
      <c r="M313" s="558">
        <f xml:space="preserve"> Outputs!P46</f>
        <v>3.8794726930320156E-2</v>
      </c>
      <c r="N313" s="558">
        <f xml:space="preserve"> Outputs!Q46</f>
        <v>3.1907179115300943E-2</v>
      </c>
      <c r="O313" s="558">
        <f xml:space="preserve"> Outputs!R46</f>
        <v>3.1089286235452596E-2</v>
      </c>
      <c r="P313" s="558">
        <f xml:space="preserve"> Outputs!S46</f>
        <v>2.7916629489431743E-2</v>
      </c>
      <c r="Q313" s="558">
        <f xml:space="preserve"> Outputs!T46</f>
        <v>2.9833184821123959E-2</v>
      </c>
      <c r="R313" s="558">
        <f xml:space="preserve"> Outputs!U46</f>
        <v>3.1833185109294782E-2</v>
      </c>
      <c r="S313" s="558">
        <f xml:space="preserve"> Outputs!V46</f>
        <v>3.2000000000000473E-2</v>
      </c>
      <c r="T313" s="558">
        <f xml:space="preserve"> Outputs!W46</f>
        <v>3.200000000000025E-2</v>
      </c>
      <c r="U313" s="558">
        <f xml:space="preserve"> Outputs!X46</f>
        <v>3.0000000000000027E-2</v>
      </c>
      <c r="V313" s="558">
        <f xml:space="preserve"> Outputs!Y46</f>
        <v>3.0000000000000027E-2</v>
      </c>
      <c r="W313" s="558">
        <f xml:space="preserve"> Outputs!Z46</f>
        <v>3.0000000000000027E-2</v>
      </c>
      <c r="X313" s="558">
        <f xml:space="preserve"> Outputs!AA46</f>
        <v>3.0000000000000027E-2</v>
      </c>
      <c r="Y313" s="558">
        <f xml:space="preserve"> Outputs!AB46</f>
        <v>3.0000000000000027E-2</v>
      </c>
    </row>
    <row r="314" spans="1:25" ht="14">
      <c r="A314" t="s">
        <v>843</v>
      </c>
      <c r="B314" s="455" t="s">
        <v>774</v>
      </c>
      <c r="C314" s="455" t="s">
        <v>457</v>
      </c>
      <c r="D314" s="455" t="s">
        <v>1</v>
      </c>
      <c r="E314" s="455" t="s">
        <v>427</v>
      </c>
      <c r="F314" s="455"/>
      <c r="G314" s="558">
        <f xml:space="preserve"> Outputs!J47</f>
        <v>0</v>
      </c>
      <c r="H314" s="558">
        <f xml:space="preserve"> Outputs!K47</f>
        <v>3.0897791510129391E-2</v>
      </c>
      <c r="I314" s="558">
        <f xml:space="preserve"> Outputs!L47</f>
        <v>2.8847791287762714E-2</v>
      </c>
      <c r="J314" s="558">
        <f xml:space="preserve"> Outputs!M47</f>
        <v>1.9597457627118731E-2</v>
      </c>
      <c r="K314" s="558">
        <f xml:space="preserve"> Outputs!N47</f>
        <v>1.0779220779220777E-2</v>
      </c>
      <c r="L314" s="558">
        <f xml:space="preserve"> Outputs!O47</f>
        <v>2.1424900424001248E-2</v>
      </c>
      <c r="M314" s="558">
        <f xml:space="preserve"> Outputs!P47</f>
        <v>3.7422560457875953E-2</v>
      </c>
      <c r="N314" s="558">
        <f xml:space="preserve"> Outputs!Q47</f>
        <v>3.0555639758707454E-2</v>
      </c>
      <c r="O314" s="558">
        <f xml:space="preserve"> Outputs!R47</f>
        <v>3.1522140708501123E-2</v>
      </c>
      <c r="P314" s="558">
        <f xml:space="preserve"> Outputs!S47</f>
        <v>2.8729732247137152E-2</v>
      </c>
      <c r="Q314" s="558">
        <f xml:space="preserve"> Outputs!T47</f>
        <v>2.9587648685595047E-2</v>
      </c>
      <c r="R314" s="558">
        <f xml:space="preserve"> Outputs!U47</f>
        <v>3.1503683270760252E-2</v>
      </c>
      <c r="S314" s="558">
        <f xml:space="preserve"> Outputs!V47</f>
        <v>3.2000000000000473E-2</v>
      </c>
      <c r="T314" s="558">
        <f xml:space="preserve"> Outputs!W47</f>
        <v>3.2000000000000028E-2</v>
      </c>
      <c r="U314" s="558">
        <f xml:space="preserve"> Outputs!X47</f>
        <v>3.0000000000000027E-2</v>
      </c>
      <c r="V314" s="558">
        <f xml:space="preserve"> Outputs!Y47</f>
        <v>2.9999999999999805E-2</v>
      </c>
      <c r="W314" s="558">
        <f xml:space="preserve"> Outputs!Z47</f>
        <v>3.0000000000000027E-2</v>
      </c>
      <c r="X314" s="558">
        <f xml:space="preserve"> Outputs!AA47</f>
        <v>2.9999999999999805E-2</v>
      </c>
      <c r="Y314" s="558">
        <f xml:space="preserve"> Outputs!AB47</f>
        <v>3.0000000000000471E-2</v>
      </c>
    </row>
    <row r="315" spans="1:25" ht="14">
      <c r="A315" t="s">
        <v>843</v>
      </c>
      <c r="B315" s="455" t="s">
        <v>775</v>
      </c>
      <c r="C315" s="455" t="s">
        <v>458</v>
      </c>
      <c r="D315" s="455" t="s">
        <v>1</v>
      </c>
      <c r="E315" s="455" t="s">
        <v>427</v>
      </c>
      <c r="F315" s="455"/>
      <c r="G315" s="558">
        <f xml:space="preserve"> Outputs!J48</f>
        <v>0</v>
      </c>
      <c r="H315" s="558">
        <f xml:space="preserve"> Outputs!K48</f>
        <v>3.2807308970099536E-2</v>
      </c>
      <c r="I315" s="558">
        <f xml:space="preserve"> Outputs!L48</f>
        <v>2.4527543224768911E-2</v>
      </c>
      <c r="J315" s="558">
        <f xml:space="preserve"> Outputs!M48</f>
        <v>9.0266875981162009E-3</v>
      </c>
      <c r="K315" s="558">
        <f xml:space="preserve"> Outputs!N48</f>
        <v>1.5558148580318898E-2</v>
      </c>
      <c r="L315" s="558">
        <f xml:space="preserve"> Outputs!O48</f>
        <v>3.1405591727307502E-2</v>
      </c>
      <c r="M315" s="558">
        <f xml:space="preserve"> Outputs!P48</f>
        <v>3.3419977720014815E-2</v>
      </c>
      <c r="N315" s="558">
        <f xml:space="preserve"> Outputs!Q48</f>
        <v>2.4434063959755781E-2</v>
      </c>
      <c r="O315" s="558">
        <f xml:space="preserve"> Outputs!R48</f>
        <v>3.8715075829605539E-2</v>
      </c>
      <c r="P315" s="558">
        <f xml:space="preserve"> Outputs!S48</f>
        <v>2.8499635627448061E-2</v>
      </c>
      <c r="Q315" s="558">
        <f xml:space="preserve"> Outputs!T48</f>
        <v>3.0499636334166969E-2</v>
      </c>
      <c r="R315" s="558">
        <f xml:space="preserve"> Outputs!U48</f>
        <v>3.2000000000000473E-2</v>
      </c>
      <c r="S315" s="558">
        <f xml:space="preserve"> Outputs!V48</f>
        <v>3.200000000000025E-2</v>
      </c>
      <c r="T315" s="558">
        <f xml:space="preserve"> Outputs!W48</f>
        <v>3.2000000000000473E-2</v>
      </c>
      <c r="U315" s="558">
        <f xml:space="preserve"> Outputs!X48</f>
        <v>3.0000000000000027E-2</v>
      </c>
      <c r="V315" s="558">
        <f xml:space="preserve"> Outputs!Y48</f>
        <v>3.0000000000000027E-2</v>
      </c>
      <c r="W315" s="558">
        <f xml:space="preserve"> Outputs!Z48</f>
        <v>3.0000000000000027E-2</v>
      </c>
      <c r="X315" s="558">
        <f xml:space="preserve"> Outputs!AA48</f>
        <v>3.0000000000000027E-2</v>
      </c>
      <c r="Y315" s="558">
        <f xml:space="preserve"> Outputs!AB48</f>
        <v>3.0000000000000027E-2</v>
      </c>
    </row>
    <row r="316" spans="1:25" ht="14">
      <c r="A316" t="s">
        <v>843</v>
      </c>
      <c r="B316" s="455" t="s">
        <v>776</v>
      </c>
      <c r="C316" s="455" t="s">
        <v>459</v>
      </c>
      <c r="D316" s="455" t="s">
        <v>1</v>
      </c>
      <c r="E316" s="455" t="s">
        <v>427</v>
      </c>
      <c r="F316" s="455"/>
      <c r="G316" s="558">
        <f xml:space="preserve"> Outputs!J49</f>
        <v>0</v>
      </c>
      <c r="H316" s="558">
        <f xml:space="preserve"> Outputs!K49</f>
        <v>2.428722280887019E-2</v>
      </c>
      <c r="I316" s="558">
        <f xml:space="preserve"> Outputs!L49</f>
        <v>1.8556701030927769E-2</v>
      </c>
      <c r="J316" s="558">
        <f xml:space="preserve"> Outputs!M49</f>
        <v>1.1133603238866474E-2</v>
      </c>
      <c r="K316" s="558">
        <f xml:space="preserve"> Outputs!N49</f>
        <v>4.0040040040039138E-3</v>
      </c>
      <c r="L316" s="558">
        <f xml:space="preserve"> Outputs!O49</f>
        <v>1.4955134596211339E-2</v>
      </c>
      <c r="M316" s="558">
        <f xml:space="preserve"> Outputs!P49</f>
        <v>2.8487229862475427E-2</v>
      </c>
      <c r="N316" s="558">
        <f xml:space="preserve"> Outputs!Q49</f>
        <v>2.1012416427889313E-2</v>
      </c>
      <c r="O316" s="558">
        <f xml:space="preserve"> Outputs!R49</f>
        <v>1.7874647541435307E-2</v>
      </c>
      <c r="P316" s="558">
        <f xml:space="preserve"> Outputs!S49</f>
        <v>1.9916629197662017E-2</v>
      </c>
      <c r="Q316" s="558">
        <f xml:space="preserve"> Outputs!T49</f>
        <v>2.0000000000000906E-2</v>
      </c>
      <c r="R316" s="558">
        <f xml:space="preserve"> Outputs!U49</f>
        <v>2.0916629234383644E-2</v>
      </c>
      <c r="S316" s="558">
        <f xml:space="preserve"> Outputs!V49</f>
        <v>2.1000000000000796E-2</v>
      </c>
      <c r="T316" s="558">
        <f xml:space="preserve"> Outputs!W49</f>
        <v>2.1000000000000796E-2</v>
      </c>
      <c r="U316" s="558">
        <f xml:space="preserve"> Outputs!X49</f>
        <v>2.0000000000000018E-2</v>
      </c>
      <c r="V316" s="558">
        <f xml:space="preserve"> Outputs!Y49</f>
        <v>2.0000000000000018E-2</v>
      </c>
      <c r="W316" s="558">
        <f xml:space="preserve"> Outputs!Z49</f>
        <v>2.0000000000000018E-2</v>
      </c>
      <c r="X316" s="558">
        <f xml:space="preserve"> Outputs!AA49</f>
        <v>2.0000000000000018E-2</v>
      </c>
      <c r="Y316" s="558">
        <f xml:space="preserve"> Outputs!AB49</f>
        <v>2.0000000000000018E-2</v>
      </c>
    </row>
    <row r="317" spans="1:25" ht="14">
      <c r="A317" t="s">
        <v>843</v>
      </c>
      <c r="B317" s="455" t="s">
        <v>777</v>
      </c>
      <c r="C317" s="455" t="s">
        <v>460</v>
      </c>
      <c r="D317" s="455" t="s">
        <v>1</v>
      </c>
      <c r="E317" s="455" t="s">
        <v>427</v>
      </c>
      <c r="F317" s="455"/>
      <c r="G317" s="558">
        <f xml:space="preserve"> Outputs!J50</f>
        <v>0</v>
      </c>
      <c r="H317" s="558">
        <f xml:space="preserve"> Outputs!K50</f>
        <v>2.4123000795263305E-2</v>
      </c>
      <c r="I317" s="558">
        <f xml:space="preserve"> Outputs!L50</f>
        <v>2.088006902502193E-2</v>
      </c>
      <c r="J317" s="558">
        <f xml:space="preserve"> Outputs!M50</f>
        <v>1.1409736308316099E-2</v>
      </c>
      <c r="K317" s="558">
        <f xml:space="preserve"> Outputs!N50</f>
        <v>4.4288459931480784E-3</v>
      </c>
      <c r="L317" s="558">
        <f xml:space="preserve"> Outputs!O50</f>
        <v>1.3727121464226277E-2</v>
      </c>
      <c r="M317" s="558">
        <f xml:space="preserve"> Outputs!P50</f>
        <v>2.6343865408288814E-2</v>
      </c>
      <c r="N317" s="558">
        <f xml:space="preserve"> Outputs!Q50</f>
        <v>2.1269790500559882E-2</v>
      </c>
      <c r="O317" s="558">
        <f xml:space="preserve"> Outputs!R50</f>
        <v>1.9909655450194963E-2</v>
      </c>
      <c r="P317" s="558">
        <f xml:space="preserve"> Outputs!S50</f>
        <v>1.983364056224568E-2</v>
      </c>
      <c r="Q317" s="558">
        <f xml:space="preserve"> Outputs!T50</f>
        <v>2.0041983108134875E-2</v>
      </c>
      <c r="R317" s="558">
        <f xml:space="preserve"> Outputs!U50</f>
        <v>2.0751251595618525E-2</v>
      </c>
      <c r="S317" s="558">
        <f xml:space="preserve"> Outputs!V50</f>
        <v>2.1000000000000352E-2</v>
      </c>
      <c r="T317" s="558">
        <f xml:space="preserve"> Outputs!W50</f>
        <v>2.1000000000000796E-2</v>
      </c>
      <c r="U317" s="558">
        <f xml:space="preserve"> Outputs!X50</f>
        <v>2.0000000000000018E-2</v>
      </c>
      <c r="V317" s="558">
        <f xml:space="preserve"> Outputs!Y50</f>
        <v>2.0000000000000018E-2</v>
      </c>
      <c r="W317" s="558">
        <f xml:space="preserve"> Outputs!Z50</f>
        <v>2.000000000000024E-2</v>
      </c>
      <c r="X317" s="558">
        <f xml:space="preserve"> Outputs!AA50</f>
        <v>1.9999999999999796E-2</v>
      </c>
      <c r="Y317" s="558">
        <f xml:space="preserve"> Outputs!AB50</f>
        <v>2.000000000000024E-2</v>
      </c>
    </row>
    <row r="318" spans="1:25" ht="14">
      <c r="A318" t="s">
        <v>843</v>
      </c>
      <c r="B318" s="455" t="s">
        <v>744</v>
      </c>
      <c r="C318" s="455" t="s">
        <v>461</v>
      </c>
      <c r="D318" s="455" t="s">
        <v>1</v>
      </c>
      <c r="E318" s="455" t="s">
        <v>427</v>
      </c>
      <c r="F318" s="455"/>
      <c r="G318" s="558">
        <f xml:space="preserve"> Outputs!J51</f>
        <v>0</v>
      </c>
      <c r="H318" s="558">
        <f xml:space="preserve"> Outputs!K51</f>
        <v>2.515723270440251E-2</v>
      </c>
      <c r="I318" s="558">
        <f xml:space="preserve"> Outputs!L51</f>
        <v>1.5337423312883347E-2</v>
      </c>
      <c r="J318" s="558">
        <f xml:space="preserve"> Outputs!M51</f>
        <v>3.0211480362536403E-3</v>
      </c>
      <c r="K318" s="558">
        <f xml:space="preserve"> Outputs!N51</f>
        <v>8.0321285140563248E-3</v>
      </c>
      <c r="L318" s="558">
        <f xml:space="preserve"> Outputs!O51</f>
        <v>2.2908366533864521E-2</v>
      </c>
      <c r="M318" s="558">
        <f xml:space="preserve"> Outputs!P51</f>
        <v>2.3369036027263812E-2</v>
      </c>
      <c r="N318" s="558">
        <f xml:space="preserve"> Outputs!Q51</f>
        <v>1.8078020932445371E-2</v>
      </c>
      <c r="O318" s="558">
        <f xml:space="preserve"> Outputs!R51</f>
        <v>2.3574481095728794E-2</v>
      </c>
      <c r="P318" s="558">
        <f xml:space="preserve"> Outputs!S51</f>
        <v>2.0000000000000684E-2</v>
      </c>
      <c r="Q318" s="558">
        <f xml:space="preserve"> Outputs!T51</f>
        <v>2.0249908140764772E-2</v>
      </c>
      <c r="R318" s="558">
        <f xml:space="preserve"> Outputs!U51</f>
        <v>2.1000000000000796E-2</v>
      </c>
      <c r="S318" s="558">
        <f xml:space="preserve"> Outputs!V51</f>
        <v>2.1000000000000574E-2</v>
      </c>
      <c r="T318" s="558">
        <f xml:space="preserve"> Outputs!W51</f>
        <v>2.1000000000000796E-2</v>
      </c>
      <c r="U318" s="558">
        <f xml:space="preserve"> Outputs!X51</f>
        <v>2.0000000000000018E-2</v>
      </c>
      <c r="V318" s="558">
        <f xml:space="preserve"> Outputs!Y51</f>
        <v>2.0000000000000018E-2</v>
      </c>
      <c r="W318" s="558">
        <f xml:space="preserve"> Outputs!Z51</f>
        <v>2.0000000000000018E-2</v>
      </c>
      <c r="X318" s="558">
        <f xml:space="preserve"> Outputs!AA51</f>
        <v>2.0000000000000018E-2</v>
      </c>
      <c r="Y318" s="558">
        <f xml:space="preserve"> Outputs!AB51</f>
        <v>2.0000000000000018E-2</v>
      </c>
    </row>
    <row r="319" spans="1:25" ht="14">
      <c r="A319" t="s">
        <v>843</v>
      </c>
      <c r="B319" s="455" t="s">
        <v>778</v>
      </c>
      <c r="C319" s="455" t="s">
        <v>462</v>
      </c>
      <c r="D319" s="455" t="s">
        <v>1</v>
      </c>
      <c r="E319" s="455" t="s">
        <v>427</v>
      </c>
      <c r="F319" s="455"/>
      <c r="G319" s="558">
        <f xml:space="preserve"> Outputs!J52</f>
        <v>0</v>
      </c>
      <c r="H319" s="558">
        <f xml:space="preserve"> Outputs!K52</f>
        <v>6.7747907148660858E-3</v>
      </c>
      <c r="I319" s="558">
        <f xml:space="preserve"> Outputs!L52</f>
        <v>7.967722262740784E-3</v>
      </c>
      <c r="J319" s="558">
        <f xml:space="preserve"> Outputs!M52</f>
        <v>8.1877213188026321E-3</v>
      </c>
      <c r="K319" s="558">
        <f xml:space="preserve"> Outputs!N52</f>
        <v>6.3503747860726989E-3</v>
      </c>
      <c r="L319" s="558">
        <f xml:space="preserve"> Outputs!O52</f>
        <v>7.6977789597749702E-3</v>
      </c>
      <c r="M319" s="558">
        <f xml:space="preserve"> Outputs!P52</f>
        <v>1.1078695049587139E-2</v>
      </c>
      <c r="N319" s="558">
        <f xml:space="preserve"> Outputs!Q52</f>
        <v>9.2858492581475716E-3</v>
      </c>
      <c r="O319" s="558">
        <f xml:space="preserve"> Outputs!R52</f>
        <v>1.161248525830616E-2</v>
      </c>
      <c r="P319" s="558">
        <f xml:space="preserve"> Outputs!S52</f>
        <v>8.8960916848914717E-3</v>
      </c>
      <c r="Q319" s="558">
        <f xml:space="preserve"> Outputs!T52</f>
        <v>9.5456655774601717E-3</v>
      </c>
      <c r="R319" s="558">
        <f xml:space="preserve"> Outputs!U52</f>
        <v>1.0752431675141727E-2</v>
      </c>
      <c r="S319" s="558">
        <f xml:space="preserve"> Outputs!V52</f>
        <v>1.1000000000000121E-2</v>
      </c>
      <c r="T319" s="558">
        <f xml:space="preserve"> Outputs!W52</f>
        <v>1.0999999999999233E-2</v>
      </c>
      <c r="U319" s="558">
        <f xml:space="preserve"> Outputs!X52</f>
        <v>1.0000000000000009E-2</v>
      </c>
      <c r="V319" s="558">
        <f xml:space="preserve"> Outputs!Y52</f>
        <v>9.9999999999997868E-3</v>
      </c>
      <c r="W319" s="558">
        <f xml:space="preserve"> Outputs!Z52</f>
        <v>9.9999999999997868E-3</v>
      </c>
      <c r="X319" s="558">
        <f xml:space="preserve"> Outputs!AA52</f>
        <v>1.0000000000000009E-2</v>
      </c>
      <c r="Y319" s="558">
        <f xml:space="preserve"> Outputs!AB52</f>
        <v>1.0000000000000231E-2</v>
      </c>
    </row>
    <row r="320" spans="1:25" ht="14">
      <c r="A320" t="s">
        <v>843</v>
      </c>
      <c r="B320" s="455" t="s">
        <v>779</v>
      </c>
      <c r="C320" s="455" t="s">
        <v>463</v>
      </c>
      <c r="D320" s="455" t="s">
        <v>1</v>
      </c>
      <c r="E320" s="455" t="s">
        <v>427</v>
      </c>
      <c r="F320" s="455"/>
      <c r="G320" s="558">
        <f xml:space="preserve"> Outputs!J55</f>
        <v>0</v>
      </c>
      <c r="H320" s="558">
        <f xml:space="preserve"> Outputs!K55</f>
        <v>0</v>
      </c>
      <c r="I320" s="558">
        <f xml:space="preserve"> Outputs!L55</f>
        <v>0</v>
      </c>
      <c r="J320" s="558">
        <f xml:space="preserve"> Outputs!M55</f>
        <v>0</v>
      </c>
      <c r="K320" s="558">
        <f xml:space="preserve"> Outputs!N55</f>
        <v>0</v>
      </c>
      <c r="L320" s="558">
        <f xml:space="preserve"> Outputs!O55</f>
        <v>0</v>
      </c>
      <c r="M320" s="558">
        <f xml:space="preserve"> Outputs!P55</f>
        <v>0</v>
      </c>
      <c r="N320" s="558">
        <f xml:space="preserve"> Outputs!Q55</f>
        <v>0</v>
      </c>
      <c r="O320" s="558">
        <f xml:space="preserve"> Outputs!R55</f>
        <v>0</v>
      </c>
      <c r="P320" s="558">
        <f xml:space="preserve"> Outputs!S55</f>
        <v>0.03</v>
      </c>
      <c r="Q320" s="558">
        <f xml:space="preserve"> Outputs!T55</f>
        <v>0.03</v>
      </c>
      <c r="R320" s="558">
        <f xml:space="preserve"> Outputs!U55</f>
        <v>0.03</v>
      </c>
      <c r="S320" s="558">
        <f xml:space="preserve"> Outputs!V55</f>
        <v>0.03</v>
      </c>
      <c r="T320" s="558">
        <f xml:space="preserve"> Outputs!W55</f>
        <v>0.03</v>
      </c>
      <c r="U320" s="558">
        <f xml:space="preserve"> Outputs!X55</f>
        <v>0.03</v>
      </c>
      <c r="V320" s="558">
        <f xml:space="preserve"> Outputs!Y55</f>
        <v>0.03</v>
      </c>
      <c r="W320" s="558">
        <f xml:space="preserve"> Outputs!Z55</f>
        <v>0.03</v>
      </c>
      <c r="X320" s="558">
        <f xml:space="preserve"> Outputs!AA55</f>
        <v>0.03</v>
      </c>
      <c r="Y320" s="558">
        <f xml:space="preserve"> Outputs!AB55</f>
        <v>0.03</v>
      </c>
    </row>
    <row r="321" spans="1:25" ht="14">
      <c r="A321" t="s">
        <v>843</v>
      </c>
      <c r="B321" s="455" t="s">
        <v>780</v>
      </c>
      <c r="C321" s="455" t="s">
        <v>464</v>
      </c>
      <c r="D321" s="455" t="s">
        <v>1</v>
      </c>
      <c r="E321" s="455" t="s">
        <v>427</v>
      </c>
      <c r="F321" s="455"/>
      <c r="G321" s="558">
        <f xml:space="preserve"> Outputs!J56</f>
        <v>0</v>
      </c>
      <c r="H321" s="558">
        <f xml:space="preserve"> Outputs!K56</f>
        <v>0</v>
      </c>
      <c r="I321" s="558">
        <f xml:space="preserve"> Outputs!L56</f>
        <v>0</v>
      </c>
      <c r="J321" s="558">
        <f xml:space="preserve"> Outputs!M56</f>
        <v>0</v>
      </c>
      <c r="K321" s="558">
        <f xml:space="preserve"> Outputs!N56</f>
        <v>0</v>
      </c>
      <c r="L321" s="558">
        <f xml:space="preserve"> Outputs!O56</f>
        <v>0</v>
      </c>
      <c r="M321" s="558">
        <f xml:space="preserve"> Outputs!P56</f>
        <v>0</v>
      </c>
      <c r="N321" s="558">
        <f xml:space="preserve"> Outputs!Q56</f>
        <v>0</v>
      </c>
      <c r="O321" s="558">
        <f xml:space="preserve"> Outputs!R56</f>
        <v>0</v>
      </c>
      <c r="P321" s="558">
        <f xml:space="preserve"> Outputs!S56</f>
        <v>0.02</v>
      </c>
      <c r="Q321" s="558">
        <f xml:space="preserve"> Outputs!T56</f>
        <v>0.02</v>
      </c>
      <c r="R321" s="558">
        <f xml:space="preserve"> Outputs!U56</f>
        <v>0.02</v>
      </c>
      <c r="S321" s="558">
        <f xml:space="preserve"> Outputs!V56</f>
        <v>0.02</v>
      </c>
      <c r="T321" s="558">
        <f xml:space="preserve"> Outputs!W56</f>
        <v>0.02</v>
      </c>
      <c r="U321" s="558">
        <f xml:space="preserve"> Outputs!X56</f>
        <v>0.02</v>
      </c>
      <c r="V321" s="558">
        <f xml:space="preserve"> Outputs!Y56</f>
        <v>0.02</v>
      </c>
      <c r="W321" s="558">
        <f xml:space="preserve"> Outputs!Z56</f>
        <v>0.02</v>
      </c>
      <c r="X321" s="558">
        <f xml:space="preserve"> Outputs!AA56</f>
        <v>0.02</v>
      </c>
      <c r="Y321" s="558">
        <f xml:space="preserve"> Outputs!AB56</f>
        <v>0.02</v>
      </c>
    </row>
    <row r="322" spans="1:25" ht="14">
      <c r="A322" t="s">
        <v>843</v>
      </c>
      <c r="B322" t="s">
        <v>792</v>
      </c>
      <c r="C322" t="s">
        <v>794</v>
      </c>
      <c r="D322" s="455" t="s">
        <v>796</v>
      </c>
      <c r="E322" s="455" t="s">
        <v>427</v>
      </c>
      <c r="F322" s="559" t="str">
        <f t="shared" ref="F322" ca="1" si="26">CONCATENATE("[…]", TEXT(NOW(),"dd/mm/yyy hh:mm:ss"))</f>
        <v>[…]12/12/2019 13:28:34</v>
      </c>
      <c r="G322" s="559" t="str">
        <f t="shared" ref="G322:Y322" ca="1" si="27">CONCATENATE("[…]", TEXT(NOW(),"dd/mm/yyy hh:mm:ss"))</f>
        <v>[…]12/12/2019 13:28:34</v>
      </c>
      <c r="H322" s="559" t="str">
        <f t="shared" ca="1" si="27"/>
        <v>[…]12/12/2019 13:28:34</v>
      </c>
      <c r="I322" s="559" t="str">
        <f t="shared" ca="1" si="27"/>
        <v>[…]12/12/2019 13:28:34</v>
      </c>
      <c r="J322" s="559" t="str">
        <f t="shared" ca="1" si="27"/>
        <v>[…]12/12/2019 13:28:34</v>
      </c>
      <c r="K322" s="559" t="str">
        <f t="shared" ca="1" si="27"/>
        <v>[…]12/12/2019 13:28:34</v>
      </c>
      <c r="L322" s="559" t="str">
        <f t="shared" ca="1" si="27"/>
        <v>[…]12/12/2019 13:28:34</v>
      </c>
      <c r="M322" s="559" t="str">
        <f t="shared" ca="1" si="27"/>
        <v>[…]12/12/2019 13:28:34</v>
      </c>
      <c r="N322" s="559" t="str">
        <f t="shared" ca="1" si="27"/>
        <v>[…]12/12/2019 13:28:34</v>
      </c>
      <c r="O322" s="559" t="str">
        <f t="shared" ca="1" si="27"/>
        <v>[…]12/12/2019 13:28:34</v>
      </c>
      <c r="P322" s="559" t="str">
        <f t="shared" ca="1" si="27"/>
        <v>[…]12/12/2019 13:28:34</v>
      </c>
      <c r="Q322" s="559" t="str">
        <f t="shared" ca="1" si="27"/>
        <v>[…]12/12/2019 13:28:34</v>
      </c>
      <c r="R322" s="559" t="str">
        <f t="shared" ca="1" si="27"/>
        <v>[…]12/12/2019 13:28:34</v>
      </c>
      <c r="S322" s="559" t="str">
        <f t="shared" ca="1" si="27"/>
        <v>[…]12/12/2019 13:28:34</v>
      </c>
      <c r="T322" s="559" t="str">
        <f t="shared" ca="1" si="27"/>
        <v>[…]12/12/2019 13:28:34</v>
      </c>
      <c r="U322" s="559" t="str">
        <f t="shared" ca="1" si="27"/>
        <v>[…]12/12/2019 13:28:34</v>
      </c>
      <c r="V322" s="559" t="str">
        <f t="shared" ca="1" si="27"/>
        <v>[…]12/12/2019 13:28:34</v>
      </c>
      <c r="W322" s="559" t="str">
        <f t="shared" ca="1" si="27"/>
        <v>[…]12/12/2019 13:28:34</v>
      </c>
      <c r="X322" s="559" t="str">
        <f t="shared" ca="1" si="27"/>
        <v>[…]12/12/2019 13:28:34</v>
      </c>
      <c r="Y322" s="559" t="str">
        <f t="shared" ca="1" si="27"/>
        <v>[…]12/12/2019 13:28:34</v>
      </c>
    </row>
    <row r="323" spans="1:25" ht="14">
      <c r="A323" t="s">
        <v>843</v>
      </c>
      <c r="B323" t="s">
        <v>793</v>
      </c>
      <c r="C323" t="s">
        <v>795</v>
      </c>
      <c r="D323" s="455" t="s">
        <v>796</v>
      </c>
      <c r="E323" s="455" t="s">
        <v>427</v>
      </c>
      <c r="F323" t="str">
        <f t="shared" ref="F323" ca="1" si="28">MID(CELL("filename"),SEARCH("[",CELL("filename"))+1,SEARCH("]",CELL("filename"))-SEARCH("[",CELL("filename"))-1)</f>
        <v>Inflation model_FD.xlsx</v>
      </c>
      <c r="G323" t="str">
        <f t="shared" ref="G323:Y323" ca="1" si="29">MID(CELL("filename"),SEARCH("[",CELL("filename"))+1,SEARCH("]",CELL("filename"))-SEARCH("[",CELL("filename"))-1)</f>
        <v>Inflation model_FD.xlsx</v>
      </c>
      <c r="H323" t="str">
        <f t="shared" ca="1" si="29"/>
        <v>Inflation model_FD.xlsx</v>
      </c>
      <c r="I323" t="str">
        <f t="shared" ca="1" si="29"/>
        <v>Inflation model_FD.xlsx</v>
      </c>
      <c r="J323" t="str">
        <f t="shared" ca="1" si="29"/>
        <v>Inflation model_FD.xlsx</v>
      </c>
      <c r="K323" t="str">
        <f t="shared" ca="1" si="29"/>
        <v>Inflation model_FD.xlsx</v>
      </c>
      <c r="L323" t="str">
        <f t="shared" ca="1" si="29"/>
        <v>Inflation model_FD.xlsx</v>
      </c>
      <c r="M323" t="str">
        <f t="shared" ca="1" si="29"/>
        <v>Inflation model_FD.xlsx</v>
      </c>
      <c r="N323" t="str">
        <f t="shared" ca="1" si="29"/>
        <v>Inflation model_FD.xlsx</v>
      </c>
      <c r="O323" t="str">
        <f t="shared" ca="1" si="29"/>
        <v>Inflation model_FD.xlsx</v>
      </c>
      <c r="P323" t="str">
        <f t="shared" ca="1" si="29"/>
        <v>Inflation model_FD.xlsx</v>
      </c>
      <c r="Q323" t="str">
        <f t="shared" ca="1" si="29"/>
        <v>Inflation model_FD.xlsx</v>
      </c>
      <c r="R323" t="str">
        <f t="shared" ca="1" si="29"/>
        <v>Inflation model_FD.xlsx</v>
      </c>
      <c r="S323" t="str">
        <f t="shared" ca="1" si="29"/>
        <v>Inflation model_FD.xlsx</v>
      </c>
      <c r="T323" t="str">
        <f t="shared" ca="1" si="29"/>
        <v>Inflation model_FD.xlsx</v>
      </c>
      <c r="U323" t="str">
        <f t="shared" ca="1" si="29"/>
        <v>Inflation model_FD.xlsx</v>
      </c>
      <c r="V323" t="str">
        <f t="shared" ca="1" si="29"/>
        <v>Inflation model_FD.xlsx</v>
      </c>
      <c r="W323" t="str">
        <f t="shared" ca="1" si="29"/>
        <v>Inflation model_FD.xlsx</v>
      </c>
      <c r="X323" t="str">
        <f t="shared" ca="1" si="29"/>
        <v>Inflation model_FD.xlsx</v>
      </c>
      <c r="Y323" t="str">
        <f t="shared" ca="1" si="29"/>
        <v>Inflation model_FD.xlsx</v>
      </c>
    </row>
    <row r="324" spans="1:25" ht="14">
      <c r="A324" t="s">
        <v>844</v>
      </c>
      <c r="B324" s="455" t="s">
        <v>743</v>
      </c>
      <c r="C324" s="455" t="s">
        <v>426</v>
      </c>
      <c r="D324" s="455" t="s">
        <v>50</v>
      </c>
      <c r="E324" s="455" t="s">
        <v>427</v>
      </c>
      <c r="F324" s="455"/>
      <c r="G324" s="456">
        <f xml:space="preserve"> Outputs!J9</f>
        <v>12</v>
      </c>
      <c r="H324" s="456">
        <f xml:space="preserve"> Outputs!K9</f>
        <v>12</v>
      </c>
      <c r="I324" s="456">
        <f xml:space="preserve"> Outputs!L9</f>
        <v>12</v>
      </c>
      <c r="J324" s="456">
        <f xml:space="preserve"> Outputs!M9</f>
        <v>12</v>
      </c>
      <c r="K324" s="456">
        <f xml:space="preserve"> Outputs!N9</f>
        <v>12</v>
      </c>
      <c r="L324" s="456">
        <f xml:space="preserve"> Outputs!O9</f>
        <v>12</v>
      </c>
      <c r="M324" s="456">
        <f xml:space="preserve"> Outputs!P9</f>
        <v>12</v>
      </c>
      <c r="N324" s="456">
        <f xml:space="preserve"> Outputs!Q9</f>
        <v>12</v>
      </c>
      <c r="O324" s="456">
        <f xml:space="preserve"> Outputs!R9</f>
        <v>12</v>
      </c>
      <c r="P324" s="456">
        <f xml:space="preserve"> Outputs!S9</f>
        <v>12</v>
      </c>
      <c r="Q324" s="456">
        <f xml:space="preserve"> Outputs!T9</f>
        <v>12</v>
      </c>
      <c r="R324" s="456">
        <f xml:space="preserve"> Outputs!U9</f>
        <v>12</v>
      </c>
      <c r="S324" s="456">
        <f xml:space="preserve"> Outputs!V9</f>
        <v>12</v>
      </c>
      <c r="T324" s="456">
        <f xml:space="preserve"> Outputs!W9</f>
        <v>12</v>
      </c>
      <c r="U324" s="456">
        <f xml:space="preserve"> Outputs!X9</f>
        <v>12</v>
      </c>
      <c r="V324" s="456">
        <f xml:space="preserve"> Outputs!Y9</f>
        <v>12</v>
      </c>
      <c r="W324" s="456">
        <f xml:space="preserve"> Outputs!Z9</f>
        <v>12</v>
      </c>
      <c r="X324" s="456">
        <f xml:space="preserve"> Outputs!AA9</f>
        <v>12</v>
      </c>
      <c r="Y324" s="456">
        <f xml:space="preserve"> Outputs!AB9</f>
        <v>12</v>
      </c>
    </row>
    <row r="325" spans="1:25" ht="14">
      <c r="A325" t="s">
        <v>844</v>
      </c>
      <c r="B325" s="455" t="s">
        <v>745</v>
      </c>
      <c r="C325" s="455" t="s">
        <v>428</v>
      </c>
      <c r="D325" s="455" t="s">
        <v>50</v>
      </c>
      <c r="E325" s="455" t="s">
        <v>427</v>
      </c>
      <c r="F325" s="455"/>
      <c r="G325" s="456">
        <f xml:space="preserve"> Outputs!J10</f>
        <v>234.4</v>
      </c>
      <c r="H325" s="456">
        <f xml:space="preserve"> Outputs!K10</f>
        <v>242.5</v>
      </c>
      <c r="I325" s="456">
        <f xml:space="preserve"> Outputs!L10</f>
        <v>249.5</v>
      </c>
      <c r="J325" s="456">
        <f xml:space="preserve"> Outputs!M10</f>
        <v>255.7</v>
      </c>
      <c r="K325" s="456">
        <f xml:space="preserve"> Outputs!N10</f>
        <v>258</v>
      </c>
      <c r="L325" s="456">
        <f xml:space="preserve"> Outputs!O10</f>
        <v>261.39999999999998</v>
      </c>
      <c r="M325" s="456">
        <f xml:space="preserve"> Outputs!P10</f>
        <v>270.60000000000002</v>
      </c>
      <c r="N325" s="456">
        <f xml:space="preserve"> Outputs!Q10</f>
        <v>279.7</v>
      </c>
      <c r="O325" s="456">
        <f xml:space="preserve"> Outputs!R10</f>
        <v>288.2</v>
      </c>
      <c r="P325" s="456">
        <f xml:space="preserve"> Outputs!S10</f>
        <v>296.81994379694231</v>
      </c>
      <c r="Q325" s="456">
        <f xml:space="preserve"> Outputs!T10</f>
        <v>305.32865399748647</v>
      </c>
      <c r="R325" s="456">
        <f xml:space="preserve"> Outputs!U10</f>
        <v>314.69193444620061</v>
      </c>
      <c r="S325" s="456">
        <f xml:space="preserve"> Outputs!V10</f>
        <v>324.76207634847918</v>
      </c>
      <c r="T325" s="456">
        <f xml:space="preserve"> Outputs!W10</f>
        <v>335.15446279163058</v>
      </c>
      <c r="U325" s="456">
        <f xml:space="preserve"> Outputs!X10</f>
        <v>345.2090966753795</v>
      </c>
      <c r="V325" s="456">
        <f xml:space="preserve"> Outputs!Y10</f>
        <v>355.56536957564089</v>
      </c>
      <c r="W325" s="456">
        <f xml:space="preserve"> Outputs!Z10</f>
        <v>366.2323306629101</v>
      </c>
      <c r="X325" s="456">
        <f xml:space="preserve"> Outputs!AA10</f>
        <v>377.21930058279742</v>
      </c>
      <c r="Y325" s="456">
        <f xml:space="preserve"> Outputs!AB10</f>
        <v>388.53587960028136</v>
      </c>
    </row>
    <row r="326" spans="1:25" ht="14">
      <c r="A326" t="s">
        <v>844</v>
      </c>
      <c r="B326" s="455" t="s">
        <v>746</v>
      </c>
      <c r="C326" s="455" t="s">
        <v>429</v>
      </c>
      <c r="D326" s="455" t="s">
        <v>50</v>
      </c>
      <c r="E326" s="455" t="s">
        <v>427</v>
      </c>
      <c r="F326" s="455"/>
      <c r="G326" s="456">
        <f xml:space="preserve"> Outputs!J11</f>
        <v>235.2</v>
      </c>
      <c r="H326" s="456">
        <f xml:space="preserve"> Outputs!K11</f>
        <v>242.4</v>
      </c>
      <c r="I326" s="456">
        <f xml:space="preserve"> Outputs!L11</f>
        <v>250</v>
      </c>
      <c r="J326" s="456">
        <f xml:space="preserve"> Outputs!M11</f>
        <v>255.9</v>
      </c>
      <c r="K326" s="456">
        <f xml:space="preserve"> Outputs!N11</f>
        <v>258.5</v>
      </c>
      <c r="L326" s="456">
        <f xml:space="preserve"> Outputs!O11</f>
        <v>262.10000000000002</v>
      </c>
      <c r="M326" s="456">
        <f xml:space="preserve"> Outputs!P11</f>
        <v>271.7</v>
      </c>
      <c r="N326" s="456">
        <f xml:space="preserve"> Outputs!Q11</f>
        <v>280.7</v>
      </c>
      <c r="O326" s="456">
        <f xml:space="preserve"> Outputs!R11</f>
        <v>289.2</v>
      </c>
      <c r="P326" s="456">
        <f xml:space="preserve"> Outputs!S11</f>
        <v>297.50379137925444</v>
      </c>
      <c r="Q326" s="456">
        <f xml:space="preserve"> Outputs!T11</f>
        <v>306.08167682745864</v>
      </c>
      <c r="R326" s="456">
        <f xml:space="preserve"> Outputs!U11</f>
        <v>315.51905088813692</v>
      </c>
      <c r="S326" s="456">
        <f xml:space="preserve"> Outputs!V11</f>
        <v>325.61566051655751</v>
      </c>
      <c r="T326" s="456">
        <f xml:space="preserve"> Outputs!W11</f>
        <v>336.03536165308736</v>
      </c>
      <c r="U326" s="456">
        <f xml:space="preserve"> Outputs!X11</f>
        <v>346.11642250268</v>
      </c>
      <c r="V326" s="456">
        <f xml:space="preserve"> Outputs!Y11</f>
        <v>356.49991517776039</v>
      </c>
      <c r="W326" s="456">
        <f xml:space="preserve"> Outputs!Z11</f>
        <v>367.19491263309322</v>
      </c>
      <c r="X326" s="456">
        <f xml:space="preserve"> Outputs!AA11</f>
        <v>378.21076001208604</v>
      </c>
      <c r="Y326" s="456">
        <f xml:space="preserve"> Outputs!AB11</f>
        <v>389.55708281244864</v>
      </c>
    </row>
    <row r="327" spans="1:25" ht="14">
      <c r="A327" t="s">
        <v>844</v>
      </c>
      <c r="B327" s="455" t="s">
        <v>747</v>
      </c>
      <c r="C327" s="455" t="s">
        <v>430</v>
      </c>
      <c r="D327" s="455" t="s">
        <v>50</v>
      </c>
      <c r="E327" s="455" t="s">
        <v>427</v>
      </c>
      <c r="F327" s="455"/>
      <c r="G327" s="456">
        <f xml:space="preserve"> Outputs!J12</f>
        <v>235.2</v>
      </c>
      <c r="H327" s="456">
        <f xml:space="preserve"> Outputs!K12</f>
        <v>241.8</v>
      </c>
      <c r="I327" s="456">
        <f xml:space="preserve"> Outputs!L12</f>
        <v>249.7</v>
      </c>
      <c r="J327" s="456">
        <f xml:space="preserve"> Outputs!M12</f>
        <v>256.3</v>
      </c>
      <c r="K327" s="456">
        <f xml:space="preserve"> Outputs!N12</f>
        <v>258.89999999999998</v>
      </c>
      <c r="L327" s="456">
        <f xml:space="preserve"> Outputs!O12</f>
        <v>263.10000000000002</v>
      </c>
      <c r="M327" s="456">
        <f xml:space="preserve"> Outputs!P12</f>
        <v>272.3</v>
      </c>
      <c r="N327" s="456">
        <f xml:space="preserve"> Outputs!Q12</f>
        <v>281.5</v>
      </c>
      <c r="O327" s="456">
        <f xml:space="preserve"> Outputs!R12</f>
        <v>289.60000000000002</v>
      </c>
      <c r="P327" s="456">
        <f xml:space="preserve"> Outputs!S12</f>
        <v>298.18921448748932</v>
      </c>
      <c r="Q327" s="456">
        <f xml:space="preserve"> Outputs!T12</f>
        <v>306.8365568148742</v>
      </c>
      <c r="R327" s="456">
        <f xml:space="preserve"> Outputs!U12</f>
        <v>316.34834127078682</v>
      </c>
      <c r="S327" s="456">
        <f xml:space="preserve"> Outputs!V12</f>
        <v>326.47148819145218</v>
      </c>
      <c r="T327" s="456">
        <f xml:space="preserve"> Outputs!W12</f>
        <v>336.91857581357868</v>
      </c>
      <c r="U327" s="456">
        <f xml:space="preserve"> Outputs!X12</f>
        <v>347.02613308798607</v>
      </c>
      <c r="V327" s="456">
        <f xml:space="preserve"> Outputs!Y12</f>
        <v>357.43691708062568</v>
      </c>
      <c r="W327" s="456">
        <f xml:space="preserve"> Outputs!Z12</f>
        <v>368.16002459304445</v>
      </c>
      <c r="X327" s="456">
        <f xml:space="preserve"> Outputs!AA12</f>
        <v>379.20482533083577</v>
      </c>
      <c r="Y327" s="456">
        <f xml:space="preserve"> Outputs!AB12</f>
        <v>390.58097009076084</v>
      </c>
    </row>
    <row r="328" spans="1:25" ht="14">
      <c r="A328" t="s">
        <v>844</v>
      </c>
      <c r="B328" s="455" t="s">
        <v>748</v>
      </c>
      <c r="C328" s="455" t="s">
        <v>431</v>
      </c>
      <c r="D328" s="455" t="s">
        <v>50</v>
      </c>
      <c r="E328" s="455" t="s">
        <v>427</v>
      </c>
      <c r="F328" s="455"/>
      <c r="G328" s="456">
        <f xml:space="preserve"> Outputs!J13</f>
        <v>234.7</v>
      </c>
      <c r="H328" s="456">
        <f xml:space="preserve"> Outputs!K13</f>
        <v>242.1</v>
      </c>
      <c r="I328" s="456">
        <f xml:space="preserve"> Outputs!L13</f>
        <v>249.7</v>
      </c>
      <c r="J328" s="456">
        <f xml:space="preserve"> Outputs!M13</f>
        <v>256</v>
      </c>
      <c r="K328" s="456">
        <f xml:space="preserve"> Outputs!N13</f>
        <v>258.60000000000002</v>
      </c>
      <c r="L328" s="456">
        <f xml:space="preserve"> Outputs!O13</f>
        <v>263.39999999999998</v>
      </c>
      <c r="M328" s="456">
        <f xml:space="preserve"> Outputs!P13</f>
        <v>272.89999999999998</v>
      </c>
      <c r="N328" s="456">
        <f xml:space="preserve"> Outputs!Q13</f>
        <v>281.7</v>
      </c>
      <c r="O328" s="456">
        <f xml:space="preserve"> Outputs!R13</f>
        <v>289.5</v>
      </c>
      <c r="P328" s="456">
        <f xml:space="preserve"> Outputs!S13</f>
        <v>298.87621675152292</v>
      </c>
      <c r="Q328" s="456">
        <f xml:space="preserve"> Outputs!T13</f>
        <v>307.59329853998446</v>
      </c>
      <c r="R328" s="456">
        <f xml:space="preserve"> Outputs!U13</f>
        <v>317.17981130799899</v>
      </c>
      <c r="S328" s="456">
        <f xml:space="preserve"> Outputs!V13</f>
        <v>327.32956526985515</v>
      </c>
      <c r="T328" s="456">
        <f xml:space="preserve"> Outputs!W13</f>
        <v>337.80411135849056</v>
      </c>
      <c r="U328" s="456">
        <f xml:space="preserve"> Outputs!X13</f>
        <v>347.9382346992453</v>
      </c>
      <c r="V328" s="456">
        <f xml:space="preserve"> Outputs!Y13</f>
        <v>358.37638174022266</v>
      </c>
      <c r="W328" s="456">
        <f xml:space="preserve"> Outputs!Z13</f>
        <v>369.12767319242937</v>
      </c>
      <c r="X328" s="456">
        <f xml:space="preserve"> Outputs!AA13</f>
        <v>380.20150338820224</v>
      </c>
      <c r="Y328" s="456">
        <f xml:space="preserve"> Outputs!AB13</f>
        <v>391.60754848984834</v>
      </c>
    </row>
    <row r="329" spans="1:25" ht="14">
      <c r="A329" t="s">
        <v>844</v>
      </c>
      <c r="B329" s="455" t="s">
        <v>749</v>
      </c>
      <c r="C329" s="455" t="s">
        <v>432</v>
      </c>
      <c r="D329" s="455" t="s">
        <v>50</v>
      </c>
      <c r="E329" s="455" t="s">
        <v>427</v>
      </c>
      <c r="F329" s="455"/>
      <c r="G329" s="456">
        <f xml:space="preserve"> Outputs!J14</f>
        <v>236.1</v>
      </c>
      <c r="H329" s="456">
        <f xml:space="preserve"> Outputs!K14</f>
        <v>243</v>
      </c>
      <c r="I329" s="456">
        <f xml:space="preserve"> Outputs!L14</f>
        <v>251</v>
      </c>
      <c r="J329" s="456">
        <f xml:space="preserve"> Outputs!M14</f>
        <v>257</v>
      </c>
      <c r="K329" s="456">
        <f xml:space="preserve"> Outputs!N14</f>
        <v>259.8</v>
      </c>
      <c r="L329" s="456">
        <f xml:space="preserve"> Outputs!O14</f>
        <v>264.39999999999998</v>
      </c>
      <c r="M329" s="456">
        <f xml:space="preserve"> Outputs!P14</f>
        <v>274.7</v>
      </c>
      <c r="N329" s="456">
        <f xml:space="preserve"> Outputs!Q14</f>
        <v>284.2</v>
      </c>
      <c r="O329" s="456">
        <f xml:space="preserve"> Outputs!R14</f>
        <v>291.5</v>
      </c>
      <c r="P329" s="456">
        <f xml:space="preserve"> Outputs!S14</f>
        <v>299.5648018095942</v>
      </c>
      <c r="Q329" s="456">
        <f xml:space="preserve"> Outputs!T14</f>
        <v>308.35190659433681</v>
      </c>
      <c r="R329" s="456">
        <f xml:space="preserve"> Outputs!U14</f>
        <v>318.01346672864008</v>
      </c>
      <c r="S329" s="456">
        <f xml:space="preserve"> Outputs!V14</f>
        <v>328.1898976639568</v>
      </c>
      <c r="T329" s="456">
        <f xml:space="preserve"> Outputs!W14</f>
        <v>338.69197438920344</v>
      </c>
      <c r="U329" s="456">
        <f xml:space="preserve"> Outputs!X14</f>
        <v>348.85273362087958</v>
      </c>
      <c r="V329" s="456">
        <f xml:space="preserve"> Outputs!Y14</f>
        <v>359.31831562950595</v>
      </c>
      <c r="W329" s="456">
        <f xml:space="preserve"> Outputs!Z14</f>
        <v>370.09786509839114</v>
      </c>
      <c r="X329" s="456">
        <f xml:space="preserve"> Outputs!AA14</f>
        <v>381.20080105134286</v>
      </c>
      <c r="Y329" s="456">
        <f xml:space="preserve"> Outputs!AB14</f>
        <v>392.63682508288315</v>
      </c>
    </row>
    <row r="330" spans="1:25" ht="14">
      <c r="A330" t="s">
        <v>844</v>
      </c>
      <c r="B330" s="455" t="s">
        <v>750</v>
      </c>
      <c r="C330" s="455" t="s">
        <v>433</v>
      </c>
      <c r="D330" s="455" t="s">
        <v>50</v>
      </c>
      <c r="E330" s="455" t="s">
        <v>427</v>
      </c>
      <c r="F330" s="455"/>
      <c r="G330" s="456">
        <f xml:space="preserve"> Outputs!J15</f>
        <v>237.9</v>
      </c>
      <c r="H330" s="456">
        <f xml:space="preserve"> Outputs!K15</f>
        <v>244.2</v>
      </c>
      <c r="I330" s="456">
        <f xml:space="preserve"> Outputs!L15</f>
        <v>251.9</v>
      </c>
      <c r="J330" s="456">
        <f xml:space="preserve"> Outputs!M15</f>
        <v>257.60000000000002</v>
      </c>
      <c r="K330" s="456">
        <f xml:space="preserve"> Outputs!N15</f>
        <v>259.60000000000002</v>
      </c>
      <c r="L330" s="456">
        <f xml:space="preserve"> Outputs!O15</f>
        <v>264.89999999999998</v>
      </c>
      <c r="M330" s="456">
        <f xml:space="preserve"> Outputs!P15</f>
        <v>275.10000000000002</v>
      </c>
      <c r="N330" s="456">
        <f xml:space="preserve"> Outputs!Q15</f>
        <v>284.10000000000002</v>
      </c>
      <c r="O330" s="456">
        <f xml:space="preserve"> Outputs!R15</f>
        <v>292.14789585630507</v>
      </c>
      <c r="P330" s="456">
        <f xml:space="preserve"> Outputs!S15</f>
        <v>300.25497330832422</v>
      </c>
      <c r="Q330" s="456">
        <f xml:space="preserve"> Outputs!T15</f>
        <v>309.11238558080265</v>
      </c>
      <c r="R330" s="456">
        <f xml:space="preserve"> Outputs!U15</f>
        <v>318.84931327663418</v>
      </c>
      <c r="S330" s="456">
        <f xml:space="preserve"> Outputs!V15</f>
        <v>329.05249130148667</v>
      </c>
      <c r="T330" s="456">
        <f xml:space="preserve"> Outputs!W15</f>
        <v>339.58217102313426</v>
      </c>
      <c r="U330" s="456">
        <f xml:space="preserve"> Outputs!X15</f>
        <v>349.76963615382829</v>
      </c>
      <c r="V330" s="456">
        <f xml:space="preserve"> Outputs!Y15</f>
        <v>360.26272523844312</v>
      </c>
      <c r="W330" s="456">
        <f xml:space="preserve"> Outputs!Z15</f>
        <v>371.07060699559645</v>
      </c>
      <c r="X330" s="456">
        <f xml:space="preserve"> Outputs!AA15</f>
        <v>382.20272520546433</v>
      </c>
      <c r="Y330" s="456">
        <f xml:space="preserve"> Outputs!AB15</f>
        <v>393.66880696162826</v>
      </c>
    </row>
    <row r="331" spans="1:25" ht="14">
      <c r="A331" t="s">
        <v>844</v>
      </c>
      <c r="B331" s="455" t="s">
        <v>751</v>
      </c>
      <c r="C331" s="455" t="s">
        <v>434</v>
      </c>
      <c r="D331" s="455" t="s">
        <v>50</v>
      </c>
      <c r="E331" s="455" t="s">
        <v>427</v>
      </c>
      <c r="F331" s="455"/>
      <c r="G331" s="456">
        <f xml:space="preserve"> Outputs!J16</f>
        <v>238</v>
      </c>
      <c r="H331" s="456">
        <f xml:space="preserve"> Outputs!K16</f>
        <v>245.6</v>
      </c>
      <c r="I331" s="456">
        <f xml:space="preserve"> Outputs!L16</f>
        <v>251.9</v>
      </c>
      <c r="J331" s="456">
        <f xml:space="preserve"> Outputs!M16</f>
        <v>257.7</v>
      </c>
      <c r="K331" s="456">
        <f xml:space="preserve"> Outputs!N16</f>
        <v>259.5</v>
      </c>
      <c r="L331" s="456">
        <f xml:space="preserve"> Outputs!O16</f>
        <v>264.8</v>
      </c>
      <c r="M331" s="456">
        <f xml:space="preserve"> Outputs!P16</f>
        <v>275.3</v>
      </c>
      <c r="N331" s="456">
        <f xml:space="preserve"> Outputs!Q16</f>
        <v>284.5</v>
      </c>
      <c r="O331" s="456">
        <f xml:space="preserve"> Outputs!R16</f>
        <v>292.79723174362425</v>
      </c>
      <c r="P331" s="456">
        <f xml:space="preserve"> Outputs!S16</f>
        <v>300.94673490273567</v>
      </c>
      <c r="Q331" s="456">
        <f xml:space="preserve"> Outputs!T16</f>
        <v>309.87474011360524</v>
      </c>
      <c r="R331" s="456">
        <f xml:space="preserve"> Outputs!U16</f>
        <v>319.68735671100222</v>
      </c>
      <c r="S331" s="456">
        <f xml:space="preserve"> Outputs!V16</f>
        <v>329.91735212575446</v>
      </c>
      <c r="T331" s="456">
        <f xml:space="preserve"> Outputs!W16</f>
        <v>340.47470739377866</v>
      </c>
      <c r="U331" s="456">
        <f xml:space="preserve"> Outputs!X16</f>
        <v>350.68894861559204</v>
      </c>
      <c r="V331" s="456">
        <f xml:space="preserve"> Outputs!Y16</f>
        <v>361.20961707405979</v>
      </c>
      <c r="W331" s="456">
        <f xml:space="preserve"> Outputs!Z16</f>
        <v>372.04590558628161</v>
      </c>
      <c r="X331" s="456">
        <f xml:space="preserve"> Outputs!AA16</f>
        <v>383.20728275387006</v>
      </c>
      <c r="Y331" s="456">
        <f xml:space="preserve"> Outputs!AB16</f>
        <v>394.70350123648615</v>
      </c>
    </row>
    <row r="332" spans="1:25" ht="14">
      <c r="A332" t="s">
        <v>844</v>
      </c>
      <c r="B332" s="455" t="s">
        <v>752</v>
      </c>
      <c r="C332" s="455" t="s">
        <v>435</v>
      </c>
      <c r="D332" s="455" t="s">
        <v>50</v>
      </c>
      <c r="E332" s="455" t="s">
        <v>427</v>
      </c>
      <c r="F332" s="455"/>
      <c r="G332" s="456">
        <f xml:space="preserve"> Outputs!J17</f>
        <v>238.5</v>
      </c>
      <c r="H332" s="456">
        <f xml:space="preserve"> Outputs!K17</f>
        <v>245.6</v>
      </c>
      <c r="I332" s="456">
        <f xml:space="preserve"> Outputs!L17</f>
        <v>252.1</v>
      </c>
      <c r="J332" s="456">
        <f xml:space="preserve"> Outputs!M17</f>
        <v>257.10000000000002</v>
      </c>
      <c r="K332" s="456">
        <f xml:space="preserve"> Outputs!N17</f>
        <v>259.8</v>
      </c>
      <c r="L332" s="456">
        <f xml:space="preserve"> Outputs!O17</f>
        <v>265.5</v>
      </c>
      <c r="M332" s="456">
        <f xml:space="preserve"> Outputs!P17</f>
        <v>275.8</v>
      </c>
      <c r="N332" s="456">
        <f xml:space="preserve"> Outputs!Q17</f>
        <v>284.60000000000002</v>
      </c>
      <c r="O332" s="456">
        <f xml:space="preserve"> Outputs!R17</f>
        <v>293.44801086260981</v>
      </c>
      <c r="P332" s="456">
        <f xml:space="preserve"> Outputs!S17</f>
        <v>301.640090256272</v>
      </c>
      <c r="Q332" s="456">
        <f xml:space="preserve"> Outputs!T17</f>
        <v>310.63897481834789</v>
      </c>
      <c r="R332" s="456">
        <f xml:space="preserve"> Outputs!U17</f>
        <v>320.52760280590189</v>
      </c>
      <c r="S332" s="456">
        <f xml:space="preserve"> Outputs!V17</f>
        <v>330.78448609569091</v>
      </c>
      <c r="T332" s="456">
        <f xml:space="preserve"> Outputs!W17</f>
        <v>341.36958965075308</v>
      </c>
      <c r="U332" s="456">
        <f xml:space="preserve"> Outputs!X17</f>
        <v>351.61067734027569</v>
      </c>
      <c r="V332" s="456">
        <f xml:space="preserve"> Outputs!Y17</f>
        <v>362.15899766048398</v>
      </c>
      <c r="W332" s="456">
        <f xml:space="preserve"> Outputs!Z17</f>
        <v>373.02376759029852</v>
      </c>
      <c r="X332" s="456">
        <f xml:space="preserve"> Outputs!AA17</f>
        <v>384.21448061800749</v>
      </c>
      <c r="Y332" s="456">
        <f xml:space="preserve"> Outputs!AB17</f>
        <v>395.74091503654773</v>
      </c>
    </row>
    <row r="333" spans="1:25" ht="14">
      <c r="A333" t="s">
        <v>844</v>
      </c>
      <c r="B333" s="455" t="s">
        <v>753</v>
      </c>
      <c r="C333" s="455" t="s">
        <v>436</v>
      </c>
      <c r="D333" s="455" t="s">
        <v>50</v>
      </c>
      <c r="E333" s="455" t="s">
        <v>427</v>
      </c>
      <c r="F333" s="455"/>
      <c r="G333" s="456">
        <f xml:space="preserve"> Outputs!J18</f>
        <v>239.4</v>
      </c>
      <c r="H333" s="456">
        <f xml:space="preserve"> Outputs!K18</f>
        <v>246.8</v>
      </c>
      <c r="I333" s="456">
        <f xml:space="preserve"> Outputs!L18</f>
        <v>253.4</v>
      </c>
      <c r="J333" s="456">
        <f xml:space="preserve"> Outputs!M18</f>
        <v>257.5</v>
      </c>
      <c r="K333" s="456">
        <f xml:space="preserve"> Outputs!N18</f>
        <v>260.60000000000002</v>
      </c>
      <c r="L333" s="456">
        <f xml:space="preserve"> Outputs!O18</f>
        <v>267.10000000000002</v>
      </c>
      <c r="M333" s="456">
        <f xml:space="preserve"> Outputs!P18</f>
        <v>278.10000000000002</v>
      </c>
      <c r="N333" s="456">
        <f xml:space="preserve"> Outputs!Q18</f>
        <v>285.60000000000002</v>
      </c>
      <c r="O333" s="456">
        <f xml:space="preserve"> Outputs!R18</f>
        <v>294.10023642102783</v>
      </c>
      <c r="P333" s="456">
        <f xml:space="preserve"> Outputs!S18</f>
        <v>302.33504304081697</v>
      </c>
      <c r="Q333" s="456">
        <f xml:space="preserve"> Outputs!T18</f>
        <v>311.40509433204181</v>
      </c>
      <c r="R333" s="456">
        <f xml:space="preserve"> Outputs!U18</f>
        <v>321.37005735066725</v>
      </c>
      <c r="S333" s="456">
        <f xml:space="preserve"> Outputs!V18</f>
        <v>331.65389918588875</v>
      </c>
      <c r="T333" s="456">
        <f xml:space="preserve"> Outputs!W18</f>
        <v>342.26682395983727</v>
      </c>
      <c r="U333" s="456">
        <f xml:space="preserve"> Outputs!X18</f>
        <v>352.53482867863238</v>
      </c>
      <c r="V333" s="456">
        <f xml:space="preserve"> Outputs!Y18</f>
        <v>363.11087353899137</v>
      </c>
      <c r="W333" s="456">
        <f xml:space="preserve"> Outputs!Z18</f>
        <v>374.00419974516115</v>
      </c>
      <c r="X333" s="456">
        <f xml:space="preserve"> Outputs!AA18</f>
        <v>385.22432573751598</v>
      </c>
      <c r="Y333" s="456">
        <f xml:space="preserve"> Outputs!AB18</f>
        <v>396.78105550964148</v>
      </c>
    </row>
    <row r="334" spans="1:25" ht="14">
      <c r="A334" t="s">
        <v>844</v>
      </c>
      <c r="B334" s="455" t="s">
        <v>754</v>
      </c>
      <c r="C334" s="455" t="s">
        <v>437</v>
      </c>
      <c r="D334" s="455" t="s">
        <v>50</v>
      </c>
      <c r="E334" s="455" t="s">
        <v>427</v>
      </c>
      <c r="F334" s="455"/>
      <c r="G334" s="456">
        <f xml:space="preserve"> Outputs!J19</f>
        <v>238</v>
      </c>
      <c r="H334" s="456">
        <f xml:space="preserve"> Outputs!K19</f>
        <v>245.8</v>
      </c>
      <c r="I334" s="456">
        <f xml:space="preserve"> Outputs!L19</f>
        <v>252.6</v>
      </c>
      <c r="J334" s="456">
        <f xml:space="preserve"> Outputs!M19</f>
        <v>255.4</v>
      </c>
      <c r="K334" s="456">
        <f xml:space="preserve"> Outputs!N19</f>
        <v>258.8</v>
      </c>
      <c r="L334" s="456">
        <f xml:space="preserve"> Outputs!O19</f>
        <v>265.5</v>
      </c>
      <c r="M334" s="456">
        <f xml:space="preserve"> Outputs!P19</f>
        <v>276</v>
      </c>
      <c r="N334" s="456">
        <f xml:space="preserve"> Outputs!Q19</f>
        <v>283</v>
      </c>
      <c r="O334" s="456">
        <f xml:space="preserve"> Outputs!R19</f>
        <v>294.77781803182262</v>
      </c>
      <c r="P334" s="456">
        <f xml:space="preserve"> Outputs!S19</f>
        <v>303.08068281857669</v>
      </c>
      <c r="Q334" s="456">
        <f xml:space="preserve"> Outputs!T19</f>
        <v>312.2235718506285</v>
      </c>
      <c r="R334" s="456">
        <f xml:space="preserve"> Outputs!U19</f>
        <v>322.21472614984873</v>
      </c>
      <c r="S334" s="456">
        <f xml:space="preserve"> Outputs!V19</f>
        <v>332.52559738664399</v>
      </c>
      <c r="T334" s="456">
        <f xml:space="preserve"> Outputs!W19</f>
        <v>343.16641650301671</v>
      </c>
      <c r="U334" s="456">
        <f xml:space="preserve"> Outputs!X19</f>
        <v>353.46140899810723</v>
      </c>
      <c r="V334" s="456">
        <f xml:space="preserve"> Outputs!Y19</f>
        <v>364.06525126805047</v>
      </c>
      <c r="W334" s="456">
        <f xml:space="preserve"> Outputs!Z19</f>
        <v>374.98720880609199</v>
      </c>
      <c r="X334" s="456">
        <f xml:space="preserve"> Outputs!AA19</f>
        <v>386.23682507027473</v>
      </c>
      <c r="Y334" s="456">
        <f xml:space="preserve"> Outputs!AB19</f>
        <v>397.82392982238298</v>
      </c>
    </row>
    <row r="335" spans="1:25" ht="14">
      <c r="A335" t="s">
        <v>844</v>
      </c>
      <c r="B335" s="455" t="s">
        <v>755</v>
      </c>
      <c r="C335" s="455" t="s">
        <v>438</v>
      </c>
      <c r="D335" s="455" t="s">
        <v>50</v>
      </c>
      <c r="E335" s="455" t="s">
        <v>427</v>
      </c>
      <c r="F335" s="455"/>
      <c r="G335" s="456">
        <f xml:space="preserve"> Outputs!J20</f>
        <v>239.9</v>
      </c>
      <c r="H335" s="456">
        <f xml:space="preserve"> Outputs!K20</f>
        <v>247.6</v>
      </c>
      <c r="I335" s="456">
        <f xml:space="preserve"> Outputs!L20</f>
        <v>254.2</v>
      </c>
      <c r="J335" s="456">
        <f xml:space="preserve"> Outputs!M20</f>
        <v>256.7</v>
      </c>
      <c r="K335" s="456">
        <f xml:space="preserve"> Outputs!N20</f>
        <v>260</v>
      </c>
      <c r="L335" s="456">
        <f xml:space="preserve"> Outputs!O20</f>
        <v>268.39999999999998</v>
      </c>
      <c r="M335" s="456">
        <f xml:space="preserve"> Outputs!P20</f>
        <v>278.10000000000002</v>
      </c>
      <c r="N335" s="456">
        <f xml:space="preserve"> Outputs!Q20</f>
        <v>285</v>
      </c>
      <c r="O335" s="456">
        <f xml:space="preserve"> Outputs!R20</f>
        <v>295.45696073228152</v>
      </c>
      <c r="P335" s="456">
        <f xml:space="preserve"> Outputs!S20</f>
        <v>303.82816154518133</v>
      </c>
      <c r="Q335" s="456">
        <f xml:space="preserve"> Outputs!T20</f>
        <v>313.04420060392721</v>
      </c>
      <c r="R335" s="456">
        <f xml:space="preserve"> Outputs!U20</f>
        <v>323.06161502325301</v>
      </c>
      <c r="S335" s="456">
        <f xml:space="preserve"> Outputs!V20</f>
        <v>333.39958670399722</v>
      </c>
      <c r="T335" s="456">
        <f xml:space="preserve"> Outputs!W20</f>
        <v>344.06837347852525</v>
      </c>
      <c r="U335" s="456">
        <f xml:space="preserve"> Outputs!X20</f>
        <v>354.39042468288102</v>
      </c>
      <c r="V335" s="456">
        <f xml:space="preserve"> Outputs!Y20</f>
        <v>365.02213742336744</v>
      </c>
      <c r="W335" s="456">
        <f xml:space="preserve"> Outputs!Z20</f>
        <v>375.97280154606847</v>
      </c>
      <c r="X335" s="456">
        <f xml:space="preserve"> Outputs!AA20</f>
        <v>387.25198559245052</v>
      </c>
      <c r="Y335" s="456">
        <f xml:space="preserve"> Outputs!AB20</f>
        <v>398.86954516022405</v>
      </c>
    </row>
    <row r="336" spans="1:25" ht="14">
      <c r="A336" t="s">
        <v>844</v>
      </c>
      <c r="B336" s="455" t="s">
        <v>756</v>
      </c>
      <c r="C336" s="455" t="s">
        <v>439</v>
      </c>
      <c r="D336" s="455" t="s">
        <v>50</v>
      </c>
      <c r="E336" s="455" t="s">
        <v>427</v>
      </c>
      <c r="F336" s="455"/>
      <c r="G336" s="456">
        <f xml:space="preserve"> Outputs!J21</f>
        <v>240.8</v>
      </c>
      <c r="H336" s="456">
        <f xml:space="preserve"> Outputs!K21</f>
        <v>248.7</v>
      </c>
      <c r="I336" s="456">
        <f xml:space="preserve"> Outputs!L21</f>
        <v>254.8</v>
      </c>
      <c r="J336" s="456">
        <f xml:space="preserve"> Outputs!M21</f>
        <v>257.10000000000002</v>
      </c>
      <c r="K336" s="456">
        <f xml:space="preserve"> Outputs!N21</f>
        <v>261.10000000000002</v>
      </c>
      <c r="L336" s="456">
        <f xml:space="preserve"> Outputs!O21</f>
        <v>269.3</v>
      </c>
      <c r="M336" s="456">
        <f xml:space="preserve"> Outputs!P21</f>
        <v>278.3</v>
      </c>
      <c r="N336" s="456">
        <f xml:space="preserve"> Outputs!Q21</f>
        <v>285.10000000000002</v>
      </c>
      <c r="O336" s="456">
        <f xml:space="preserve"> Outputs!R21</f>
        <v>296.13766811902059</v>
      </c>
      <c r="P336" s="456">
        <f xml:space="preserve"> Outputs!S21</f>
        <v>304.57748375597481</v>
      </c>
      <c r="Q336" s="456">
        <f xml:space="preserve"> Outputs!T21</f>
        <v>313.86698624610767</v>
      </c>
      <c r="R336" s="456">
        <f xml:space="preserve"> Outputs!U21</f>
        <v>323.91072980598324</v>
      </c>
      <c r="S336" s="456">
        <f xml:space="preserve"> Outputs!V21</f>
        <v>334.27587315977479</v>
      </c>
      <c r="T336" s="456">
        <f xml:space="preserve"> Outputs!W21</f>
        <v>344.97270110088772</v>
      </c>
      <c r="U336" s="456">
        <f xml:space="preserve"> Outputs!X21</f>
        <v>355.32188213391436</v>
      </c>
      <c r="V336" s="456">
        <f xml:space="preserve"> Outputs!Y21</f>
        <v>365.98153859793177</v>
      </c>
      <c r="W336" s="456">
        <f xml:space="preserve"> Outputs!Z21</f>
        <v>376.96098475586973</v>
      </c>
      <c r="X336" s="456">
        <f xml:space="preserve"> Outputs!AA21</f>
        <v>388.26981429854584</v>
      </c>
      <c r="Y336" s="456">
        <f xml:space="preserve"> Outputs!AB21</f>
        <v>399.91790872750221</v>
      </c>
    </row>
    <row r="337" spans="1:25" ht="14">
      <c r="A337" t="s">
        <v>844</v>
      </c>
      <c r="B337" s="455" t="s">
        <v>757</v>
      </c>
      <c r="C337" s="455" t="s">
        <v>440</v>
      </c>
      <c r="D337" s="455" t="s">
        <v>50</v>
      </c>
      <c r="E337" s="455" t="s">
        <v>427</v>
      </c>
      <c r="F337" s="455"/>
      <c r="G337" s="456">
        <f xml:space="preserve"> Outputs!J24</f>
        <v>12</v>
      </c>
      <c r="H337" s="456">
        <f xml:space="preserve"> Outputs!K24</f>
        <v>12</v>
      </c>
      <c r="I337" s="456">
        <f xml:space="preserve"> Outputs!L24</f>
        <v>12</v>
      </c>
      <c r="J337" s="456">
        <f xml:space="preserve"> Outputs!M24</f>
        <v>12</v>
      </c>
      <c r="K337" s="456">
        <f xml:space="preserve"> Outputs!N24</f>
        <v>12</v>
      </c>
      <c r="L337" s="456">
        <f xml:space="preserve"> Outputs!O24</f>
        <v>12</v>
      </c>
      <c r="M337" s="456">
        <f xml:space="preserve"> Outputs!P24</f>
        <v>12</v>
      </c>
      <c r="N337" s="456">
        <f xml:space="preserve"> Outputs!Q24</f>
        <v>12</v>
      </c>
      <c r="O337" s="456">
        <f xml:space="preserve"> Outputs!R24</f>
        <v>12</v>
      </c>
      <c r="P337" s="456">
        <f xml:space="preserve"> Outputs!S24</f>
        <v>12</v>
      </c>
      <c r="Q337" s="456">
        <f xml:space="preserve"> Outputs!T24</f>
        <v>12</v>
      </c>
      <c r="R337" s="456">
        <f xml:space="preserve"> Outputs!U24</f>
        <v>12</v>
      </c>
      <c r="S337" s="456">
        <f xml:space="preserve"> Outputs!V24</f>
        <v>12</v>
      </c>
      <c r="T337" s="456">
        <f xml:space="preserve"> Outputs!W24</f>
        <v>12</v>
      </c>
      <c r="U337" s="456">
        <f xml:space="preserve"> Outputs!X24</f>
        <v>12</v>
      </c>
      <c r="V337" s="456">
        <f xml:space="preserve"> Outputs!Y24</f>
        <v>12</v>
      </c>
      <c r="W337" s="456">
        <f xml:space="preserve"> Outputs!Z24</f>
        <v>12</v>
      </c>
      <c r="X337" s="456">
        <f xml:space="preserve"> Outputs!AA24</f>
        <v>12</v>
      </c>
      <c r="Y337" s="456">
        <f xml:space="preserve"> Outputs!AB24</f>
        <v>12</v>
      </c>
    </row>
    <row r="338" spans="1:25" ht="14">
      <c r="A338" t="s">
        <v>844</v>
      </c>
      <c r="B338" s="455" t="s">
        <v>758</v>
      </c>
      <c r="C338" s="455" t="s">
        <v>441</v>
      </c>
      <c r="D338" s="455" t="s">
        <v>50</v>
      </c>
      <c r="E338" s="455" t="s">
        <v>427</v>
      </c>
      <c r="F338" s="455"/>
      <c r="G338" s="456">
        <f xml:space="preserve"> Outputs!J25</f>
        <v>93.3</v>
      </c>
      <c r="H338" s="456">
        <f xml:space="preserve"> Outputs!K25</f>
        <v>95.9</v>
      </c>
      <c r="I338" s="456">
        <f xml:space="preserve"> Outputs!L25</f>
        <v>98</v>
      </c>
      <c r="J338" s="456">
        <f xml:space="preserve"> Outputs!M25</f>
        <v>99.6</v>
      </c>
      <c r="K338" s="456">
        <f xml:space="preserve"> Outputs!N25</f>
        <v>99.9</v>
      </c>
      <c r="L338" s="456">
        <f xml:space="preserve"> Outputs!O25</f>
        <v>100.6</v>
      </c>
      <c r="M338" s="456">
        <f xml:space="preserve"> Outputs!P25</f>
        <v>103.2</v>
      </c>
      <c r="N338" s="456">
        <f xml:space="preserve"> Outputs!Q25</f>
        <v>105.5</v>
      </c>
      <c r="O338" s="456">
        <f xml:space="preserve"> Outputs!R25</f>
        <v>107.6</v>
      </c>
      <c r="P338" s="456">
        <f xml:space="preserve"> Outputs!S25</f>
        <v>109.70335473997172</v>
      </c>
      <c r="Q338" s="456">
        <f xml:space="preserve"> Outputs!T25</f>
        <v>111.89742183477122</v>
      </c>
      <c r="R338" s="456">
        <f xml:space="preserve"> Outputs!U25</f>
        <v>114.1726572294514</v>
      </c>
      <c r="S338" s="456">
        <f xml:space="preserve"> Outputs!V25</f>
        <v>116.57028303126997</v>
      </c>
      <c r="T338" s="456">
        <f xml:space="preserve"> Outputs!W25</f>
        <v>119.0182589749267</v>
      </c>
      <c r="U338" s="456">
        <f xml:space="preserve"> Outputs!X25</f>
        <v>121.39862415442524</v>
      </c>
      <c r="V338" s="456">
        <f xml:space="preserve"> Outputs!Y25</f>
        <v>123.82659663751375</v>
      </c>
      <c r="W338" s="456">
        <f xml:space="preserve"> Outputs!Z25</f>
        <v>126.30312857026402</v>
      </c>
      <c r="X338" s="456">
        <f xml:space="preserve"> Outputs!AA25</f>
        <v>128.8291911416693</v>
      </c>
      <c r="Y338" s="456">
        <f xml:space="preserve"> Outputs!AB25</f>
        <v>131.40577496450268</v>
      </c>
    </row>
    <row r="339" spans="1:25" ht="14">
      <c r="A339" t="s">
        <v>844</v>
      </c>
      <c r="B339" s="455" t="s">
        <v>759</v>
      </c>
      <c r="C339" s="455" t="s">
        <v>442</v>
      </c>
      <c r="D339" s="455" t="s">
        <v>50</v>
      </c>
      <c r="E339" s="455" t="s">
        <v>427</v>
      </c>
      <c r="F339" s="455"/>
      <c r="G339" s="456">
        <f xml:space="preserve"> Outputs!J26</f>
        <v>93.5</v>
      </c>
      <c r="H339" s="456">
        <f xml:space="preserve"> Outputs!K26</f>
        <v>95.9</v>
      </c>
      <c r="I339" s="456">
        <f xml:space="preserve"> Outputs!L26</f>
        <v>98.2</v>
      </c>
      <c r="J339" s="456">
        <f xml:space="preserve"> Outputs!M26</f>
        <v>99.6</v>
      </c>
      <c r="K339" s="456">
        <f xml:space="preserve"> Outputs!N26</f>
        <v>100.1</v>
      </c>
      <c r="L339" s="456">
        <f xml:space="preserve"> Outputs!O26</f>
        <v>100.8</v>
      </c>
      <c r="M339" s="456">
        <f xml:space="preserve"> Outputs!P26</f>
        <v>103.5</v>
      </c>
      <c r="N339" s="456">
        <f xml:space="preserve"> Outputs!Q26</f>
        <v>105.9</v>
      </c>
      <c r="O339" s="456">
        <f xml:space="preserve"> Outputs!R26</f>
        <v>107.9</v>
      </c>
      <c r="P339" s="456">
        <f xml:space="preserve"> Outputs!S26</f>
        <v>109.88453874941817</v>
      </c>
      <c r="Q339" s="456">
        <f xml:space="preserve"> Outputs!T26</f>
        <v>112.08222952440661</v>
      </c>
      <c r="R339" s="456">
        <f xml:space="preserve"> Outputs!U26</f>
        <v>114.37056169674494</v>
      </c>
      <c r="S339" s="456">
        <f xml:space="preserve"> Outputs!V26</f>
        <v>116.77234349237666</v>
      </c>
      <c r="T339" s="456">
        <f xml:space="preserve"> Outputs!W26</f>
        <v>119.22456270571664</v>
      </c>
      <c r="U339" s="456">
        <f xml:space="preserve"> Outputs!X26</f>
        <v>121.60905395983097</v>
      </c>
      <c r="V339" s="456">
        <f xml:space="preserve"> Outputs!Y26</f>
        <v>124.0412350390276</v>
      </c>
      <c r="W339" s="456">
        <f xml:space="preserve"> Outputs!Z26</f>
        <v>126.52205973980816</v>
      </c>
      <c r="X339" s="456">
        <f xml:space="preserve"> Outputs!AA26</f>
        <v>129.05250093460432</v>
      </c>
      <c r="Y339" s="456">
        <f xml:space="preserve"> Outputs!AB26</f>
        <v>131.63355095329641</v>
      </c>
    </row>
    <row r="340" spans="1:25" ht="14">
      <c r="A340" t="s">
        <v>844</v>
      </c>
      <c r="B340" s="455" t="s">
        <v>760</v>
      </c>
      <c r="C340" s="455" t="s">
        <v>443</v>
      </c>
      <c r="D340" s="455" t="s">
        <v>50</v>
      </c>
      <c r="E340" s="455" t="s">
        <v>427</v>
      </c>
      <c r="F340" s="455"/>
      <c r="G340" s="456">
        <f xml:space="preserve"> Outputs!J27</f>
        <v>93.5</v>
      </c>
      <c r="H340" s="456">
        <f xml:space="preserve"> Outputs!K27</f>
        <v>95.6</v>
      </c>
      <c r="I340" s="456">
        <f xml:space="preserve"> Outputs!L27</f>
        <v>98</v>
      </c>
      <c r="J340" s="456">
        <f xml:space="preserve"> Outputs!M27</f>
        <v>99.8</v>
      </c>
      <c r="K340" s="456">
        <f xml:space="preserve"> Outputs!N27</f>
        <v>100.1</v>
      </c>
      <c r="L340" s="456">
        <f xml:space="preserve"> Outputs!O27</f>
        <v>101</v>
      </c>
      <c r="M340" s="456">
        <f xml:space="preserve"> Outputs!P27</f>
        <v>103.5</v>
      </c>
      <c r="N340" s="456">
        <f xml:space="preserve"> Outputs!Q27</f>
        <v>105.9</v>
      </c>
      <c r="O340" s="456">
        <f xml:space="preserve"> Outputs!R27</f>
        <v>107.9</v>
      </c>
      <c r="P340" s="456">
        <f xml:space="preserve"> Outputs!S27</f>
        <v>110.06602199898684</v>
      </c>
      <c r="Q340" s="456">
        <f xml:space="preserve"> Outputs!T27</f>
        <v>112.26734243896665</v>
      </c>
      <c r="R340" s="456">
        <f xml:space="preserve"> Outputs!U27</f>
        <v>114.56880920745294</v>
      </c>
      <c r="S340" s="456">
        <f xml:space="preserve"> Outputs!V27</f>
        <v>116.97475420080953</v>
      </c>
      <c r="T340" s="456">
        <f xml:space="preserve"> Outputs!W27</f>
        <v>119.4312240390266</v>
      </c>
      <c r="U340" s="456">
        <f xml:space="preserve"> Outputs!X27</f>
        <v>121.81984851980714</v>
      </c>
      <c r="V340" s="456">
        <f xml:space="preserve"> Outputs!Y27</f>
        <v>124.25624549020328</v>
      </c>
      <c r="W340" s="456">
        <f xml:space="preserve"> Outputs!Z27</f>
        <v>126.74137040000736</v>
      </c>
      <c r="X340" s="456">
        <f xml:space="preserve"> Outputs!AA27</f>
        <v>129.27619780800751</v>
      </c>
      <c r="Y340" s="456">
        <f xml:space="preserve"> Outputs!AB27</f>
        <v>131.86172176416767</v>
      </c>
    </row>
    <row r="341" spans="1:25" ht="14">
      <c r="A341" t="s">
        <v>844</v>
      </c>
      <c r="B341" s="455" t="s">
        <v>761</v>
      </c>
      <c r="C341" s="455" t="s">
        <v>444</v>
      </c>
      <c r="D341" s="455" t="s">
        <v>50</v>
      </c>
      <c r="E341" s="455" t="s">
        <v>427</v>
      </c>
      <c r="F341" s="455"/>
      <c r="G341" s="456">
        <f xml:space="preserve"> Outputs!J28</f>
        <v>93.5</v>
      </c>
      <c r="H341" s="456">
        <f xml:space="preserve"> Outputs!K28</f>
        <v>95.7</v>
      </c>
      <c r="I341" s="456">
        <f xml:space="preserve"> Outputs!L28</f>
        <v>98</v>
      </c>
      <c r="J341" s="456">
        <f xml:space="preserve"> Outputs!M28</f>
        <v>99.6</v>
      </c>
      <c r="K341" s="456">
        <f xml:space="preserve"> Outputs!N28</f>
        <v>100</v>
      </c>
      <c r="L341" s="456">
        <f xml:space="preserve"> Outputs!O28</f>
        <v>100.9</v>
      </c>
      <c r="M341" s="456">
        <f xml:space="preserve"> Outputs!P28</f>
        <v>103.5</v>
      </c>
      <c r="N341" s="456">
        <f xml:space="preserve"> Outputs!Q28</f>
        <v>105.9</v>
      </c>
      <c r="O341" s="456">
        <f xml:space="preserve"> Outputs!R28</f>
        <v>108</v>
      </c>
      <c r="P341" s="456">
        <f xml:space="preserve"> Outputs!S28</f>
        <v>110.24780498289711</v>
      </c>
      <c r="Q341" s="456">
        <f xml:space="preserve"> Outputs!T28</f>
        <v>112.45276108255513</v>
      </c>
      <c r="R341" s="456">
        <f xml:space="preserve"> Outputs!U28</f>
        <v>114.7674003561996</v>
      </c>
      <c r="S341" s="456">
        <f xml:space="preserve"> Outputs!V28</f>
        <v>117.17751576367986</v>
      </c>
      <c r="T341" s="456">
        <f xml:space="preserve"> Outputs!W28</f>
        <v>119.63824359471722</v>
      </c>
      <c r="U341" s="456">
        <f xml:space="preserve"> Outputs!X28</f>
        <v>122.03100846661157</v>
      </c>
      <c r="V341" s="456">
        <f xml:space="preserve"> Outputs!Y28</f>
        <v>124.4716286359438</v>
      </c>
      <c r="W341" s="456">
        <f xml:space="preserve"> Outputs!Z28</f>
        <v>126.96106120866268</v>
      </c>
      <c r="X341" s="456">
        <f xml:space="preserve"> Outputs!AA28</f>
        <v>129.50028243283595</v>
      </c>
      <c r="Y341" s="456">
        <f xml:space="preserve"> Outputs!AB28</f>
        <v>132.09028808149267</v>
      </c>
    </row>
    <row r="342" spans="1:25" ht="14">
      <c r="A342" t="s">
        <v>844</v>
      </c>
      <c r="B342" s="455" t="s">
        <v>762</v>
      </c>
      <c r="C342" s="455" t="s">
        <v>445</v>
      </c>
      <c r="D342" s="455" t="s">
        <v>50</v>
      </c>
      <c r="E342" s="455" t="s">
        <v>427</v>
      </c>
      <c r="F342" s="455"/>
      <c r="G342" s="456">
        <f xml:space="preserve"> Outputs!J29</f>
        <v>93.9</v>
      </c>
      <c r="H342" s="456">
        <f xml:space="preserve"> Outputs!K29</f>
        <v>96.1</v>
      </c>
      <c r="I342" s="456">
        <f xml:space="preserve"> Outputs!L29</f>
        <v>98.4</v>
      </c>
      <c r="J342" s="456">
        <f xml:space="preserve"> Outputs!M29</f>
        <v>99.9</v>
      </c>
      <c r="K342" s="456">
        <f xml:space="preserve"> Outputs!N29</f>
        <v>100.3</v>
      </c>
      <c r="L342" s="456">
        <f xml:space="preserve"> Outputs!O29</f>
        <v>101.2</v>
      </c>
      <c r="M342" s="456">
        <f xml:space="preserve"> Outputs!P29</f>
        <v>104</v>
      </c>
      <c r="N342" s="456">
        <f xml:space="preserve"> Outputs!Q29</f>
        <v>106.5</v>
      </c>
      <c r="O342" s="456">
        <f xml:space="preserve"> Outputs!R29</f>
        <v>108.3</v>
      </c>
      <c r="P342" s="456">
        <f xml:space="preserve"> Outputs!S29</f>
        <v>110.42988819618461</v>
      </c>
      <c r="Q342" s="456">
        <f xml:space="preserve"> Outputs!T29</f>
        <v>112.63848596010838</v>
      </c>
      <c r="R342" s="456">
        <f xml:space="preserve"> Outputs!U29</f>
        <v>114.96633573863983</v>
      </c>
      <c r="S342" s="456">
        <f xml:space="preserve"> Outputs!V29</f>
        <v>117.38062878915133</v>
      </c>
      <c r="T342" s="456">
        <f xml:space="preserve"> Outputs!W29</f>
        <v>119.8456219937236</v>
      </c>
      <c r="U342" s="456">
        <f xml:space="preserve"> Outputs!X29</f>
        <v>122.24253443359807</v>
      </c>
      <c r="V342" s="456">
        <f xml:space="preserve"> Outputs!Y29</f>
        <v>124.68738512227003</v>
      </c>
      <c r="W342" s="456">
        <f xml:space="preserve"> Outputs!Z29</f>
        <v>127.18113282471543</v>
      </c>
      <c r="X342" s="456">
        <f xml:space="preserve"> Outputs!AA29</f>
        <v>129.72475548120974</v>
      </c>
      <c r="Y342" s="456">
        <f xml:space="preserve"> Outputs!AB29</f>
        <v>132.31925059083395</v>
      </c>
    </row>
    <row r="343" spans="1:25" ht="14">
      <c r="A343" t="s">
        <v>844</v>
      </c>
      <c r="B343" s="455" t="s">
        <v>763</v>
      </c>
      <c r="C343" s="455" t="s">
        <v>446</v>
      </c>
      <c r="D343" s="455" t="s">
        <v>50</v>
      </c>
      <c r="E343" s="455" t="s">
        <v>427</v>
      </c>
      <c r="F343" s="455"/>
      <c r="G343" s="456">
        <f xml:space="preserve"> Outputs!J30</f>
        <v>94.5</v>
      </c>
      <c r="H343" s="456">
        <f xml:space="preserve"> Outputs!K30</f>
        <v>96.4</v>
      </c>
      <c r="I343" s="456">
        <f xml:space="preserve"> Outputs!L30</f>
        <v>98.7</v>
      </c>
      <c r="J343" s="456">
        <f xml:space="preserve"> Outputs!M30</f>
        <v>100</v>
      </c>
      <c r="K343" s="456">
        <f xml:space="preserve"> Outputs!N30</f>
        <v>100.2</v>
      </c>
      <c r="L343" s="456">
        <f xml:space="preserve"> Outputs!O30</f>
        <v>101.5</v>
      </c>
      <c r="M343" s="456">
        <f xml:space="preserve"> Outputs!P30</f>
        <v>104.3</v>
      </c>
      <c r="N343" s="456">
        <f xml:space="preserve"> Outputs!Q30</f>
        <v>106.6</v>
      </c>
      <c r="O343" s="456">
        <f xml:space="preserve"> Outputs!R30</f>
        <v>108.4699996176289</v>
      </c>
      <c r="P343" s="456">
        <f xml:space="preserve"> Outputs!S30</f>
        <v>110.61227213470256</v>
      </c>
      <c r="Q343" s="456">
        <f xml:space="preserve"> Outputs!T30</f>
        <v>112.8245175773967</v>
      </c>
      <c r="R343" s="456">
        <f xml:space="preserve"> Outputs!U30</f>
        <v>115.16561595146101</v>
      </c>
      <c r="S343" s="456">
        <f xml:space="preserve"> Outputs!V30</f>
        <v>117.58409388644176</v>
      </c>
      <c r="T343" s="456">
        <f xml:space="preserve"> Outputs!W30</f>
        <v>120.05335985805712</v>
      </c>
      <c r="U343" s="456">
        <f xml:space="preserve"> Outputs!X30</f>
        <v>122.45442705521826</v>
      </c>
      <c r="V343" s="456">
        <f xml:space="preserve"> Outputs!Y30</f>
        <v>124.90351559632263</v>
      </c>
      <c r="W343" s="456">
        <f xml:space="preserve"> Outputs!Z30</f>
        <v>127.40158590824909</v>
      </c>
      <c r="X343" s="456">
        <f xml:space="preserve"> Outputs!AA30</f>
        <v>129.94961762641407</v>
      </c>
      <c r="Y343" s="456">
        <f xml:space="preserve"> Outputs!AB30</f>
        <v>132.54860997894235</v>
      </c>
    </row>
    <row r="344" spans="1:25" ht="14">
      <c r="A344" t="s">
        <v>844</v>
      </c>
      <c r="B344" s="455" t="s">
        <v>764</v>
      </c>
      <c r="C344" s="455" t="s">
        <v>447</v>
      </c>
      <c r="D344" s="455" t="s">
        <v>50</v>
      </c>
      <c r="E344" s="455" t="s">
        <v>427</v>
      </c>
      <c r="F344" s="455"/>
      <c r="G344" s="456">
        <f xml:space="preserve"> Outputs!J31</f>
        <v>94.5</v>
      </c>
      <c r="H344" s="456">
        <f xml:space="preserve"> Outputs!K31</f>
        <v>96.8</v>
      </c>
      <c r="I344" s="456">
        <f xml:space="preserve"> Outputs!L31</f>
        <v>98.8</v>
      </c>
      <c r="J344" s="456">
        <f xml:space="preserve"> Outputs!M31</f>
        <v>100.1</v>
      </c>
      <c r="K344" s="456">
        <f xml:space="preserve"> Outputs!N31</f>
        <v>100.3</v>
      </c>
      <c r="L344" s="456">
        <f xml:space="preserve"> Outputs!O31</f>
        <v>101.6</v>
      </c>
      <c r="M344" s="456">
        <f xml:space="preserve"> Outputs!P31</f>
        <v>104.4</v>
      </c>
      <c r="N344" s="456">
        <f xml:space="preserve"> Outputs!Q31</f>
        <v>106.7</v>
      </c>
      <c r="O344" s="456">
        <f xml:space="preserve"> Outputs!R31</f>
        <v>108.64026608539625</v>
      </c>
      <c r="P344" s="456">
        <f xml:space="preserve"> Outputs!S31</f>
        <v>110.79495729512315</v>
      </c>
      <c r="Q344" s="456">
        <f xml:space="preserve"> Outputs!T31</f>
        <v>113.01085644102571</v>
      </c>
      <c r="R344" s="456">
        <f xml:space="preserve"> Outputs!U31</f>
        <v>115.36524159238483</v>
      </c>
      <c r="S344" s="456">
        <f xml:space="preserve"> Outputs!V31</f>
        <v>117.78791166582499</v>
      </c>
      <c r="T344" s="456">
        <f xml:space="preserve"> Outputs!W31</f>
        <v>120.2614578108074</v>
      </c>
      <c r="U344" s="456">
        <f xml:space="preserve"> Outputs!X31</f>
        <v>122.66668696702355</v>
      </c>
      <c r="V344" s="456">
        <f xml:space="preserve"> Outputs!Y31</f>
        <v>125.12002070636403</v>
      </c>
      <c r="W344" s="456">
        <f xml:space="preserve"> Outputs!Z31</f>
        <v>127.62242112049131</v>
      </c>
      <c r="X344" s="456">
        <f xml:space="preserve"> Outputs!AA31</f>
        <v>130.17486954290115</v>
      </c>
      <c r="Y344" s="456">
        <f xml:space="preserve"> Outputs!AB31</f>
        <v>132.77836693375917</v>
      </c>
    </row>
    <row r="345" spans="1:25" ht="14">
      <c r="A345" t="s">
        <v>844</v>
      </c>
      <c r="B345" s="455" t="s">
        <v>765</v>
      </c>
      <c r="C345" s="455" t="s">
        <v>448</v>
      </c>
      <c r="D345" s="455" t="s">
        <v>50</v>
      </c>
      <c r="E345" s="455" t="s">
        <v>427</v>
      </c>
      <c r="F345" s="455"/>
      <c r="G345" s="456">
        <f xml:space="preserve"> Outputs!J32</f>
        <v>94.7</v>
      </c>
      <c r="H345" s="456">
        <f xml:space="preserve"> Outputs!K32</f>
        <v>97</v>
      </c>
      <c r="I345" s="456">
        <f xml:space="preserve"> Outputs!L32</f>
        <v>98.8</v>
      </c>
      <c r="J345" s="456">
        <f xml:space="preserve"> Outputs!M32</f>
        <v>99.9</v>
      </c>
      <c r="K345" s="456">
        <f xml:space="preserve"> Outputs!N32</f>
        <v>100.3</v>
      </c>
      <c r="L345" s="456">
        <f xml:space="preserve"> Outputs!O32</f>
        <v>101.8</v>
      </c>
      <c r="M345" s="456">
        <f xml:space="preserve"> Outputs!P32</f>
        <v>104.7</v>
      </c>
      <c r="N345" s="456">
        <f xml:space="preserve"> Outputs!Q32</f>
        <v>106.9</v>
      </c>
      <c r="O345" s="456">
        <f xml:space="preserve"> Outputs!R32</f>
        <v>108.81079982217945</v>
      </c>
      <c r="P345" s="456">
        <f xml:space="preserve"> Outputs!S32</f>
        <v>110.97794417493883</v>
      </c>
      <c r="Q345" s="456">
        <f xml:space="preserve"> Outputs!T32</f>
        <v>113.1975030584377</v>
      </c>
      <c r="R345" s="456">
        <f xml:space="preserve"> Outputs!U32</f>
        <v>115.56521326016906</v>
      </c>
      <c r="S345" s="456">
        <f xml:space="preserve"> Outputs!V32</f>
        <v>117.99208273863269</v>
      </c>
      <c r="T345" s="456">
        <f xml:space="preserve"> Outputs!W32</f>
        <v>120.46991647614406</v>
      </c>
      <c r="U345" s="456">
        <f xml:space="preserve"> Outputs!X32</f>
        <v>122.87931480566695</v>
      </c>
      <c r="V345" s="456">
        <f xml:space="preserve"> Outputs!Y32</f>
        <v>125.3369011017803</v>
      </c>
      <c r="W345" s="456">
        <f xml:space="preserve"> Outputs!Z32</f>
        <v>127.8436391238159</v>
      </c>
      <c r="X345" s="456">
        <f xml:space="preserve"> Outputs!AA32</f>
        <v>130.40051190629222</v>
      </c>
      <c r="Y345" s="456">
        <f xml:space="preserve"> Outputs!AB32</f>
        <v>133.00852214441807</v>
      </c>
    </row>
    <row r="346" spans="1:25" ht="14">
      <c r="A346" t="s">
        <v>844</v>
      </c>
      <c r="B346" s="455" t="s">
        <v>766</v>
      </c>
      <c r="C346" s="455" t="s">
        <v>449</v>
      </c>
      <c r="D346" s="455" t="s">
        <v>50</v>
      </c>
      <c r="E346" s="455" t="s">
        <v>427</v>
      </c>
      <c r="F346" s="455"/>
      <c r="G346" s="456">
        <f xml:space="preserve"> Outputs!J33</f>
        <v>95</v>
      </c>
      <c r="H346" s="456">
        <f xml:space="preserve"> Outputs!K33</f>
        <v>97.3</v>
      </c>
      <c r="I346" s="456">
        <f xml:space="preserve"> Outputs!L33</f>
        <v>99.2</v>
      </c>
      <c r="J346" s="456">
        <f xml:space="preserve"> Outputs!M33</f>
        <v>99.9</v>
      </c>
      <c r="K346" s="456">
        <f xml:space="preserve"> Outputs!N33</f>
        <v>100.4</v>
      </c>
      <c r="L346" s="456">
        <f xml:space="preserve"> Outputs!O33</f>
        <v>102.2</v>
      </c>
      <c r="M346" s="456">
        <f xml:space="preserve"> Outputs!P33</f>
        <v>105</v>
      </c>
      <c r="N346" s="456">
        <f xml:space="preserve"> Outputs!Q33</f>
        <v>107.1</v>
      </c>
      <c r="O346" s="456">
        <f xml:space="preserve"> Outputs!R33</f>
        <v>108.98160124751338</v>
      </c>
      <c r="P346" s="456">
        <f xml:space="preserve"> Outputs!S33</f>
        <v>111.1612332724637</v>
      </c>
      <c r="Q346" s="456">
        <f xml:space="preserve"> Outputs!T33</f>
        <v>113.38445793791308</v>
      </c>
      <c r="R346" s="456">
        <f xml:space="preserve"> Outputs!U33</f>
        <v>115.76553155460934</v>
      </c>
      <c r="S346" s="456">
        <f xml:space="preserve"> Outputs!V33</f>
        <v>118.19660771725621</v>
      </c>
      <c r="T346" s="456">
        <f xml:space="preserve"> Outputs!W33</f>
        <v>120.67873647931867</v>
      </c>
      <c r="U346" s="456">
        <f xml:space="preserve"> Outputs!X33</f>
        <v>123.09231120890504</v>
      </c>
      <c r="V346" s="456">
        <f xml:space="preserve"> Outputs!Y33</f>
        <v>125.55415743308315</v>
      </c>
      <c r="W346" s="456">
        <f xml:space="preserve"> Outputs!Z33</f>
        <v>128.0652405817448</v>
      </c>
      <c r="X346" s="456">
        <f xml:space="preserve"> Outputs!AA33</f>
        <v>130.6265453933797</v>
      </c>
      <c r="Y346" s="456">
        <f xml:space="preserve"> Outputs!AB33</f>
        <v>133.23907630124731</v>
      </c>
    </row>
    <row r="347" spans="1:25" ht="14">
      <c r="A347" t="s">
        <v>844</v>
      </c>
      <c r="B347" s="455" t="s">
        <v>767</v>
      </c>
      <c r="C347" s="455" t="s">
        <v>450</v>
      </c>
      <c r="D347" s="455" t="s">
        <v>50</v>
      </c>
      <c r="E347" s="455" t="s">
        <v>427</v>
      </c>
      <c r="F347" s="455"/>
      <c r="G347" s="456">
        <f xml:space="preserve"> Outputs!J34</f>
        <v>94.7</v>
      </c>
      <c r="H347" s="456">
        <f xml:space="preserve"> Outputs!K34</f>
        <v>97</v>
      </c>
      <c r="I347" s="456">
        <f xml:space="preserve"> Outputs!L34</f>
        <v>98.7</v>
      </c>
      <c r="J347" s="456">
        <f xml:space="preserve"> Outputs!M34</f>
        <v>99.2</v>
      </c>
      <c r="K347" s="456">
        <f xml:space="preserve"> Outputs!N34</f>
        <v>99.9</v>
      </c>
      <c r="L347" s="456">
        <f xml:space="preserve"> Outputs!O34</f>
        <v>101.8</v>
      </c>
      <c r="M347" s="456">
        <f xml:space="preserve"> Outputs!P34</f>
        <v>104.5</v>
      </c>
      <c r="N347" s="456">
        <f xml:space="preserve"> Outputs!Q34</f>
        <v>106.4</v>
      </c>
      <c r="O347" s="456">
        <f xml:space="preserve"> Outputs!R34</f>
        <v>109.1615932223871</v>
      </c>
      <c r="P347" s="456">
        <f xml:space="preserve"> Outputs!S34</f>
        <v>111.3448250868349</v>
      </c>
      <c r="Q347" s="456">
        <f xml:space="preserve"> Outputs!T34</f>
        <v>113.58099615723886</v>
      </c>
      <c r="R347" s="456">
        <f xml:space="preserve"> Outputs!U34</f>
        <v>115.96619707654096</v>
      </c>
      <c r="S347" s="456">
        <f xml:space="preserve"> Outputs!V34</f>
        <v>118.40148721514839</v>
      </c>
      <c r="T347" s="456">
        <f xml:space="preserve"> Outputs!W34</f>
        <v>120.88791844666659</v>
      </c>
      <c r="U347" s="456">
        <f xml:space="preserve"> Outputs!X34</f>
        <v>123.30567681559992</v>
      </c>
      <c r="V347" s="456">
        <f xml:space="preserve"> Outputs!Y34</f>
        <v>125.77179035191192</v>
      </c>
      <c r="W347" s="456">
        <f xml:space="preserve"> Outputs!Z34</f>
        <v>128.28722615895015</v>
      </c>
      <c r="X347" s="456">
        <f xml:space="preserve"> Outputs!AA34</f>
        <v>130.85297068212915</v>
      </c>
      <c r="Y347" s="456">
        <f xml:space="preserve"> Outputs!AB34</f>
        <v>133.47003009577173</v>
      </c>
    </row>
    <row r="348" spans="1:25" ht="14">
      <c r="A348" t="s">
        <v>844</v>
      </c>
      <c r="B348" s="455" t="s">
        <v>768</v>
      </c>
      <c r="C348" s="455" t="s">
        <v>451</v>
      </c>
      <c r="D348" s="455" t="s">
        <v>50</v>
      </c>
      <c r="E348" s="455" t="s">
        <v>427</v>
      </c>
      <c r="F348" s="455"/>
      <c r="G348" s="456">
        <f xml:space="preserve"> Outputs!J35</f>
        <v>95.2</v>
      </c>
      <c r="H348" s="456">
        <f xml:space="preserve"> Outputs!K35</f>
        <v>97.5</v>
      </c>
      <c r="I348" s="456">
        <f xml:space="preserve"> Outputs!L35</f>
        <v>99.1</v>
      </c>
      <c r="J348" s="456">
        <f xml:space="preserve"> Outputs!M35</f>
        <v>99.5</v>
      </c>
      <c r="K348" s="456">
        <f xml:space="preserve"> Outputs!N35</f>
        <v>100.1</v>
      </c>
      <c r="L348" s="456">
        <f xml:space="preserve"> Outputs!O35</f>
        <v>102.4</v>
      </c>
      <c r="M348" s="456">
        <f xml:space="preserve"> Outputs!P35</f>
        <v>104.9</v>
      </c>
      <c r="N348" s="456">
        <f xml:space="preserve"> Outputs!Q35</f>
        <v>106.8</v>
      </c>
      <c r="O348" s="456">
        <f xml:space="preserve"> Outputs!R35</f>
        <v>109.34188246864102</v>
      </c>
      <c r="P348" s="456">
        <f xml:space="preserve"> Outputs!S35</f>
        <v>111.52872011801389</v>
      </c>
      <c r="Q348" s="456">
        <f xml:space="preserve"> Outputs!T35</f>
        <v>113.7778750517538</v>
      </c>
      <c r="R348" s="456">
        <f xml:space="preserve"> Outputs!U35</f>
        <v>116.16721042784071</v>
      </c>
      <c r="S348" s="456">
        <f xml:space="preserve"> Outputs!V35</f>
        <v>118.60672184682544</v>
      </c>
      <c r="T348" s="456">
        <f xml:space="preserve"> Outputs!W35</f>
        <v>121.09746300560886</v>
      </c>
      <c r="U348" s="456">
        <f xml:space="preserve"> Outputs!X35</f>
        <v>123.51941226572104</v>
      </c>
      <c r="V348" s="456">
        <f xml:space="preserve"> Outputs!Y35</f>
        <v>125.98980051103547</v>
      </c>
      <c r="W348" s="456">
        <f xml:space="preserve"> Outputs!Z35</f>
        <v>128.50959652125619</v>
      </c>
      <c r="X348" s="456">
        <f xml:space="preserve"> Outputs!AA35</f>
        <v>131.07978845168131</v>
      </c>
      <c r="Y348" s="456">
        <f xml:space="preserve"> Outputs!AB35</f>
        <v>133.70138422071494</v>
      </c>
    </row>
    <row r="349" spans="1:25" ht="14">
      <c r="A349" t="s">
        <v>844</v>
      </c>
      <c r="B349" s="455" t="s">
        <v>769</v>
      </c>
      <c r="C349" s="455" t="s">
        <v>452</v>
      </c>
      <c r="D349" s="455" t="s">
        <v>50</v>
      </c>
      <c r="E349" s="455" t="s">
        <v>427</v>
      </c>
      <c r="F349" s="455"/>
      <c r="G349" s="456">
        <f xml:space="preserve"> Outputs!J36</f>
        <v>95.4</v>
      </c>
      <c r="H349" s="456">
        <f xml:space="preserve"> Outputs!K36</f>
        <v>97.8</v>
      </c>
      <c r="I349" s="456">
        <f xml:space="preserve"> Outputs!L36</f>
        <v>99.3</v>
      </c>
      <c r="J349" s="456">
        <f xml:space="preserve"> Outputs!M36</f>
        <v>99.6</v>
      </c>
      <c r="K349" s="456">
        <f xml:space="preserve"> Outputs!N36</f>
        <v>100.4</v>
      </c>
      <c r="L349" s="456">
        <f xml:space="preserve"> Outputs!O36</f>
        <v>102.7</v>
      </c>
      <c r="M349" s="456">
        <f xml:space="preserve"> Outputs!P36</f>
        <v>105.1</v>
      </c>
      <c r="N349" s="456">
        <f xml:space="preserve"> Outputs!Q36</f>
        <v>107</v>
      </c>
      <c r="O349" s="456">
        <f xml:space="preserve"> Outputs!R36</f>
        <v>109.52246947724298</v>
      </c>
      <c r="P349" s="456">
        <f xml:space="preserve"> Outputs!S36</f>
        <v>111.7129188667879</v>
      </c>
      <c r="Q349" s="456">
        <f xml:space="preserve"> Outputs!T36</f>
        <v>113.97509521197706</v>
      </c>
      <c r="R349" s="456">
        <f xml:space="preserve"> Outputs!U36</f>
        <v>116.36857221142867</v>
      </c>
      <c r="S349" s="456">
        <f xml:space="preserve"> Outputs!V36</f>
        <v>118.81231222786873</v>
      </c>
      <c r="T349" s="456">
        <f xml:space="preserve"> Outputs!W36</f>
        <v>121.30737078465407</v>
      </c>
      <c r="U349" s="456">
        <f xml:space="preserve"> Outputs!X36</f>
        <v>123.73351820034715</v>
      </c>
      <c r="V349" s="456">
        <f xml:space="preserve"> Outputs!Y36</f>
        <v>126.20818856435409</v>
      </c>
      <c r="W349" s="456">
        <f xml:space="preserve"> Outputs!Z36</f>
        <v>128.73235233564117</v>
      </c>
      <c r="X349" s="456">
        <f xml:space="preserve"> Outputs!AA36</f>
        <v>131.30699938235398</v>
      </c>
      <c r="Y349" s="456">
        <f xml:space="preserve"> Outputs!AB36</f>
        <v>133.93313937000107</v>
      </c>
    </row>
    <row r="350" spans="1:25" ht="14">
      <c r="A350" t="s">
        <v>844</v>
      </c>
      <c r="B350" s="455" t="s">
        <v>770</v>
      </c>
      <c r="C350" s="455" t="s">
        <v>453</v>
      </c>
      <c r="D350" s="455" t="s">
        <v>1</v>
      </c>
      <c r="E350" s="455" t="s">
        <v>427</v>
      </c>
      <c r="F350" s="455"/>
      <c r="G350" s="558">
        <f xml:space="preserve"> Outputs!J39</f>
        <v>0</v>
      </c>
      <c r="H350" s="558">
        <f xml:space="preserve"> Outputs!K39</f>
        <v>0</v>
      </c>
      <c r="I350" s="558">
        <f xml:space="preserve"> Outputs!L39</f>
        <v>0</v>
      </c>
      <c r="J350" s="558">
        <f xml:space="preserve"> Outputs!M39</f>
        <v>0</v>
      </c>
      <c r="K350" s="558">
        <f xml:space="preserve"> Outputs!N39</f>
        <v>0</v>
      </c>
      <c r="L350" s="558">
        <f xml:space="preserve"> Outputs!O39</f>
        <v>0</v>
      </c>
      <c r="M350" s="558">
        <f xml:space="preserve"> Outputs!P39</f>
        <v>0</v>
      </c>
      <c r="N350" s="558">
        <f xml:space="preserve"> Outputs!Q39</f>
        <v>0.03</v>
      </c>
      <c r="O350" s="558">
        <f xml:space="preserve"> Outputs!R39</f>
        <v>0.03</v>
      </c>
      <c r="P350" s="558">
        <f xml:space="preserve"> Outputs!S39</f>
        <v>0.03</v>
      </c>
      <c r="Q350" s="558">
        <f xml:space="preserve"> Outputs!T39</f>
        <v>0.03</v>
      </c>
      <c r="R350" s="558">
        <f xml:space="preserve"> Outputs!U39</f>
        <v>0.03</v>
      </c>
      <c r="S350" s="558">
        <f xml:space="preserve"> Outputs!V39</f>
        <v>0.03</v>
      </c>
      <c r="T350" s="558">
        <f xml:space="preserve"> Outputs!W39</f>
        <v>0.03</v>
      </c>
      <c r="U350" s="558">
        <f xml:space="preserve"> Outputs!X39</f>
        <v>0.03</v>
      </c>
      <c r="V350" s="558">
        <f xml:space="preserve"> Outputs!Y39</f>
        <v>0.03</v>
      </c>
      <c r="W350" s="558">
        <f xml:space="preserve"> Outputs!Z39</f>
        <v>0.03</v>
      </c>
      <c r="X350" s="558">
        <f xml:space="preserve"> Outputs!AA39</f>
        <v>0.03</v>
      </c>
      <c r="Y350" s="558">
        <f xml:space="preserve"> Outputs!AB39</f>
        <v>0.03</v>
      </c>
    </row>
    <row r="351" spans="1:25" ht="14">
      <c r="A351" t="s">
        <v>844</v>
      </c>
      <c r="B351" s="455" t="s">
        <v>771</v>
      </c>
      <c r="C351" s="455" t="s">
        <v>454</v>
      </c>
      <c r="D351" s="455" t="s">
        <v>50</v>
      </c>
      <c r="E351" s="455" t="s">
        <v>427</v>
      </c>
      <c r="F351" s="455"/>
      <c r="G351" s="456">
        <f xml:space="preserve"> Outputs!J42</f>
        <v>237.3416666666667</v>
      </c>
      <c r="H351" s="456">
        <f xml:space="preserve"> Outputs!K42</f>
        <v>244.67499999999998</v>
      </c>
      <c r="I351" s="456">
        <f xml:space="preserve"> Outputs!L42</f>
        <v>251.73333333333335</v>
      </c>
      <c r="J351" s="456">
        <f xml:space="preserve"> Outputs!M42</f>
        <v>256.66666666666669</v>
      </c>
      <c r="K351" s="456">
        <f xml:space="preserve"> Outputs!N42</f>
        <v>259.43333333333334</v>
      </c>
      <c r="L351" s="456">
        <f xml:space="preserve"> Outputs!O42</f>
        <v>264.99166666666673</v>
      </c>
      <c r="M351" s="456">
        <f xml:space="preserve"> Outputs!P42</f>
        <v>274.90833333333336</v>
      </c>
      <c r="N351" s="456">
        <f xml:space="preserve"> Outputs!Q42</f>
        <v>283.30833333333334</v>
      </c>
      <c r="O351" s="456">
        <f xml:space="preserve"> Outputs!R42</f>
        <v>292.2388184805576</v>
      </c>
      <c r="P351" s="456">
        <f xml:space="preserve"> Outputs!S42</f>
        <v>300.63476148772372</v>
      </c>
      <c r="Q351" s="456">
        <f xml:space="preserve"> Outputs!T42</f>
        <v>309.52983719330012</v>
      </c>
      <c r="R351" s="456">
        <f xml:space="preserve"> Outputs!U42</f>
        <v>319.28116714708784</v>
      </c>
      <c r="S351" s="456">
        <f xml:space="preserve"> Outputs!V42</f>
        <v>329.49816449579481</v>
      </c>
      <c r="T351" s="456">
        <f xml:space="preserve"> Outputs!W42</f>
        <v>340.04210575966027</v>
      </c>
      <c r="U351" s="456">
        <f xml:space="preserve"> Outputs!X42</f>
        <v>350.2433689324501</v>
      </c>
      <c r="V351" s="456">
        <f xml:space="preserve"> Outputs!Y42</f>
        <v>360.75067000042355</v>
      </c>
      <c r="W351" s="456">
        <f xml:space="preserve"> Outputs!Z42</f>
        <v>371.57319010043631</v>
      </c>
      <c r="X351" s="456">
        <f xml:space="preserve"> Outputs!AA42</f>
        <v>382.72038580344935</v>
      </c>
      <c r="Y351" s="456">
        <f xml:space="preserve"> Outputs!AB42</f>
        <v>394.20199737755303</v>
      </c>
    </row>
    <row r="352" spans="1:25" ht="14">
      <c r="A352" t="s">
        <v>844</v>
      </c>
      <c r="B352" s="455" t="s">
        <v>772</v>
      </c>
      <c r="C352" s="455" t="s">
        <v>455</v>
      </c>
      <c r="D352" s="455" t="s">
        <v>50</v>
      </c>
      <c r="E352" s="455" t="s">
        <v>427</v>
      </c>
      <c r="F352" s="455"/>
      <c r="G352" s="456">
        <f xml:space="preserve"> Outputs!J43</f>
        <v>94.308333333333351</v>
      </c>
      <c r="H352" s="456">
        <f xml:space="preserve"> Outputs!K43</f>
        <v>96.583333333333314</v>
      </c>
      <c r="I352" s="456">
        <f xml:space="preserve"> Outputs!L43</f>
        <v>98.600000000000009</v>
      </c>
      <c r="J352" s="456">
        <f xml:space="preserve"> Outputs!M43</f>
        <v>99.72499999999998</v>
      </c>
      <c r="K352" s="456">
        <f xml:space="preserve"> Outputs!N43</f>
        <v>100.16666666666667</v>
      </c>
      <c r="L352" s="456">
        <f xml:space="preserve"> Outputs!O43</f>
        <v>101.54166666666667</v>
      </c>
      <c r="M352" s="456">
        <f xml:space="preserve"> Outputs!P43</f>
        <v>104.21666666666665</v>
      </c>
      <c r="N352" s="456">
        <f xml:space="preserve"> Outputs!Q43</f>
        <v>106.43333333333334</v>
      </c>
      <c r="O352" s="456">
        <f xml:space="preserve"> Outputs!R43</f>
        <v>108.55238432841576</v>
      </c>
      <c r="P352" s="456">
        <f xml:space="preserve"> Outputs!S43</f>
        <v>110.7053733013603</v>
      </c>
      <c r="Q352" s="456">
        <f xml:space="preserve"> Outputs!T43</f>
        <v>112.92412852304592</v>
      </c>
      <c r="R352" s="456">
        <f xml:space="preserve"> Outputs!U43</f>
        <v>115.26744552524362</v>
      </c>
      <c r="S352" s="456">
        <f xml:space="preserve"> Outputs!V43</f>
        <v>117.68806188127378</v>
      </c>
      <c r="T352" s="456">
        <f xml:space="preserve"> Outputs!W43</f>
        <v>120.15951118078063</v>
      </c>
      <c r="U352" s="456">
        <f xml:space="preserve"> Outputs!X43</f>
        <v>122.56270140439625</v>
      </c>
      <c r="V352" s="456">
        <f xml:space="preserve"> Outputs!Y43</f>
        <v>125.01395543248417</v>
      </c>
      <c r="W352" s="456">
        <f xml:space="preserve"> Outputs!Z43</f>
        <v>127.51423454113387</v>
      </c>
      <c r="X352" s="456">
        <f xml:space="preserve"> Outputs!AA43</f>
        <v>130.06451923195652</v>
      </c>
      <c r="Y352" s="456">
        <f xml:space="preserve"> Outputs!AB43</f>
        <v>132.66580961659568</v>
      </c>
    </row>
    <row r="353" spans="1:25" ht="14">
      <c r="A353" t="s">
        <v>844</v>
      </c>
      <c r="B353" s="455" t="s">
        <v>773</v>
      </c>
      <c r="C353" s="455" t="s">
        <v>456</v>
      </c>
      <c r="D353" s="455" t="s">
        <v>1</v>
      </c>
      <c r="E353" s="455" t="s">
        <v>427</v>
      </c>
      <c r="F353" s="455"/>
      <c r="G353" s="558">
        <f xml:space="preserve"> Outputs!J46</f>
        <v>0</v>
      </c>
      <c r="H353" s="558">
        <f xml:space="preserve"> Outputs!K46</f>
        <v>2.9769392033542896E-2</v>
      </c>
      <c r="I353" s="558">
        <f xml:space="preserve"> Outputs!L46</f>
        <v>2.6465798045602673E-2</v>
      </c>
      <c r="J353" s="558">
        <f xml:space="preserve"> Outputs!M46</f>
        <v>1.983339944466489E-2</v>
      </c>
      <c r="K353" s="558">
        <f xml:space="preserve"> Outputs!N46</f>
        <v>1.0501750291715295E-2</v>
      </c>
      <c r="L353" s="558">
        <f xml:space="preserve"> Outputs!O46</f>
        <v>2.1939953810623525E-2</v>
      </c>
      <c r="M353" s="558">
        <f xml:space="preserve"> Outputs!P46</f>
        <v>3.8794726930320156E-2</v>
      </c>
      <c r="N353" s="558">
        <f xml:space="preserve"> Outputs!Q46</f>
        <v>3.1907179115300943E-2</v>
      </c>
      <c r="O353" s="558">
        <f xml:space="preserve"> Outputs!R46</f>
        <v>3.1089286235452596E-2</v>
      </c>
      <c r="P353" s="558">
        <f xml:space="preserve"> Outputs!S46</f>
        <v>2.7916629489431743E-2</v>
      </c>
      <c r="Q353" s="558">
        <f xml:space="preserve"> Outputs!T46</f>
        <v>2.9833184821123959E-2</v>
      </c>
      <c r="R353" s="558">
        <f xml:space="preserve"> Outputs!U46</f>
        <v>3.1833185109294782E-2</v>
      </c>
      <c r="S353" s="558">
        <f xml:space="preserve"> Outputs!V46</f>
        <v>3.2000000000000473E-2</v>
      </c>
      <c r="T353" s="558">
        <f xml:space="preserve"> Outputs!W46</f>
        <v>3.200000000000025E-2</v>
      </c>
      <c r="U353" s="558">
        <f xml:space="preserve"> Outputs!X46</f>
        <v>3.0000000000000027E-2</v>
      </c>
      <c r="V353" s="558">
        <f xml:space="preserve"> Outputs!Y46</f>
        <v>3.0000000000000027E-2</v>
      </c>
      <c r="W353" s="558">
        <f xml:space="preserve"> Outputs!Z46</f>
        <v>3.0000000000000027E-2</v>
      </c>
      <c r="X353" s="558">
        <f xml:space="preserve"> Outputs!AA46</f>
        <v>3.0000000000000027E-2</v>
      </c>
      <c r="Y353" s="558">
        <f xml:space="preserve"> Outputs!AB46</f>
        <v>3.0000000000000027E-2</v>
      </c>
    </row>
    <row r="354" spans="1:25" ht="14">
      <c r="A354" t="s">
        <v>844</v>
      </c>
      <c r="B354" s="455" t="s">
        <v>774</v>
      </c>
      <c r="C354" s="455" t="s">
        <v>457</v>
      </c>
      <c r="D354" s="455" t="s">
        <v>1</v>
      </c>
      <c r="E354" s="455" t="s">
        <v>427</v>
      </c>
      <c r="F354" s="455"/>
      <c r="G354" s="558">
        <f xml:space="preserve"> Outputs!J47</f>
        <v>0</v>
      </c>
      <c r="H354" s="558">
        <f xml:space="preserve"> Outputs!K47</f>
        <v>3.0897791510129391E-2</v>
      </c>
      <c r="I354" s="558">
        <f xml:space="preserve"> Outputs!L47</f>
        <v>2.8847791287762714E-2</v>
      </c>
      <c r="J354" s="558">
        <f xml:space="preserve"> Outputs!M47</f>
        <v>1.9597457627118731E-2</v>
      </c>
      <c r="K354" s="558">
        <f xml:space="preserve"> Outputs!N47</f>
        <v>1.0779220779220777E-2</v>
      </c>
      <c r="L354" s="558">
        <f xml:space="preserve"> Outputs!O47</f>
        <v>2.1424900424001248E-2</v>
      </c>
      <c r="M354" s="558">
        <f xml:space="preserve"> Outputs!P47</f>
        <v>3.7422560457875953E-2</v>
      </c>
      <c r="N354" s="558">
        <f xml:space="preserve"> Outputs!Q47</f>
        <v>3.0555639758707454E-2</v>
      </c>
      <c r="O354" s="558">
        <f xml:space="preserve"> Outputs!R47</f>
        <v>3.1522140708501123E-2</v>
      </c>
      <c r="P354" s="558">
        <f xml:space="preserve"> Outputs!S47</f>
        <v>2.8729732247137152E-2</v>
      </c>
      <c r="Q354" s="558">
        <f xml:space="preserve"> Outputs!T47</f>
        <v>2.9587648685595047E-2</v>
      </c>
      <c r="R354" s="558">
        <f xml:space="preserve"> Outputs!U47</f>
        <v>3.1503683270760252E-2</v>
      </c>
      <c r="S354" s="558">
        <f xml:space="preserve"> Outputs!V47</f>
        <v>3.2000000000000473E-2</v>
      </c>
      <c r="T354" s="558">
        <f xml:space="preserve"> Outputs!W47</f>
        <v>3.2000000000000028E-2</v>
      </c>
      <c r="U354" s="558">
        <f xml:space="preserve"> Outputs!X47</f>
        <v>3.0000000000000027E-2</v>
      </c>
      <c r="V354" s="558">
        <f xml:space="preserve"> Outputs!Y47</f>
        <v>2.9999999999999805E-2</v>
      </c>
      <c r="W354" s="558">
        <f xml:space="preserve"> Outputs!Z47</f>
        <v>3.0000000000000027E-2</v>
      </c>
      <c r="X354" s="558">
        <f xml:space="preserve"> Outputs!AA47</f>
        <v>2.9999999999999805E-2</v>
      </c>
      <c r="Y354" s="558">
        <f xml:space="preserve"> Outputs!AB47</f>
        <v>3.0000000000000471E-2</v>
      </c>
    </row>
    <row r="355" spans="1:25" ht="14">
      <c r="A355" t="s">
        <v>844</v>
      </c>
      <c r="B355" s="455" t="s">
        <v>775</v>
      </c>
      <c r="C355" s="455" t="s">
        <v>458</v>
      </c>
      <c r="D355" s="455" t="s">
        <v>1</v>
      </c>
      <c r="E355" s="455" t="s">
        <v>427</v>
      </c>
      <c r="F355" s="455"/>
      <c r="G355" s="558">
        <f xml:space="preserve"> Outputs!J48</f>
        <v>0</v>
      </c>
      <c r="H355" s="558">
        <f xml:space="preserve"> Outputs!K48</f>
        <v>3.2807308970099536E-2</v>
      </c>
      <c r="I355" s="558">
        <f xml:space="preserve"> Outputs!L48</f>
        <v>2.4527543224768911E-2</v>
      </c>
      <c r="J355" s="558">
        <f xml:space="preserve"> Outputs!M48</f>
        <v>9.0266875981162009E-3</v>
      </c>
      <c r="K355" s="558">
        <f xml:space="preserve"> Outputs!N48</f>
        <v>1.5558148580318898E-2</v>
      </c>
      <c r="L355" s="558">
        <f xml:space="preserve"> Outputs!O48</f>
        <v>3.1405591727307502E-2</v>
      </c>
      <c r="M355" s="558">
        <f xml:space="preserve"> Outputs!P48</f>
        <v>3.3419977720014815E-2</v>
      </c>
      <c r="N355" s="558">
        <f xml:space="preserve"> Outputs!Q48</f>
        <v>2.4434063959755781E-2</v>
      </c>
      <c r="O355" s="558">
        <f xml:space="preserve"> Outputs!R48</f>
        <v>3.8715075829605539E-2</v>
      </c>
      <c r="P355" s="558">
        <f xml:space="preserve"> Outputs!S48</f>
        <v>2.8499635627448061E-2</v>
      </c>
      <c r="Q355" s="558">
        <f xml:space="preserve"> Outputs!T48</f>
        <v>3.0499636334166969E-2</v>
      </c>
      <c r="R355" s="558">
        <f xml:space="preserve"> Outputs!U48</f>
        <v>3.2000000000000473E-2</v>
      </c>
      <c r="S355" s="558">
        <f xml:space="preserve"> Outputs!V48</f>
        <v>3.200000000000025E-2</v>
      </c>
      <c r="T355" s="558">
        <f xml:space="preserve"> Outputs!W48</f>
        <v>3.2000000000000473E-2</v>
      </c>
      <c r="U355" s="558">
        <f xml:space="preserve"> Outputs!X48</f>
        <v>3.0000000000000027E-2</v>
      </c>
      <c r="V355" s="558">
        <f xml:space="preserve"> Outputs!Y48</f>
        <v>3.0000000000000027E-2</v>
      </c>
      <c r="W355" s="558">
        <f xml:space="preserve"> Outputs!Z48</f>
        <v>3.0000000000000027E-2</v>
      </c>
      <c r="X355" s="558">
        <f xml:space="preserve"> Outputs!AA48</f>
        <v>3.0000000000000027E-2</v>
      </c>
      <c r="Y355" s="558">
        <f xml:space="preserve"> Outputs!AB48</f>
        <v>3.0000000000000027E-2</v>
      </c>
    </row>
    <row r="356" spans="1:25" ht="14">
      <c r="A356" t="s">
        <v>844</v>
      </c>
      <c r="B356" s="455" t="s">
        <v>776</v>
      </c>
      <c r="C356" s="455" t="s">
        <v>459</v>
      </c>
      <c r="D356" s="455" t="s">
        <v>1</v>
      </c>
      <c r="E356" s="455" t="s">
        <v>427</v>
      </c>
      <c r="F356" s="455"/>
      <c r="G356" s="558">
        <f xml:space="preserve"> Outputs!J49</f>
        <v>0</v>
      </c>
      <c r="H356" s="558">
        <f xml:space="preserve"> Outputs!K49</f>
        <v>2.428722280887019E-2</v>
      </c>
      <c r="I356" s="558">
        <f xml:space="preserve"> Outputs!L49</f>
        <v>1.8556701030927769E-2</v>
      </c>
      <c r="J356" s="558">
        <f xml:space="preserve"> Outputs!M49</f>
        <v>1.1133603238866474E-2</v>
      </c>
      <c r="K356" s="558">
        <f xml:space="preserve"> Outputs!N49</f>
        <v>4.0040040040039138E-3</v>
      </c>
      <c r="L356" s="558">
        <f xml:space="preserve"> Outputs!O49</f>
        <v>1.4955134596211339E-2</v>
      </c>
      <c r="M356" s="558">
        <f xml:space="preserve"> Outputs!P49</f>
        <v>2.8487229862475427E-2</v>
      </c>
      <c r="N356" s="558">
        <f xml:space="preserve"> Outputs!Q49</f>
        <v>2.1012416427889313E-2</v>
      </c>
      <c r="O356" s="558">
        <f xml:space="preserve"> Outputs!R49</f>
        <v>1.7874647541435307E-2</v>
      </c>
      <c r="P356" s="558">
        <f xml:space="preserve"> Outputs!S49</f>
        <v>1.9916629197662017E-2</v>
      </c>
      <c r="Q356" s="558">
        <f xml:space="preserve"> Outputs!T49</f>
        <v>2.0000000000000906E-2</v>
      </c>
      <c r="R356" s="558">
        <f xml:space="preserve"> Outputs!U49</f>
        <v>2.0916629234383644E-2</v>
      </c>
      <c r="S356" s="558">
        <f xml:space="preserve"> Outputs!V49</f>
        <v>2.1000000000000796E-2</v>
      </c>
      <c r="T356" s="558">
        <f xml:space="preserve"> Outputs!W49</f>
        <v>2.1000000000000796E-2</v>
      </c>
      <c r="U356" s="558">
        <f xml:space="preserve"> Outputs!X49</f>
        <v>2.0000000000000018E-2</v>
      </c>
      <c r="V356" s="558">
        <f xml:space="preserve"> Outputs!Y49</f>
        <v>2.0000000000000018E-2</v>
      </c>
      <c r="W356" s="558">
        <f xml:space="preserve"> Outputs!Z49</f>
        <v>2.0000000000000018E-2</v>
      </c>
      <c r="X356" s="558">
        <f xml:space="preserve"> Outputs!AA49</f>
        <v>2.0000000000000018E-2</v>
      </c>
      <c r="Y356" s="558">
        <f xml:space="preserve"> Outputs!AB49</f>
        <v>2.0000000000000018E-2</v>
      </c>
    </row>
    <row r="357" spans="1:25" ht="14">
      <c r="A357" t="s">
        <v>844</v>
      </c>
      <c r="B357" s="455" t="s">
        <v>777</v>
      </c>
      <c r="C357" s="455" t="s">
        <v>460</v>
      </c>
      <c r="D357" s="455" t="s">
        <v>1</v>
      </c>
      <c r="E357" s="455" t="s">
        <v>427</v>
      </c>
      <c r="F357" s="455"/>
      <c r="G357" s="558">
        <f xml:space="preserve"> Outputs!J50</f>
        <v>0</v>
      </c>
      <c r="H357" s="558">
        <f xml:space="preserve"> Outputs!K50</f>
        <v>2.4123000795263305E-2</v>
      </c>
      <c r="I357" s="558">
        <f xml:space="preserve"> Outputs!L50</f>
        <v>2.088006902502193E-2</v>
      </c>
      <c r="J357" s="558">
        <f xml:space="preserve"> Outputs!M50</f>
        <v>1.1409736308316099E-2</v>
      </c>
      <c r="K357" s="558">
        <f xml:space="preserve"> Outputs!N50</f>
        <v>4.4288459931480784E-3</v>
      </c>
      <c r="L357" s="558">
        <f xml:space="preserve"> Outputs!O50</f>
        <v>1.3727121464226277E-2</v>
      </c>
      <c r="M357" s="558">
        <f xml:space="preserve"> Outputs!P50</f>
        <v>2.6343865408288814E-2</v>
      </c>
      <c r="N357" s="558">
        <f xml:space="preserve"> Outputs!Q50</f>
        <v>2.1269790500559882E-2</v>
      </c>
      <c r="O357" s="558">
        <f xml:space="preserve"> Outputs!R50</f>
        <v>1.9909655450194963E-2</v>
      </c>
      <c r="P357" s="558">
        <f xml:space="preserve"> Outputs!S50</f>
        <v>1.983364056224568E-2</v>
      </c>
      <c r="Q357" s="558">
        <f xml:space="preserve"> Outputs!T50</f>
        <v>2.0041983108134875E-2</v>
      </c>
      <c r="R357" s="558">
        <f xml:space="preserve"> Outputs!U50</f>
        <v>2.0751251595618525E-2</v>
      </c>
      <c r="S357" s="558">
        <f xml:space="preserve"> Outputs!V50</f>
        <v>2.1000000000000352E-2</v>
      </c>
      <c r="T357" s="558">
        <f xml:space="preserve"> Outputs!W50</f>
        <v>2.1000000000000796E-2</v>
      </c>
      <c r="U357" s="558">
        <f xml:space="preserve"> Outputs!X50</f>
        <v>2.0000000000000018E-2</v>
      </c>
      <c r="V357" s="558">
        <f xml:space="preserve"> Outputs!Y50</f>
        <v>2.0000000000000018E-2</v>
      </c>
      <c r="W357" s="558">
        <f xml:space="preserve"> Outputs!Z50</f>
        <v>2.000000000000024E-2</v>
      </c>
      <c r="X357" s="558">
        <f xml:space="preserve"> Outputs!AA50</f>
        <v>1.9999999999999796E-2</v>
      </c>
      <c r="Y357" s="558">
        <f xml:space="preserve"> Outputs!AB50</f>
        <v>2.000000000000024E-2</v>
      </c>
    </row>
    <row r="358" spans="1:25" ht="14">
      <c r="A358" t="s">
        <v>844</v>
      </c>
      <c r="B358" s="455" t="s">
        <v>744</v>
      </c>
      <c r="C358" s="455" t="s">
        <v>461</v>
      </c>
      <c r="D358" s="455" t="s">
        <v>1</v>
      </c>
      <c r="E358" s="455" t="s">
        <v>427</v>
      </c>
      <c r="F358" s="455"/>
      <c r="G358" s="558">
        <f xml:space="preserve"> Outputs!J51</f>
        <v>0</v>
      </c>
      <c r="H358" s="558">
        <f xml:space="preserve"> Outputs!K51</f>
        <v>2.515723270440251E-2</v>
      </c>
      <c r="I358" s="558">
        <f xml:space="preserve"> Outputs!L51</f>
        <v>1.5337423312883347E-2</v>
      </c>
      <c r="J358" s="558">
        <f xml:space="preserve"> Outputs!M51</f>
        <v>3.0211480362536403E-3</v>
      </c>
      <c r="K358" s="558">
        <f xml:space="preserve"> Outputs!N51</f>
        <v>8.0321285140563248E-3</v>
      </c>
      <c r="L358" s="558">
        <f xml:space="preserve"> Outputs!O51</f>
        <v>2.2908366533864521E-2</v>
      </c>
      <c r="M358" s="558">
        <f xml:space="preserve"> Outputs!P51</f>
        <v>2.3369036027263812E-2</v>
      </c>
      <c r="N358" s="558">
        <f xml:space="preserve"> Outputs!Q51</f>
        <v>1.8078020932445371E-2</v>
      </c>
      <c r="O358" s="558">
        <f xml:space="preserve"> Outputs!R51</f>
        <v>2.3574481095728794E-2</v>
      </c>
      <c r="P358" s="558">
        <f xml:space="preserve"> Outputs!S51</f>
        <v>2.0000000000000684E-2</v>
      </c>
      <c r="Q358" s="558">
        <f xml:space="preserve"> Outputs!T51</f>
        <v>2.0249908140764772E-2</v>
      </c>
      <c r="R358" s="558">
        <f xml:space="preserve"> Outputs!U51</f>
        <v>2.1000000000000796E-2</v>
      </c>
      <c r="S358" s="558">
        <f xml:space="preserve"> Outputs!V51</f>
        <v>2.1000000000000574E-2</v>
      </c>
      <c r="T358" s="558">
        <f xml:space="preserve"> Outputs!W51</f>
        <v>2.1000000000000796E-2</v>
      </c>
      <c r="U358" s="558">
        <f xml:space="preserve"> Outputs!X51</f>
        <v>2.0000000000000018E-2</v>
      </c>
      <c r="V358" s="558">
        <f xml:space="preserve"> Outputs!Y51</f>
        <v>2.0000000000000018E-2</v>
      </c>
      <c r="W358" s="558">
        <f xml:space="preserve"> Outputs!Z51</f>
        <v>2.0000000000000018E-2</v>
      </c>
      <c r="X358" s="558">
        <f xml:space="preserve"> Outputs!AA51</f>
        <v>2.0000000000000018E-2</v>
      </c>
      <c r="Y358" s="558">
        <f xml:space="preserve"> Outputs!AB51</f>
        <v>2.0000000000000018E-2</v>
      </c>
    </row>
    <row r="359" spans="1:25" ht="14">
      <c r="A359" t="s">
        <v>844</v>
      </c>
      <c r="B359" s="455" t="s">
        <v>778</v>
      </c>
      <c r="C359" s="455" t="s">
        <v>462</v>
      </c>
      <c r="D359" s="455" t="s">
        <v>1</v>
      </c>
      <c r="E359" s="455" t="s">
        <v>427</v>
      </c>
      <c r="F359" s="455"/>
      <c r="G359" s="558">
        <f xml:space="preserve"> Outputs!J52</f>
        <v>0</v>
      </c>
      <c r="H359" s="558">
        <f xml:space="preserve"> Outputs!K52</f>
        <v>6.7747907148660858E-3</v>
      </c>
      <c r="I359" s="558">
        <f xml:space="preserve"> Outputs!L52</f>
        <v>7.967722262740784E-3</v>
      </c>
      <c r="J359" s="558">
        <f xml:space="preserve"> Outputs!M52</f>
        <v>8.1877213188026321E-3</v>
      </c>
      <c r="K359" s="558">
        <f xml:space="preserve"> Outputs!N52</f>
        <v>6.3503747860726989E-3</v>
      </c>
      <c r="L359" s="558">
        <f xml:space="preserve"> Outputs!O52</f>
        <v>7.6977789597749702E-3</v>
      </c>
      <c r="M359" s="558">
        <f xml:space="preserve"> Outputs!P52</f>
        <v>1.1078695049587139E-2</v>
      </c>
      <c r="N359" s="558">
        <f xml:space="preserve"> Outputs!Q52</f>
        <v>9.2858492581475716E-3</v>
      </c>
      <c r="O359" s="558">
        <f xml:space="preserve"> Outputs!R52</f>
        <v>1.161248525830616E-2</v>
      </c>
      <c r="P359" s="558">
        <f xml:space="preserve"> Outputs!S52</f>
        <v>8.8960916848914717E-3</v>
      </c>
      <c r="Q359" s="558">
        <f xml:space="preserve"> Outputs!T52</f>
        <v>9.5456655774601717E-3</v>
      </c>
      <c r="R359" s="558">
        <f xml:space="preserve"> Outputs!U52</f>
        <v>1.0752431675141727E-2</v>
      </c>
      <c r="S359" s="558">
        <f xml:space="preserve"> Outputs!V52</f>
        <v>1.1000000000000121E-2</v>
      </c>
      <c r="T359" s="558">
        <f xml:space="preserve"> Outputs!W52</f>
        <v>1.0999999999999233E-2</v>
      </c>
      <c r="U359" s="558">
        <f xml:space="preserve"> Outputs!X52</f>
        <v>1.0000000000000009E-2</v>
      </c>
      <c r="V359" s="558">
        <f xml:space="preserve"> Outputs!Y52</f>
        <v>9.9999999999997868E-3</v>
      </c>
      <c r="W359" s="558">
        <f xml:space="preserve"> Outputs!Z52</f>
        <v>9.9999999999997868E-3</v>
      </c>
      <c r="X359" s="558">
        <f xml:space="preserve"> Outputs!AA52</f>
        <v>1.0000000000000009E-2</v>
      </c>
      <c r="Y359" s="558">
        <f xml:space="preserve"> Outputs!AB52</f>
        <v>1.0000000000000231E-2</v>
      </c>
    </row>
    <row r="360" spans="1:25" ht="14">
      <c r="A360" t="s">
        <v>844</v>
      </c>
      <c r="B360" s="455" t="s">
        <v>779</v>
      </c>
      <c r="C360" s="455" t="s">
        <v>463</v>
      </c>
      <c r="D360" s="455" t="s">
        <v>1</v>
      </c>
      <c r="E360" s="455" t="s">
        <v>427</v>
      </c>
      <c r="F360" s="455"/>
      <c r="G360" s="558">
        <f xml:space="preserve"> Outputs!J55</f>
        <v>0</v>
      </c>
      <c r="H360" s="558">
        <f xml:space="preserve"> Outputs!K55</f>
        <v>0</v>
      </c>
      <c r="I360" s="558">
        <f xml:space="preserve"> Outputs!L55</f>
        <v>0</v>
      </c>
      <c r="J360" s="558">
        <f xml:space="preserve"> Outputs!M55</f>
        <v>0</v>
      </c>
      <c r="K360" s="558">
        <f xml:space="preserve"> Outputs!N55</f>
        <v>0</v>
      </c>
      <c r="L360" s="558">
        <f xml:space="preserve"> Outputs!O55</f>
        <v>0</v>
      </c>
      <c r="M360" s="558">
        <f xml:space="preserve"> Outputs!P55</f>
        <v>0</v>
      </c>
      <c r="N360" s="558">
        <f xml:space="preserve"> Outputs!Q55</f>
        <v>0</v>
      </c>
      <c r="O360" s="558">
        <f xml:space="preserve"> Outputs!R55</f>
        <v>0</v>
      </c>
      <c r="P360" s="558">
        <f xml:space="preserve"> Outputs!S55</f>
        <v>0.03</v>
      </c>
      <c r="Q360" s="558">
        <f xml:space="preserve"> Outputs!T55</f>
        <v>0.03</v>
      </c>
      <c r="R360" s="558">
        <f xml:space="preserve"> Outputs!U55</f>
        <v>0.03</v>
      </c>
      <c r="S360" s="558">
        <f xml:space="preserve"> Outputs!V55</f>
        <v>0.03</v>
      </c>
      <c r="T360" s="558">
        <f xml:space="preserve"> Outputs!W55</f>
        <v>0.03</v>
      </c>
      <c r="U360" s="558">
        <f xml:space="preserve"> Outputs!X55</f>
        <v>0.03</v>
      </c>
      <c r="V360" s="558">
        <f xml:space="preserve"> Outputs!Y55</f>
        <v>0.03</v>
      </c>
      <c r="W360" s="558">
        <f xml:space="preserve"> Outputs!Z55</f>
        <v>0.03</v>
      </c>
      <c r="X360" s="558">
        <f xml:space="preserve"> Outputs!AA55</f>
        <v>0.03</v>
      </c>
      <c r="Y360" s="558">
        <f xml:space="preserve"> Outputs!AB55</f>
        <v>0.03</v>
      </c>
    </row>
    <row r="361" spans="1:25" ht="14">
      <c r="A361" t="s">
        <v>844</v>
      </c>
      <c r="B361" s="455" t="s">
        <v>780</v>
      </c>
      <c r="C361" s="455" t="s">
        <v>464</v>
      </c>
      <c r="D361" s="455" t="s">
        <v>1</v>
      </c>
      <c r="E361" s="455" t="s">
        <v>427</v>
      </c>
      <c r="F361" s="455"/>
      <c r="G361" s="558">
        <f xml:space="preserve"> Outputs!J56</f>
        <v>0</v>
      </c>
      <c r="H361" s="558">
        <f xml:space="preserve"> Outputs!K56</f>
        <v>0</v>
      </c>
      <c r="I361" s="558">
        <f xml:space="preserve"> Outputs!L56</f>
        <v>0</v>
      </c>
      <c r="J361" s="558">
        <f xml:space="preserve"> Outputs!M56</f>
        <v>0</v>
      </c>
      <c r="K361" s="558">
        <f xml:space="preserve"> Outputs!N56</f>
        <v>0</v>
      </c>
      <c r="L361" s="558">
        <f xml:space="preserve"> Outputs!O56</f>
        <v>0</v>
      </c>
      <c r="M361" s="558">
        <f xml:space="preserve"> Outputs!P56</f>
        <v>0</v>
      </c>
      <c r="N361" s="558">
        <f xml:space="preserve"> Outputs!Q56</f>
        <v>0</v>
      </c>
      <c r="O361" s="558">
        <f xml:space="preserve"> Outputs!R56</f>
        <v>0</v>
      </c>
      <c r="P361" s="558">
        <f xml:space="preserve"> Outputs!S56</f>
        <v>0.02</v>
      </c>
      <c r="Q361" s="558">
        <f xml:space="preserve"> Outputs!T56</f>
        <v>0.02</v>
      </c>
      <c r="R361" s="558">
        <f xml:space="preserve"> Outputs!U56</f>
        <v>0.02</v>
      </c>
      <c r="S361" s="558">
        <f xml:space="preserve"> Outputs!V56</f>
        <v>0.02</v>
      </c>
      <c r="T361" s="558">
        <f xml:space="preserve"> Outputs!W56</f>
        <v>0.02</v>
      </c>
      <c r="U361" s="558">
        <f xml:space="preserve"> Outputs!X56</f>
        <v>0.02</v>
      </c>
      <c r="V361" s="558">
        <f xml:space="preserve"> Outputs!Y56</f>
        <v>0.02</v>
      </c>
      <c r="W361" s="558">
        <f xml:space="preserve"> Outputs!Z56</f>
        <v>0.02</v>
      </c>
      <c r="X361" s="558">
        <f xml:space="preserve"> Outputs!AA56</f>
        <v>0.02</v>
      </c>
      <c r="Y361" s="558">
        <f xml:space="preserve"> Outputs!AB56</f>
        <v>0.02</v>
      </c>
    </row>
    <row r="362" spans="1:25" ht="14">
      <c r="A362" t="s">
        <v>844</v>
      </c>
      <c r="B362" t="s">
        <v>792</v>
      </c>
      <c r="C362" t="s">
        <v>794</v>
      </c>
      <c r="D362" s="455" t="s">
        <v>796</v>
      </c>
      <c r="E362" s="455" t="s">
        <v>427</v>
      </c>
      <c r="F362" s="559" t="str">
        <f t="shared" ref="F362" ca="1" si="30">CONCATENATE("[…]", TEXT(NOW(),"dd/mm/yyy hh:mm:ss"))</f>
        <v>[…]12/12/2019 13:28:34</v>
      </c>
      <c r="G362" s="559" t="str">
        <f t="shared" ref="G362:Y362" ca="1" si="31">CONCATENATE("[…]", TEXT(NOW(),"dd/mm/yyy hh:mm:ss"))</f>
        <v>[…]12/12/2019 13:28:34</v>
      </c>
      <c r="H362" s="559" t="str">
        <f t="shared" ca="1" si="31"/>
        <v>[…]12/12/2019 13:28:34</v>
      </c>
      <c r="I362" s="559" t="str">
        <f t="shared" ca="1" si="31"/>
        <v>[…]12/12/2019 13:28:34</v>
      </c>
      <c r="J362" s="559" t="str">
        <f t="shared" ca="1" si="31"/>
        <v>[…]12/12/2019 13:28:34</v>
      </c>
      <c r="K362" s="559" t="str">
        <f t="shared" ca="1" si="31"/>
        <v>[…]12/12/2019 13:28:34</v>
      </c>
      <c r="L362" s="559" t="str">
        <f t="shared" ca="1" si="31"/>
        <v>[…]12/12/2019 13:28:34</v>
      </c>
      <c r="M362" s="559" t="str">
        <f t="shared" ca="1" si="31"/>
        <v>[…]12/12/2019 13:28:34</v>
      </c>
      <c r="N362" s="559" t="str">
        <f t="shared" ca="1" si="31"/>
        <v>[…]12/12/2019 13:28:34</v>
      </c>
      <c r="O362" s="559" t="str">
        <f t="shared" ca="1" si="31"/>
        <v>[…]12/12/2019 13:28:34</v>
      </c>
      <c r="P362" s="559" t="str">
        <f t="shared" ca="1" si="31"/>
        <v>[…]12/12/2019 13:28:34</v>
      </c>
      <c r="Q362" s="559" t="str">
        <f t="shared" ca="1" si="31"/>
        <v>[…]12/12/2019 13:28:34</v>
      </c>
      <c r="R362" s="559" t="str">
        <f t="shared" ca="1" si="31"/>
        <v>[…]12/12/2019 13:28:34</v>
      </c>
      <c r="S362" s="559" t="str">
        <f t="shared" ca="1" si="31"/>
        <v>[…]12/12/2019 13:28:34</v>
      </c>
      <c r="T362" s="559" t="str">
        <f t="shared" ca="1" si="31"/>
        <v>[…]12/12/2019 13:28:34</v>
      </c>
      <c r="U362" s="559" t="str">
        <f t="shared" ca="1" si="31"/>
        <v>[…]12/12/2019 13:28:34</v>
      </c>
      <c r="V362" s="559" t="str">
        <f t="shared" ca="1" si="31"/>
        <v>[…]12/12/2019 13:28:34</v>
      </c>
      <c r="W362" s="559" t="str">
        <f t="shared" ca="1" si="31"/>
        <v>[…]12/12/2019 13:28:34</v>
      </c>
      <c r="X362" s="559" t="str">
        <f t="shared" ca="1" si="31"/>
        <v>[…]12/12/2019 13:28:34</v>
      </c>
      <c r="Y362" s="559" t="str">
        <f t="shared" ca="1" si="31"/>
        <v>[…]12/12/2019 13:28:34</v>
      </c>
    </row>
    <row r="363" spans="1:25" ht="14">
      <c r="A363" t="s">
        <v>844</v>
      </c>
      <c r="B363" t="s">
        <v>793</v>
      </c>
      <c r="C363" t="s">
        <v>795</v>
      </c>
      <c r="D363" s="455" t="s">
        <v>796</v>
      </c>
      <c r="E363" s="455" t="s">
        <v>427</v>
      </c>
      <c r="F363" t="str">
        <f t="shared" ref="F363" ca="1" si="32">MID(CELL("filename"),SEARCH("[",CELL("filename"))+1,SEARCH("]",CELL("filename"))-SEARCH("[",CELL("filename"))-1)</f>
        <v>Inflation model_FD.xlsx</v>
      </c>
      <c r="G363" t="str">
        <f t="shared" ref="G363:Y363" ca="1" si="33">MID(CELL("filename"),SEARCH("[",CELL("filename"))+1,SEARCH("]",CELL("filename"))-SEARCH("[",CELL("filename"))-1)</f>
        <v>Inflation model_FD.xlsx</v>
      </c>
      <c r="H363" t="str">
        <f t="shared" ca="1" si="33"/>
        <v>Inflation model_FD.xlsx</v>
      </c>
      <c r="I363" t="str">
        <f t="shared" ca="1" si="33"/>
        <v>Inflation model_FD.xlsx</v>
      </c>
      <c r="J363" t="str">
        <f t="shared" ca="1" si="33"/>
        <v>Inflation model_FD.xlsx</v>
      </c>
      <c r="K363" t="str">
        <f t="shared" ca="1" si="33"/>
        <v>Inflation model_FD.xlsx</v>
      </c>
      <c r="L363" t="str">
        <f t="shared" ca="1" si="33"/>
        <v>Inflation model_FD.xlsx</v>
      </c>
      <c r="M363" t="str">
        <f t="shared" ca="1" si="33"/>
        <v>Inflation model_FD.xlsx</v>
      </c>
      <c r="N363" t="str">
        <f t="shared" ca="1" si="33"/>
        <v>Inflation model_FD.xlsx</v>
      </c>
      <c r="O363" t="str">
        <f t="shared" ca="1" si="33"/>
        <v>Inflation model_FD.xlsx</v>
      </c>
      <c r="P363" t="str">
        <f t="shared" ca="1" si="33"/>
        <v>Inflation model_FD.xlsx</v>
      </c>
      <c r="Q363" t="str">
        <f t="shared" ca="1" si="33"/>
        <v>Inflation model_FD.xlsx</v>
      </c>
      <c r="R363" t="str">
        <f t="shared" ca="1" si="33"/>
        <v>Inflation model_FD.xlsx</v>
      </c>
      <c r="S363" t="str">
        <f t="shared" ca="1" si="33"/>
        <v>Inflation model_FD.xlsx</v>
      </c>
      <c r="T363" t="str">
        <f t="shared" ca="1" si="33"/>
        <v>Inflation model_FD.xlsx</v>
      </c>
      <c r="U363" t="str">
        <f t="shared" ca="1" si="33"/>
        <v>Inflation model_FD.xlsx</v>
      </c>
      <c r="V363" t="str">
        <f t="shared" ca="1" si="33"/>
        <v>Inflation model_FD.xlsx</v>
      </c>
      <c r="W363" t="str">
        <f t="shared" ca="1" si="33"/>
        <v>Inflation model_FD.xlsx</v>
      </c>
      <c r="X363" t="str">
        <f t="shared" ca="1" si="33"/>
        <v>Inflation model_FD.xlsx</v>
      </c>
      <c r="Y363" t="str">
        <f t="shared" ca="1" si="33"/>
        <v>Inflation model_FD.xlsx</v>
      </c>
    </row>
    <row r="364" spans="1:25" ht="14">
      <c r="A364" t="s">
        <v>845</v>
      </c>
      <c r="B364" s="455" t="s">
        <v>743</v>
      </c>
      <c r="C364" s="455" t="s">
        <v>426</v>
      </c>
      <c r="D364" s="455" t="s">
        <v>50</v>
      </c>
      <c r="E364" s="455" t="s">
        <v>427</v>
      </c>
      <c r="F364" s="455"/>
      <c r="G364" s="456">
        <f xml:space="preserve"> Outputs!J9</f>
        <v>12</v>
      </c>
      <c r="H364" s="456">
        <f xml:space="preserve"> Outputs!K9</f>
        <v>12</v>
      </c>
      <c r="I364" s="456">
        <f xml:space="preserve"> Outputs!L9</f>
        <v>12</v>
      </c>
      <c r="J364" s="456">
        <f xml:space="preserve"> Outputs!M9</f>
        <v>12</v>
      </c>
      <c r="K364" s="456">
        <f xml:space="preserve"> Outputs!N9</f>
        <v>12</v>
      </c>
      <c r="L364" s="456">
        <f xml:space="preserve"> Outputs!O9</f>
        <v>12</v>
      </c>
      <c r="M364" s="456">
        <f xml:space="preserve"> Outputs!P9</f>
        <v>12</v>
      </c>
      <c r="N364" s="456">
        <f xml:space="preserve"> Outputs!Q9</f>
        <v>12</v>
      </c>
      <c r="O364" s="456">
        <f xml:space="preserve"> Outputs!R9</f>
        <v>12</v>
      </c>
      <c r="P364" s="456">
        <f xml:space="preserve"> Outputs!S9</f>
        <v>12</v>
      </c>
      <c r="Q364" s="456">
        <f xml:space="preserve"> Outputs!T9</f>
        <v>12</v>
      </c>
      <c r="R364" s="456">
        <f xml:space="preserve"> Outputs!U9</f>
        <v>12</v>
      </c>
      <c r="S364" s="456">
        <f xml:space="preserve"> Outputs!V9</f>
        <v>12</v>
      </c>
      <c r="T364" s="456">
        <f xml:space="preserve"> Outputs!W9</f>
        <v>12</v>
      </c>
      <c r="U364" s="456">
        <f xml:space="preserve"> Outputs!X9</f>
        <v>12</v>
      </c>
      <c r="V364" s="456">
        <f xml:space="preserve"> Outputs!Y9</f>
        <v>12</v>
      </c>
      <c r="W364" s="456">
        <f xml:space="preserve"> Outputs!Z9</f>
        <v>12</v>
      </c>
      <c r="X364" s="456">
        <f xml:space="preserve"> Outputs!AA9</f>
        <v>12</v>
      </c>
      <c r="Y364" s="456">
        <f xml:space="preserve"> Outputs!AB9</f>
        <v>12</v>
      </c>
    </row>
    <row r="365" spans="1:25" ht="14">
      <c r="A365" t="s">
        <v>845</v>
      </c>
      <c r="B365" s="455" t="s">
        <v>745</v>
      </c>
      <c r="C365" s="455" t="s">
        <v>428</v>
      </c>
      <c r="D365" s="455" t="s">
        <v>50</v>
      </c>
      <c r="E365" s="455" t="s">
        <v>427</v>
      </c>
      <c r="F365" s="455"/>
      <c r="G365" s="456">
        <f xml:space="preserve"> Outputs!J10</f>
        <v>234.4</v>
      </c>
      <c r="H365" s="456">
        <f xml:space="preserve"> Outputs!K10</f>
        <v>242.5</v>
      </c>
      <c r="I365" s="456">
        <f xml:space="preserve"> Outputs!L10</f>
        <v>249.5</v>
      </c>
      <c r="J365" s="456">
        <f xml:space="preserve"> Outputs!M10</f>
        <v>255.7</v>
      </c>
      <c r="K365" s="456">
        <f xml:space="preserve"> Outputs!N10</f>
        <v>258</v>
      </c>
      <c r="L365" s="456">
        <f xml:space="preserve"> Outputs!O10</f>
        <v>261.39999999999998</v>
      </c>
      <c r="M365" s="456">
        <f xml:space="preserve"> Outputs!P10</f>
        <v>270.60000000000002</v>
      </c>
      <c r="N365" s="456">
        <f xml:space="preserve"> Outputs!Q10</f>
        <v>279.7</v>
      </c>
      <c r="O365" s="456">
        <f xml:space="preserve"> Outputs!R10</f>
        <v>288.2</v>
      </c>
      <c r="P365" s="456">
        <f xml:space="preserve"> Outputs!S10</f>
        <v>296.81994379694231</v>
      </c>
      <c r="Q365" s="456">
        <f xml:space="preserve"> Outputs!T10</f>
        <v>305.32865399748647</v>
      </c>
      <c r="R365" s="456">
        <f xml:space="preserve"> Outputs!U10</f>
        <v>314.69193444620061</v>
      </c>
      <c r="S365" s="456">
        <f xml:space="preserve"> Outputs!V10</f>
        <v>324.76207634847918</v>
      </c>
      <c r="T365" s="456">
        <f xml:space="preserve"> Outputs!W10</f>
        <v>335.15446279163058</v>
      </c>
      <c r="U365" s="456">
        <f xml:space="preserve"> Outputs!X10</f>
        <v>345.2090966753795</v>
      </c>
      <c r="V365" s="456">
        <f xml:space="preserve"> Outputs!Y10</f>
        <v>355.56536957564089</v>
      </c>
      <c r="W365" s="456">
        <f xml:space="preserve"> Outputs!Z10</f>
        <v>366.2323306629101</v>
      </c>
      <c r="X365" s="456">
        <f xml:space="preserve"> Outputs!AA10</f>
        <v>377.21930058279742</v>
      </c>
      <c r="Y365" s="456">
        <f xml:space="preserve"> Outputs!AB10</f>
        <v>388.53587960028136</v>
      </c>
    </row>
    <row r="366" spans="1:25" ht="14">
      <c r="A366" t="s">
        <v>845</v>
      </c>
      <c r="B366" s="455" t="s">
        <v>746</v>
      </c>
      <c r="C366" s="455" t="s">
        <v>429</v>
      </c>
      <c r="D366" s="455" t="s">
        <v>50</v>
      </c>
      <c r="E366" s="455" t="s">
        <v>427</v>
      </c>
      <c r="F366" s="455"/>
      <c r="G366" s="456">
        <f xml:space="preserve"> Outputs!J11</f>
        <v>235.2</v>
      </c>
      <c r="H366" s="456">
        <f xml:space="preserve"> Outputs!K11</f>
        <v>242.4</v>
      </c>
      <c r="I366" s="456">
        <f xml:space="preserve"> Outputs!L11</f>
        <v>250</v>
      </c>
      <c r="J366" s="456">
        <f xml:space="preserve"> Outputs!M11</f>
        <v>255.9</v>
      </c>
      <c r="K366" s="456">
        <f xml:space="preserve"> Outputs!N11</f>
        <v>258.5</v>
      </c>
      <c r="L366" s="456">
        <f xml:space="preserve"> Outputs!O11</f>
        <v>262.10000000000002</v>
      </c>
      <c r="M366" s="456">
        <f xml:space="preserve"> Outputs!P11</f>
        <v>271.7</v>
      </c>
      <c r="N366" s="456">
        <f xml:space="preserve"> Outputs!Q11</f>
        <v>280.7</v>
      </c>
      <c r="O366" s="456">
        <f xml:space="preserve"> Outputs!R11</f>
        <v>289.2</v>
      </c>
      <c r="P366" s="456">
        <f xml:space="preserve"> Outputs!S11</f>
        <v>297.50379137925444</v>
      </c>
      <c r="Q366" s="456">
        <f xml:space="preserve"> Outputs!T11</f>
        <v>306.08167682745864</v>
      </c>
      <c r="R366" s="456">
        <f xml:space="preserve"> Outputs!U11</f>
        <v>315.51905088813692</v>
      </c>
      <c r="S366" s="456">
        <f xml:space="preserve"> Outputs!V11</f>
        <v>325.61566051655751</v>
      </c>
      <c r="T366" s="456">
        <f xml:space="preserve"> Outputs!W11</f>
        <v>336.03536165308736</v>
      </c>
      <c r="U366" s="456">
        <f xml:space="preserve"> Outputs!X11</f>
        <v>346.11642250268</v>
      </c>
      <c r="V366" s="456">
        <f xml:space="preserve"> Outputs!Y11</f>
        <v>356.49991517776039</v>
      </c>
      <c r="W366" s="456">
        <f xml:space="preserve"> Outputs!Z11</f>
        <v>367.19491263309322</v>
      </c>
      <c r="X366" s="456">
        <f xml:space="preserve"> Outputs!AA11</f>
        <v>378.21076001208604</v>
      </c>
      <c r="Y366" s="456">
        <f xml:space="preserve"> Outputs!AB11</f>
        <v>389.55708281244864</v>
      </c>
    </row>
    <row r="367" spans="1:25" ht="14">
      <c r="A367" t="s">
        <v>845</v>
      </c>
      <c r="B367" s="455" t="s">
        <v>747</v>
      </c>
      <c r="C367" s="455" t="s">
        <v>430</v>
      </c>
      <c r="D367" s="455" t="s">
        <v>50</v>
      </c>
      <c r="E367" s="455" t="s">
        <v>427</v>
      </c>
      <c r="F367" s="455"/>
      <c r="G367" s="456">
        <f xml:space="preserve"> Outputs!J12</f>
        <v>235.2</v>
      </c>
      <c r="H367" s="456">
        <f xml:space="preserve"> Outputs!K12</f>
        <v>241.8</v>
      </c>
      <c r="I367" s="456">
        <f xml:space="preserve"> Outputs!L12</f>
        <v>249.7</v>
      </c>
      <c r="J367" s="456">
        <f xml:space="preserve"> Outputs!M12</f>
        <v>256.3</v>
      </c>
      <c r="K367" s="456">
        <f xml:space="preserve"> Outputs!N12</f>
        <v>258.89999999999998</v>
      </c>
      <c r="L367" s="456">
        <f xml:space="preserve"> Outputs!O12</f>
        <v>263.10000000000002</v>
      </c>
      <c r="M367" s="456">
        <f xml:space="preserve"> Outputs!P12</f>
        <v>272.3</v>
      </c>
      <c r="N367" s="456">
        <f xml:space="preserve"> Outputs!Q12</f>
        <v>281.5</v>
      </c>
      <c r="O367" s="456">
        <f xml:space="preserve"> Outputs!R12</f>
        <v>289.60000000000002</v>
      </c>
      <c r="P367" s="456">
        <f xml:space="preserve"> Outputs!S12</f>
        <v>298.18921448748932</v>
      </c>
      <c r="Q367" s="456">
        <f xml:space="preserve"> Outputs!T12</f>
        <v>306.8365568148742</v>
      </c>
      <c r="R367" s="456">
        <f xml:space="preserve"> Outputs!U12</f>
        <v>316.34834127078682</v>
      </c>
      <c r="S367" s="456">
        <f xml:space="preserve"> Outputs!V12</f>
        <v>326.47148819145218</v>
      </c>
      <c r="T367" s="456">
        <f xml:space="preserve"> Outputs!W12</f>
        <v>336.91857581357868</v>
      </c>
      <c r="U367" s="456">
        <f xml:space="preserve"> Outputs!X12</f>
        <v>347.02613308798607</v>
      </c>
      <c r="V367" s="456">
        <f xml:space="preserve"> Outputs!Y12</f>
        <v>357.43691708062568</v>
      </c>
      <c r="W367" s="456">
        <f xml:space="preserve"> Outputs!Z12</f>
        <v>368.16002459304445</v>
      </c>
      <c r="X367" s="456">
        <f xml:space="preserve"> Outputs!AA12</f>
        <v>379.20482533083577</v>
      </c>
      <c r="Y367" s="456">
        <f xml:space="preserve"> Outputs!AB12</f>
        <v>390.58097009076084</v>
      </c>
    </row>
    <row r="368" spans="1:25" ht="14">
      <c r="A368" t="s">
        <v>845</v>
      </c>
      <c r="B368" s="455" t="s">
        <v>748</v>
      </c>
      <c r="C368" s="455" t="s">
        <v>431</v>
      </c>
      <c r="D368" s="455" t="s">
        <v>50</v>
      </c>
      <c r="E368" s="455" t="s">
        <v>427</v>
      </c>
      <c r="F368" s="455"/>
      <c r="G368" s="456">
        <f xml:space="preserve"> Outputs!J13</f>
        <v>234.7</v>
      </c>
      <c r="H368" s="456">
        <f xml:space="preserve"> Outputs!K13</f>
        <v>242.1</v>
      </c>
      <c r="I368" s="456">
        <f xml:space="preserve"> Outputs!L13</f>
        <v>249.7</v>
      </c>
      <c r="J368" s="456">
        <f xml:space="preserve"> Outputs!M13</f>
        <v>256</v>
      </c>
      <c r="K368" s="456">
        <f xml:space="preserve"> Outputs!N13</f>
        <v>258.60000000000002</v>
      </c>
      <c r="L368" s="456">
        <f xml:space="preserve"> Outputs!O13</f>
        <v>263.39999999999998</v>
      </c>
      <c r="M368" s="456">
        <f xml:space="preserve"> Outputs!P13</f>
        <v>272.89999999999998</v>
      </c>
      <c r="N368" s="456">
        <f xml:space="preserve"> Outputs!Q13</f>
        <v>281.7</v>
      </c>
      <c r="O368" s="456">
        <f xml:space="preserve"> Outputs!R13</f>
        <v>289.5</v>
      </c>
      <c r="P368" s="456">
        <f xml:space="preserve"> Outputs!S13</f>
        <v>298.87621675152292</v>
      </c>
      <c r="Q368" s="456">
        <f xml:space="preserve"> Outputs!T13</f>
        <v>307.59329853998446</v>
      </c>
      <c r="R368" s="456">
        <f xml:space="preserve"> Outputs!U13</f>
        <v>317.17981130799899</v>
      </c>
      <c r="S368" s="456">
        <f xml:space="preserve"> Outputs!V13</f>
        <v>327.32956526985515</v>
      </c>
      <c r="T368" s="456">
        <f xml:space="preserve"> Outputs!W13</f>
        <v>337.80411135849056</v>
      </c>
      <c r="U368" s="456">
        <f xml:space="preserve"> Outputs!X13</f>
        <v>347.9382346992453</v>
      </c>
      <c r="V368" s="456">
        <f xml:space="preserve"> Outputs!Y13</f>
        <v>358.37638174022266</v>
      </c>
      <c r="W368" s="456">
        <f xml:space="preserve"> Outputs!Z13</f>
        <v>369.12767319242937</v>
      </c>
      <c r="X368" s="456">
        <f xml:space="preserve"> Outputs!AA13</f>
        <v>380.20150338820224</v>
      </c>
      <c r="Y368" s="456">
        <f xml:space="preserve"> Outputs!AB13</f>
        <v>391.60754848984834</v>
      </c>
    </row>
    <row r="369" spans="1:25" ht="14">
      <c r="A369" t="s">
        <v>845</v>
      </c>
      <c r="B369" s="455" t="s">
        <v>749</v>
      </c>
      <c r="C369" s="455" t="s">
        <v>432</v>
      </c>
      <c r="D369" s="455" t="s">
        <v>50</v>
      </c>
      <c r="E369" s="455" t="s">
        <v>427</v>
      </c>
      <c r="F369" s="455"/>
      <c r="G369" s="456">
        <f xml:space="preserve"> Outputs!J14</f>
        <v>236.1</v>
      </c>
      <c r="H369" s="456">
        <f xml:space="preserve"> Outputs!K14</f>
        <v>243</v>
      </c>
      <c r="I369" s="456">
        <f xml:space="preserve"> Outputs!L14</f>
        <v>251</v>
      </c>
      <c r="J369" s="456">
        <f xml:space="preserve"> Outputs!M14</f>
        <v>257</v>
      </c>
      <c r="K369" s="456">
        <f xml:space="preserve"> Outputs!N14</f>
        <v>259.8</v>
      </c>
      <c r="L369" s="456">
        <f xml:space="preserve"> Outputs!O14</f>
        <v>264.39999999999998</v>
      </c>
      <c r="M369" s="456">
        <f xml:space="preserve"> Outputs!P14</f>
        <v>274.7</v>
      </c>
      <c r="N369" s="456">
        <f xml:space="preserve"> Outputs!Q14</f>
        <v>284.2</v>
      </c>
      <c r="O369" s="456">
        <f xml:space="preserve"> Outputs!R14</f>
        <v>291.5</v>
      </c>
      <c r="P369" s="456">
        <f xml:space="preserve"> Outputs!S14</f>
        <v>299.5648018095942</v>
      </c>
      <c r="Q369" s="456">
        <f xml:space="preserve"> Outputs!T14</f>
        <v>308.35190659433681</v>
      </c>
      <c r="R369" s="456">
        <f xml:space="preserve"> Outputs!U14</f>
        <v>318.01346672864008</v>
      </c>
      <c r="S369" s="456">
        <f xml:space="preserve"> Outputs!V14</f>
        <v>328.1898976639568</v>
      </c>
      <c r="T369" s="456">
        <f xml:space="preserve"> Outputs!W14</f>
        <v>338.69197438920344</v>
      </c>
      <c r="U369" s="456">
        <f xml:space="preserve"> Outputs!X14</f>
        <v>348.85273362087958</v>
      </c>
      <c r="V369" s="456">
        <f xml:space="preserve"> Outputs!Y14</f>
        <v>359.31831562950595</v>
      </c>
      <c r="W369" s="456">
        <f xml:space="preserve"> Outputs!Z14</f>
        <v>370.09786509839114</v>
      </c>
      <c r="X369" s="456">
        <f xml:space="preserve"> Outputs!AA14</f>
        <v>381.20080105134286</v>
      </c>
      <c r="Y369" s="456">
        <f xml:space="preserve"> Outputs!AB14</f>
        <v>392.63682508288315</v>
      </c>
    </row>
    <row r="370" spans="1:25" ht="14">
      <c r="A370" t="s">
        <v>845</v>
      </c>
      <c r="B370" s="455" t="s">
        <v>750</v>
      </c>
      <c r="C370" s="455" t="s">
        <v>433</v>
      </c>
      <c r="D370" s="455" t="s">
        <v>50</v>
      </c>
      <c r="E370" s="455" t="s">
        <v>427</v>
      </c>
      <c r="F370" s="455"/>
      <c r="G370" s="456">
        <f xml:space="preserve"> Outputs!J15</f>
        <v>237.9</v>
      </c>
      <c r="H370" s="456">
        <f xml:space="preserve"> Outputs!K15</f>
        <v>244.2</v>
      </c>
      <c r="I370" s="456">
        <f xml:space="preserve"> Outputs!L15</f>
        <v>251.9</v>
      </c>
      <c r="J370" s="456">
        <f xml:space="preserve"> Outputs!M15</f>
        <v>257.60000000000002</v>
      </c>
      <c r="K370" s="456">
        <f xml:space="preserve"> Outputs!N15</f>
        <v>259.60000000000002</v>
      </c>
      <c r="L370" s="456">
        <f xml:space="preserve"> Outputs!O15</f>
        <v>264.89999999999998</v>
      </c>
      <c r="M370" s="456">
        <f xml:space="preserve"> Outputs!P15</f>
        <v>275.10000000000002</v>
      </c>
      <c r="N370" s="456">
        <f xml:space="preserve"> Outputs!Q15</f>
        <v>284.10000000000002</v>
      </c>
      <c r="O370" s="456">
        <f xml:space="preserve"> Outputs!R15</f>
        <v>292.14789585630507</v>
      </c>
      <c r="P370" s="456">
        <f xml:space="preserve"> Outputs!S15</f>
        <v>300.25497330832422</v>
      </c>
      <c r="Q370" s="456">
        <f xml:space="preserve"> Outputs!T15</f>
        <v>309.11238558080265</v>
      </c>
      <c r="R370" s="456">
        <f xml:space="preserve"> Outputs!U15</f>
        <v>318.84931327663418</v>
      </c>
      <c r="S370" s="456">
        <f xml:space="preserve"> Outputs!V15</f>
        <v>329.05249130148667</v>
      </c>
      <c r="T370" s="456">
        <f xml:space="preserve"> Outputs!W15</f>
        <v>339.58217102313426</v>
      </c>
      <c r="U370" s="456">
        <f xml:space="preserve"> Outputs!X15</f>
        <v>349.76963615382829</v>
      </c>
      <c r="V370" s="456">
        <f xml:space="preserve"> Outputs!Y15</f>
        <v>360.26272523844312</v>
      </c>
      <c r="W370" s="456">
        <f xml:space="preserve"> Outputs!Z15</f>
        <v>371.07060699559645</v>
      </c>
      <c r="X370" s="456">
        <f xml:space="preserve"> Outputs!AA15</f>
        <v>382.20272520546433</v>
      </c>
      <c r="Y370" s="456">
        <f xml:space="preserve"> Outputs!AB15</f>
        <v>393.66880696162826</v>
      </c>
    </row>
    <row r="371" spans="1:25" ht="14">
      <c r="A371" t="s">
        <v>845</v>
      </c>
      <c r="B371" s="455" t="s">
        <v>751</v>
      </c>
      <c r="C371" s="455" t="s">
        <v>434</v>
      </c>
      <c r="D371" s="455" t="s">
        <v>50</v>
      </c>
      <c r="E371" s="455" t="s">
        <v>427</v>
      </c>
      <c r="F371" s="455"/>
      <c r="G371" s="456">
        <f xml:space="preserve"> Outputs!J16</f>
        <v>238</v>
      </c>
      <c r="H371" s="456">
        <f xml:space="preserve"> Outputs!K16</f>
        <v>245.6</v>
      </c>
      <c r="I371" s="456">
        <f xml:space="preserve"> Outputs!L16</f>
        <v>251.9</v>
      </c>
      <c r="J371" s="456">
        <f xml:space="preserve"> Outputs!M16</f>
        <v>257.7</v>
      </c>
      <c r="K371" s="456">
        <f xml:space="preserve"> Outputs!N16</f>
        <v>259.5</v>
      </c>
      <c r="L371" s="456">
        <f xml:space="preserve"> Outputs!O16</f>
        <v>264.8</v>
      </c>
      <c r="M371" s="456">
        <f xml:space="preserve"> Outputs!P16</f>
        <v>275.3</v>
      </c>
      <c r="N371" s="456">
        <f xml:space="preserve"> Outputs!Q16</f>
        <v>284.5</v>
      </c>
      <c r="O371" s="456">
        <f xml:space="preserve"> Outputs!R16</f>
        <v>292.79723174362425</v>
      </c>
      <c r="P371" s="456">
        <f xml:space="preserve"> Outputs!S16</f>
        <v>300.94673490273567</v>
      </c>
      <c r="Q371" s="456">
        <f xml:space="preserve"> Outputs!T16</f>
        <v>309.87474011360524</v>
      </c>
      <c r="R371" s="456">
        <f xml:space="preserve"> Outputs!U16</f>
        <v>319.68735671100222</v>
      </c>
      <c r="S371" s="456">
        <f xml:space="preserve"> Outputs!V16</f>
        <v>329.91735212575446</v>
      </c>
      <c r="T371" s="456">
        <f xml:space="preserve"> Outputs!W16</f>
        <v>340.47470739377866</v>
      </c>
      <c r="U371" s="456">
        <f xml:space="preserve"> Outputs!X16</f>
        <v>350.68894861559204</v>
      </c>
      <c r="V371" s="456">
        <f xml:space="preserve"> Outputs!Y16</f>
        <v>361.20961707405979</v>
      </c>
      <c r="W371" s="456">
        <f xml:space="preserve"> Outputs!Z16</f>
        <v>372.04590558628161</v>
      </c>
      <c r="X371" s="456">
        <f xml:space="preserve"> Outputs!AA16</f>
        <v>383.20728275387006</v>
      </c>
      <c r="Y371" s="456">
        <f xml:space="preserve"> Outputs!AB16</f>
        <v>394.70350123648615</v>
      </c>
    </row>
    <row r="372" spans="1:25" ht="14">
      <c r="A372" t="s">
        <v>845</v>
      </c>
      <c r="B372" s="455" t="s">
        <v>752</v>
      </c>
      <c r="C372" s="455" t="s">
        <v>435</v>
      </c>
      <c r="D372" s="455" t="s">
        <v>50</v>
      </c>
      <c r="E372" s="455" t="s">
        <v>427</v>
      </c>
      <c r="F372" s="455"/>
      <c r="G372" s="456">
        <f xml:space="preserve"> Outputs!J17</f>
        <v>238.5</v>
      </c>
      <c r="H372" s="456">
        <f xml:space="preserve"> Outputs!K17</f>
        <v>245.6</v>
      </c>
      <c r="I372" s="456">
        <f xml:space="preserve"> Outputs!L17</f>
        <v>252.1</v>
      </c>
      <c r="J372" s="456">
        <f xml:space="preserve"> Outputs!M17</f>
        <v>257.10000000000002</v>
      </c>
      <c r="K372" s="456">
        <f xml:space="preserve"> Outputs!N17</f>
        <v>259.8</v>
      </c>
      <c r="L372" s="456">
        <f xml:space="preserve"> Outputs!O17</f>
        <v>265.5</v>
      </c>
      <c r="M372" s="456">
        <f xml:space="preserve"> Outputs!P17</f>
        <v>275.8</v>
      </c>
      <c r="N372" s="456">
        <f xml:space="preserve"> Outputs!Q17</f>
        <v>284.60000000000002</v>
      </c>
      <c r="O372" s="456">
        <f xml:space="preserve"> Outputs!R17</f>
        <v>293.44801086260981</v>
      </c>
      <c r="P372" s="456">
        <f xml:space="preserve"> Outputs!S17</f>
        <v>301.640090256272</v>
      </c>
      <c r="Q372" s="456">
        <f xml:space="preserve"> Outputs!T17</f>
        <v>310.63897481834789</v>
      </c>
      <c r="R372" s="456">
        <f xml:space="preserve"> Outputs!U17</f>
        <v>320.52760280590189</v>
      </c>
      <c r="S372" s="456">
        <f xml:space="preserve"> Outputs!V17</f>
        <v>330.78448609569091</v>
      </c>
      <c r="T372" s="456">
        <f xml:space="preserve"> Outputs!W17</f>
        <v>341.36958965075308</v>
      </c>
      <c r="U372" s="456">
        <f xml:space="preserve"> Outputs!X17</f>
        <v>351.61067734027569</v>
      </c>
      <c r="V372" s="456">
        <f xml:space="preserve"> Outputs!Y17</f>
        <v>362.15899766048398</v>
      </c>
      <c r="W372" s="456">
        <f xml:space="preserve"> Outputs!Z17</f>
        <v>373.02376759029852</v>
      </c>
      <c r="X372" s="456">
        <f xml:space="preserve"> Outputs!AA17</f>
        <v>384.21448061800749</v>
      </c>
      <c r="Y372" s="456">
        <f xml:space="preserve"> Outputs!AB17</f>
        <v>395.74091503654773</v>
      </c>
    </row>
    <row r="373" spans="1:25" ht="14">
      <c r="A373" t="s">
        <v>845</v>
      </c>
      <c r="B373" s="455" t="s">
        <v>753</v>
      </c>
      <c r="C373" s="455" t="s">
        <v>436</v>
      </c>
      <c r="D373" s="455" t="s">
        <v>50</v>
      </c>
      <c r="E373" s="455" t="s">
        <v>427</v>
      </c>
      <c r="F373" s="455"/>
      <c r="G373" s="456">
        <f xml:space="preserve"> Outputs!J18</f>
        <v>239.4</v>
      </c>
      <c r="H373" s="456">
        <f xml:space="preserve"> Outputs!K18</f>
        <v>246.8</v>
      </c>
      <c r="I373" s="456">
        <f xml:space="preserve"> Outputs!L18</f>
        <v>253.4</v>
      </c>
      <c r="J373" s="456">
        <f xml:space="preserve"> Outputs!M18</f>
        <v>257.5</v>
      </c>
      <c r="K373" s="456">
        <f xml:space="preserve"> Outputs!N18</f>
        <v>260.60000000000002</v>
      </c>
      <c r="L373" s="456">
        <f xml:space="preserve"> Outputs!O18</f>
        <v>267.10000000000002</v>
      </c>
      <c r="M373" s="456">
        <f xml:space="preserve"> Outputs!P18</f>
        <v>278.10000000000002</v>
      </c>
      <c r="N373" s="456">
        <f xml:space="preserve"> Outputs!Q18</f>
        <v>285.60000000000002</v>
      </c>
      <c r="O373" s="456">
        <f xml:space="preserve"> Outputs!R18</f>
        <v>294.10023642102783</v>
      </c>
      <c r="P373" s="456">
        <f xml:space="preserve"> Outputs!S18</f>
        <v>302.33504304081697</v>
      </c>
      <c r="Q373" s="456">
        <f xml:space="preserve"> Outputs!T18</f>
        <v>311.40509433204181</v>
      </c>
      <c r="R373" s="456">
        <f xml:space="preserve"> Outputs!U18</f>
        <v>321.37005735066725</v>
      </c>
      <c r="S373" s="456">
        <f xml:space="preserve"> Outputs!V18</f>
        <v>331.65389918588875</v>
      </c>
      <c r="T373" s="456">
        <f xml:space="preserve"> Outputs!W18</f>
        <v>342.26682395983727</v>
      </c>
      <c r="U373" s="456">
        <f xml:space="preserve"> Outputs!X18</f>
        <v>352.53482867863238</v>
      </c>
      <c r="V373" s="456">
        <f xml:space="preserve"> Outputs!Y18</f>
        <v>363.11087353899137</v>
      </c>
      <c r="W373" s="456">
        <f xml:space="preserve"> Outputs!Z18</f>
        <v>374.00419974516115</v>
      </c>
      <c r="X373" s="456">
        <f xml:space="preserve"> Outputs!AA18</f>
        <v>385.22432573751598</v>
      </c>
      <c r="Y373" s="456">
        <f xml:space="preserve"> Outputs!AB18</f>
        <v>396.78105550964148</v>
      </c>
    </row>
    <row r="374" spans="1:25" ht="14">
      <c r="A374" t="s">
        <v>845</v>
      </c>
      <c r="B374" s="455" t="s">
        <v>754</v>
      </c>
      <c r="C374" s="455" t="s">
        <v>437</v>
      </c>
      <c r="D374" s="455" t="s">
        <v>50</v>
      </c>
      <c r="E374" s="455" t="s">
        <v>427</v>
      </c>
      <c r="F374" s="455"/>
      <c r="G374" s="456">
        <f xml:space="preserve"> Outputs!J19</f>
        <v>238</v>
      </c>
      <c r="H374" s="456">
        <f xml:space="preserve"> Outputs!K19</f>
        <v>245.8</v>
      </c>
      <c r="I374" s="456">
        <f xml:space="preserve"> Outputs!L19</f>
        <v>252.6</v>
      </c>
      <c r="J374" s="456">
        <f xml:space="preserve"> Outputs!M19</f>
        <v>255.4</v>
      </c>
      <c r="K374" s="456">
        <f xml:space="preserve"> Outputs!N19</f>
        <v>258.8</v>
      </c>
      <c r="L374" s="456">
        <f xml:space="preserve"> Outputs!O19</f>
        <v>265.5</v>
      </c>
      <c r="M374" s="456">
        <f xml:space="preserve"> Outputs!P19</f>
        <v>276</v>
      </c>
      <c r="N374" s="456">
        <f xml:space="preserve"> Outputs!Q19</f>
        <v>283</v>
      </c>
      <c r="O374" s="456">
        <f xml:space="preserve"> Outputs!R19</f>
        <v>294.77781803182262</v>
      </c>
      <c r="P374" s="456">
        <f xml:space="preserve"> Outputs!S19</f>
        <v>303.08068281857669</v>
      </c>
      <c r="Q374" s="456">
        <f xml:space="preserve"> Outputs!T19</f>
        <v>312.2235718506285</v>
      </c>
      <c r="R374" s="456">
        <f xml:space="preserve"> Outputs!U19</f>
        <v>322.21472614984873</v>
      </c>
      <c r="S374" s="456">
        <f xml:space="preserve"> Outputs!V19</f>
        <v>332.52559738664399</v>
      </c>
      <c r="T374" s="456">
        <f xml:space="preserve"> Outputs!W19</f>
        <v>343.16641650301671</v>
      </c>
      <c r="U374" s="456">
        <f xml:space="preserve"> Outputs!X19</f>
        <v>353.46140899810723</v>
      </c>
      <c r="V374" s="456">
        <f xml:space="preserve"> Outputs!Y19</f>
        <v>364.06525126805047</v>
      </c>
      <c r="W374" s="456">
        <f xml:space="preserve"> Outputs!Z19</f>
        <v>374.98720880609199</v>
      </c>
      <c r="X374" s="456">
        <f xml:space="preserve"> Outputs!AA19</f>
        <v>386.23682507027473</v>
      </c>
      <c r="Y374" s="456">
        <f xml:space="preserve"> Outputs!AB19</f>
        <v>397.82392982238298</v>
      </c>
    </row>
    <row r="375" spans="1:25" ht="14">
      <c r="A375" t="s">
        <v>845</v>
      </c>
      <c r="B375" s="455" t="s">
        <v>755</v>
      </c>
      <c r="C375" s="455" t="s">
        <v>438</v>
      </c>
      <c r="D375" s="455" t="s">
        <v>50</v>
      </c>
      <c r="E375" s="455" t="s">
        <v>427</v>
      </c>
      <c r="F375" s="455"/>
      <c r="G375" s="456">
        <f xml:space="preserve"> Outputs!J20</f>
        <v>239.9</v>
      </c>
      <c r="H375" s="456">
        <f xml:space="preserve"> Outputs!K20</f>
        <v>247.6</v>
      </c>
      <c r="I375" s="456">
        <f xml:space="preserve"> Outputs!L20</f>
        <v>254.2</v>
      </c>
      <c r="J375" s="456">
        <f xml:space="preserve"> Outputs!M20</f>
        <v>256.7</v>
      </c>
      <c r="K375" s="456">
        <f xml:space="preserve"> Outputs!N20</f>
        <v>260</v>
      </c>
      <c r="L375" s="456">
        <f xml:space="preserve"> Outputs!O20</f>
        <v>268.39999999999998</v>
      </c>
      <c r="M375" s="456">
        <f xml:space="preserve"> Outputs!P20</f>
        <v>278.10000000000002</v>
      </c>
      <c r="N375" s="456">
        <f xml:space="preserve"> Outputs!Q20</f>
        <v>285</v>
      </c>
      <c r="O375" s="456">
        <f xml:space="preserve"> Outputs!R20</f>
        <v>295.45696073228152</v>
      </c>
      <c r="P375" s="456">
        <f xml:space="preserve"> Outputs!S20</f>
        <v>303.82816154518133</v>
      </c>
      <c r="Q375" s="456">
        <f xml:space="preserve"> Outputs!T20</f>
        <v>313.04420060392721</v>
      </c>
      <c r="R375" s="456">
        <f xml:space="preserve"> Outputs!U20</f>
        <v>323.06161502325301</v>
      </c>
      <c r="S375" s="456">
        <f xml:space="preserve"> Outputs!V20</f>
        <v>333.39958670399722</v>
      </c>
      <c r="T375" s="456">
        <f xml:space="preserve"> Outputs!W20</f>
        <v>344.06837347852525</v>
      </c>
      <c r="U375" s="456">
        <f xml:space="preserve"> Outputs!X20</f>
        <v>354.39042468288102</v>
      </c>
      <c r="V375" s="456">
        <f xml:space="preserve"> Outputs!Y20</f>
        <v>365.02213742336744</v>
      </c>
      <c r="W375" s="456">
        <f xml:space="preserve"> Outputs!Z20</f>
        <v>375.97280154606847</v>
      </c>
      <c r="X375" s="456">
        <f xml:space="preserve"> Outputs!AA20</f>
        <v>387.25198559245052</v>
      </c>
      <c r="Y375" s="456">
        <f xml:space="preserve"> Outputs!AB20</f>
        <v>398.86954516022405</v>
      </c>
    </row>
    <row r="376" spans="1:25" ht="14">
      <c r="A376" t="s">
        <v>845</v>
      </c>
      <c r="B376" s="455" t="s">
        <v>756</v>
      </c>
      <c r="C376" s="455" t="s">
        <v>439</v>
      </c>
      <c r="D376" s="455" t="s">
        <v>50</v>
      </c>
      <c r="E376" s="455" t="s">
        <v>427</v>
      </c>
      <c r="F376" s="455"/>
      <c r="G376" s="456">
        <f xml:space="preserve"> Outputs!J21</f>
        <v>240.8</v>
      </c>
      <c r="H376" s="456">
        <f xml:space="preserve"> Outputs!K21</f>
        <v>248.7</v>
      </c>
      <c r="I376" s="456">
        <f xml:space="preserve"> Outputs!L21</f>
        <v>254.8</v>
      </c>
      <c r="J376" s="456">
        <f xml:space="preserve"> Outputs!M21</f>
        <v>257.10000000000002</v>
      </c>
      <c r="K376" s="456">
        <f xml:space="preserve"> Outputs!N21</f>
        <v>261.10000000000002</v>
      </c>
      <c r="L376" s="456">
        <f xml:space="preserve"> Outputs!O21</f>
        <v>269.3</v>
      </c>
      <c r="M376" s="456">
        <f xml:space="preserve"> Outputs!P21</f>
        <v>278.3</v>
      </c>
      <c r="N376" s="456">
        <f xml:space="preserve"> Outputs!Q21</f>
        <v>285.10000000000002</v>
      </c>
      <c r="O376" s="456">
        <f xml:space="preserve"> Outputs!R21</f>
        <v>296.13766811902059</v>
      </c>
      <c r="P376" s="456">
        <f xml:space="preserve"> Outputs!S21</f>
        <v>304.57748375597481</v>
      </c>
      <c r="Q376" s="456">
        <f xml:space="preserve"> Outputs!T21</f>
        <v>313.86698624610767</v>
      </c>
      <c r="R376" s="456">
        <f xml:space="preserve"> Outputs!U21</f>
        <v>323.91072980598324</v>
      </c>
      <c r="S376" s="456">
        <f xml:space="preserve"> Outputs!V21</f>
        <v>334.27587315977479</v>
      </c>
      <c r="T376" s="456">
        <f xml:space="preserve"> Outputs!W21</f>
        <v>344.97270110088772</v>
      </c>
      <c r="U376" s="456">
        <f xml:space="preserve"> Outputs!X21</f>
        <v>355.32188213391436</v>
      </c>
      <c r="V376" s="456">
        <f xml:space="preserve"> Outputs!Y21</f>
        <v>365.98153859793177</v>
      </c>
      <c r="W376" s="456">
        <f xml:space="preserve"> Outputs!Z21</f>
        <v>376.96098475586973</v>
      </c>
      <c r="X376" s="456">
        <f xml:space="preserve"> Outputs!AA21</f>
        <v>388.26981429854584</v>
      </c>
      <c r="Y376" s="456">
        <f xml:space="preserve"> Outputs!AB21</f>
        <v>399.91790872750221</v>
      </c>
    </row>
    <row r="377" spans="1:25" ht="14">
      <c r="A377" t="s">
        <v>845</v>
      </c>
      <c r="B377" s="455" t="s">
        <v>757</v>
      </c>
      <c r="C377" s="455" t="s">
        <v>440</v>
      </c>
      <c r="D377" s="455" t="s">
        <v>50</v>
      </c>
      <c r="E377" s="455" t="s">
        <v>427</v>
      </c>
      <c r="F377" s="455"/>
      <c r="G377" s="456">
        <f xml:space="preserve"> Outputs!J24</f>
        <v>12</v>
      </c>
      <c r="H377" s="456">
        <f xml:space="preserve"> Outputs!K24</f>
        <v>12</v>
      </c>
      <c r="I377" s="456">
        <f xml:space="preserve"> Outputs!L24</f>
        <v>12</v>
      </c>
      <c r="J377" s="456">
        <f xml:space="preserve"> Outputs!M24</f>
        <v>12</v>
      </c>
      <c r="K377" s="456">
        <f xml:space="preserve"> Outputs!N24</f>
        <v>12</v>
      </c>
      <c r="L377" s="456">
        <f xml:space="preserve"> Outputs!O24</f>
        <v>12</v>
      </c>
      <c r="M377" s="456">
        <f xml:space="preserve"> Outputs!P24</f>
        <v>12</v>
      </c>
      <c r="N377" s="456">
        <f xml:space="preserve"> Outputs!Q24</f>
        <v>12</v>
      </c>
      <c r="O377" s="456">
        <f xml:space="preserve"> Outputs!R24</f>
        <v>12</v>
      </c>
      <c r="P377" s="456">
        <f xml:space="preserve"> Outputs!S24</f>
        <v>12</v>
      </c>
      <c r="Q377" s="456">
        <f xml:space="preserve"> Outputs!T24</f>
        <v>12</v>
      </c>
      <c r="R377" s="456">
        <f xml:space="preserve"> Outputs!U24</f>
        <v>12</v>
      </c>
      <c r="S377" s="456">
        <f xml:space="preserve"> Outputs!V24</f>
        <v>12</v>
      </c>
      <c r="T377" s="456">
        <f xml:space="preserve"> Outputs!W24</f>
        <v>12</v>
      </c>
      <c r="U377" s="456">
        <f xml:space="preserve"> Outputs!X24</f>
        <v>12</v>
      </c>
      <c r="V377" s="456">
        <f xml:space="preserve"> Outputs!Y24</f>
        <v>12</v>
      </c>
      <c r="W377" s="456">
        <f xml:space="preserve"> Outputs!Z24</f>
        <v>12</v>
      </c>
      <c r="X377" s="456">
        <f xml:space="preserve"> Outputs!AA24</f>
        <v>12</v>
      </c>
      <c r="Y377" s="456">
        <f xml:space="preserve"> Outputs!AB24</f>
        <v>12</v>
      </c>
    </row>
    <row r="378" spans="1:25" ht="14">
      <c r="A378" t="s">
        <v>845</v>
      </c>
      <c r="B378" s="455" t="s">
        <v>758</v>
      </c>
      <c r="C378" s="455" t="s">
        <v>441</v>
      </c>
      <c r="D378" s="455" t="s">
        <v>50</v>
      </c>
      <c r="E378" s="455" t="s">
        <v>427</v>
      </c>
      <c r="F378" s="455"/>
      <c r="G378" s="456">
        <f xml:space="preserve"> Outputs!J25</f>
        <v>93.3</v>
      </c>
      <c r="H378" s="456">
        <f xml:space="preserve"> Outputs!K25</f>
        <v>95.9</v>
      </c>
      <c r="I378" s="456">
        <f xml:space="preserve"> Outputs!L25</f>
        <v>98</v>
      </c>
      <c r="J378" s="456">
        <f xml:space="preserve"> Outputs!M25</f>
        <v>99.6</v>
      </c>
      <c r="K378" s="456">
        <f xml:space="preserve"> Outputs!N25</f>
        <v>99.9</v>
      </c>
      <c r="L378" s="456">
        <f xml:space="preserve"> Outputs!O25</f>
        <v>100.6</v>
      </c>
      <c r="M378" s="456">
        <f xml:space="preserve"> Outputs!P25</f>
        <v>103.2</v>
      </c>
      <c r="N378" s="456">
        <f xml:space="preserve"> Outputs!Q25</f>
        <v>105.5</v>
      </c>
      <c r="O378" s="456">
        <f xml:space="preserve"> Outputs!R25</f>
        <v>107.6</v>
      </c>
      <c r="P378" s="456">
        <f xml:space="preserve"> Outputs!S25</f>
        <v>109.70335473997172</v>
      </c>
      <c r="Q378" s="456">
        <f xml:space="preserve"> Outputs!T25</f>
        <v>111.89742183477122</v>
      </c>
      <c r="R378" s="456">
        <f xml:space="preserve"> Outputs!U25</f>
        <v>114.1726572294514</v>
      </c>
      <c r="S378" s="456">
        <f xml:space="preserve"> Outputs!V25</f>
        <v>116.57028303126997</v>
      </c>
      <c r="T378" s="456">
        <f xml:space="preserve"> Outputs!W25</f>
        <v>119.0182589749267</v>
      </c>
      <c r="U378" s="456">
        <f xml:space="preserve"> Outputs!X25</f>
        <v>121.39862415442524</v>
      </c>
      <c r="V378" s="456">
        <f xml:space="preserve"> Outputs!Y25</f>
        <v>123.82659663751375</v>
      </c>
      <c r="W378" s="456">
        <f xml:space="preserve"> Outputs!Z25</f>
        <v>126.30312857026402</v>
      </c>
      <c r="X378" s="456">
        <f xml:space="preserve"> Outputs!AA25</f>
        <v>128.8291911416693</v>
      </c>
      <c r="Y378" s="456">
        <f xml:space="preserve"> Outputs!AB25</f>
        <v>131.40577496450268</v>
      </c>
    </row>
    <row r="379" spans="1:25" ht="14">
      <c r="A379" t="s">
        <v>845</v>
      </c>
      <c r="B379" s="455" t="s">
        <v>759</v>
      </c>
      <c r="C379" s="455" t="s">
        <v>442</v>
      </c>
      <c r="D379" s="455" t="s">
        <v>50</v>
      </c>
      <c r="E379" s="455" t="s">
        <v>427</v>
      </c>
      <c r="F379" s="455"/>
      <c r="G379" s="456">
        <f xml:space="preserve"> Outputs!J26</f>
        <v>93.5</v>
      </c>
      <c r="H379" s="456">
        <f xml:space="preserve"> Outputs!K26</f>
        <v>95.9</v>
      </c>
      <c r="I379" s="456">
        <f xml:space="preserve"> Outputs!L26</f>
        <v>98.2</v>
      </c>
      <c r="J379" s="456">
        <f xml:space="preserve"> Outputs!M26</f>
        <v>99.6</v>
      </c>
      <c r="K379" s="456">
        <f xml:space="preserve"> Outputs!N26</f>
        <v>100.1</v>
      </c>
      <c r="L379" s="456">
        <f xml:space="preserve"> Outputs!O26</f>
        <v>100.8</v>
      </c>
      <c r="M379" s="456">
        <f xml:space="preserve"> Outputs!P26</f>
        <v>103.5</v>
      </c>
      <c r="N379" s="456">
        <f xml:space="preserve"> Outputs!Q26</f>
        <v>105.9</v>
      </c>
      <c r="O379" s="456">
        <f xml:space="preserve"> Outputs!R26</f>
        <v>107.9</v>
      </c>
      <c r="P379" s="456">
        <f xml:space="preserve"> Outputs!S26</f>
        <v>109.88453874941817</v>
      </c>
      <c r="Q379" s="456">
        <f xml:space="preserve"> Outputs!T26</f>
        <v>112.08222952440661</v>
      </c>
      <c r="R379" s="456">
        <f xml:space="preserve"> Outputs!U26</f>
        <v>114.37056169674494</v>
      </c>
      <c r="S379" s="456">
        <f xml:space="preserve"> Outputs!V26</f>
        <v>116.77234349237666</v>
      </c>
      <c r="T379" s="456">
        <f xml:space="preserve"> Outputs!W26</f>
        <v>119.22456270571664</v>
      </c>
      <c r="U379" s="456">
        <f xml:space="preserve"> Outputs!X26</f>
        <v>121.60905395983097</v>
      </c>
      <c r="V379" s="456">
        <f xml:space="preserve"> Outputs!Y26</f>
        <v>124.0412350390276</v>
      </c>
      <c r="W379" s="456">
        <f xml:space="preserve"> Outputs!Z26</f>
        <v>126.52205973980816</v>
      </c>
      <c r="X379" s="456">
        <f xml:space="preserve"> Outputs!AA26</f>
        <v>129.05250093460432</v>
      </c>
      <c r="Y379" s="456">
        <f xml:space="preserve"> Outputs!AB26</f>
        <v>131.63355095329641</v>
      </c>
    </row>
    <row r="380" spans="1:25" ht="14">
      <c r="A380" t="s">
        <v>845</v>
      </c>
      <c r="B380" s="455" t="s">
        <v>760</v>
      </c>
      <c r="C380" s="455" t="s">
        <v>443</v>
      </c>
      <c r="D380" s="455" t="s">
        <v>50</v>
      </c>
      <c r="E380" s="455" t="s">
        <v>427</v>
      </c>
      <c r="F380" s="455"/>
      <c r="G380" s="456">
        <f xml:space="preserve"> Outputs!J27</f>
        <v>93.5</v>
      </c>
      <c r="H380" s="456">
        <f xml:space="preserve"> Outputs!K27</f>
        <v>95.6</v>
      </c>
      <c r="I380" s="456">
        <f xml:space="preserve"> Outputs!L27</f>
        <v>98</v>
      </c>
      <c r="J380" s="456">
        <f xml:space="preserve"> Outputs!M27</f>
        <v>99.8</v>
      </c>
      <c r="K380" s="456">
        <f xml:space="preserve"> Outputs!N27</f>
        <v>100.1</v>
      </c>
      <c r="L380" s="456">
        <f xml:space="preserve"> Outputs!O27</f>
        <v>101</v>
      </c>
      <c r="M380" s="456">
        <f xml:space="preserve"> Outputs!P27</f>
        <v>103.5</v>
      </c>
      <c r="N380" s="456">
        <f xml:space="preserve"> Outputs!Q27</f>
        <v>105.9</v>
      </c>
      <c r="O380" s="456">
        <f xml:space="preserve"> Outputs!R27</f>
        <v>107.9</v>
      </c>
      <c r="P380" s="456">
        <f xml:space="preserve"> Outputs!S27</f>
        <v>110.06602199898684</v>
      </c>
      <c r="Q380" s="456">
        <f xml:space="preserve"> Outputs!T27</f>
        <v>112.26734243896665</v>
      </c>
      <c r="R380" s="456">
        <f xml:space="preserve"> Outputs!U27</f>
        <v>114.56880920745294</v>
      </c>
      <c r="S380" s="456">
        <f xml:space="preserve"> Outputs!V27</f>
        <v>116.97475420080953</v>
      </c>
      <c r="T380" s="456">
        <f xml:space="preserve"> Outputs!W27</f>
        <v>119.4312240390266</v>
      </c>
      <c r="U380" s="456">
        <f xml:space="preserve"> Outputs!X27</f>
        <v>121.81984851980714</v>
      </c>
      <c r="V380" s="456">
        <f xml:space="preserve"> Outputs!Y27</f>
        <v>124.25624549020328</v>
      </c>
      <c r="W380" s="456">
        <f xml:space="preserve"> Outputs!Z27</f>
        <v>126.74137040000736</v>
      </c>
      <c r="X380" s="456">
        <f xml:space="preserve"> Outputs!AA27</f>
        <v>129.27619780800751</v>
      </c>
      <c r="Y380" s="456">
        <f xml:space="preserve"> Outputs!AB27</f>
        <v>131.86172176416767</v>
      </c>
    </row>
    <row r="381" spans="1:25" ht="14">
      <c r="A381" t="s">
        <v>845</v>
      </c>
      <c r="B381" s="455" t="s">
        <v>761</v>
      </c>
      <c r="C381" s="455" t="s">
        <v>444</v>
      </c>
      <c r="D381" s="455" t="s">
        <v>50</v>
      </c>
      <c r="E381" s="455" t="s">
        <v>427</v>
      </c>
      <c r="F381" s="455"/>
      <c r="G381" s="456">
        <f xml:space="preserve"> Outputs!J28</f>
        <v>93.5</v>
      </c>
      <c r="H381" s="456">
        <f xml:space="preserve"> Outputs!K28</f>
        <v>95.7</v>
      </c>
      <c r="I381" s="456">
        <f xml:space="preserve"> Outputs!L28</f>
        <v>98</v>
      </c>
      <c r="J381" s="456">
        <f xml:space="preserve"> Outputs!M28</f>
        <v>99.6</v>
      </c>
      <c r="K381" s="456">
        <f xml:space="preserve"> Outputs!N28</f>
        <v>100</v>
      </c>
      <c r="L381" s="456">
        <f xml:space="preserve"> Outputs!O28</f>
        <v>100.9</v>
      </c>
      <c r="M381" s="456">
        <f xml:space="preserve"> Outputs!P28</f>
        <v>103.5</v>
      </c>
      <c r="N381" s="456">
        <f xml:space="preserve"> Outputs!Q28</f>
        <v>105.9</v>
      </c>
      <c r="O381" s="456">
        <f xml:space="preserve"> Outputs!R28</f>
        <v>108</v>
      </c>
      <c r="P381" s="456">
        <f xml:space="preserve"> Outputs!S28</f>
        <v>110.24780498289711</v>
      </c>
      <c r="Q381" s="456">
        <f xml:space="preserve"> Outputs!T28</f>
        <v>112.45276108255513</v>
      </c>
      <c r="R381" s="456">
        <f xml:space="preserve"> Outputs!U28</f>
        <v>114.7674003561996</v>
      </c>
      <c r="S381" s="456">
        <f xml:space="preserve"> Outputs!V28</f>
        <v>117.17751576367986</v>
      </c>
      <c r="T381" s="456">
        <f xml:space="preserve"> Outputs!W28</f>
        <v>119.63824359471722</v>
      </c>
      <c r="U381" s="456">
        <f xml:space="preserve"> Outputs!X28</f>
        <v>122.03100846661157</v>
      </c>
      <c r="V381" s="456">
        <f xml:space="preserve"> Outputs!Y28</f>
        <v>124.4716286359438</v>
      </c>
      <c r="W381" s="456">
        <f xml:space="preserve"> Outputs!Z28</f>
        <v>126.96106120866268</v>
      </c>
      <c r="X381" s="456">
        <f xml:space="preserve"> Outputs!AA28</f>
        <v>129.50028243283595</v>
      </c>
      <c r="Y381" s="456">
        <f xml:space="preserve"> Outputs!AB28</f>
        <v>132.09028808149267</v>
      </c>
    </row>
    <row r="382" spans="1:25" ht="14">
      <c r="A382" t="s">
        <v>845</v>
      </c>
      <c r="B382" s="455" t="s">
        <v>762</v>
      </c>
      <c r="C382" s="455" t="s">
        <v>445</v>
      </c>
      <c r="D382" s="455" t="s">
        <v>50</v>
      </c>
      <c r="E382" s="455" t="s">
        <v>427</v>
      </c>
      <c r="F382" s="455"/>
      <c r="G382" s="456">
        <f xml:space="preserve"> Outputs!J29</f>
        <v>93.9</v>
      </c>
      <c r="H382" s="456">
        <f xml:space="preserve"> Outputs!K29</f>
        <v>96.1</v>
      </c>
      <c r="I382" s="456">
        <f xml:space="preserve"> Outputs!L29</f>
        <v>98.4</v>
      </c>
      <c r="J382" s="456">
        <f xml:space="preserve"> Outputs!M29</f>
        <v>99.9</v>
      </c>
      <c r="K382" s="456">
        <f xml:space="preserve"> Outputs!N29</f>
        <v>100.3</v>
      </c>
      <c r="L382" s="456">
        <f xml:space="preserve"> Outputs!O29</f>
        <v>101.2</v>
      </c>
      <c r="M382" s="456">
        <f xml:space="preserve"> Outputs!P29</f>
        <v>104</v>
      </c>
      <c r="N382" s="456">
        <f xml:space="preserve"> Outputs!Q29</f>
        <v>106.5</v>
      </c>
      <c r="O382" s="456">
        <f xml:space="preserve"> Outputs!R29</f>
        <v>108.3</v>
      </c>
      <c r="P382" s="456">
        <f xml:space="preserve"> Outputs!S29</f>
        <v>110.42988819618461</v>
      </c>
      <c r="Q382" s="456">
        <f xml:space="preserve"> Outputs!T29</f>
        <v>112.63848596010838</v>
      </c>
      <c r="R382" s="456">
        <f xml:space="preserve"> Outputs!U29</f>
        <v>114.96633573863983</v>
      </c>
      <c r="S382" s="456">
        <f xml:space="preserve"> Outputs!V29</f>
        <v>117.38062878915133</v>
      </c>
      <c r="T382" s="456">
        <f xml:space="preserve"> Outputs!W29</f>
        <v>119.8456219937236</v>
      </c>
      <c r="U382" s="456">
        <f xml:space="preserve"> Outputs!X29</f>
        <v>122.24253443359807</v>
      </c>
      <c r="V382" s="456">
        <f xml:space="preserve"> Outputs!Y29</f>
        <v>124.68738512227003</v>
      </c>
      <c r="W382" s="456">
        <f xml:space="preserve"> Outputs!Z29</f>
        <v>127.18113282471543</v>
      </c>
      <c r="X382" s="456">
        <f xml:space="preserve"> Outputs!AA29</f>
        <v>129.72475548120974</v>
      </c>
      <c r="Y382" s="456">
        <f xml:space="preserve"> Outputs!AB29</f>
        <v>132.31925059083395</v>
      </c>
    </row>
    <row r="383" spans="1:25" ht="14">
      <c r="A383" t="s">
        <v>845</v>
      </c>
      <c r="B383" s="455" t="s">
        <v>763</v>
      </c>
      <c r="C383" s="455" t="s">
        <v>446</v>
      </c>
      <c r="D383" s="455" t="s">
        <v>50</v>
      </c>
      <c r="E383" s="455" t="s">
        <v>427</v>
      </c>
      <c r="F383" s="455"/>
      <c r="G383" s="456">
        <f xml:space="preserve"> Outputs!J30</f>
        <v>94.5</v>
      </c>
      <c r="H383" s="456">
        <f xml:space="preserve"> Outputs!K30</f>
        <v>96.4</v>
      </c>
      <c r="I383" s="456">
        <f xml:space="preserve"> Outputs!L30</f>
        <v>98.7</v>
      </c>
      <c r="J383" s="456">
        <f xml:space="preserve"> Outputs!M30</f>
        <v>100</v>
      </c>
      <c r="K383" s="456">
        <f xml:space="preserve"> Outputs!N30</f>
        <v>100.2</v>
      </c>
      <c r="L383" s="456">
        <f xml:space="preserve"> Outputs!O30</f>
        <v>101.5</v>
      </c>
      <c r="M383" s="456">
        <f xml:space="preserve"> Outputs!P30</f>
        <v>104.3</v>
      </c>
      <c r="N383" s="456">
        <f xml:space="preserve"> Outputs!Q30</f>
        <v>106.6</v>
      </c>
      <c r="O383" s="456">
        <f xml:space="preserve"> Outputs!R30</f>
        <v>108.4699996176289</v>
      </c>
      <c r="P383" s="456">
        <f xml:space="preserve"> Outputs!S30</f>
        <v>110.61227213470256</v>
      </c>
      <c r="Q383" s="456">
        <f xml:space="preserve"> Outputs!T30</f>
        <v>112.8245175773967</v>
      </c>
      <c r="R383" s="456">
        <f xml:space="preserve"> Outputs!U30</f>
        <v>115.16561595146101</v>
      </c>
      <c r="S383" s="456">
        <f xml:space="preserve"> Outputs!V30</f>
        <v>117.58409388644176</v>
      </c>
      <c r="T383" s="456">
        <f xml:space="preserve"> Outputs!W30</f>
        <v>120.05335985805712</v>
      </c>
      <c r="U383" s="456">
        <f xml:space="preserve"> Outputs!X30</f>
        <v>122.45442705521826</v>
      </c>
      <c r="V383" s="456">
        <f xml:space="preserve"> Outputs!Y30</f>
        <v>124.90351559632263</v>
      </c>
      <c r="W383" s="456">
        <f xml:space="preserve"> Outputs!Z30</f>
        <v>127.40158590824909</v>
      </c>
      <c r="X383" s="456">
        <f xml:space="preserve"> Outputs!AA30</f>
        <v>129.94961762641407</v>
      </c>
      <c r="Y383" s="456">
        <f xml:space="preserve"> Outputs!AB30</f>
        <v>132.54860997894235</v>
      </c>
    </row>
    <row r="384" spans="1:25" ht="14">
      <c r="A384" t="s">
        <v>845</v>
      </c>
      <c r="B384" s="455" t="s">
        <v>764</v>
      </c>
      <c r="C384" s="455" t="s">
        <v>447</v>
      </c>
      <c r="D384" s="455" t="s">
        <v>50</v>
      </c>
      <c r="E384" s="455" t="s">
        <v>427</v>
      </c>
      <c r="F384" s="455"/>
      <c r="G384" s="456">
        <f xml:space="preserve"> Outputs!J31</f>
        <v>94.5</v>
      </c>
      <c r="H384" s="456">
        <f xml:space="preserve"> Outputs!K31</f>
        <v>96.8</v>
      </c>
      <c r="I384" s="456">
        <f xml:space="preserve"> Outputs!L31</f>
        <v>98.8</v>
      </c>
      <c r="J384" s="456">
        <f xml:space="preserve"> Outputs!M31</f>
        <v>100.1</v>
      </c>
      <c r="K384" s="456">
        <f xml:space="preserve"> Outputs!N31</f>
        <v>100.3</v>
      </c>
      <c r="L384" s="456">
        <f xml:space="preserve"> Outputs!O31</f>
        <v>101.6</v>
      </c>
      <c r="M384" s="456">
        <f xml:space="preserve"> Outputs!P31</f>
        <v>104.4</v>
      </c>
      <c r="N384" s="456">
        <f xml:space="preserve"> Outputs!Q31</f>
        <v>106.7</v>
      </c>
      <c r="O384" s="456">
        <f xml:space="preserve"> Outputs!R31</f>
        <v>108.64026608539625</v>
      </c>
      <c r="P384" s="456">
        <f xml:space="preserve"> Outputs!S31</f>
        <v>110.79495729512315</v>
      </c>
      <c r="Q384" s="456">
        <f xml:space="preserve"> Outputs!T31</f>
        <v>113.01085644102571</v>
      </c>
      <c r="R384" s="456">
        <f xml:space="preserve"> Outputs!U31</f>
        <v>115.36524159238483</v>
      </c>
      <c r="S384" s="456">
        <f xml:space="preserve"> Outputs!V31</f>
        <v>117.78791166582499</v>
      </c>
      <c r="T384" s="456">
        <f xml:space="preserve"> Outputs!W31</f>
        <v>120.2614578108074</v>
      </c>
      <c r="U384" s="456">
        <f xml:space="preserve"> Outputs!X31</f>
        <v>122.66668696702355</v>
      </c>
      <c r="V384" s="456">
        <f xml:space="preserve"> Outputs!Y31</f>
        <v>125.12002070636403</v>
      </c>
      <c r="W384" s="456">
        <f xml:space="preserve"> Outputs!Z31</f>
        <v>127.62242112049131</v>
      </c>
      <c r="X384" s="456">
        <f xml:space="preserve"> Outputs!AA31</f>
        <v>130.17486954290115</v>
      </c>
      <c r="Y384" s="456">
        <f xml:space="preserve"> Outputs!AB31</f>
        <v>132.77836693375917</v>
      </c>
    </row>
    <row r="385" spans="1:25" ht="14">
      <c r="A385" t="s">
        <v>845</v>
      </c>
      <c r="B385" s="455" t="s">
        <v>765</v>
      </c>
      <c r="C385" s="455" t="s">
        <v>448</v>
      </c>
      <c r="D385" s="455" t="s">
        <v>50</v>
      </c>
      <c r="E385" s="455" t="s">
        <v>427</v>
      </c>
      <c r="F385" s="455"/>
      <c r="G385" s="456">
        <f xml:space="preserve"> Outputs!J32</f>
        <v>94.7</v>
      </c>
      <c r="H385" s="456">
        <f xml:space="preserve"> Outputs!K32</f>
        <v>97</v>
      </c>
      <c r="I385" s="456">
        <f xml:space="preserve"> Outputs!L32</f>
        <v>98.8</v>
      </c>
      <c r="J385" s="456">
        <f xml:space="preserve"> Outputs!M32</f>
        <v>99.9</v>
      </c>
      <c r="K385" s="456">
        <f xml:space="preserve"> Outputs!N32</f>
        <v>100.3</v>
      </c>
      <c r="L385" s="456">
        <f xml:space="preserve"> Outputs!O32</f>
        <v>101.8</v>
      </c>
      <c r="M385" s="456">
        <f xml:space="preserve"> Outputs!P32</f>
        <v>104.7</v>
      </c>
      <c r="N385" s="456">
        <f xml:space="preserve"> Outputs!Q32</f>
        <v>106.9</v>
      </c>
      <c r="O385" s="456">
        <f xml:space="preserve"> Outputs!R32</f>
        <v>108.81079982217945</v>
      </c>
      <c r="P385" s="456">
        <f xml:space="preserve"> Outputs!S32</f>
        <v>110.97794417493883</v>
      </c>
      <c r="Q385" s="456">
        <f xml:space="preserve"> Outputs!T32</f>
        <v>113.1975030584377</v>
      </c>
      <c r="R385" s="456">
        <f xml:space="preserve"> Outputs!U32</f>
        <v>115.56521326016906</v>
      </c>
      <c r="S385" s="456">
        <f xml:space="preserve"> Outputs!V32</f>
        <v>117.99208273863269</v>
      </c>
      <c r="T385" s="456">
        <f xml:space="preserve"> Outputs!W32</f>
        <v>120.46991647614406</v>
      </c>
      <c r="U385" s="456">
        <f xml:space="preserve"> Outputs!X32</f>
        <v>122.87931480566695</v>
      </c>
      <c r="V385" s="456">
        <f xml:space="preserve"> Outputs!Y32</f>
        <v>125.3369011017803</v>
      </c>
      <c r="W385" s="456">
        <f xml:space="preserve"> Outputs!Z32</f>
        <v>127.8436391238159</v>
      </c>
      <c r="X385" s="456">
        <f xml:space="preserve"> Outputs!AA32</f>
        <v>130.40051190629222</v>
      </c>
      <c r="Y385" s="456">
        <f xml:space="preserve"> Outputs!AB32</f>
        <v>133.00852214441807</v>
      </c>
    </row>
    <row r="386" spans="1:25" ht="14">
      <c r="A386" t="s">
        <v>845</v>
      </c>
      <c r="B386" s="455" t="s">
        <v>766</v>
      </c>
      <c r="C386" s="455" t="s">
        <v>449</v>
      </c>
      <c r="D386" s="455" t="s">
        <v>50</v>
      </c>
      <c r="E386" s="455" t="s">
        <v>427</v>
      </c>
      <c r="F386" s="455"/>
      <c r="G386" s="456">
        <f xml:space="preserve"> Outputs!J33</f>
        <v>95</v>
      </c>
      <c r="H386" s="456">
        <f xml:space="preserve"> Outputs!K33</f>
        <v>97.3</v>
      </c>
      <c r="I386" s="456">
        <f xml:space="preserve"> Outputs!L33</f>
        <v>99.2</v>
      </c>
      <c r="J386" s="456">
        <f xml:space="preserve"> Outputs!M33</f>
        <v>99.9</v>
      </c>
      <c r="K386" s="456">
        <f xml:space="preserve"> Outputs!N33</f>
        <v>100.4</v>
      </c>
      <c r="L386" s="456">
        <f xml:space="preserve"> Outputs!O33</f>
        <v>102.2</v>
      </c>
      <c r="M386" s="456">
        <f xml:space="preserve"> Outputs!P33</f>
        <v>105</v>
      </c>
      <c r="N386" s="456">
        <f xml:space="preserve"> Outputs!Q33</f>
        <v>107.1</v>
      </c>
      <c r="O386" s="456">
        <f xml:space="preserve"> Outputs!R33</f>
        <v>108.98160124751338</v>
      </c>
      <c r="P386" s="456">
        <f xml:space="preserve"> Outputs!S33</f>
        <v>111.1612332724637</v>
      </c>
      <c r="Q386" s="456">
        <f xml:space="preserve"> Outputs!T33</f>
        <v>113.38445793791308</v>
      </c>
      <c r="R386" s="456">
        <f xml:space="preserve"> Outputs!U33</f>
        <v>115.76553155460934</v>
      </c>
      <c r="S386" s="456">
        <f xml:space="preserve"> Outputs!V33</f>
        <v>118.19660771725621</v>
      </c>
      <c r="T386" s="456">
        <f xml:space="preserve"> Outputs!W33</f>
        <v>120.67873647931867</v>
      </c>
      <c r="U386" s="456">
        <f xml:space="preserve"> Outputs!X33</f>
        <v>123.09231120890504</v>
      </c>
      <c r="V386" s="456">
        <f xml:space="preserve"> Outputs!Y33</f>
        <v>125.55415743308315</v>
      </c>
      <c r="W386" s="456">
        <f xml:space="preserve"> Outputs!Z33</f>
        <v>128.0652405817448</v>
      </c>
      <c r="X386" s="456">
        <f xml:space="preserve"> Outputs!AA33</f>
        <v>130.6265453933797</v>
      </c>
      <c r="Y386" s="456">
        <f xml:space="preserve"> Outputs!AB33</f>
        <v>133.23907630124731</v>
      </c>
    </row>
    <row r="387" spans="1:25" ht="14">
      <c r="A387" t="s">
        <v>845</v>
      </c>
      <c r="B387" s="455" t="s">
        <v>767</v>
      </c>
      <c r="C387" s="455" t="s">
        <v>450</v>
      </c>
      <c r="D387" s="455" t="s">
        <v>50</v>
      </c>
      <c r="E387" s="455" t="s">
        <v>427</v>
      </c>
      <c r="F387" s="455"/>
      <c r="G387" s="456">
        <f xml:space="preserve"> Outputs!J34</f>
        <v>94.7</v>
      </c>
      <c r="H387" s="456">
        <f xml:space="preserve"> Outputs!K34</f>
        <v>97</v>
      </c>
      <c r="I387" s="456">
        <f xml:space="preserve"> Outputs!L34</f>
        <v>98.7</v>
      </c>
      <c r="J387" s="456">
        <f xml:space="preserve"> Outputs!M34</f>
        <v>99.2</v>
      </c>
      <c r="K387" s="456">
        <f xml:space="preserve"> Outputs!N34</f>
        <v>99.9</v>
      </c>
      <c r="L387" s="456">
        <f xml:space="preserve"> Outputs!O34</f>
        <v>101.8</v>
      </c>
      <c r="M387" s="456">
        <f xml:space="preserve"> Outputs!P34</f>
        <v>104.5</v>
      </c>
      <c r="N387" s="456">
        <f xml:space="preserve"> Outputs!Q34</f>
        <v>106.4</v>
      </c>
      <c r="O387" s="456">
        <f xml:space="preserve"> Outputs!R34</f>
        <v>109.1615932223871</v>
      </c>
      <c r="P387" s="456">
        <f xml:space="preserve"> Outputs!S34</f>
        <v>111.3448250868349</v>
      </c>
      <c r="Q387" s="456">
        <f xml:space="preserve"> Outputs!T34</f>
        <v>113.58099615723886</v>
      </c>
      <c r="R387" s="456">
        <f xml:space="preserve"> Outputs!U34</f>
        <v>115.96619707654096</v>
      </c>
      <c r="S387" s="456">
        <f xml:space="preserve"> Outputs!V34</f>
        <v>118.40148721514839</v>
      </c>
      <c r="T387" s="456">
        <f xml:space="preserve"> Outputs!W34</f>
        <v>120.88791844666659</v>
      </c>
      <c r="U387" s="456">
        <f xml:space="preserve"> Outputs!X34</f>
        <v>123.30567681559992</v>
      </c>
      <c r="V387" s="456">
        <f xml:space="preserve"> Outputs!Y34</f>
        <v>125.77179035191192</v>
      </c>
      <c r="W387" s="456">
        <f xml:space="preserve"> Outputs!Z34</f>
        <v>128.28722615895015</v>
      </c>
      <c r="X387" s="456">
        <f xml:space="preserve"> Outputs!AA34</f>
        <v>130.85297068212915</v>
      </c>
      <c r="Y387" s="456">
        <f xml:space="preserve"> Outputs!AB34</f>
        <v>133.47003009577173</v>
      </c>
    </row>
    <row r="388" spans="1:25" ht="14">
      <c r="A388" t="s">
        <v>845</v>
      </c>
      <c r="B388" s="455" t="s">
        <v>768</v>
      </c>
      <c r="C388" s="455" t="s">
        <v>451</v>
      </c>
      <c r="D388" s="455" t="s">
        <v>50</v>
      </c>
      <c r="E388" s="455" t="s">
        <v>427</v>
      </c>
      <c r="F388" s="455"/>
      <c r="G388" s="456">
        <f xml:space="preserve"> Outputs!J35</f>
        <v>95.2</v>
      </c>
      <c r="H388" s="456">
        <f xml:space="preserve"> Outputs!K35</f>
        <v>97.5</v>
      </c>
      <c r="I388" s="456">
        <f xml:space="preserve"> Outputs!L35</f>
        <v>99.1</v>
      </c>
      <c r="J388" s="456">
        <f xml:space="preserve"> Outputs!M35</f>
        <v>99.5</v>
      </c>
      <c r="K388" s="456">
        <f xml:space="preserve"> Outputs!N35</f>
        <v>100.1</v>
      </c>
      <c r="L388" s="456">
        <f xml:space="preserve"> Outputs!O35</f>
        <v>102.4</v>
      </c>
      <c r="M388" s="456">
        <f xml:space="preserve"> Outputs!P35</f>
        <v>104.9</v>
      </c>
      <c r="N388" s="456">
        <f xml:space="preserve"> Outputs!Q35</f>
        <v>106.8</v>
      </c>
      <c r="O388" s="456">
        <f xml:space="preserve"> Outputs!R35</f>
        <v>109.34188246864102</v>
      </c>
      <c r="P388" s="456">
        <f xml:space="preserve"> Outputs!S35</f>
        <v>111.52872011801389</v>
      </c>
      <c r="Q388" s="456">
        <f xml:space="preserve"> Outputs!T35</f>
        <v>113.7778750517538</v>
      </c>
      <c r="R388" s="456">
        <f xml:space="preserve"> Outputs!U35</f>
        <v>116.16721042784071</v>
      </c>
      <c r="S388" s="456">
        <f xml:space="preserve"> Outputs!V35</f>
        <v>118.60672184682544</v>
      </c>
      <c r="T388" s="456">
        <f xml:space="preserve"> Outputs!W35</f>
        <v>121.09746300560886</v>
      </c>
      <c r="U388" s="456">
        <f xml:space="preserve"> Outputs!X35</f>
        <v>123.51941226572104</v>
      </c>
      <c r="V388" s="456">
        <f xml:space="preserve"> Outputs!Y35</f>
        <v>125.98980051103547</v>
      </c>
      <c r="W388" s="456">
        <f xml:space="preserve"> Outputs!Z35</f>
        <v>128.50959652125619</v>
      </c>
      <c r="X388" s="456">
        <f xml:space="preserve"> Outputs!AA35</f>
        <v>131.07978845168131</v>
      </c>
      <c r="Y388" s="456">
        <f xml:space="preserve"> Outputs!AB35</f>
        <v>133.70138422071494</v>
      </c>
    </row>
    <row r="389" spans="1:25" ht="14">
      <c r="A389" t="s">
        <v>845</v>
      </c>
      <c r="B389" s="455" t="s">
        <v>769</v>
      </c>
      <c r="C389" s="455" t="s">
        <v>452</v>
      </c>
      <c r="D389" s="455" t="s">
        <v>50</v>
      </c>
      <c r="E389" s="455" t="s">
        <v>427</v>
      </c>
      <c r="F389" s="455"/>
      <c r="G389" s="456">
        <f xml:space="preserve"> Outputs!J36</f>
        <v>95.4</v>
      </c>
      <c r="H389" s="456">
        <f xml:space="preserve"> Outputs!K36</f>
        <v>97.8</v>
      </c>
      <c r="I389" s="456">
        <f xml:space="preserve"> Outputs!L36</f>
        <v>99.3</v>
      </c>
      <c r="J389" s="456">
        <f xml:space="preserve"> Outputs!M36</f>
        <v>99.6</v>
      </c>
      <c r="K389" s="456">
        <f xml:space="preserve"> Outputs!N36</f>
        <v>100.4</v>
      </c>
      <c r="L389" s="456">
        <f xml:space="preserve"> Outputs!O36</f>
        <v>102.7</v>
      </c>
      <c r="M389" s="456">
        <f xml:space="preserve"> Outputs!P36</f>
        <v>105.1</v>
      </c>
      <c r="N389" s="456">
        <f xml:space="preserve"> Outputs!Q36</f>
        <v>107</v>
      </c>
      <c r="O389" s="456">
        <f xml:space="preserve"> Outputs!R36</f>
        <v>109.52246947724298</v>
      </c>
      <c r="P389" s="456">
        <f xml:space="preserve"> Outputs!S36</f>
        <v>111.7129188667879</v>
      </c>
      <c r="Q389" s="456">
        <f xml:space="preserve"> Outputs!T36</f>
        <v>113.97509521197706</v>
      </c>
      <c r="R389" s="456">
        <f xml:space="preserve"> Outputs!U36</f>
        <v>116.36857221142867</v>
      </c>
      <c r="S389" s="456">
        <f xml:space="preserve"> Outputs!V36</f>
        <v>118.81231222786873</v>
      </c>
      <c r="T389" s="456">
        <f xml:space="preserve"> Outputs!W36</f>
        <v>121.30737078465407</v>
      </c>
      <c r="U389" s="456">
        <f xml:space="preserve"> Outputs!X36</f>
        <v>123.73351820034715</v>
      </c>
      <c r="V389" s="456">
        <f xml:space="preserve"> Outputs!Y36</f>
        <v>126.20818856435409</v>
      </c>
      <c r="W389" s="456">
        <f xml:space="preserve"> Outputs!Z36</f>
        <v>128.73235233564117</v>
      </c>
      <c r="X389" s="456">
        <f xml:space="preserve"> Outputs!AA36</f>
        <v>131.30699938235398</v>
      </c>
      <c r="Y389" s="456">
        <f xml:space="preserve"> Outputs!AB36</f>
        <v>133.93313937000107</v>
      </c>
    </row>
    <row r="390" spans="1:25" ht="14">
      <c r="A390" t="s">
        <v>845</v>
      </c>
      <c r="B390" s="455" t="s">
        <v>770</v>
      </c>
      <c r="C390" s="455" t="s">
        <v>453</v>
      </c>
      <c r="D390" s="455" t="s">
        <v>1</v>
      </c>
      <c r="E390" s="455" t="s">
        <v>427</v>
      </c>
      <c r="F390" s="455"/>
      <c r="G390" s="558">
        <f xml:space="preserve"> Outputs!J39</f>
        <v>0</v>
      </c>
      <c r="H390" s="558">
        <f xml:space="preserve"> Outputs!K39</f>
        <v>0</v>
      </c>
      <c r="I390" s="558">
        <f xml:space="preserve"> Outputs!L39</f>
        <v>0</v>
      </c>
      <c r="J390" s="558">
        <f xml:space="preserve"> Outputs!M39</f>
        <v>0</v>
      </c>
      <c r="K390" s="558">
        <f xml:space="preserve"> Outputs!N39</f>
        <v>0</v>
      </c>
      <c r="L390" s="558">
        <f xml:space="preserve"> Outputs!O39</f>
        <v>0</v>
      </c>
      <c r="M390" s="558">
        <f xml:space="preserve"> Outputs!P39</f>
        <v>0</v>
      </c>
      <c r="N390" s="558">
        <f xml:space="preserve"> Outputs!Q39</f>
        <v>0.03</v>
      </c>
      <c r="O390" s="558">
        <f xml:space="preserve"> Outputs!R39</f>
        <v>0.03</v>
      </c>
      <c r="P390" s="558">
        <f xml:space="preserve"> Outputs!S39</f>
        <v>0.03</v>
      </c>
      <c r="Q390" s="558">
        <f xml:space="preserve"> Outputs!T39</f>
        <v>0.03</v>
      </c>
      <c r="R390" s="558">
        <f xml:space="preserve"> Outputs!U39</f>
        <v>0.03</v>
      </c>
      <c r="S390" s="558">
        <f xml:space="preserve"> Outputs!V39</f>
        <v>0.03</v>
      </c>
      <c r="T390" s="558">
        <f xml:space="preserve"> Outputs!W39</f>
        <v>0.03</v>
      </c>
      <c r="U390" s="558">
        <f xml:space="preserve"> Outputs!X39</f>
        <v>0.03</v>
      </c>
      <c r="V390" s="558">
        <f xml:space="preserve"> Outputs!Y39</f>
        <v>0.03</v>
      </c>
      <c r="W390" s="558">
        <f xml:space="preserve"> Outputs!Z39</f>
        <v>0.03</v>
      </c>
      <c r="X390" s="558">
        <f xml:space="preserve"> Outputs!AA39</f>
        <v>0.03</v>
      </c>
      <c r="Y390" s="558">
        <f xml:space="preserve"> Outputs!AB39</f>
        <v>0.03</v>
      </c>
    </row>
    <row r="391" spans="1:25" ht="14">
      <c r="A391" t="s">
        <v>845</v>
      </c>
      <c r="B391" s="455" t="s">
        <v>771</v>
      </c>
      <c r="C391" s="455" t="s">
        <v>454</v>
      </c>
      <c r="D391" s="455" t="s">
        <v>50</v>
      </c>
      <c r="E391" s="455" t="s">
        <v>427</v>
      </c>
      <c r="F391" s="455"/>
      <c r="G391" s="456">
        <f xml:space="preserve"> Outputs!J42</f>
        <v>237.3416666666667</v>
      </c>
      <c r="H391" s="456">
        <f xml:space="preserve"> Outputs!K42</f>
        <v>244.67499999999998</v>
      </c>
      <c r="I391" s="456">
        <f xml:space="preserve"> Outputs!L42</f>
        <v>251.73333333333335</v>
      </c>
      <c r="J391" s="456">
        <f xml:space="preserve"> Outputs!M42</f>
        <v>256.66666666666669</v>
      </c>
      <c r="K391" s="456">
        <f xml:space="preserve"> Outputs!N42</f>
        <v>259.43333333333334</v>
      </c>
      <c r="L391" s="456">
        <f xml:space="preserve"> Outputs!O42</f>
        <v>264.99166666666673</v>
      </c>
      <c r="M391" s="456">
        <f xml:space="preserve"> Outputs!P42</f>
        <v>274.90833333333336</v>
      </c>
      <c r="N391" s="456">
        <f xml:space="preserve"> Outputs!Q42</f>
        <v>283.30833333333334</v>
      </c>
      <c r="O391" s="456">
        <f xml:space="preserve"> Outputs!R42</f>
        <v>292.2388184805576</v>
      </c>
      <c r="P391" s="456">
        <f xml:space="preserve"> Outputs!S42</f>
        <v>300.63476148772372</v>
      </c>
      <c r="Q391" s="456">
        <f xml:space="preserve"> Outputs!T42</f>
        <v>309.52983719330012</v>
      </c>
      <c r="R391" s="456">
        <f xml:space="preserve"> Outputs!U42</f>
        <v>319.28116714708784</v>
      </c>
      <c r="S391" s="456">
        <f xml:space="preserve"> Outputs!V42</f>
        <v>329.49816449579481</v>
      </c>
      <c r="T391" s="456">
        <f xml:space="preserve"> Outputs!W42</f>
        <v>340.04210575966027</v>
      </c>
      <c r="U391" s="456">
        <f xml:space="preserve"> Outputs!X42</f>
        <v>350.2433689324501</v>
      </c>
      <c r="V391" s="456">
        <f xml:space="preserve"> Outputs!Y42</f>
        <v>360.75067000042355</v>
      </c>
      <c r="W391" s="456">
        <f xml:space="preserve"> Outputs!Z42</f>
        <v>371.57319010043631</v>
      </c>
      <c r="X391" s="456">
        <f xml:space="preserve"> Outputs!AA42</f>
        <v>382.72038580344935</v>
      </c>
      <c r="Y391" s="456">
        <f xml:space="preserve"> Outputs!AB42</f>
        <v>394.20199737755303</v>
      </c>
    </row>
    <row r="392" spans="1:25" ht="14">
      <c r="A392" t="s">
        <v>845</v>
      </c>
      <c r="B392" s="455" t="s">
        <v>772</v>
      </c>
      <c r="C392" s="455" t="s">
        <v>455</v>
      </c>
      <c r="D392" s="455" t="s">
        <v>50</v>
      </c>
      <c r="E392" s="455" t="s">
        <v>427</v>
      </c>
      <c r="F392" s="455"/>
      <c r="G392" s="456">
        <f xml:space="preserve"> Outputs!J43</f>
        <v>94.308333333333351</v>
      </c>
      <c r="H392" s="456">
        <f xml:space="preserve"> Outputs!K43</f>
        <v>96.583333333333314</v>
      </c>
      <c r="I392" s="456">
        <f xml:space="preserve"> Outputs!L43</f>
        <v>98.600000000000009</v>
      </c>
      <c r="J392" s="456">
        <f xml:space="preserve"> Outputs!M43</f>
        <v>99.72499999999998</v>
      </c>
      <c r="K392" s="456">
        <f xml:space="preserve"> Outputs!N43</f>
        <v>100.16666666666667</v>
      </c>
      <c r="L392" s="456">
        <f xml:space="preserve"> Outputs!O43</f>
        <v>101.54166666666667</v>
      </c>
      <c r="M392" s="456">
        <f xml:space="preserve"> Outputs!P43</f>
        <v>104.21666666666665</v>
      </c>
      <c r="N392" s="456">
        <f xml:space="preserve"> Outputs!Q43</f>
        <v>106.43333333333334</v>
      </c>
      <c r="O392" s="456">
        <f xml:space="preserve"> Outputs!R43</f>
        <v>108.55238432841576</v>
      </c>
      <c r="P392" s="456">
        <f xml:space="preserve"> Outputs!S43</f>
        <v>110.7053733013603</v>
      </c>
      <c r="Q392" s="456">
        <f xml:space="preserve"> Outputs!T43</f>
        <v>112.92412852304592</v>
      </c>
      <c r="R392" s="456">
        <f xml:space="preserve"> Outputs!U43</f>
        <v>115.26744552524362</v>
      </c>
      <c r="S392" s="456">
        <f xml:space="preserve"> Outputs!V43</f>
        <v>117.68806188127378</v>
      </c>
      <c r="T392" s="456">
        <f xml:space="preserve"> Outputs!W43</f>
        <v>120.15951118078063</v>
      </c>
      <c r="U392" s="456">
        <f xml:space="preserve"> Outputs!X43</f>
        <v>122.56270140439625</v>
      </c>
      <c r="V392" s="456">
        <f xml:space="preserve"> Outputs!Y43</f>
        <v>125.01395543248417</v>
      </c>
      <c r="W392" s="456">
        <f xml:space="preserve"> Outputs!Z43</f>
        <v>127.51423454113387</v>
      </c>
      <c r="X392" s="456">
        <f xml:space="preserve"> Outputs!AA43</f>
        <v>130.06451923195652</v>
      </c>
      <c r="Y392" s="456">
        <f xml:space="preserve"> Outputs!AB43</f>
        <v>132.66580961659568</v>
      </c>
    </row>
    <row r="393" spans="1:25" ht="14">
      <c r="A393" t="s">
        <v>845</v>
      </c>
      <c r="B393" s="455" t="s">
        <v>773</v>
      </c>
      <c r="C393" s="455" t="s">
        <v>456</v>
      </c>
      <c r="D393" s="455" t="s">
        <v>1</v>
      </c>
      <c r="E393" s="455" t="s">
        <v>427</v>
      </c>
      <c r="F393" s="455"/>
      <c r="G393" s="558">
        <f xml:space="preserve"> Outputs!J46</f>
        <v>0</v>
      </c>
      <c r="H393" s="558">
        <f xml:space="preserve"> Outputs!K46</f>
        <v>2.9769392033542896E-2</v>
      </c>
      <c r="I393" s="558">
        <f xml:space="preserve"> Outputs!L46</f>
        <v>2.6465798045602673E-2</v>
      </c>
      <c r="J393" s="558">
        <f xml:space="preserve"> Outputs!M46</f>
        <v>1.983339944466489E-2</v>
      </c>
      <c r="K393" s="558">
        <f xml:space="preserve"> Outputs!N46</f>
        <v>1.0501750291715295E-2</v>
      </c>
      <c r="L393" s="558">
        <f xml:space="preserve"> Outputs!O46</f>
        <v>2.1939953810623525E-2</v>
      </c>
      <c r="M393" s="558">
        <f xml:space="preserve"> Outputs!P46</f>
        <v>3.8794726930320156E-2</v>
      </c>
      <c r="N393" s="558">
        <f xml:space="preserve"> Outputs!Q46</f>
        <v>3.1907179115300943E-2</v>
      </c>
      <c r="O393" s="558">
        <f xml:space="preserve"> Outputs!R46</f>
        <v>3.1089286235452596E-2</v>
      </c>
      <c r="P393" s="558">
        <f xml:space="preserve"> Outputs!S46</f>
        <v>2.7916629489431743E-2</v>
      </c>
      <c r="Q393" s="558">
        <f xml:space="preserve"> Outputs!T46</f>
        <v>2.9833184821123959E-2</v>
      </c>
      <c r="R393" s="558">
        <f xml:space="preserve"> Outputs!U46</f>
        <v>3.1833185109294782E-2</v>
      </c>
      <c r="S393" s="558">
        <f xml:space="preserve"> Outputs!V46</f>
        <v>3.2000000000000473E-2</v>
      </c>
      <c r="T393" s="558">
        <f xml:space="preserve"> Outputs!W46</f>
        <v>3.200000000000025E-2</v>
      </c>
      <c r="U393" s="558">
        <f xml:space="preserve"> Outputs!X46</f>
        <v>3.0000000000000027E-2</v>
      </c>
      <c r="V393" s="558">
        <f xml:space="preserve"> Outputs!Y46</f>
        <v>3.0000000000000027E-2</v>
      </c>
      <c r="W393" s="558">
        <f xml:space="preserve"> Outputs!Z46</f>
        <v>3.0000000000000027E-2</v>
      </c>
      <c r="X393" s="558">
        <f xml:space="preserve"> Outputs!AA46</f>
        <v>3.0000000000000027E-2</v>
      </c>
      <c r="Y393" s="558">
        <f xml:space="preserve"> Outputs!AB46</f>
        <v>3.0000000000000027E-2</v>
      </c>
    </row>
    <row r="394" spans="1:25" ht="14">
      <c r="A394" t="s">
        <v>845</v>
      </c>
      <c r="B394" s="455" t="s">
        <v>774</v>
      </c>
      <c r="C394" s="455" t="s">
        <v>457</v>
      </c>
      <c r="D394" s="455" t="s">
        <v>1</v>
      </c>
      <c r="E394" s="455" t="s">
        <v>427</v>
      </c>
      <c r="F394" s="455"/>
      <c r="G394" s="558">
        <f xml:space="preserve"> Outputs!J47</f>
        <v>0</v>
      </c>
      <c r="H394" s="558">
        <f xml:space="preserve"> Outputs!K47</f>
        <v>3.0897791510129391E-2</v>
      </c>
      <c r="I394" s="558">
        <f xml:space="preserve"> Outputs!L47</f>
        <v>2.8847791287762714E-2</v>
      </c>
      <c r="J394" s="558">
        <f xml:space="preserve"> Outputs!M47</f>
        <v>1.9597457627118731E-2</v>
      </c>
      <c r="K394" s="558">
        <f xml:space="preserve"> Outputs!N47</f>
        <v>1.0779220779220777E-2</v>
      </c>
      <c r="L394" s="558">
        <f xml:space="preserve"> Outputs!O47</f>
        <v>2.1424900424001248E-2</v>
      </c>
      <c r="M394" s="558">
        <f xml:space="preserve"> Outputs!P47</f>
        <v>3.7422560457875953E-2</v>
      </c>
      <c r="N394" s="558">
        <f xml:space="preserve"> Outputs!Q47</f>
        <v>3.0555639758707454E-2</v>
      </c>
      <c r="O394" s="558">
        <f xml:space="preserve"> Outputs!R47</f>
        <v>3.1522140708501123E-2</v>
      </c>
      <c r="P394" s="558">
        <f xml:space="preserve"> Outputs!S47</f>
        <v>2.8729732247137152E-2</v>
      </c>
      <c r="Q394" s="558">
        <f xml:space="preserve"> Outputs!T47</f>
        <v>2.9587648685595047E-2</v>
      </c>
      <c r="R394" s="558">
        <f xml:space="preserve"> Outputs!U47</f>
        <v>3.1503683270760252E-2</v>
      </c>
      <c r="S394" s="558">
        <f xml:space="preserve"> Outputs!V47</f>
        <v>3.2000000000000473E-2</v>
      </c>
      <c r="T394" s="558">
        <f xml:space="preserve"> Outputs!W47</f>
        <v>3.2000000000000028E-2</v>
      </c>
      <c r="U394" s="558">
        <f xml:space="preserve"> Outputs!X47</f>
        <v>3.0000000000000027E-2</v>
      </c>
      <c r="V394" s="558">
        <f xml:space="preserve"> Outputs!Y47</f>
        <v>2.9999999999999805E-2</v>
      </c>
      <c r="W394" s="558">
        <f xml:space="preserve"> Outputs!Z47</f>
        <v>3.0000000000000027E-2</v>
      </c>
      <c r="X394" s="558">
        <f xml:space="preserve"> Outputs!AA47</f>
        <v>2.9999999999999805E-2</v>
      </c>
      <c r="Y394" s="558">
        <f xml:space="preserve"> Outputs!AB47</f>
        <v>3.0000000000000471E-2</v>
      </c>
    </row>
    <row r="395" spans="1:25" ht="14">
      <c r="A395" t="s">
        <v>845</v>
      </c>
      <c r="B395" s="455" t="s">
        <v>775</v>
      </c>
      <c r="C395" s="455" t="s">
        <v>458</v>
      </c>
      <c r="D395" s="455" t="s">
        <v>1</v>
      </c>
      <c r="E395" s="455" t="s">
        <v>427</v>
      </c>
      <c r="F395" s="455"/>
      <c r="G395" s="558">
        <f xml:space="preserve"> Outputs!J48</f>
        <v>0</v>
      </c>
      <c r="H395" s="558">
        <f xml:space="preserve"> Outputs!K48</f>
        <v>3.2807308970099536E-2</v>
      </c>
      <c r="I395" s="558">
        <f xml:space="preserve"> Outputs!L48</f>
        <v>2.4527543224768911E-2</v>
      </c>
      <c r="J395" s="558">
        <f xml:space="preserve"> Outputs!M48</f>
        <v>9.0266875981162009E-3</v>
      </c>
      <c r="K395" s="558">
        <f xml:space="preserve"> Outputs!N48</f>
        <v>1.5558148580318898E-2</v>
      </c>
      <c r="L395" s="558">
        <f xml:space="preserve"> Outputs!O48</f>
        <v>3.1405591727307502E-2</v>
      </c>
      <c r="M395" s="558">
        <f xml:space="preserve"> Outputs!P48</f>
        <v>3.3419977720014815E-2</v>
      </c>
      <c r="N395" s="558">
        <f xml:space="preserve"> Outputs!Q48</f>
        <v>2.4434063959755781E-2</v>
      </c>
      <c r="O395" s="558">
        <f xml:space="preserve"> Outputs!R48</f>
        <v>3.8715075829605539E-2</v>
      </c>
      <c r="P395" s="558">
        <f xml:space="preserve"> Outputs!S48</f>
        <v>2.8499635627448061E-2</v>
      </c>
      <c r="Q395" s="558">
        <f xml:space="preserve"> Outputs!T48</f>
        <v>3.0499636334166969E-2</v>
      </c>
      <c r="R395" s="558">
        <f xml:space="preserve"> Outputs!U48</f>
        <v>3.2000000000000473E-2</v>
      </c>
      <c r="S395" s="558">
        <f xml:space="preserve"> Outputs!V48</f>
        <v>3.200000000000025E-2</v>
      </c>
      <c r="T395" s="558">
        <f xml:space="preserve"> Outputs!W48</f>
        <v>3.2000000000000473E-2</v>
      </c>
      <c r="U395" s="558">
        <f xml:space="preserve"> Outputs!X48</f>
        <v>3.0000000000000027E-2</v>
      </c>
      <c r="V395" s="558">
        <f xml:space="preserve"> Outputs!Y48</f>
        <v>3.0000000000000027E-2</v>
      </c>
      <c r="W395" s="558">
        <f xml:space="preserve"> Outputs!Z48</f>
        <v>3.0000000000000027E-2</v>
      </c>
      <c r="X395" s="558">
        <f xml:space="preserve"> Outputs!AA48</f>
        <v>3.0000000000000027E-2</v>
      </c>
      <c r="Y395" s="558">
        <f xml:space="preserve"> Outputs!AB48</f>
        <v>3.0000000000000027E-2</v>
      </c>
    </row>
    <row r="396" spans="1:25" ht="14">
      <c r="A396" t="s">
        <v>845</v>
      </c>
      <c r="B396" s="455" t="s">
        <v>776</v>
      </c>
      <c r="C396" s="455" t="s">
        <v>459</v>
      </c>
      <c r="D396" s="455" t="s">
        <v>1</v>
      </c>
      <c r="E396" s="455" t="s">
        <v>427</v>
      </c>
      <c r="F396" s="455"/>
      <c r="G396" s="558">
        <f xml:space="preserve"> Outputs!J49</f>
        <v>0</v>
      </c>
      <c r="H396" s="558">
        <f xml:space="preserve"> Outputs!K49</f>
        <v>2.428722280887019E-2</v>
      </c>
      <c r="I396" s="558">
        <f xml:space="preserve"> Outputs!L49</f>
        <v>1.8556701030927769E-2</v>
      </c>
      <c r="J396" s="558">
        <f xml:space="preserve"> Outputs!M49</f>
        <v>1.1133603238866474E-2</v>
      </c>
      <c r="K396" s="558">
        <f xml:space="preserve"> Outputs!N49</f>
        <v>4.0040040040039138E-3</v>
      </c>
      <c r="L396" s="558">
        <f xml:space="preserve"> Outputs!O49</f>
        <v>1.4955134596211339E-2</v>
      </c>
      <c r="M396" s="558">
        <f xml:space="preserve"> Outputs!P49</f>
        <v>2.8487229862475427E-2</v>
      </c>
      <c r="N396" s="558">
        <f xml:space="preserve"> Outputs!Q49</f>
        <v>2.1012416427889313E-2</v>
      </c>
      <c r="O396" s="558">
        <f xml:space="preserve"> Outputs!R49</f>
        <v>1.7874647541435307E-2</v>
      </c>
      <c r="P396" s="558">
        <f xml:space="preserve"> Outputs!S49</f>
        <v>1.9916629197662017E-2</v>
      </c>
      <c r="Q396" s="558">
        <f xml:space="preserve"> Outputs!T49</f>
        <v>2.0000000000000906E-2</v>
      </c>
      <c r="R396" s="558">
        <f xml:space="preserve"> Outputs!U49</f>
        <v>2.0916629234383644E-2</v>
      </c>
      <c r="S396" s="558">
        <f xml:space="preserve"> Outputs!V49</f>
        <v>2.1000000000000796E-2</v>
      </c>
      <c r="T396" s="558">
        <f xml:space="preserve"> Outputs!W49</f>
        <v>2.1000000000000796E-2</v>
      </c>
      <c r="U396" s="558">
        <f xml:space="preserve"> Outputs!X49</f>
        <v>2.0000000000000018E-2</v>
      </c>
      <c r="V396" s="558">
        <f xml:space="preserve"> Outputs!Y49</f>
        <v>2.0000000000000018E-2</v>
      </c>
      <c r="W396" s="558">
        <f xml:space="preserve"> Outputs!Z49</f>
        <v>2.0000000000000018E-2</v>
      </c>
      <c r="X396" s="558">
        <f xml:space="preserve"> Outputs!AA49</f>
        <v>2.0000000000000018E-2</v>
      </c>
      <c r="Y396" s="558">
        <f xml:space="preserve"> Outputs!AB49</f>
        <v>2.0000000000000018E-2</v>
      </c>
    </row>
    <row r="397" spans="1:25" ht="14">
      <c r="A397" t="s">
        <v>845</v>
      </c>
      <c r="B397" s="455" t="s">
        <v>777</v>
      </c>
      <c r="C397" s="455" t="s">
        <v>460</v>
      </c>
      <c r="D397" s="455" t="s">
        <v>1</v>
      </c>
      <c r="E397" s="455" t="s">
        <v>427</v>
      </c>
      <c r="F397" s="455"/>
      <c r="G397" s="558">
        <f xml:space="preserve"> Outputs!J50</f>
        <v>0</v>
      </c>
      <c r="H397" s="558">
        <f xml:space="preserve"> Outputs!K50</f>
        <v>2.4123000795263305E-2</v>
      </c>
      <c r="I397" s="558">
        <f xml:space="preserve"> Outputs!L50</f>
        <v>2.088006902502193E-2</v>
      </c>
      <c r="J397" s="558">
        <f xml:space="preserve"> Outputs!M50</f>
        <v>1.1409736308316099E-2</v>
      </c>
      <c r="K397" s="558">
        <f xml:space="preserve"> Outputs!N50</f>
        <v>4.4288459931480784E-3</v>
      </c>
      <c r="L397" s="558">
        <f xml:space="preserve"> Outputs!O50</f>
        <v>1.3727121464226277E-2</v>
      </c>
      <c r="M397" s="558">
        <f xml:space="preserve"> Outputs!P50</f>
        <v>2.6343865408288814E-2</v>
      </c>
      <c r="N397" s="558">
        <f xml:space="preserve"> Outputs!Q50</f>
        <v>2.1269790500559882E-2</v>
      </c>
      <c r="O397" s="558">
        <f xml:space="preserve"> Outputs!R50</f>
        <v>1.9909655450194963E-2</v>
      </c>
      <c r="P397" s="558">
        <f xml:space="preserve"> Outputs!S50</f>
        <v>1.983364056224568E-2</v>
      </c>
      <c r="Q397" s="558">
        <f xml:space="preserve"> Outputs!T50</f>
        <v>2.0041983108134875E-2</v>
      </c>
      <c r="R397" s="558">
        <f xml:space="preserve"> Outputs!U50</f>
        <v>2.0751251595618525E-2</v>
      </c>
      <c r="S397" s="558">
        <f xml:space="preserve"> Outputs!V50</f>
        <v>2.1000000000000352E-2</v>
      </c>
      <c r="T397" s="558">
        <f xml:space="preserve"> Outputs!W50</f>
        <v>2.1000000000000796E-2</v>
      </c>
      <c r="U397" s="558">
        <f xml:space="preserve"> Outputs!X50</f>
        <v>2.0000000000000018E-2</v>
      </c>
      <c r="V397" s="558">
        <f xml:space="preserve"> Outputs!Y50</f>
        <v>2.0000000000000018E-2</v>
      </c>
      <c r="W397" s="558">
        <f xml:space="preserve"> Outputs!Z50</f>
        <v>2.000000000000024E-2</v>
      </c>
      <c r="X397" s="558">
        <f xml:space="preserve"> Outputs!AA50</f>
        <v>1.9999999999999796E-2</v>
      </c>
      <c r="Y397" s="558">
        <f xml:space="preserve"> Outputs!AB50</f>
        <v>2.000000000000024E-2</v>
      </c>
    </row>
    <row r="398" spans="1:25" ht="14">
      <c r="A398" t="s">
        <v>845</v>
      </c>
      <c r="B398" s="455" t="s">
        <v>744</v>
      </c>
      <c r="C398" s="455" t="s">
        <v>461</v>
      </c>
      <c r="D398" s="455" t="s">
        <v>1</v>
      </c>
      <c r="E398" s="455" t="s">
        <v>427</v>
      </c>
      <c r="F398" s="455"/>
      <c r="G398" s="558">
        <f xml:space="preserve"> Outputs!J51</f>
        <v>0</v>
      </c>
      <c r="H398" s="558">
        <f xml:space="preserve"> Outputs!K51</f>
        <v>2.515723270440251E-2</v>
      </c>
      <c r="I398" s="558">
        <f xml:space="preserve"> Outputs!L51</f>
        <v>1.5337423312883347E-2</v>
      </c>
      <c r="J398" s="558">
        <f xml:space="preserve"> Outputs!M51</f>
        <v>3.0211480362536403E-3</v>
      </c>
      <c r="K398" s="558">
        <f xml:space="preserve"> Outputs!N51</f>
        <v>8.0321285140563248E-3</v>
      </c>
      <c r="L398" s="558">
        <f xml:space="preserve"> Outputs!O51</f>
        <v>2.2908366533864521E-2</v>
      </c>
      <c r="M398" s="558">
        <f xml:space="preserve"> Outputs!P51</f>
        <v>2.3369036027263812E-2</v>
      </c>
      <c r="N398" s="558">
        <f xml:space="preserve"> Outputs!Q51</f>
        <v>1.8078020932445371E-2</v>
      </c>
      <c r="O398" s="558">
        <f xml:space="preserve"> Outputs!R51</f>
        <v>2.3574481095728794E-2</v>
      </c>
      <c r="P398" s="558">
        <f xml:space="preserve"> Outputs!S51</f>
        <v>2.0000000000000684E-2</v>
      </c>
      <c r="Q398" s="558">
        <f xml:space="preserve"> Outputs!T51</f>
        <v>2.0249908140764772E-2</v>
      </c>
      <c r="R398" s="558">
        <f xml:space="preserve"> Outputs!U51</f>
        <v>2.1000000000000796E-2</v>
      </c>
      <c r="S398" s="558">
        <f xml:space="preserve"> Outputs!V51</f>
        <v>2.1000000000000574E-2</v>
      </c>
      <c r="T398" s="558">
        <f xml:space="preserve"> Outputs!W51</f>
        <v>2.1000000000000796E-2</v>
      </c>
      <c r="U398" s="558">
        <f xml:space="preserve"> Outputs!X51</f>
        <v>2.0000000000000018E-2</v>
      </c>
      <c r="V398" s="558">
        <f xml:space="preserve"> Outputs!Y51</f>
        <v>2.0000000000000018E-2</v>
      </c>
      <c r="W398" s="558">
        <f xml:space="preserve"> Outputs!Z51</f>
        <v>2.0000000000000018E-2</v>
      </c>
      <c r="X398" s="558">
        <f xml:space="preserve"> Outputs!AA51</f>
        <v>2.0000000000000018E-2</v>
      </c>
      <c r="Y398" s="558">
        <f xml:space="preserve"> Outputs!AB51</f>
        <v>2.0000000000000018E-2</v>
      </c>
    </row>
    <row r="399" spans="1:25" ht="14">
      <c r="A399" t="s">
        <v>845</v>
      </c>
      <c r="B399" s="455" t="s">
        <v>778</v>
      </c>
      <c r="C399" s="455" t="s">
        <v>462</v>
      </c>
      <c r="D399" s="455" t="s">
        <v>1</v>
      </c>
      <c r="E399" s="455" t="s">
        <v>427</v>
      </c>
      <c r="F399" s="455"/>
      <c r="G399" s="558">
        <f xml:space="preserve"> Outputs!J52</f>
        <v>0</v>
      </c>
      <c r="H399" s="558">
        <f xml:space="preserve"> Outputs!K52</f>
        <v>6.7747907148660858E-3</v>
      </c>
      <c r="I399" s="558">
        <f xml:space="preserve"> Outputs!L52</f>
        <v>7.967722262740784E-3</v>
      </c>
      <c r="J399" s="558">
        <f xml:space="preserve"> Outputs!M52</f>
        <v>8.1877213188026321E-3</v>
      </c>
      <c r="K399" s="558">
        <f xml:space="preserve"> Outputs!N52</f>
        <v>6.3503747860726989E-3</v>
      </c>
      <c r="L399" s="558">
        <f xml:space="preserve"> Outputs!O52</f>
        <v>7.6977789597749702E-3</v>
      </c>
      <c r="M399" s="558">
        <f xml:space="preserve"> Outputs!P52</f>
        <v>1.1078695049587139E-2</v>
      </c>
      <c r="N399" s="558">
        <f xml:space="preserve"> Outputs!Q52</f>
        <v>9.2858492581475716E-3</v>
      </c>
      <c r="O399" s="558">
        <f xml:space="preserve"> Outputs!R52</f>
        <v>1.161248525830616E-2</v>
      </c>
      <c r="P399" s="558">
        <f xml:space="preserve"> Outputs!S52</f>
        <v>8.8960916848914717E-3</v>
      </c>
      <c r="Q399" s="558">
        <f xml:space="preserve"> Outputs!T52</f>
        <v>9.5456655774601717E-3</v>
      </c>
      <c r="R399" s="558">
        <f xml:space="preserve"> Outputs!U52</f>
        <v>1.0752431675141727E-2</v>
      </c>
      <c r="S399" s="558">
        <f xml:space="preserve"> Outputs!V52</f>
        <v>1.1000000000000121E-2</v>
      </c>
      <c r="T399" s="558">
        <f xml:space="preserve"> Outputs!W52</f>
        <v>1.0999999999999233E-2</v>
      </c>
      <c r="U399" s="558">
        <f xml:space="preserve"> Outputs!X52</f>
        <v>1.0000000000000009E-2</v>
      </c>
      <c r="V399" s="558">
        <f xml:space="preserve"> Outputs!Y52</f>
        <v>9.9999999999997868E-3</v>
      </c>
      <c r="W399" s="558">
        <f xml:space="preserve"> Outputs!Z52</f>
        <v>9.9999999999997868E-3</v>
      </c>
      <c r="X399" s="558">
        <f xml:space="preserve"> Outputs!AA52</f>
        <v>1.0000000000000009E-2</v>
      </c>
      <c r="Y399" s="558">
        <f xml:space="preserve"> Outputs!AB52</f>
        <v>1.0000000000000231E-2</v>
      </c>
    </row>
    <row r="400" spans="1:25" ht="14">
      <c r="A400" t="s">
        <v>845</v>
      </c>
      <c r="B400" s="455" t="s">
        <v>779</v>
      </c>
      <c r="C400" s="455" t="s">
        <v>463</v>
      </c>
      <c r="D400" s="455" t="s">
        <v>1</v>
      </c>
      <c r="E400" s="455" t="s">
        <v>427</v>
      </c>
      <c r="F400" s="455"/>
      <c r="G400" s="558">
        <f xml:space="preserve"> Outputs!J55</f>
        <v>0</v>
      </c>
      <c r="H400" s="558">
        <f xml:space="preserve"> Outputs!K55</f>
        <v>0</v>
      </c>
      <c r="I400" s="558">
        <f xml:space="preserve"> Outputs!L55</f>
        <v>0</v>
      </c>
      <c r="J400" s="558">
        <f xml:space="preserve"> Outputs!M55</f>
        <v>0</v>
      </c>
      <c r="K400" s="558">
        <f xml:space="preserve"> Outputs!N55</f>
        <v>0</v>
      </c>
      <c r="L400" s="558">
        <f xml:space="preserve"> Outputs!O55</f>
        <v>0</v>
      </c>
      <c r="M400" s="558">
        <f xml:space="preserve"> Outputs!P55</f>
        <v>0</v>
      </c>
      <c r="N400" s="558">
        <f xml:space="preserve"> Outputs!Q55</f>
        <v>0</v>
      </c>
      <c r="O400" s="558">
        <f xml:space="preserve"> Outputs!R55</f>
        <v>0</v>
      </c>
      <c r="P400" s="558">
        <f xml:space="preserve"> Outputs!S55</f>
        <v>0.03</v>
      </c>
      <c r="Q400" s="558">
        <f xml:space="preserve"> Outputs!T55</f>
        <v>0.03</v>
      </c>
      <c r="R400" s="558">
        <f xml:space="preserve"> Outputs!U55</f>
        <v>0.03</v>
      </c>
      <c r="S400" s="558">
        <f xml:space="preserve"> Outputs!V55</f>
        <v>0.03</v>
      </c>
      <c r="T400" s="558">
        <f xml:space="preserve"> Outputs!W55</f>
        <v>0.03</v>
      </c>
      <c r="U400" s="558">
        <f xml:space="preserve"> Outputs!X55</f>
        <v>0.03</v>
      </c>
      <c r="V400" s="558">
        <f xml:space="preserve"> Outputs!Y55</f>
        <v>0.03</v>
      </c>
      <c r="W400" s="558">
        <f xml:space="preserve"> Outputs!Z55</f>
        <v>0.03</v>
      </c>
      <c r="X400" s="558">
        <f xml:space="preserve"> Outputs!AA55</f>
        <v>0.03</v>
      </c>
      <c r="Y400" s="558">
        <f xml:space="preserve"> Outputs!AB55</f>
        <v>0.03</v>
      </c>
    </row>
    <row r="401" spans="1:25" ht="14">
      <c r="A401" t="s">
        <v>845</v>
      </c>
      <c r="B401" s="455" t="s">
        <v>780</v>
      </c>
      <c r="C401" s="455" t="s">
        <v>464</v>
      </c>
      <c r="D401" s="455" t="s">
        <v>1</v>
      </c>
      <c r="E401" s="455" t="s">
        <v>427</v>
      </c>
      <c r="F401" s="455"/>
      <c r="G401" s="558">
        <f xml:space="preserve"> Outputs!J56</f>
        <v>0</v>
      </c>
      <c r="H401" s="558">
        <f xml:space="preserve"> Outputs!K56</f>
        <v>0</v>
      </c>
      <c r="I401" s="558">
        <f xml:space="preserve"> Outputs!L56</f>
        <v>0</v>
      </c>
      <c r="J401" s="558">
        <f xml:space="preserve"> Outputs!M56</f>
        <v>0</v>
      </c>
      <c r="K401" s="558">
        <f xml:space="preserve"> Outputs!N56</f>
        <v>0</v>
      </c>
      <c r="L401" s="558">
        <f xml:space="preserve"> Outputs!O56</f>
        <v>0</v>
      </c>
      <c r="M401" s="558">
        <f xml:space="preserve"> Outputs!P56</f>
        <v>0</v>
      </c>
      <c r="N401" s="558">
        <f xml:space="preserve"> Outputs!Q56</f>
        <v>0</v>
      </c>
      <c r="O401" s="558">
        <f xml:space="preserve"> Outputs!R56</f>
        <v>0</v>
      </c>
      <c r="P401" s="558">
        <f xml:space="preserve"> Outputs!S56</f>
        <v>0.02</v>
      </c>
      <c r="Q401" s="558">
        <f xml:space="preserve"> Outputs!T56</f>
        <v>0.02</v>
      </c>
      <c r="R401" s="558">
        <f xml:space="preserve"> Outputs!U56</f>
        <v>0.02</v>
      </c>
      <c r="S401" s="558">
        <f xml:space="preserve"> Outputs!V56</f>
        <v>0.02</v>
      </c>
      <c r="T401" s="558">
        <f xml:space="preserve"> Outputs!W56</f>
        <v>0.02</v>
      </c>
      <c r="U401" s="558">
        <f xml:space="preserve"> Outputs!X56</f>
        <v>0.02</v>
      </c>
      <c r="V401" s="558">
        <f xml:space="preserve"> Outputs!Y56</f>
        <v>0.02</v>
      </c>
      <c r="W401" s="558">
        <f xml:space="preserve"> Outputs!Z56</f>
        <v>0.02</v>
      </c>
      <c r="X401" s="558">
        <f xml:space="preserve"> Outputs!AA56</f>
        <v>0.02</v>
      </c>
      <c r="Y401" s="558">
        <f xml:space="preserve"> Outputs!AB56</f>
        <v>0.02</v>
      </c>
    </row>
    <row r="402" spans="1:25" ht="14">
      <c r="A402" t="s">
        <v>845</v>
      </c>
      <c r="B402" t="s">
        <v>792</v>
      </c>
      <c r="C402" t="s">
        <v>794</v>
      </c>
      <c r="D402" s="455" t="s">
        <v>796</v>
      </c>
      <c r="E402" s="455" t="s">
        <v>427</v>
      </c>
      <c r="F402" s="559" t="str">
        <f t="shared" ref="F402" ca="1" si="34">CONCATENATE("[…]", TEXT(NOW(),"dd/mm/yyy hh:mm:ss"))</f>
        <v>[…]12/12/2019 13:28:34</v>
      </c>
      <c r="G402" s="559" t="str">
        <f t="shared" ref="G402:Y402" ca="1" si="35">CONCATENATE("[…]", TEXT(NOW(),"dd/mm/yyy hh:mm:ss"))</f>
        <v>[…]12/12/2019 13:28:34</v>
      </c>
      <c r="H402" s="559" t="str">
        <f t="shared" ca="1" si="35"/>
        <v>[…]12/12/2019 13:28:34</v>
      </c>
      <c r="I402" s="559" t="str">
        <f t="shared" ca="1" si="35"/>
        <v>[…]12/12/2019 13:28:34</v>
      </c>
      <c r="J402" s="559" t="str">
        <f t="shared" ca="1" si="35"/>
        <v>[…]12/12/2019 13:28:34</v>
      </c>
      <c r="K402" s="559" t="str">
        <f t="shared" ca="1" si="35"/>
        <v>[…]12/12/2019 13:28:34</v>
      </c>
      <c r="L402" s="559" t="str">
        <f t="shared" ca="1" si="35"/>
        <v>[…]12/12/2019 13:28:34</v>
      </c>
      <c r="M402" s="559" t="str">
        <f t="shared" ca="1" si="35"/>
        <v>[…]12/12/2019 13:28:34</v>
      </c>
      <c r="N402" s="559" t="str">
        <f t="shared" ca="1" si="35"/>
        <v>[…]12/12/2019 13:28:34</v>
      </c>
      <c r="O402" s="559" t="str">
        <f t="shared" ca="1" si="35"/>
        <v>[…]12/12/2019 13:28:34</v>
      </c>
      <c r="P402" s="559" t="str">
        <f t="shared" ca="1" si="35"/>
        <v>[…]12/12/2019 13:28:34</v>
      </c>
      <c r="Q402" s="559" t="str">
        <f t="shared" ca="1" si="35"/>
        <v>[…]12/12/2019 13:28:34</v>
      </c>
      <c r="R402" s="559" t="str">
        <f t="shared" ca="1" si="35"/>
        <v>[…]12/12/2019 13:28:34</v>
      </c>
      <c r="S402" s="559" t="str">
        <f t="shared" ca="1" si="35"/>
        <v>[…]12/12/2019 13:28:34</v>
      </c>
      <c r="T402" s="559" t="str">
        <f t="shared" ca="1" si="35"/>
        <v>[…]12/12/2019 13:28:34</v>
      </c>
      <c r="U402" s="559" t="str">
        <f t="shared" ca="1" si="35"/>
        <v>[…]12/12/2019 13:28:34</v>
      </c>
      <c r="V402" s="559" t="str">
        <f t="shared" ca="1" si="35"/>
        <v>[…]12/12/2019 13:28:34</v>
      </c>
      <c r="W402" s="559" t="str">
        <f t="shared" ca="1" si="35"/>
        <v>[…]12/12/2019 13:28:34</v>
      </c>
      <c r="X402" s="559" t="str">
        <f t="shared" ca="1" si="35"/>
        <v>[…]12/12/2019 13:28:34</v>
      </c>
      <c r="Y402" s="559" t="str">
        <f t="shared" ca="1" si="35"/>
        <v>[…]12/12/2019 13:28:34</v>
      </c>
    </row>
    <row r="403" spans="1:25" ht="14">
      <c r="A403" t="s">
        <v>845</v>
      </c>
      <c r="B403" t="s">
        <v>793</v>
      </c>
      <c r="C403" t="s">
        <v>795</v>
      </c>
      <c r="D403" s="455" t="s">
        <v>796</v>
      </c>
      <c r="E403" s="455" t="s">
        <v>427</v>
      </c>
      <c r="F403" t="str">
        <f t="shared" ref="F403" ca="1" si="36">MID(CELL("filename"),SEARCH("[",CELL("filename"))+1,SEARCH("]",CELL("filename"))-SEARCH("[",CELL("filename"))-1)</f>
        <v>Inflation model_FD.xlsx</v>
      </c>
      <c r="G403" t="str">
        <f t="shared" ref="G403:Y403" ca="1" si="37">MID(CELL("filename"),SEARCH("[",CELL("filename"))+1,SEARCH("]",CELL("filename"))-SEARCH("[",CELL("filename"))-1)</f>
        <v>Inflation model_FD.xlsx</v>
      </c>
      <c r="H403" t="str">
        <f t="shared" ca="1" si="37"/>
        <v>Inflation model_FD.xlsx</v>
      </c>
      <c r="I403" t="str">
        <f t="shared" ca="1" si="37"/>
        <v>Inflation model_FD.xlsx</v>
      </c>
      <c r="J403" t="str">
        <f t="shared" ca="1" si="37"/>
        <v>Inflation model_FD.xlsx</v>
      </c>
      <c r="K403" t="str">
        <f t="shared" ca="1" si="37"/>
        <v>Inflation model_FD.xlsx</v>
      </c>
      <c r="L403" t="str">
        <f t="shared" ca="1" si="37"/>
        <v>Inflation model_FD.xlsx</v>
      </c>
      <c r="M403" t="str">
        <f t="shared" ca="1" si="37"/>
        <v>Inflation model_FD.xlsx</v>
      </c>
      <c r="N403" t="str">
        <f t="shared" ca="1" si="37"/>
        <v>Inflation model_FD.xlsx</v>
      </c>
      <c r="O403" t="str">
        <f t="shared" ca="1" si="37"/>
        <v>Inflation model_FD.xlsx</v>
      </c>
      <c r="P403" t="str">
        <f t="shared" ca="1" si="37"/>
        <v>Inflation model_FD.xlsx</v>
      </c>
      <c r="Q403" t="str">
        <f t="shared" ca="1" si="37"/>
        <v>Inflation model_FD.xlsx</v>
      </c>
      <c r="R403" t="str">
        <f t="shared" ca="1" si="37"/>
        <v>Inflation model_FD.xlsx</v>
      </c>
      <c r="S403" t="str">
        <f t="shared" ca="1" si="37"/>
        <v>Inflation model_FD.xlsx</v>
      </c>
      <c r="T403" t="str">
        <f t="shared" ca="1" si="37"/>
        <v>Inflation model_FD.xlsx</v>
      </c>
      <c r="U403" t="str">
        <f t="shared" ca="1" si="37"/>
        <v>Inflation model_FD.xlsx</v>
      </c>
      <c r="V403" t="str">
        <f t="shared" ca="1" si="37"/>
        <v>Inflation model_FD.xlsx</v>
      </c>
      <c r="W403" t="str">
        <f t="shared" ca="1" si="37"/>
        <v>Inflation model_FD.xlsx</v>
      </c>
      <c r="X403" t="str">
        <f t="shared" ca="1" si="37"/>
        <v>Inflation model_FD.xlsx</v>
      </c>
      <c r="Y403" t="str">
        <f t="shared" ca="1" si="37"/>
        <v>Inflation model_FD.xlsx</v>
      </c>
    </row>
    <row r="404" spans="1:25" ht="14">
      <c r="A404" t="s">
        <v>846</v>
      </c>
      <c r="B404" s="455" t="s">
        <v>743</v>
      </c>
      <c r="C404" s="455" t="s">
        <v>426</v>
      </c>
      <c r="D404" s="455" t="s">
        <v>50</v>
      </c>
      <c r="E404" s="455" t="s">
        <v>427</v>
      </c>
      <c r="F404" s="455"/>
      <c r="G404" s="456">
        <f xml:space="preserve"> Outputs!J9</f>
        <v>12</v>
      </c>
      <c r="H404" s="456">
        <f xml:space="preserve"> Outputs!K9</f>
        <v>12</v>
      </c>
      <c r="I404" s="456">
        <f xml:space="preserve"> Outputs!L9</f>
        <v>12</v>
      </c>
      <c r="J404" s="456">
        <f xml:space="preserve"> Outputs!M9</f>
        <v>12</v>
      </c>
      <c r="K404" s="456">
        <f xml:space="preserve"> Outputs!N9</f>
        <v>12</v>
      </c>
      <c r="L404" s="456">
        <f xml:space="preserve"> Outputs!O9</f>
        <v>12</v>
      </c>
      <c r="M404" s="456">
        <f xml:space="preserve"> Outputs!P9</f>
        <v>12</v>
      </c>
      <c r="N404" s="456">
        <f xml:space="preserve"> Outputs!Q9</f>
        <v>12</v>
      </c>
      <c r="O404" s="456">
        <f xml:space="preserve"> Outputs!R9</f>
        <v>12</v>
      </c>
      <c r="P404" s="456">
        <f xml:space="preserve"> Outputs!S9</f>
        <v>12</v>
      </c>
      <c r="Q404" s="456">
        <f xml:space="preserve"> Outputs!T9</f>
        <v>12</v>
      </c>
      <c r="R404" s="456">
        <f xml:space="preserve"> Outputs!U9</f>
        <v>12</v>
      </c>
      <c r="S404" s="456">
        <f xml:space="preserve"> Outputs!V9</f>
        <v>12</v>
      </c>
      <c r="T404" s="456">
        <f xml:space="preserve"> Outputs!W9</f>
        <v>12</v>
      </c>
      <c r="U404" s="456">
        <f xml:space="preserve"> Outputs!X9</f>
        <v>12</v>
      </c>
      <c r="V404" s="456">
        <f xml:space="preserve"> Outputs!Y9</f>
        <v>12</v>
      </c>
      <c r="W404" s="456">
        <f xml:space="preserve"> Outputs!Z9</f>
        <v>12</v>
      </c>
      <c r="X404" s="456">
        <f xml:space="preserve"> Outputs!AA9</f>
        <v>12</v>
      </c>
      <c r="Y404" s="456">
        <f xml:space="preserve"> Outputs!AB9</f>
        <v>12</v>
      </c>
    </row>
    <row r="405" spans="1:25" ht="14">
      <c r="A405" t="s">
        <v>846</v>
      </c>
      <c r="B405" s="455" t="s">
        <v>745</v>
      </c>
      <c r="C405" s="455" t="s">
        <v>428</v>
      </c>
      <c r="D405" s="455" t="s">
        <v>50</v>
      </c>
      <c r="E405" s="455" t="s">
        <v>427</v>
      </c>
      <c r="F405" s="455"/>
      <c r="G405" s="456">
        <f xml:space="preserve"> Outputs!J10</f>
        <v>234.4</v>
      </c>
      <c r="H405" s="456">
        <f xml:space="preserve"> Outputs!K10</f>
        <v>242.5</v>
      </c>
      <c r="I405" s="456">
        <f xml:space="preserve"> Outputs!L10</f>
        <v>249.5</v>
      </c>
      <c r="J405" s="456">
        <f xml:space="preserve"> Outputs!M10</f>
        <v>255.7</v>
      </c>
      <c r="K405" s="456">
        <f xml:space="preserve"> Outputs!N10</f>
        <v>258</v>
      </c>
      <c r="L405" s="456">
        <f xml:space="preserve"> Outputs!O10</f>
        <v>261.39999999999998</v>
      </c>
      <c r="M405" s="456">
        <f xml:space="preserve"> Outputs!P10</f>
        <v>270.60000000000002</v>
      </c>
      <c r="N405" s="456">
        <f xml:space="preserve"> Outputs!Q10</f>
        <v>279.7</v>
      </c>
      <c r="O405" s="456">
        <f xml:space="preserve"> Outputs!R10</f>
        <v>288.2</v>
      </c>
      <c r="P405" s="456">
        <f xml:space="preserve"> Outputs!S10</f>
        <v>296.81994379694231</v>
      </c>
      <c r="Q405" s="456">
        <f xml:space="preserve"> Outputs!T10</f>
        <v>305.32865399748647</v>
      </c>
      <c r="R405" s="456">
        <f xml:space="preserve"> Outputs!U10</f>
        <v>314.69193444620061</v>
      </c>
      <c r="S405" s="456">
        <f xml:space="preserve"> Outputs!V10</f>
        <v>324.76207634847918</v>
      </c>
      <c r="T405" s="456">
        <f xml:space="preserve"> Outputs!W10</f>
        <v>335.15446279163058</v>
      </c>
      <c r="U405" s="456">
        <f xml:space="preserve"> Outputs!X10</f>
        <v>345.2090966753795</v>
      </c>
      <c r="V405" s="456">
        <f xml:space="preserve"> Outputs!Y10</f>
        <v>355.56536957564089</v>
      </c>
      <c r="W405" s="456">
        <f xml:space="preserve"> Outputs!Z10</f>
        <v>366.2323306629101</v>
      </c>
      <c r="X405" s="456">
        <f xml:space="preserve"> Outputs!AA10</f>
        <v>377.21930058279742</v>
      </c>
      <c r="Y405" s="456">
        <f xml:space="preserve"> Outputs!AB10</f>
        <v>388.53587960028136</v>
      </c>
    </row>
    <row r="406" spans="1:25" ht="14">
      <c r="A406" t="s">
        <v>846</v>
      </c>
      <c r="B406" s="455" t="s">
        <v>746</v>
      </c>
      <c r="C406" s="455" t="s">
        <v>429</v>
      </c>
      <c r="D406" s="455" t="s">
        <v>50</v>
      </c>
      <c r="E406" s="455" t="s">
        <v>427</v>
      </c>
      <c r="F406" s="455"/>
      <c r="G406" s="456">
        <f xml:space="preserve"> Outputs!J11</f>
        <v>235.2</v>
      </c>
      <c r="H406" s="456">
        <f xml:space="preserve"> Outputs!K11</f>
        <v>242.4</v>
      </c>
      <c r="I406" s="456">
        <f xml:space="preserve"> Outputs!L11</f>
        <v>250</v>
      </c>
      <c r="J406" s="456">
        <f xml:space="preserve"> Outputs!M11</f>
        <v>255.9</v>
      </c>
      <c r="K406" s="456">
        <f xml:space="preserve"> Outputs!N11</f>
        <v>258.5</v>
      </c>
      <c r="L406" s="456">
        <f xml:space="preserve"> Outputs!O11</f>
        <v>262.10000000000002</v>
      </c>
      <c r="M406" s="456">
        <f xml:space="preserve"> Outputs!P11</f>
        <v>271.7</v>
      </c>
      <c r="N406" s="456">
        <f xml:space="preserve"> Outputs!Q11</f>
        <v>280.7</v>
      </c>
      <c r="O406" s="456">
        <f xml:space="preserve"> Outputs!R11</f>
        <v>289.2</v>
      </c>
      <c r="P406" s="456">
        <f xml:space="preserve"> Outputs!S11</f>
        <v>297.50379137925444</v>
      </c>
      <c r="Q406" s="456">
        <f xml:space="preserve"> Outputs!T11</f>
        <v>306.08167682745864</v>
      </c>
      <c r="R406" s="456">
        <f xml:space="preserve"> Outputs!U11</f>
        <v>315.51905088813692</v>
      </c>
      <c r="S406" s="456">
        <f xml:space="preserve"> Outputs!V11</f>
        <v>325.61566051655751</v>
      </c>
      <c r="T406" s="456">
        <f xml:space="preserve"> Outputs!W11</f>
        <v>336.03536165308736</v>
      </c>
      <c r="U406" s="456">
        <f xml:space="preserve"> Outputs!X11</f>
        <v>346.11642250268</v>
      </c>
      <c r="V406" s="456">
        <f xml:space="preserve"> Outputs!Y11</f>
        <v>356.49991517776039</v>
      </c>
      <c r="W406" s="456">
        <f xml:space="preserve"> Outputs!Z11</f>
        <v>367.19491263309322</v>
      </c>
      <c r="X406" s="456">
        <f xml:space="preserve"> Outputs!AA11</f>
        <v>378.21076001208604</v>
      </c>
      <c r="Y406" s="456">
        <f xml:space="preserve"> Outputs!AB11</f>
        <v>389.55708281244864</v>
      </c>
    </row>
    <row r="407" spans="1:25" ht="14">
      <c r="A407" t="s">
        <v>846</v>
      </c>
      <c r="B407" s="455" t="s">
        <v>747</v>
      </c>
      <c r="C407" s="455" t="s">
        <v>430</v>
      </c>
      <c r="D407" s="455" t="s">
        <v>50</v>
      </c>
      <c r="E407" s="455" t="s">
        <v>427</v>
      </c>
      <c r="F407" s="455"/>
      <c r="G407" s="456">
        <f xml:space="preserve"> Outputs!J12</f>
        <v>235.2</v>
      </c>
      <c r="H407" s="456">
        <f xml:space="preserve"> Outputs!K12</f>
        <v>241.8</v>
      </c>
      <c r="I407" s="456">
        <f xml:space="preserve"> Outputs!L12</f>
        <v>249.7</v>
      </c>
      <c r="J407" s="456">
        <f xml:space="preserve"> Outputs!M12</f>
        <v>256.3</v>
      </c>
      <c r="K407" s="456">
        <f xml:space="preserve"> Outputs!N12</f>
        <v>258.89999999999998</v>
      </c>
      <c r="L407" s="456">
        <f xml:space="preserve"> Outputs!O12</f>
        <v>263.10000000000002</v>
      </c>
      <c r="M407" s="456">
        <f xml:space="preserve"> Outputs!P12</f>
        <v>272.3</v>
      </c>
      <c r="N407" s="456">
        <f xml:space="preserve"> Outputs!Q12</f>
        <v>281.5</v>
      </c>
      <c r="O407" s="456">
        <f xml:space="preserve"> Outputs!R12</f>
        <v>289.60000000000002</v>
      </c>
      <c r="P407" s="456">
        <f xml:space="preserve"> Outputs!S12</f>
        <v>298.18921448748932</v>
      </c>
      <c r="Q407" s="456">
        <f xml:space="preserve"> Outputs!T12</f>
        <v>306.8365568148742</v>
      </c>
      <c r="R407" s="456">
        <f xml:space="preserve"> Outputs!U12</f>
        <v>316.34834127078682</v>
      </c>
      <c r="S407" s="456">
        <f xml:space="preserve"> Outputs!V12</f>
        <v>326.47148819145218</v>
      </c>
      <c r="T407" s="456">
        <f xml:space="preserve"> Outputs!W12</f>
        <v>336.91857581357868</v>
      </c>
      <c r="U407" s="456">
        <f xml:space="preserve"> Outputs!X12</f>
        <v>347.02613308798607</v>
      </c>
      <c r="V407" s="456">
        <f xml:space="preserve"> Outputs!Y12</f>
        <v>357.43691708062568</v>
      </c>
      <c r="W407" s="456">
        <f xml:space="preserve"> Outputs!Z12</f>
        <v>368.16002459304445</v>
      </c>
      <c r="X407" s="456">
        <f xml:space="preserve"> Outputs!AA12</f>
        <v>379.20482533083577</v>
      </c>
      <c r="Y407" s="456">
        <f xml:space="preserve"> Outputs!AB12</f>
        <v>390.58097009076084</v>
      </c>
    </row>
    <row r="408" spans="1:25" ht="14">
      <c r="A408" t="s">
        <v>846</v>
      </c>
      <c r="B408" s="455" t="s">
        <v>748</v>
      </c>
      <c r="C408" s="455" t="s">
        <v>431</v>
      </c>
      <c r="D408" s="455" t="s">
        <v>50</v>
      </c>
      <c r="E408" s="455" t="s">
        <v>427</v>
      </c>
      <c r="F408" s="455"/>
      <c r="G408" s="456">
        <f xml:space="preserve"> Outputs!J13</f>
        <v>234.7</v>
      </c>
      <c r="H408" s="456">
        <f xml:space="preserve"> Outputs!K13</f>
        <v>242.1</v>
      </c>
      <c r="I408" s="456">
        <f xml:space="preserve"> Outputs!L13</f>
        <v>249.7</v>
      </c>
      <c r="J408" s="456">
        <f xml:space="preserve"> Outputs!M13</f>
        <v>256</v>
      </c>
      <c r="K408" s="456">
        <f xml:space="preserve"> Outputs!N13</f>
        <v>258.60000000000002</v>
      </c>
      <c r="L408" s="456">
        <f xml:space="preserve"> Outputs!O13</f>
        <v>263.39999999999998</v>
      </c>
      <c r="M408" s="456">
        <f xml:space="preserve"> Outputs!P13</f>
        <v>272.89999999999998</v>
      </c>
      <c r="N408" s="456">
        <f xml:space="preserve"> Outputs!Q13</f>
        <v>281.7</v>
      </c>
      <c r="O408" s="456">
        <f xml:space="preserve"> Outputs!R13</f>
        <v>289.5</v>
      </c>
      <c r="P408" s="456">
        <f xml:space="preserve"> Outputs!S13</f>
        <v>298.87621675152292</v>
      </c>
      <c r="Q408" s="456">
        <f xml:space="preserve"> Outputs!T13</f>
        <v>307.59329853998446</v>
      </c>
      <c r="R408" s="456">
        <f xml:space="preserve"> Outputs!U13</f>
        <v>317.17981130799899</v>
      </c>
      <c r="S408" s="456">
        <f xml:space="preserve"> Outputs!V13</f>
        <v>327.32956526985515</v>
      </c>
      <c r="T408" s="456">
        <f xml:space="preserve"> Outputs!W13</f>
        <v>337.80411135849056</v>
      </c>
      <c r="U408" s="456">
        <f xml:space="preserve"> Outputs!X13</f>
        <v>347.9382346992453</v>
      </c>
      <c r="V408" s="456">
        <f xml:space="preserve"> Outputs!Y13</f>
        <v>358.37638174022266</v>
      </c>
      <c r="W408" s="456">
        <f xml:space="preserve"> Outputs!Z13</f>
        <v>369.12767319242937</v>
      </c>
      <c r="X408" s="456">
        <f xml:space="preserve"> Outputs!AA13</f>
        <v>380.20150338820224</v>
      </c>
      <c r="Y408" s="456">
        <f xml:space="preserve"> Outputs!AB13</f>
        <v>391.60754848984834</v>
      </c>
    </row>
    <row r="409" spans="1:25" ht="14">
      <c r="A409" t="s">
        <v>846</v>
      </c>
      <c r="B409" s="455" t="s">
        <v>749</v>
      </c>
      <c r="C409" s="455" t="s">
        <v>432</v>
      </c>
      <c r="D409" s="455" t="s">
        <v>50</v>
      </c>
      <c r="E409" s="455" t="s">
        <v>427</v>
      </c>
      <c r="F409" s="455"/>
      <c r="G409" s="456">
        <f xml:space="preserve"> Outputs!J14</f>
        <v>236.1</v>
      </c>
      <c r="H409" s="456">
        <f xml:space="preserve"> Outputs!K14</f>
        <v>243</v>
      </c>
      <c r="I409" s="456">
        <f xml:space="preserve"> Outputs!L14</f>
        <v>251</v>
      </c>
      <c r="J409" s="456">
        <f xml:space="preserve"> Outputs!M14</f>
        <v>257</v>
      </c>
      <c r="K409" s="456">
        <f xml:space="preserve"> Outputs!N14</f>
        <v>259.8</v>
      </c>
      <c r="L409" s="456">
        <f xml:space="preserve"> Outputs!O14</f>
        <v>264.39999999999998</v>
      </c>
      <c r="M409" s="456">
        <f xml:space="preserve"> Outputs!P14</f>
        <v>274.7</v>
      </c>
      <c r="N409" s="456">
        <f xml:space="preserve"> Outputs!Q14</f>
        <v>284.2</v>
      </c>
      <c r="O409" s="456">
        <f xml:space="preserve"> Outputs!R14</f>
        <v>291.5</v>
      </c>
      <c r="P409" s="456">
        <f xml:space="preserve"> Outputs!S14</f>
        <v>299.5648018095942</v>
      </c>
      <c r="Q409" s="456">
        <f xml:space="preserve"> Outputs!T14</f>
        <v>308.35190659433681</v>
      </c>
      <c r="R409" s="456">
        <f xml:space="preserve"> Outputs!U14</f>
        <v>318.01346672864008</v>
      </c>
      <c r="S409" s="456">
        <f xml:space="preserve"> Outputs!V14</f>
        <v>328.1898976639568</v>
      </c>
      <c r="T409" s="456">
        <f xml:space="preserve"> Outputs!W14</f>
        <v>338.69197438920344</v>
      </c>
      <c r="U409" s="456">
        <f xml:space="preserve"> Outputs!X14</f>
        <v>348.85273362087958</v>
      </c>
      <c r="V409" s="456">
        <f xml:space="preserve"> Outputs!Y14</f>
        <v>359.31831562950595</v>
      </c>
      <c r="W409" s="456">
        <f xml:space="preserve"> Outputs!Z14</f>
        <v>370.09786509839114</v>
      </c>
      <c r="X409" s="456">
        <f xml:space="preserve"> Outputs!AA14</f>
        <v>381.20080105134286</v>
      </c>
      <c r="Y409" s="456">
        <f xml:space="preserve"> Outputs!AB14</f>
        <v>392.63682508288315</v>
      </c>
    </row>
    <row r="410" spans="1:25" ht="14">
      <c r="A410" t="s">
        <v>846</v>
      </c>
      <c r="B410" s="455" t="s">
        <v>750</v>
      </c>
      <c r="C410" s="455" t="s">
        <v>433</v>
      </c>
      <c r="D410" s="455" t="s">
        <v>50</v>
      </c>
      <c r="E410" s="455" t="s">
        <v>427</v>
      </c>
      <c r="F410" s="455"/>
      <c r="G410" s="456">
        <f xml:space="preserve"> Outputs!J15</f>
        <v>237.9</v>
      </c>
      <c r="H410" s="456">
        <f xml:space="preserve"> Outputs!K15</f>
        <v>244.2</v>
      </c>
      <c r="I410" s="456">
        <f xml:space="preserve"> Outputs!L15</f>
        <v>251.9</v>
      </c>
      <c r="J410" s="456">
        <f xml:space="preserve"> Outputs!M15</f>
        <v>257.60000000000002</v>
      </c>
      <c r="K410" s="456">
        <f xml:space="preserve"> Outputs!N15</f>
        <v>259.60000000000002</v>
      </c>
      <c r="L410" s="456">
        <f xml:space="preserve"> Outputs!O15</f>
        <v>264.89999999999998</v>
      </c>
      <c r="M410" s="456">
        <f xml:space="preserve"> Outputs!P15</f>
        <v>275.10000000000002</v>
      </c>
      <c r="N410" s="456">
        <f xml:space="preserve"> Outputs!Q15</f>
        <v>284.10000000000002</v>
      </c>
      <c r="O410" s="456">
        <f xml:space="preserve"> Outputs!R15</f>
        <v>292.14789585630507</v>
      </c>
      <c r="P410" s="456">
        <f xml:space="preserve"> Outputs!S15</f>
        <v>300.25497330832422</v>
      </c>
      <c r="Q410" s="456">
        <f xml:space="preserve"> Outputs!T15</f>
        <v>309.11238558080265</v>
      </c>
      <c r="R410" s="456">
        <f xml:space="preserve"> Outputs!U15</f>
        <v>318.84931327663418</v>
      </c>
      <c r="S410" s="456">
        <f xml:space="preserve"> Outputs!V15</f>
        <v>329.05249130148667</v>
      </c>
      <c r="T410" s="456">
        <f xml:space="preserve"> Outputs!W15</f>
        <v>339.58217102313426</v>
      </c>
      <c r="U410" s="456">
        <f xml:space="preserve"> Outputs!X15</f>
        <v>349.76963615382829</v>
      </c>
      <c r="V410" s="456">
        <f xml:space="preserve"> Outputs!Y15</f>
        <v>360.26272523844312</v>
      </c>
      <c r="W410" s="456">
        <f xml:space="preserve"> Outputs!Z15</f>
        <v>371.07060699559645</v>
      </c>
      <c r="X410" s="456">
        <f xml:space="preserve"> Outputs!AA15</f>
        <v>382.20272520546433</v>
      </c>
      <c r="Y410" s="456">
        <f xml:space="preserve"> Outputs!AB15</f>
        <v>393.66880696162826</v>
      </c>
    </row>
    <row r="411" spans="1:25" ht="14">
      <c r="A411" t="s">
        <v>846</v>
      </c>
      <c r="B411" s="455" t="s">
        <v>751</v>
      </c>
      <c r="C411" s="455" t="s">
        <v>434</v>
      </c>
      <c r="D411" s="455" t="s">
        <v>50</v>
      </c>
      <c r="E411" s="455" t="s">
        <v>427</v>
      </c>
      <c r="F411" s="455"/>
      <c r="G411" s="456">
        <f xml:space="preserve"> Outputs!J16</f>
        <v>238</v>
      </c>
      <c r="H411" s="456">
        <f xml:space="preserve"> Outputs!K16</f>
        <v>245.6</v>
      </c>
      <c r="I411" s="456">
        <f xml:space="preserve"> Outputs!L16</f>
        <v>251.9</v>
      </c>
      <c r="J411" s="456">
        <f xml:space="preserve"> Outputs!M16</f>
        <v>257.7</v>
      </c>
      <c r="K411" s="456">
        <f xml:space="preserve"> Outputs!N16</f>
        <v>259.5</v>
      </c>
      <c r="L411" s="456">
        <f xml:space="preserve"> Outputs!O16</f>
        <v>264.8</v>
      </c>
      <c r="M411" s="456">
        <f xml:space="preserve"> Outputs!P16</f>
        <v>275.3</v>
      </c>
      <c r="N411" s="456">
        <f xml:space="preserve"> Outputs!Q16</f>
        <v>284.5</v>
      </c>
      <c r="O411" s="456">
        <f xml:space="preserve"> Outputs!R16</f>
        <v>292.79723174362425</v>
      </c>
      <c r="P411" s="456">
        <f xml:space="preserve"> Outputs!S16</f>
        <v>300.94673490273567</v>
      </c>
      <c r="Q411" s="456">
        <f xml:space="preserve"> Outputs!T16</f>
        <v>309.87474011360524</v>
      </c>
      <c r="R411" s="456">
        <f xml:space="preserve"> Outputs!U16</f>
        <v>319.68735671100222</v>
      </c>
      <c r="S411" s="456">
        <f xml:space="preserve"> Outputs!V16</f>
        <v>329.91735212575446</v>
      </c>
      <c r="T411" s="456">
        <f xml:space="preserve"> Outputs!W16</f>
        <v>340.47470739377866</v>
      </c>
      <c r="U411" s="456">
        <f xml:space="preserve"> Outputs!X16</f>
        <v>350.68894861559204</v>
      </c>
      <c r="V411" s="456">
        <f xml:space="preserve"> Outputs!Y16</f>
        <v>361.20961707405979</v>
      </c>
      <c r="W411" s="456">
        <f xml:space="preserve"> Outputs!Z16</f>
        <v>372.04590558628161</v>
      </c>
      <c r="X411" s="456">
        <f xml:space="preserve"> Outputs!AA16</f>
        <v>383.20728275387006</v>
      </c>
      <c r="Y411" s="456">
        <f xml:space="preserve"> Outputs!AB16</f>
        <v>394.70350123648615</v>
      </c>
    </row>
    <row r="412" spans="1:25" ht="14">
      <c r="A412" t="s">
        <v>846</v>
      </c>
      <c r="B412" s="455" t="s">
        <v>752</v>
      </c>
      <c r="C412" s="455" t="s">
        <v>435</v>
      </c>
      <c r="D412" s="455" t="s">
        <v>50</v>
      </c>
      <c r="E412" s="455" t="s">
        <v>427</v>
      </c>
      <c r="F412" s="455"/>
      <c r="G412" s="456">
        <f xml:space="preserve"> Outputs!J17</f>
        <v>238.5</v>
      </c>
      <c r="H412" s="456">
        <f xml:space="preserve"> Outputs!K17</f>
        <v>245.6</v>
      </c>
      <c r="I412" s="456">
        <f xml:space="preserve"> Outputs!L17</f>
        <v>252.1</v>
      </c>
      <c r="J412" s="456">
        <f xml:space="preserve"> Outputs!M17</f>
        <v>257.10000000000002</v>
      </c>
      <c r="K412" s="456">
        <f xml:space="preserve"> Outputs!N17</f>
        <v>259.8</v>
      </c>
      <c r="L412" s="456">
        <f xml:space="preserve"> Outputs!O17</f>
        <v>265.5</v>
      </c>
      <c r="M412" s="456">
        <f xml:space="preserve"> Outputs!P17</f>
        <v>275.8</v>
      </c>
      <c r="N412" s="456">
        <f xml:space="preserve"> Outputs!Q17</f>
        <v>284.60000000000002</v>
      </c>
      <c r="O412" s="456">
        <f xml:space="preserve"> Outputs!R17</f>
        <v>293.44801086260981</v>
      </c>
      <c r="P412" s="456">
        <f xml:space="preserve"> Outputs!S17</f>
        <v>301.640090256272</v>
      </c>
      <c r="Q412" s="456">
        <f xml:space="preserve"> Outputs!T17</f>
        <v>310.63897481834789</v>
      </c>
      <c r="R412" s="456">
        <f xml:space="preserve"> Outputs!U17</f>
        <v>320.52760280590189</v>
      </c>
      <c r="S412" s="456">
        <f xml:space="preserve"> Outputs!V17</f>
        <v>330.78448609569091</v>
      </c>
      <c r="T412" s="456">
        <f xml:space="preserve"> Outputs!W17</f>
        <v>341.36958965075308</v>
      </c>
      <c r="U412" s="456">
        <f xml:space="preserve"> Outputs!X17</f>
        <v>351.61067734027569</v>
      </c>
      <c r="V412" s="456">
        <f xml:space="preserve"> Outputs!Y17</f>
        <v>362.15899766048398</v>
      </c>
      <c r="W412" s="456">
        <f xml:space="preserve"> Outputs!Z17</f>
        <v>373.02376759029852</v>
      </c>
      <c r="X412" s="456">
        <f xml:space="preserve"> Outputs!AA17</f>
        <v>384.21448061800749</v>
      </c>
      <c r="Y412" s="456">
        <f xml:space="preserve"> Outputs!AB17</f>
        <v>395.74091503654773</v>
      </c>
    </row>
    <row r="413" spans="1:25" ht="14">
      <c r="A413" t="s">
        <v>846</v>
      </c>
      <c r="B413" s="455" t="s">
        <v>753</v>
      </c>
      <c r="C413" s="455" t="s">
        <v>436</v>
      </c>
      <c r="D413" s="455" t="s">
        <v>50</v>
      </c>
      <c r="E413" s="455" t="s">
        <v>427</v>
      </c>
      <c r="F413" s="455"/>
      <c r="G413" s="456">
        <f xml:space="preserve"> Outputs!J18</f>
        <v>239.4</v>
      </c>
      <c r="H413" s="456">
        <f xml:space="preserve"> Outputs!K18</f>
        <v>246.8</v>
      </c>
      <c r="I413" s="456">
        <f xml:space="preserve"> Outputs!L18</f>
        <v>253.4</v>
      </c>
      <c r="J413" s="456">
        <f xml:space="preserve"> Outputs!M18</f>
        <v>257.5</v>
      </c>
      <c r="K413" s="456">
        <f xml:space="preserve"> Outputs!N18</f>
        <v>260.60000000000002</v>
      </c>
      <c r="L413" s="456">
        <f xml:space="preserve"> Outputs!O18</f>
        <v>267.10000000000002</v>
      </c>
      <c r="M413" s="456">
        <f xml:space="preserve"> Outputs!P18</f>
        <v>278.10000000000002</v>
      </c>
      <c r="N413" s="456">
        <f xml:space="preserve"> Outputs!Q18</f>
        <v>285.60000000000002</v>
      </c>
      <c r="O413" s="456">
        <f xml:space="preserve"> Outputs!R18</f>
        <v>294.10023642102783</v>
      </c>
      <c r="P413" s="456">
        <f xml:space="preserve"> Outputs!S18</f>
        <v>302.33504304081697</v>
      </c>
      <c r="Q413" s="456">
        <f xml:space="preserve"> Outputs!T18</f>
        <v>311.40509433204181</v>
      </c>
      <c r="R413" s="456">
        <f xml:space="preserve"> Outputs!U18</f>
        <v>321.37005735066725</v>
      </c>
      <c r="S413" s="456">
        <f xml:space="preserve"> Outputs!V18</f>
        <v>331.65389918588875</v>
      </c>
      <c r="T413" s="456">
        <f xml:space="preserve"> Outputs!W18</f>
        <v>342.26682395983727</v>
      </c>
      <c r="U413" s="456">
        <f xml:space="preserve"> Outputs!X18</f>
        <v>352.53482867863238</v>
      </c>
      <c r="V413" s="456">
        <f xml:space="preserve"> Outputs!Y18</f>
        <v>363.11087353899137</v>
      </c>
      <c r="W413" s="456">
        <f xml:space="preserve"> Outputs!Z18</f>
        <v>374.00419974516115</v>
      </c>
      <c r="X413" s="456">
        <f xml:space="preserve"> Outputs!AA18</f>
        <v>385.22432573751598</v>
      </c>
      <c r="Y413" s="456">
        <f xml:space="preserve"> Outputs!AB18</f>
        <v>396.78105550964148</v>
      </c>
    </row>
    <row r="414" spans="1:25" ht="14">
      <c r="A414" t="s">
        <v>846</v>
      </c>
      <c r="B414" s="455" t="s">
        <v>754</v>
      </c>
      <c r="C414" s="455" t="s">
        <v>437</v>
      </c>
      <c r="D414" s="455" t="s">
        <v>50</v>
      </c>
      <c r="E414" s="455" t="s">
        <v>427</v>
      </c>
      <c r="F414" s="455"/>
      <c r="G414" s="456">
        <f xml:space="preserve"> Outputs!J19</f>
        <v>238</v>
      </c>
      <c r="H414" s="456">
        <f xml:space="preserve"> Outputs!K19</f>
        <v>245.8</v>
      </c>
      <c r="I414" s="456">
        <f xml:space="preserve"> Outputs!L19</f>
        <v>252.6</v>
      </c>
      <c r="J414" s="456">
        <f xml:space="preserve"> Outputs!M19</f>
        <v>255.4</v>
      </c>
      <c r="K414" s="456">
        <f xml:space="preserve"> Outputs!N19</f>
        <v>258.8</v>
      </c>
      <c r="L414" s="456">
        <f xml:space="preserve"> Outputs!O19</f>
        <v>265.5</v>
      </c>
      <c r="M414" s="456">
        <f xml:space="preserve"> Outputs!P19</f>
        <v>276</v>
      </c>
      <c r="N414" s="456">
        <f xml:space="preserve"> Outputs!Q19</f>
        <v>283</v>
      </c>
      <c r="O414" s="456">
        <f xml:space="preserve"> Outputs!R19</f>
        <v>294.77781803182262</v>
      </c>
      <c r="P414" s="456">
        <f xml:space="preserve"> Outputs!S19</f>
        <v>303.08068281857669</v>
      </c>
      <c r="Q414" s="456">
        <f xml:space="preserve"> Outputs!T19</f>
        <v>312.2235718506285</v>
      </c>
      <c r="R414" s="456">
        <f xml:space="preserve"> Outputs!U19</f>
        <v>322.21472614984873</v>
      </c>
      <c r="S414" s="456">
        <f xml:space="preserve"> Outputs!V19</f>
        <v>332.52559738664399</v>
      </c>
      <c r="T414" s="456">
        <f xml:space="preserve"> Outputs!W19</f>
        <v>343.16641650301671</v>
      </c>
      <c r="U414" s="456">
        <f xml:space="preserve"> Outputs!X19</f>
        <v>353.46140899810723</v>
      </c>
      <c r="V414" s="456">
        <f xml:space="preserve"> Outputs!Y19</f>
        <v>364.06525126805047</v>
      </c>
      <c r="W414" s="456">
        <f xml:space="preserve"> Outputs!Z19</f>
        <v>374.98720880609199</v>
      </c>
      <c r="X414" s="456">
        <f xml:space="preserve"> Outputs!AA19</f>
        <v>386.23682507027473</v>
      </c>
      <c r="Y414" s="456">
        <f xml:space="preserve"> Outputs!AB19</f>
        <v>397.82392982238298</v>
      </c>
    </row>
    <row r="415" spans="1:25" ht="14">
      <c r="A415" t="s">
        <v>846</v>
      </c>
      <c r="B415" s="455" t="s">
        <v>755</v>
      </c>
      <c r="C415" s="455" t="s">
        <v>438</v>
      </c>
      <c r="D415" s="455" t="s">
        <v>50</v>
      </c>
      <c r="E415" s="455" t="s">
        <v>427</v>
      </c>
      <c r="F415" s="455"/>
      <c r="G415" s="456">
        <f xml:space="preserve"> Outputs!J20</f>
        <v>239.9</v>
      </c>
      <c r="H415" s="456">
        <f xml:space="preserve"> Outputs!K20</f>
        <v>247.6</v>
      </c>
      <c r="I415" s="456">
        <f xml:space="preserve"> Outputs!L20</f>
        <v>254.2</v>
      </c>
      <c r="J415" s="456">
        <f xml:space="preserve"> Outputs!M20</f>
        <v>256.7</v>
      </c>
      <c r="K415" s="456">
        <f xml:space="preserve"> Outputs!N20</f>
        <v>260</v>
      </c>
      <c r="L415" s="456">
        <f xml:space="preserve"> Outputs!O20</f>
        <v>268.39999999999998</v>
      </c>
      <c r="M415" s="456">
        <f xml:space="preserve"> Outputs!P20</f>
        <v>278.10000000000002</v>
      </c>
      <c r="N415" s="456">
        <f xml:space="preserve"> Outputs!Q20</f>
        <v>285</v>
      </c>
      <c r="O415" s="456">
        <f xml:space="preserve"> Outputs!R20</f>
        <v>295.45696073228152</v>
      </c>
      <c r="P415" s="456">
        <f xml:space="preserve"> Outputs!S20</f>
        <v>303.82816154518133</v>
      </c>
      <c r="Q415" s="456">
        <f xml:space="preserve"> Outputs!T20</f>
        <v>313.04420060392721</v>
      </c>
      <c r="R415" s="456">
        <f xml:space="preserve"> Outputs!U20</f>
        <v>323.06161502325301</v>
      </c>
      <c r="S415" s="456">
        <f xml:space="preserve"> Outputs!V20</f>
        <v>333.39958670399722</v>
      </c>
      <c r="T415" s="456">
        <f xml:space="preserve"> Outputs!W20</f>
        <v>344.06837347852525</v>
      </c>
      <c r="U415" s="456">
        <f xml:space="preserve"> Outputs!X20</f>
        <v>354.39042468288102</v>
      </c>
      <c r="V415" s="456">
        <f xml:space="preserve"> Outputs!Y20</f>
        <v>365.02213742336744</v>
      </c>
      <c r="W415" s="456">
        <f xml:space="preserve"> Outputs!Z20</f>
        <v>375.97280154606847</v>
      </c>
      <c r="X415" s="456">
        <f xml:space="preserve"> Outputs!AA20</f>
        <v>387.25198559245052</v>
      </c>
      <c r="Y415" s="456">
        <f xml:space="preserve"> Outputs!AB20</f>
        <v>398.86954516022405</v>
      </c>
    </row>
    <row r="416" spans="1:25" ht="14">
      <c r="A416" t="s">
        <v>846</v>
      </c>
      <c r="B416" s="455" t="s">
        <v>756</v>
      </c>
      <c r="C416" s="455" t="s">
        <v>439</v>
      </c>
      <c r="D416" s="455" t="s">
        <v>50</v>
      </c>
      <c r="E416" s="455" t="s">
        <v>427</v>
      </c>
      <c r="F416" s="455"/>
      <c r="G416" s="456">
        <f xml:space="preserve"> Outputs!J21</f>
        <v>240.8</v>
      </c>
      <c r="H416" s="456">
        <f xml:space="preserve"> Outputs!K21</f>
        <v>248.7</v>
      </c>
      <c r="I416" s="456">
        <f xml:space="preserve"> Outputs!L21</f>
        <v>254.8</v>
      </c>
      <c r="J416" s="456">
        <f xml:space="preserve"> Outputs!M21</f>
        <v>257.10000000000002</v>
      </c>
      <c r="K416" s="456">
        <f xml:space="preserve"> Outputs!N21</f>
        <v>261.10000000000002</v>
      </c>
      <c r="L416" s="456">
        <f xml:space="preserve"> Outputs!O21</f>
        <v>269.3</v>
      </c>
      <c r="M416" s="456">
        <f xml:space="preserve"> Outputs!P21</f>
        <v>278.3</v>
      </c>
      <c r="N416" s="456">
        <f xml:space="preserve"> Outputs!Q21</f>
        <v>285.10000000000002</v>
      </c>
      <c r="O416" s="456">
        <f xml:space="preserve"> Outputs!R21</f>
        <v>296.13766811902059</v>
      </c>
      <c r="P416" s="456">
        <f xml:space="preserve"> Outputs!S21</f>
        <v>304.57748375597481</v>
      </c>
      <c r="Q416" s="456">
        <f xml:space="preserve"> Outputs!T21</f>
        <v>313.86698624610767</v>
      </c>
      <c r="R416" s="456">
        <f xml:space="preserve"> Outputs!U21</f>
        <v>323.91072980598324</v>
      </c>
      <c r="S416" s="456">
        <f xml:space="preserve"> Outputs!V21</f>
        <v>334.27587315977479</v>
      </c>
      <c r="T416" s="456">
        <f xml:space="preserve"> Outputs!W21</f>
        <v>344.97270110088772</v>
      </c>
      <c r="U416" s="456">
        <f xml:space="preserve"> Outputs!X21</f>
        <v>355.32188213391436</v>
      </c>
      <c r="V416" s="456">
        <f xml:space="preserve"> Outputs!Y21</f>
        <v>365.98153859793177</v>
      </c>
      <c r="W416" s="456">
        <f xml:space="preserve"> Outputs!Z21</f>
        <v>376.96098475586973</v>
      </c>
      <c r="X416" s="456">
        <f xml:space="preserve"> Outputs!AA21</f>
        <v>388.26981429854584</v>
      </c>
      <c r="Y416" s="456">
        <f xml:space="preserve"> Outputs!AB21</f>
        <v>399.91790872750221</v>
      </c>
    </row>
    <row r="417" spans="1:25" ht="14">
      <c r="A417" t="s">
        <v>846</v>
      </c>
      <c r="B417" s="455" t="s">
        <v>757</v>
      </c>
      <c r="C417" s="455" t="s">
        <v>440</v>
      </c>
      <c r="D417" s="455" t="s">
        <v>50</v>
      </c>
      <c r="E417" s="455" t="s">
        <v>427</v>
      </c>
      <c r="F417" s="455"/>
      <c r="G417" s="456">
        <f xml:space="preserve"> Outputs!J24</f>
        <v>12</v>
      </c>
      <c r="H417" s="456">
        <f xml:space="preserve"> Outputs!K24</f>
        <v>12</v>
      </c>
      <c r="I417" s="456">
        <f xml:space="preserve"> Outputs!L24</f>
        <v>12</v>
      </c>
      <c r="J417" s="456">
        <f xml:space="preserve"> Outputs!M24</f>
        <v>12</v>
      </c>
      <c r="K417" s="456">
        <f xml:space="preserve"> Outputs!N24</f>
        <v>12</v>
      </c>
      <c r="L417" s="456">
        <f xml:space="preserve"> Outputs!O24</f>
        <v>12</v>
      </c>
      <c r="M417" s="456">
        <f xml:space="preserve"> Outputs!P24</f>
        <v>12</v>
      </c>
      <c r="N417" s="456">
        <f xml:space="preserve"> Outputs!Q24</f>
        <v>12</v>
      </c>
      <c r="O417" s="456">
        <f xml:space="preserve"> Outputs!R24</f>
        <v>12</v>
      </c>
      <c r="P417" s="456">
        <f xml:space="preserve"> Outputs!S24</f>
        <v>12</v>
      </c>
      <c r="Q417" s="456">
        <f xml:space="preserve"> Outputs!T24</f>
        <v>12</v>
      </c>
      <c r="R417" s="456">
        <f xml:space="preserve"> Outputs!U24</f>
        <v>12</v>
      </c>
      <c r="S417" s="456">
        <f xml:space="preserve"> Outputs!V24</f>
        <v>12</v>
      </c>
      <c r="T417" s="456">
        <f xml:space="preserve"> Outputs!W24</f>
        <v>12</v>
      </c>
      <c r="U417" s="456">
        <f xml:space="preserve"> Outputs!X24</f>
        <v>12</v>
      </c>
      <c r="V417" s="456">
        <f xml:space="preserve"> Outputs!Y24</f>
        <v>12</v>
      </c>
      <c r="W417" s="456">
        <f xml:space="preserve"> Outputs!Z24</f>
        <v>12</v>
      </c>
      <c r="X417" s="456">
        <f xml:space="preserve"> Outputs!AA24</f>
        <v>12</v>
      </c>
      <c r="Y417" s="456">
        <f xml:space="preserve"> Outputs!AB24</f>
        <v>12</v>
      </c>
    </row>
    <row r="418" spans="1:25" ht="14">
      <c r="A418" t="s">
        <v>846</v>
      </c>
      <c r="B418" s="455" t="s">
        <v>758</v>
      </c>
      <c r="C418" s="455" t="s">
        <v>441</v>
      </c>
      <c r="D418" s="455" t="s">
        <v>50</v>
      </c>
      <c r="E418" s="455" t="s">
        <v>427</v>
      </c>
      <c r="F418" s="455"/>
      <c r="G418" s="456">
        <f xml:space="preserve"> Outputs!J25</f>
        <v>93.3</v>
      </c>
      <c r="H418" s="456">
        <f xml:space="preserve"> Outputs!K25</f>
        <v>95.9</v>
      </c>
      <c r="I418" s="456">
        <f xml:space="preserve"> Outputs!L25</f>
        <v>98</v>
      </c>
      <c r="J418" s="456">
        <f xml:space="preserve"> Outputs!M25</f>
        <v>99.6</v>
      </c>
      <c r="K418" s="456">
        <f xml:space="preserve"> Outputs!N25</f>
        <v>99.9</v>
      </c>
      <c r="L418" s="456">
        <f xml:space="preserve"> Outputs!O25</f>
        <v>100.6</v>
      </c>
      <c r="M418" s="456">
        <f xml:space="preserve"> Outputs!P25</f>
        <v>103.2</v>
      </c>
      <c r="N418" s="456">
        <f xml:space="preserve"> Outputs!Q25</f>
        <v>105.5</v>
      </c>
      <c r="O418" s="456">
        <f xml:space="preserve"> Outputs!R25</f>
        <v>107.6</v>
      </c>
      <c r="P418" s="456">
        <f xml:space="preserve"> Outputs!S25</f>
        <v>109.70335473997172</v>
      </c>
      <c r="Q418" s="456">
        <f xml:space="preserve"> Outputs!T25</f>
        <v>111.89742183477122</v>
      </c>
      <c r="R418" s="456">
        <f xml:space="preserve"> Outputs!U25</f>
        <v>114.1726572294514</v>
      </c>
      <c r="S418" s="456">
        <f xml:space="preserve"> Outputs!V25</f>
        <v>116.57028303126997</v>
      </c>
      <c r="T418" s="456">
        <f xml:space="preserve"> Outputs!W25</f>
        <v>119.0182589749267</v>
      </c>
      <c r="U418" s="456">
        <f xml:space="preserve"> Outputs!X25</f>
        <v>121.39862415442524</v>
      </c>
      <c r="V418" s="456">
        <f xml:space="preserve"> Outputs!Y25</f>
        <v>123.82659663751375</v>
      </c>
      <c r="W418" s="456">
        <f xml:space="preserve"> Outputs!Z25</f>
        <v>126.30312857026402</v>
      </c>
      <c r="X418" s="456">
        <f xml:space="preserve"> Outputs!AA25</f>
        <v>128.8291911416693</v>
      </c>
      <c r="Y418" s="456">
        <f xml:space="preserve"> Outputs!AB25</f>
        <v>131.40577496450268</v>
      </c>
    </row>
    <row r="419" spans="1:25" ht="14">
      <c r="A419" t="s">
        <v>846</v>
      </c>
      <c r="B419" s="455" t="s">
        <v>759</v>
      </c>
      <c r="C419" s="455" t="s">
        <v>442</v>
      </c>
      <c r="D419" s="455" t="s">
        <v>50</v>
      </c>
      <c r="E419" s="455" t="s">
        <v>427</v>
      </c>
      <c r="F419" s="455"/>
      <c r="G419" s="456">
        <f xml:space="preserve"> Outputs!J26</f>
        <v>93.5</v>
      </c>
      <c r="H419" s="456">
        <f xml:space="preserve"> Outputs!K26</f>
        <v>95.9</v>
      </c>
      <c r="I419" s="456">
        <f xml:space="preserve"> Outputs!L26</f>
        <v>98.2</v>
      </c>
      <c r="J419" s="456">
        <f xml:space="preserve"> Outputs!M26</f>
        <v>99.6</v>
      </c>
      <c r="K419" s="456">
        <f xml:space="preserve"> Outputs!N26</f>
        <v>100.1</v>
      </c>
      <c r="L419" s="456">
        <f xml:space="preserve"> Outputs!O26</f>
        <v>100.8</v>
      </c>
      <c r="M419" s="456">
        <f xml:space="preserve"> Outputs!P26</f>
        <v>103.5</v>
      </c>
      <c r="N419" s="456">
        <f xml:space="preserve"> Outputs!Q26</f>
        <v>105.9</v>
      </c>
      <c r="O419" s="456">
        <f xml:space="preserve"> Outputs!R26</f>
        <v>107.9</v>
      </c>
      <c r="P419" s="456">
        <f xml:space="preserve"> Outputs!S26</f>
        <v>109.88453874941817</v>
      </c>
      <c r="Q419" s="456">
        <f xml:space="preserve"> Outputs!T26</f>
        <v>112.08222952440661</v>
      </c>
      <c r="R419" s="456">
        <f xml:space="preserve"> Outputs!U26</f>
        <v>114.37056169674494</v>
      </c>
      <c r="S419" s="456">
        <f xml:space="preserve"> Outputs!V26</f>
        <v>116.77234349237666</v>
      </c>
      <c r="T419" s="456">
        <f xml:space="preserve"> Outputs!W26</f>
        <v>119.22456270571664</v>
      </c>
      <c r="U419" s="456">
        <f xml:space="preserve"> Outputs!X26</f>
        <v>121.60905395983097</v>
      </c>
      <c r="V419" s="456">
        <f xml:space="preserve"> Outputs!Y26</f>
        <v>124.0412350390276</v>
      </c>
      <c r="W419" s="456">
        <f xml:space="preserve"> Outputs!Z26</f>
        <v>126.52205973980816</v>
      </c>
      <c r="X419" s="456">
        <f xml:space="preserve"> Outputs!AA26</f>
        <v>129.05250093460432</v>
      </c>
      <c r="Y419" s="456">
        <f xml:space="preserve"> Outputs!AB26</f>
        <v>131.63355095329641</v>
      </c>
    </row>
    <row r="420" spans="1:25" ht="14">
      <c r="A420" t="s">
        <v>846</v>
      </c>
      <c r="B420" s="455" t="s">
        <v>760</v>
      </c>
      <c r="C420" s="455" t="s">
        <v>443</v>
      </c>
      <c r="D420" s="455" t="s">
        <v>50</v>
      </c>
      <c r="E420" s="455" t="s">
        <v>427</v>
      </c>
      <c r="F420" s="455"/>
      <c r="G420" s="456">
        <f xml:space="preserve"> Outputs!J27</f>
        <v>93.5</v>
      </c>
      <c r="H420" s="456">
        <f xml:space="preserve"> Outputs!K27</f>
        <v>95.6</v>
      </c>
      <c r="I420" s="456">
        <f xml:space="preserve"> Outputs!L27</f>
        <v>98</v>
      </c>
      <c r="J420" s="456">
        <f xml:space="preserve"> Outputs!M27</f>
        <v>99.8</v>
      </c>
      <c r="K420" s="456">
        <f xml:space="preserve"> Outputs!N27</f>
        <v>100.1</v>
      </c>
      <c r="L420" s="456">
        <f xml:space="preserve"> Outputs!O27</f>
        <v>101</v>
      </c>
      <c r="M420" s="456">
        <f xml:space="preserve"> Outputs!P27</f>
        <v>103.5</v>
      </c>
      <c r="N420" s="456">
        <f xml:space="preserve"> Outputs!Q27</f>
        <v>105.9</v>
      </c>
      <c r="O420" s="456">
        <f xml:space="preserve"> Outputs!R27</f>
        <v>107.9</v>
      </c>
      <c r="P420" s="456">
        <f xml:space="preserve"> Outputs!S27</f>
        <v>110.06602199898684</v>
      </c>
      <c r="Q420" s="456">
        <f xml:space="preserve"> Outputs!T27</f>
        <v>112.26734243896665</v>
      </c>
      <c r="R420" s="456">
        <f xml:space="preserve"> Outputs!U27</f>
        <v>114.56880920745294</v>
      </c>
      <c r="S420" s="456">
        <f xml:space="preserve"> Outputs!V27</f>
        <v>116.97475420080953</v>
      </c>
      <c r="T420" s="456">
        <f xml:space="preserve"> Outputs!W27</f>
        <v>119.4312240390266</v>
      </c>
      <c r="U420" s="456">
        <f xml:space="preserve"> Outputs!X27</f>
        <v>121.81984851980714</v>
      </c>
      <c r="V420" s="456">
        <f xml:space="preserve"> Outputs!Y27</f>
        <v>124.25624549020328</v>
      </c>
      <c r="W420" s="456">
        <f xml:space="preserve"> Outputs!Z27</f>
        <v>126.74137040000736</v>
      </c>
      <c r="X420" s="456">
        <f xml:space="preserve"> Outputs!AA27</f>
        <v>129.27619780800751</v>
      </c>
      <c r="Y420" s="456">
        <f xml:space="preserve"> Outputs!AB27</f>
        <v>131.86172176416767</v>
      </c>
    </row>
    <row r="421" spans="1:25" ht="14">
      <c r="A421" t="s">
        <v>846</v>
      </c>
      <c r="B421" s="455" t="s">
        <v>761</v>
      </c>
      <c r="C421" s="455" t="s">
        <v>444</v>
      </c>
      <c r="D421" s="455" t="s">
        <v>50</v>
      </c>
      <c r="E421" s="455" t="s">
        <v>427</v>
      </c>
      <c r="F421" s="455"/>
      <c r="G421" s="456">
        <f xml:space="preserve"> Outputs!J28</f>
        <v>93.5</v>
      </c>
      <c r="H421" s="456">
        <f xml:space="preserve"> Outputs!K28</f>
        <v>95.7</v>
      </c>
      <c r="I421" s="456">
        <f xml:space="preserve"> Outputs!L28</f>
        <v>98</v>
      </c>
      <c r="J421" s="456">
        <f xml:space="preserve"> Outputs!M28</f>
        <v>99.6</v>
      </c>
      <c r="K421" s="456">
        <f xml:space="preserve"> Outputs!N28</f>
        <v>100</v>
      </c>
      <c r="L421" s="456">
        <f xml:space="preserve"> Outputs!O28</f>
        <v>100.9</v>
      </c>
      <c r="M421" s="456">
        <f xml:space="preserve"> Outputs!P28</f>
        <v>103.5</v>
      </c>
      <c r="N421" s="456">
        <f xml:space="preserve"> Outputs!Q28</f>
        <v>105.9</v>
      </c>
      <c r="O421" s="456">
        <f xml:space="preserve"> Outputs!R28</f>
        <v>108</v>
      </c>
      <c r="P421" s="456">
        <f xml:space="preserve"> Outputs!S28</f>
        <v>110.24780498289711</v>
      </c>
      <c r="Q421" s="456">
        <f xml:space="preserve"> Outputs!T28</f>
        <v>112.45276108255513</v>
      </c>
      <c r="R421" s="456">
        <f xml:space="preserve"> Outputs!U28</f>
        <v>114.7674003561996</v>
      </c>
      <c r="S421" s="456">
        <f xml:space="preserve"> Outputs!V28</f>
        <v>117.17751576367986</v>
      </c>
      <c r="T421" s="456">
        <f xml:space="preserve"> Outputs!W28</f>
        <v>119.63824359471722</v>
      </c>
      <c r="U421" s="456">
        <f xml:space="preserve"> Outputs!X28</f>
        <v>122.03100846661157</v>
      </c>
      <c r="V421" s="456">
        <f xml:space="preserve"> Outputs!Y28</f>
        <v>124.4716286359438</v>
      </c>
      <c r="W421" s="456">
        <f xml:space="preserve"> Outputs!Z28</f>
        <v>126.96106120866268</v>
      </c>
      <c r="X421" s="456">
        <f xml:space="preserve"> Outputs!AA28</f>
        <v>129.50028243283595</v>
      </c>
      <c r="Y421" s="456">
        <f xml:space="preserve"> Outputs!AB28</f>
        <v>132.09028808149267</v>
      </c>
    </row>
    <row r="422" spans="1:25" ht="14">
      <c r="A422" t="s">
        <v>846</v>
      </c>
      <c r="B422" s="455" t="s">
        <v>762</v>
      </c>
      <c r="C422" s="455" t="s">
        <v>445</v>
      </c>
      <c r="D422" s="455" t="s">
        <v>50</v>
      </c>
      <c r="E422" s="455" t="s">
        <v>427</v>
      </c>
      <c r="F422" s="455"/>
      <c r="G422" s="456">
        <f xml:space="preserve"> Outputs!J29</f>
        <v>93.9</v>
      </c>
      <c r="H422" s="456">
        <f xml:space="preserve"> Outputs!K29</f>
        <v>96.1</v>
      </c>
      <c r="I422" s="456">
        <f xml:space="preserve"> Outputs!L29</f>
        <v>98.4</v>
      </c>
      <c r="J422" s="456">
        <f xml:space="preserve"> Outputs!M29</f>
        <v>99.9</v>
      </c>
      <c r="K422" s="456">
        <f xml:space="preserve"> Outputs!N29</f>
        <v>100.3</v>
      </c>
      <c r="L422" s="456">
        <f xml:space="preserve"> Outputs!O29</f>
        <v>101.2</v>
      </c>
      <c r="M422" s="456">
        <f xml:space="preserve"> Outputs!P29</f>
        <v>104</v>
      </c>
      <c r="N422" s="456">
        <f xml:space="preserve"> Outputs!Q29</f>
        <v>106.5</v>
      </c>
      <c r="O422" s="456">
        <f xml:space="preserve"> Outputs!R29</f>
        <v>108.3</v>
      </c>
      <c r="P422" s="456">
        <f xml:space="preserve"> Outputs!S29</f>
        <v>110.42988819618461</v>
      </c>
      <c r="Q422" s="456">
        <f xml:space="preserve"> Outputs!T29</f>
        <v>112.63848596010838</v>
      </c>
      <c r="R422" s="456">
        <f xml:space="preserve"> Outputs!U29</f>
        <v>114.96633573863983</v>
      </c>
      <c r="S422" s="456">
        <f xml:space="preserve"> Outputs!V29</f>
        <v>117.38062878915133</v>
      </c>
      <c r="T422" s="456">
        <f xml:space="preserve"> Outputs!W29</f>
        <v>119.8456219937236</v>
      </c>
      <c r="U422" s="456">
        <f xml:space="preserve"> Outputs!X29</f>
        <v>122.24253443359807</v>
      </c>
      <c r="V422" s="456">
        <f xml:space="preserve"> Outputs!Y29</f>
        <v>124.68738512227003</v>
      </c>
      <c r="W422" s="456">
        <f xml:space="preserve"> Outputs!Z29</f>
        <v>127.18113282471543</v>
      </c>
      <c r="X422" s="456">
        <f xml:space="preserve"> Outputs!AA29</f>
        <v>129.72475548120974</v>
      </c>
      <c r="Y422" s="456">
        <f xml:space="preserve"> Outputs!AB29</f>
        <v>132.31925059083395</v>
      </c>
    </row>
    <row r="423" spans="1:25" ht="14">
      <c r="A423" t="s">
        <v>846</v>
      </c>
      <c r="B423" s="455" t="s">
        <v>763</v>
      </c>
      <c r="C423" s="455" t="s">
        <v>446</v>
      </c>
      <c r="D423" s="455" t="s">
        <v>50</v>
      </c>
      <c r="E423" s="455" t="s">
        <v>427</v>
      </c>
      <c r="F423" s="455"/>
      <c r="G423" s="456">
        <f xml:space="preserve"> Outputs!J30</f>
        <v>94.5</v>
      </c>
      <c r="H423" s="456">
        <f xml:space="preserve"> Outputs!K30</f>
        <v>96.4</v>
      </c>
      <c r="I423" s="456">
        <f xml:space="preserve"> Outputs!L30</f>
        <v>98.7</v>
      </c>
      <c r="J423" s="456">
        <f xml:space="preserve"> Outputs!M30</f>
        <v>100</v>
      </c>
      <c r="K423" s="456">
        <f xml:space="preserve"> Outputs!N30</f>
        <v>100.2</v>
      </c>
      <c r="L423" s="456">
        <f xml:space="preserve"> Outputs!O30</f>
        <v>101.5</v>
      </c>
      <c r="M423" s="456">
        <f xml:space="preserve"> Outputs!P30</f>
        <v>104.3</v>
      </c>
      <c r="N423" s="456">
        <f xml:space="preserve"> Outputs!Q30</f>
        <v>106.6</v>
      </c>
      <c r="O423" s="456">
        <f xml:space="preserve"> Outputs!R30</f>
        <v>108.4699996176289</v>
      </c>
      <c r="P423" s="456">
        <f xml:space="preserve"> Outputs!S30</f>
        <v>110.61227213470256</v>
      </c>
      <c r="Q423" s="456">
        <f xml:space="preserve"> Outputs!T30</f>
        <v>112.8245175773967</v>
      </c>
      <c r="R423" s="456">
        <f xml:space="preserve"> Outputs!U30</f>
        <v>115.16561595146101</v>
      </c>
      <c r="S423" s="456">
        <f xml:space="preserve"> Outputs!V30</f>
        <v>117.58409388644176</v>
      </c>
      <c r="T423" s="456">
        <f xml:space="preserve"> Outputs!W30</f>
        <v>120.05335985805712</v>
      </c>
      <c r="U423" s="456">
        <f xml:space="preserve"> Outputs!X30</f>
        <v>122.45442705521826</v>
      </c>
      <c r="V423" s="456">
        <f xml:space="preserve"> Outputs!Y30</f>
        <v>124.90351559632263</v>
      </c>
      <c r="W423" s="456">
        <f xml:space="preserve"> Outputs!Z30</f>
        <v>127.40158590824909</v>
      </c>
      <c r="X423" s="456">
        <f xml:space="preserve"> Outputs!AA30</f>
        <v>129.94961762641407</v>
      </c>
      <c r="Y423" s="456">
        <f xml:space="preserve"> Outputs!AB30</f>
        <v>132.54860997894235</v>
      </c>
    </row>
    <row r="424" spans="1:25" ht="14">
      <c r="A424" t="s">
        <v>846</v>
      </c>
      <c r="B424" s="455" t="s">
        <v>764</v>
      </c>
      <c r="C424" s="455" t="s">
        <v>447</v>
      </c>
      <c r="D424" s="455" t="s">
        <v>50</v>
      </c>
      <c r="E424" s="455" t="s">
        <v>427</v>
      </c>
      <c r="F424" s="455"/>
      <c r="G424" s="456">
        <f xml:space="preserve"> Outputs!J31</f>
        <v>94.5</v>
      </c>
      <c r="H424" s="456">
        <f xml:space="preserve"> Outputs!K31</f>
        <v>96.8</v>
      </c>
      <c r="I424" s="456">
        <f xml:space="preserve"> Outputs!L31</f>
        <v>98.8</v>
      </c>
      <c r="J424" s="456">
        <f xml:space="preserve"> Outputs!M31</f>
        <v>100.1</v>
      </c>
      <c r="K424" s="456">
        <f xml:space="preserve"> Outputs!N31</f>
        <v>100.3</v>
      </c>
      <c r="L424" s="456">
        <f xml:space="preserve"> Outputs!O31</f>
        <v>101.6</v>
      </c>
      <c r="M424" s="456">
        <f xml:space="preserve"> Outputs!P31</f>
        <v>104.4</v>
      </c>
      <c r="N424" s="456">
        <f xml:space="preserve"> Outputs!Q31</f>
        <v>106.7</v>
      </c>
      <c r="O424" s="456">
        <f xml:space="preserve"> Outputs!R31</f>
        <v>108.64026608539625</v>
      </c>
      <c r="P424" s="456">
        <f xml:space="preserve"> Outputs!S31</f>
        <v>110.79495729512315</v>
      </c>
      <c r="Q424" s="456">
        <f xml:space="preserve"> Outputs!T31</f>
        <v>113.01085644102571</v>
      </c>
      <c r="R424" s="456">
        <f xml:space="preserve"> Outputs!U31</f>
        <v>115.36524159238483</v>
      </c>
      <c r="S424" s="456">
        <f xml:space="preserve"> Outputs!V31</f>
        <v>117.78791166582499</v>
      </c>
      <c r="T424" s="456">
        <f xml:space="preserve"> Outputs!W31</f>
        <v>120.2614578108074</v>
      </c>
      <c r="U424" s="456">
        <f xml:space="preserve"> Outputs!X31</f>
        <v>122.66668696702355</v>
      </c>
      <c r="V424" s="456">
        <f xml:space="preserve"> Outputs!Y31</f>
        <v>125.12002070636403</v>
      </c>
      <c r="W424" s="456">
        <f xml:space="preserve"> Outputs!Z31</f>
        <v>127.62242112049131</v>
      </c>
      <c r="X424" s="456">
        <f xml:space="preserve"> Outputs!AA31</f>
        <v>130.17486954290115</v>
      </c>
      <c r="Y424" s="456">
        <f xml:space="preserve"> Outputs!AB31</f>
        <v>132.77836693375917</v>
      </c>
    </row>
    <row r="425" spans="1:25" ht="14">
      <c r="A425" t="s">
        <v>846</v>
      </c>
      <c r="B425" s="455" t="s">
        <v>765</v>
      </c>
      <c r="C425" s="455" t="s">
        <v>448</v>
      </c>
      <c r="D425" s="455" t="s">
        <v>50</v>
      </c>
      <c r="E425" s="455" t="s">
        <v>427</v>
      </c>
      <c r="F425" s="455"/>
      <c r="G425" s="456">
        <f xml:space="preserve"> Outputs!J32</f>
        <v>94.7</v>
      </c>
      <c r="H425" s="456">
        <f xml:space="preserve"> Outputs!K32</f>
        <v>97</v>
      </c>
      <c r="I425" s="456">
        <f xml:space="preserve"> Outputs!L32</f>
        <v>98.8</v>
      </c>
      <c r="J425" s="456">
        <f xml:space="preserve"> Outputs!M32</f>
        <v>99.9</v>
      </c>
      <c r="K425" s="456">
        <f xml:space="preserve"> Outputs!N32</f>
        <v>100.3</v>
      </c>
      <c r="L425" s="456">
        <f xml:space="preserve"> Outputs!O32</f>
        <v>101.8</v>
      </c>
      <c r="M425" s="456">
        <f xml:space="preserve"> Outputs!P32</f>
        <v>104.7</v>
      </c>
      <c r="N425" s="456">
        <f xml:space="preserve"> Outputs!Q32</f>
        <v>106.9</v>
      </c>
      <c r="O425" s="456">
        <f xml:space="preserve"> Outputs!R32</f>
        <v>108.81079982217945</v>
      </c>
      <c r="P425" s="456">
        <f xml:space="preserve"> Outputs!S32</f>
        <v>110.97794417493883</v>
      </c>
      <c r="Q425" s="456">
        <f xml:space="preserve"> Outputs!T32</f>
        <v>113.1975030584377</v>
      </c>
      <c r="R425" s="456">
        <f xml:space="preserve"> Outputs!U32</f>
        <v>115.56521326016906</v>
      </c>
      <c r="S425" s="456">
        <f xml:space="preserve"> Outputs!V32</f>
        <v>117.99208273863269</v>
      </c>
      <c r="T425" s="456">
        <f xml:space="preserve"> Outputs!W32</f>
        <v>120.46991647614406</v>
      </c>
      <c r="U425" s="456">
        <f xml:space="preserve"> Outputs!X32</f>
        <v>122.87931480566695</v>
      </c>
      <c r="V425" s="456">
        <f xml:space="preserve"> Outputs!Y32</f>
        <v>125.3369011017803</v>
      </c>
      <c r="W425" s="456">
        <f xml:space="preserve"> Outputs!Z32</f>
        <v>127.8436391238159</v>
      </c>
      <c r="X425" s="456">
        <f xml:space="preserve"> Outputs!AA32</f>
        <v>130.40051190629222</v>
      </c>
      <c r="Y425" s="456">
        <f xml:space="preserve"> Outputs!AB32</f>
        <v>133.00852214441807</v>
      </c>
    </row>
    <row r="426" spans="1:25" ht="14">
      <c r="A426" t="s">
        <v>846</v>
      </c>
      <c r="B426" s="455" t="s">
        <v>766</v>
      </c>
      <c r="C426" s="455" t="s">
        <v>449</v>
      </c>
      <c r="D426" s="455" t="s">
        <v>50</v>
      </c>
      <c r="E426" s="455" t="s">
        <v>427</v>
      </c>
      <c r="F426" s="455"/>
      <c r="G426" s="456">
        <f xml:space="preserve"> Outputs!J33</f>
        <v>95</v>
      </c>
      <c r="H426" s="456">
        <f xml:space="preserve"> Outputs!K33</f>
        <v>97.3</v>
      </c>
      <c r="I426" s="456">
        <f xml:space="preserve"> Outputs!L33</f>
        <v>99.2</v>
      </c>
      <c r="J426" s="456">
        <f xml:space="preserve"> Outputs!M33</f>
        <v>99.9</v>
      </c>
      <c r="K426" s="456">
        <f xml:space="preserve"> Outputs!N33</f>
        <v>100.4</v>
      </c>
      <c r="L426" s="456">
        <f xml:space="preserve"> Outputs!O33</f>
        <v>102.2</v>
      </c>
      <c r="M426" s="456">
        <f xml:space="preserve"> Outputs!P33</f>
        <v>105</v>
      </c>
      <c r="N426" s="456">
        <f xml:space="preserve"> Outputs!Q33</f>
        <v>107.1</v>
      </c>
      <c r="O426" s="456">
        <f xml:space="preserve"> Outputs!R33</f>
        <v>108.98160124751338</v>
      </c>
      <c r="P426" s="456">
        <f xml:space="preserve"> Outputs!S33</f>
        <v>111.1612332724637</v>
      </c>
      <c r="Q426" s="456">
        <f xml:space="preserve"> Outputs!T33</f>
        <v>113.38445793791308</v>
      </c>
      <c r="R426" s="456">
        <f xml:space="preserve"> Outputs!U33</f>
        <v>115.76553155460934</v>
      </c>
      <c r="S426" s="456">
        <f xml:space="preserve"> Outputs!V33</f>
        <v>118.19660771725621</v>
      </c>
      <c r="T426" s="456">
        <f xml:space="preserve"> Outputs!W33</f>
        <v>120.67873647931867</v>
      </c>
      <c r="U426" s="456">
        <f xml:space="preserve"> Outputs!X33</f>
        <v>123.09231120890504</v>
      </c>
      <c r="V426" s="456">
        <f xml:space="preserve"> Outputs!Y33</f>
        <v>125.55415743308315</v>
      </c>
      <c r="W426" s="456">
        <f xml:space="preserve"> Outputs!Z33</f>
        <v>128.0652405817448</v>
      </c>
      <c r="X426" s="456">
        <f xml:space="preserve"> Outputs!AA33</f>
        <v>130.6265453933797</v>
      </c>
      <c r="Y426" s="456">
        <f xml:space="preserve"> Outputs!AB33</f>
        <v>133.23907630124731</v>
      </c>
    </row>
    <row r="427" spans="1:25" ht="14">
      <c r="A427" t="s">
        <v>846</v>
      </c>
      <c r="B427" s="455" t="s">
        <v>767</v>
      </c>
      <c r="C427" s="455" t="s">
        <v>450</v>
      </c>
      <c r="D427" s="455" t="s">
        <v>50</v>
      </c>
      <c r="E427" s="455" t="s">
        <v>427</v>
      </c>
      <c r="F427" s="455"/>
      <c r="G427" s="456">
        <f xml:space="preserve"> Outputs!J34</f>
        <v>94.7</v>
      </c>
      <c r="H427" s="456">
        <f xml:space="preserve"> Outputs!K34</f>
        <v>97</v>
      </c>
      <c r="I427" s="456">
        <f xml:space="preserve"> Outputs!L34</f>
        <v>98.7</v>
      </c>
      <c r="J427" s="456">
        <f xml:space="preserve"> Outputs!M34</f>
        <v>99.2</v>
      </c>
      <c r="K427" s="456">
        <f xml:space="preserve"> Outputs!N34</f>
        <v>99.9</v>
      </c>
      <c r="L427" s="456">
        <f xml:space="preserve"> Outputs!O34</f>
        <v>101.8</v>
      </c>
      <c r="M427" s="456">
        <f xml:space="preserve"> Outputs!P34</f>
        <v>104.5</v>
      </c>
      <c r="N427" s="456">
        <f xml:space="preserve"> Outputs!Q34</f>
        <v>106.4</v>
      </c>
      <c r="O427" s="456">
        <f xml:space="preserve"> Outputs!R34</f>
        <v>109.1615932223871</v>
      </c>
      <c r="P427" s="456">
        <f xml:space="preserve"> Outputs!S34</f>
        <v>111.3448250868349</v>
      </c>
      <c r="Q427" s="456">
        <f xml:space="preserve"> Outputs!T34</f>
        <v>113.58099615723886</v>
      </c>
      <c r="R427" s="456">
        <f xml:space="preserve"> Outputs!U34</f>
        <v>115.96619707654096</v>
      </c>
      <c r="S427" s="456">
        <f xml:space="preserve"> Outputs!V34</f>
        <v>118.40148721514839</v>
      </c>
      <c r="T427" s="456">
        <f xml:space="preserve"> Outputs!W34</f>
        <v>120.88791844666659</v>
      </c>
      <c r="U427" s="456">
        <f xml:space="preserve"> Outputs!X34</f>
        <v>123.30567681559992</v>
      </c>
      <c r="V427" s="456">
        <f xml:space="preserve"> Outputs!Y34</f>
        <v>125.77179035191192</v>
      </c>
      <c r="W427" s="456">
        <f xml:space="preserve"> Outputs!Z34</f>
        <v>128.28722615895015</v>
      </c>
      <c r="X427" s="456">
        <f xml:space="preserve"> Outputs!AA34</f>
        <v>130.85297068212915</v>
      </c>
      <c r="Y427" s="456">
        <f xml:space="preserve"> Outputs!AB34</f>
        <v>133.47003009577173</v>
      </c>
    </row>
    <row r="428" spans="1:25" ht="14">
      <c r="A428" t="s">
        <v>846</v>
      </c>
      <c r="B428" s="455" t="s">
        <v>768</v>
      </c>
      <c r="C428" s="455" t="s">
        <v>451</v>
      </c>
      <c r="D428" s="455" t="s">
        <v>50</v>
      </c>
      <c r="E428" s="455" t="s">
        <v>427</v>
      </c>
      <c r="F428" s="455"/>
      <c r="G428" s="456">
        <f xml:space="preserve"> Outputs!J35</f>
        <v>95.2</v>
      </c>
      <c r="H428" s="456">
        <f xml:space="preserve"> Outputs!K35</f>
        <v>97.5</v>
      </c>
      <c r="I428" s="456">
        <f xml:space="preserve"> Outputs!L35</f>
        <v>99.1</v>
      </c>
      <c r="J428" s="456">
        <f xml:space="preserve"> Outputs!M35</f>
        <v>99.5</v>
      </c>
      <c r="K428" s="456">
        <f xml:space="preserve"> Outputs!N35</f>
        <v>100.1</v>
      </c>
      <c r="L428" s="456">
        <f xml:space="preserve"> Outputs!O35</f>
        <v>102.4</v>
      </c>
      <c r="M428" s="456">
        <f xml:space="preserve"> Outputs!P35</f>
        <v>104.9</v>
      </c>
      <c r="N428" s="456">
        <f xml:space="preserve"> Outputs!Q35</f>
        <v>106.8</v>
      </c>
      <c r="O428" s="456">
        <f xml:space="preserve"> Outputs!R35</f>
        <v>109.34188246864102</v>
      </c>
      <c r="P428" s="456">
        <f xml:space="preserve"> Outputs!S35</f>
        <v>111.52872011801389</v>
      </c>
      <c r="Q428" s="456">
        <f xml:space="preserve"> Outputs!T35</f>
        <v>113.7778750517538</v>
      </c>
      <c r="R428" s="456">
        <f xml:space="preserve"> Outputs!U35</f>
        <v>116.16721042784071</v>
      </c>
      <c r="S428" s="456">
        <f xml:space="preserve"> Outputs!V35</f>
        <v>118.60672184682544</v>
      </c>
      <c r="T428" s="456">
        <f xml:space="preserve"> Outputs!W35</f>
        <v>121.09746300560886</v>
      </c>
      <c r="U428" s="456">
        <f xml:space="preserve"> Outputs!X35</f>
        <v>123.51941226572104</v>
      </c>
      <c r="V428" s="456">
        <f xml:space="preserve"> Outputs!Y35</f>
        <v>125.98980051103547</v>
      </c>
      <c r="W428" s="456">
        <f xml:space="preserve"> Outputs!Z35</f>
        <v>128.50959652125619</v>
      </c>
      <c r="X428" s="456">
        <f xml:space="preserve"> Outputs!AA35</f>
        <v>131.07978845168131</v>
      </c>
      <c r="Y428" s="456">
        <f xml:space="preserve"> Outputs!AB35</f>
        <v>133.70138422071494</v>
      </c>
    </row>
    <row r="429" spans="1:25" ht="14">
      <c r="A429" t="s">
        <v>846</v>
      </c>
      <c r="B429" s="455" t="s">
        <v>769</v>
      </c>
      <c r="C429" s="455" t="s">
        <v>452</v>
      </c>
      <c r="D429" s="455" t="s">
        <v>50</v>
      </c>
      <c r="E429" s="455" t="s">
        <v>427</v>
      </c>
      <c r="F429" s="455"/>
      <c r="G429" s="456">
        <f xml:space="preserve"> Outputs!J36</f>
        <v>95.4</v>
      </c>
      <c r="H429" s="456">
        <f xml:space="preserve"> Outputs!K36</f>
        <v>97.8</v>
      </c>
      <c r="I429" s="456">
        <f xml:space="preserve"> Outputs!L36</f>
        <v>99.3</v>
      </c>
      <c r="J429" s="456">
        <f xml:space="preserve"> Outputs!M36</f>
        <v>99.6</v>
      </c>
      <c r="K429" s="456">
        <f xml:space="preserve"> Outputs!N36</f>
        <v>100.4</v>
      </c>
      <c r="L429" s="456">
        <f xml:space="preserve"> Outputs!O36</f>
        <v>102.7</v>
      </c>
      <c r="M429" s="456">
        <f xml:space="preserve"> Outputs!P36</f>
        <v>105.1</v>
      </c>
      <c r="N429" s="456">
        <f xml:space="preserve"> Outputs!Q36</f>
        <v>107</v>
      </c>
      <c r="O429" s="456">
        <f xml:space="preserve"> Outputs!R36</f>
        <v>109.52246947724298</v>
      </c>
      <c r="P429" s="456">
        <f xml:space="preserve"> Outputs!S36</f>
        <v>111.7129188667879</v>
      </c>
      <c r="Q429" s="456">
        <f xml:space="preserve"> Outputs!T36</f>
        <v>113.97509521197706</v>
      </c>
      <c r="R429" s="456">
        <f xml:space="preserve"> Outputs!U36</f>
        <v>116.36857221142867</v>
      </c>
      <c r="S429" s="456">
        <f xml:space="preserve"> Outputs!V36</f>
        <v>118.81231222786873</v>
      </c>
      <c r="T429" s="456">
        <f xml:space="preserve"> Outputs!W36</f>
        <v>121.30737078465407</v>
      </c>
      <c r="U429" s="456">
        <f xml:space="preserve"> Outputs!X36</f>
        <v>123.73351820034715</v>
      </c>
      <c r="V429" s="456">
        <f xml:space="preserve"> Outputs!Y36</f>
        <v>126.20818856435409</v>
      </c>
      <c r="W429" s="456">
        <f xml:space="preserve"> Outputs!Z36</f>
        <v>128.73235233564117</v>
      </c>
      <c r="X429" s="456">
        <f xml:space="preserve"> Outputs!AA36</f>
        <v>131.30699938235398</v>
      </c>
      <c r="Y429" s="456">
        <f xml:space="preserve"> Outputs!AB36</f>
        <v>133.93313937000107</v>
      </c>
    </row>
    <row r="430" spans="1:25" ht="14">
      <c r="A430" t="s">
        <v>846</v>
      </c>
      <c r="B430" s="455" t="s">
        <v>770</v>
      </c>
      <c r="C430" s="455" t="s">
        <v>453</v>
      </c>
      <c r="D430" s="455" t="s">
        <v>1</v>
      </c>
      <c r="E430" s="455" t="s">
        <v>427</v>
      </c>
      <c r="F430" s="455"/>
      <c r="G430" s="558">
        <f xml:space="preserve"> Outputs!J39</f>
        <v>0</v>
      </c>
      <c r="H430" s="558">
        <f xml:space="preserve"> Outputs!K39</f>
        <v>0</v>
      </c>
      <c r="I430" s="558">
        <f xml:space="preserve"> Outputs!L39</f>
        <v>0</v>
      </c>
      <c r="J430" s="558">
        <f xml:space="preserve"> Outputs!M39</f>
        <v>0</v>
      </c>
      <c r="K430" s="558">
        <f xml:space="preserve"> Outputs!N39</f>
        <v>0</v>
      </c>
      <c r="L430" s="558">
        <f xml:space="preserve"> Outputs!O39</f>
        <v>0</v>
      </c>
      <c r="M430" s="558">
        <f xml:space="preserve"> Outputs!P39</f>
        <v>0</v>
      </c>
      <c r="N430" s="558">
        <f xml:space="preserve"> Outputs!Q39</f>
        <v>0.03</v>
      </c>
      <c r="O430" s="558">
        <f xml:space="preserve"> Outputs!R39</f>
        <v>0.03</v>
      </c>
      <c r="P430" s="558">
        <f xml:space="preserve"> Outputs!S39</f>
        <v>0.03</v>
      </c>
      <c r="Q430" s="558">
        <f xml:space="preserve"> Outputs!T39</f>
        <v>0.03</v>
      </c>
      <c r="R430" s="558">
        <f xml:space="preserve"> Outputs!U39</f>
        <v>0.03</v>
      </c>
      <c r="S430" s="558">
        <f xml:space="preserve"> Outputs!V39</f>
        <v>0.03</v>
      </c>
      <c r="T430" s="558">
        <f xml:space="preserve"> Outputs!W39</f>
        <v>0.03</v>
      </c>
      <c r="U430" s="558">
        <f xml:space="preserve"> Outputs!X39</f>
        <v>0.03</v>
      </c>
      <c r="V430" s="558">
        <f xml:space="preserve"> Outputs!Y39</f>
        <v>0.03</v>
      </c>
      <c r="W430" s="558">
        <f xml:space="preserve"> Outputs!Z39</f>
        <v>0.03</v>
      </c>
      <c r="X430" s="558">
        <f xml:space="preserve"> Outputs!AA39</f>
        <v>0.03</v>
      </c>
      <c r="Y430" s="558">
        <f xml:space="preserve"> Outputs!AB39</f>
        <v>0.03</v>
      </c>
    </row>
    <row r="431" spans="1:25" ht="14">
      <c r="A431" t="s">
        <v>846</v>
      </c>
      <c r="B431" s="455" t="s">
        <v>771</v>
      </c>
      <c r="C431" s="455" t="s">
        <v>454</v>
      </c>
      <c r="D431" s="455" t="s">
        <v>50</v>
      </c>
      <c r="E431" s="455" t="s">
        <v>427</v>
      </c>
      <c r="F431" s="455"/>
      <c r="G431" s="456">
        <f xml:space="preserve"> Outputs!J42</f>
        <v>237.3416666666667</v>
      </c>
      <c r="H431" s="456">
        <f xml:space="preserve"> Outputs!K42</f>
        <v>244.67499999999998</v>
      </c>
      <c r="I431" s="456">
        <f xml:space="preserve"> Outputs!L42</f>
        <v>251.73333333333335</v>
      </c>
      <c r="J431" s="456">
        <f xml:space="preserve"> Outputs!M42</f>
        <v>256.66666666666669</v>
      </c>
      <c r="K431" s="456">
        <f xml:space="preserve"> Outputs!N42</f>
        <v>259.43333333333334</v>
      </c>
      <c r="L431" s="456">
        <f xml:space="preserve"> Outputs!O42</f>
        <v>264.99166666666673</v>
      </c>
      <c r="M431" s="456">
        <f xml:space="preserve"> Outputs!P42</f>
        <v>274.90833333333336</v>
      </c>
      <c r="N431" s="456">
        <f xml:space="preserve"> Outputs!Q42</f>
        <v>283.30833333333334</v>
      </c>
      <c r="O431" s="456">
        <f xml:space="preserve"> Outputs!R42</f>
        <v>292.2388184805576</v>
      </c>
      <c r="P431" s="456">
        <f xml:space="preserve"> Outputs!S42</f>
        <v>300.63476148772372</v>
      </c>
      <c r="Q431" s="456">
        <f xml:space="preserve"> Outputs!T42</f>
        <v>309.52983719330012</v>
      </c>
      <c r="R431" s="456">
        <f xml:space="preserve"> Outputs!U42</f>
        <v>319.28116714708784</v>
      </c>
      <c r="S431" s="456">
        <f xml:space="preserve"> Outputs!V42</f>
        <v>329.49816449579481</v>
      </c>
      <c r="T431" s="456">
        <f xml:space="preserve"> Outputs!W42</f>
        <v>340.04210575966027</v>
      </c>
      <c r="U431" s="456">
        <f xml:space="preserve"> Outputs!X42</f>
        <v>350.2433689324501</v>
      </c>
      <c r="V431" s="456">
        <f xml:space="preserve"> Outputs!Y42</f>
        <v>360.75067000042355</v>
      </c>
      <c r="W431" s="456">
        <f xml:space="preserve"> Outputs!Z42</f>
        <v>371.57319010043631</v>
      </c>
      <c r="X431" s="456">
        <f xml:space="preserve"> Outputs!AA42</f>
        <v>382.72038580344935</v>
      </c>
      <c r="Y431" s="456">
        <f xml:space="preserve"> Outputs!AB42</f>
        <v>394.20199737755303</v>
      </c>
    </row>
    <row r="432" spans="1:25" ht="14">
      <c r="A432" t="s">
        <v>846</v>
      </c>
      <c r="B432" s="455" t="s">
        <v>772</v>
      </c>
      <c r="C432" s="455" t="s">
        <v>455</v>
      </c>
      <c r="D432" s="455" t="s">
        <v>50</v>
      </c>
      <c r="E432" s="455" t="s">
        <v>427</v>
      </c>
      <c r="F432" s="455"/>
      <c r="G432" s="456">
        <f xml:space="preserve"> Outputs!J43</f>
        <v>94.308333333333351</v>
      </c>
      <c r="H432" s="456">
        <f xml:space="preserve"> Outputs!K43</f>
        <v>96.583333333333314</v>
      </c>
      <c r="I432" s="456">
        <f xml:space="preserve"> Outputs!L43</f>
        <v>98.600000000000009</v>
      </c>
      <c r="J432" s="456">
        <f xml:space="preserve"> Outputs!M43</f>
        <v>99.72499999999998</v>
      </c>
      <c r="K432" s="456">
        <f xml:space="preserve"> Outputs!N43</f>
        <v>100.16666666666667</v>
      </c>
      <c r="L432" s="456">
        <f xml:space="preserve"> Outputs!O43</f>
        <v>101.54166666666667</v>
      </c>
      <c r="M432" s="456">
        <f xml:space="preserve"> Outputs!P43</f>
        <v>104.21666666666665</v>
      </c>
      <c r="N432" s="456">
        <f xml:space="preserve"> Outputs!Q43</f>
        <v>106.43333333333334</v>
      </c>
      <c r="O432" s="456">
        <f xml:space="preserve"> Outputs!R43</f>
        <v>108.55238432841576</v>
      </c>
      <c r="P432" s="456">
        <f xml:space="preserve"> Outputs!S43</f>
        <v>110.7053733013603</v>
      </c>
      <c r="Q432" s="456">
        <f xml:space="preserve"> Outputs!T43</f>
        <v>112.92412852304592</v>
      </c>
      <c r="R432" s="456">
        <f xml:space="preserve"> Outputs!U43</f>
        <v>115.26744552524362</v>
      </c>
      <c r="S432" s="456">
        <f xml:space="preserve"> Outputs!V43</f>
        <v>117.68806188127378</v>
      </c>
      <c r="T432" s="456">
        <f xml:space="preserve"> Outputs!W43</f>
        <v>120.15951118078063</v>
      </c>
      <c r="U432" s="456">
        <f xml:space="preserve"> Outputs!X43</f>
        <v>122.56270140439625</v>
      </c>
      <c r="V432" s="456">
        <f xml:space="preserve"> Outputs!Y43</f>
        <v>125.01395543248417</v>
      </c>
      <c r="W432" s="456">
        <f xml:space="preserve"> Outputs!Z43</f>
        <v>127.51423454113387</v>
      </c>
      <c r="X432" s="456">
        <f xml:space="preserve"> Outputs!AA43</f>
        <v>130.06451923195652</v>
      </c>
      <c r="Y432" s="456">
        <f xml:space="preserve"> Outputs!AB43</f>
        <v>132.66580961659568</v>
      </c>
    </row>
    <row r="433" spans="1:25" ht="14">
      <c r="A433" t="s">
        <v>846</v>
      </c>
      <c r="B433" s="455" t="s">
        <v>773</v>
      </c>
      <c r="C433" s="455" t="s">
        <v>456</v>
      </c>
      <c r="D433" s="455" t="s">
        <v>1</v>
      </c>
      <c r="E433" s="455" t="s">
        <v>427</v>
      </c>
      <c r="F433" s="455"/>
      <c r="G433" s="558">
        <f xml:space="preserve"> Outputs!J46</f>
        <v>0</v>
      </c>
      <c r="H433" s="558">
        <f xml:space="preserve"> Outputs!K46</f>
        <v>2.9769392033542896E-2</v>
      </c>
      <c r="I433" s="558">
        <f xml:space="preserve"> Outputs!L46</f>
        <v>2.6465798045602673E-2</v>
      </c>
      <c r="J433" s="558">
        <f xml:space="preserve"> Outputs!M46</f>
        <v>1.983339944466489E-2</v>
      </c>
      <c r="K433" s="558">
        <f xml:space="preserve"> Outputs!N46</f>
        <v>1.0501750291715295E-2</v>
      </c>
      <c r="L433" s="558">
        <f xml:space="preserve"> Outputs!O46</f>
        <v>2.1939953810623525E-2</v>
      </c>
      <c r="M433" s="558">
        <f xml:space="preserve"> Outputs!P46</f>
        <v>3.8794726930320156E-2</v>
      </c>
      <c r="N433" s="558">
        <f xml:space="preserve"> Outputs!Q46</f>
        <v>3.1907179115300943E-2</v>
      </c>
      <c r="O433" s="558">
        <f xml:space="preserve"> Outputs!R46</f>
        <v>3.1089286235452596E-2</v>
      </c>
      <c r="P433" s="558">
        <f xml:space="preserve"> Outputs!S46</f>
        <v>2.7916629489431743E-2</v>
      </c>
      <c r="Q433" s="558">
        <f xml:space="preserve"> Outputs!T46</f>
        <v>2.9833184821123959E-2</v>
      </c>
      <c r="R433" s="558">
        <f xml:space="preserve"> Outputs!U46</f>
        <v>3.1833185109294782E-2</v>
      </c>
      <c r="S433" s="558">
        <f xml:space="preserve"> Outputs!V46</f>
        <v>3.2000000000000473E-2</v>
      </c>
      <c r="T433" s="558">
        <f xml:space="preserve"> Outputs!W46</f>
        <v>3.200000000000025E-2</v>
      </c>
      <c r="U433" s="558">
        <f xml:space="preserve"> Outputs!X46</f>
        <v>3.0000000000000027E-2</v>
      </c>
      <c r="V433" s="558">
        <f xml:space="preserve"> Outputs!Y46</f>
        <v>3.0000000000000027E-2</v>
      </c>
      <c r="W433" s="558">
        <f xml:space="preserve"> Outputs!Z46</f>
        <v>3.0000000000000027E-2</v>
      </c>
      <c r="X433" s="558">
        <f xml:space="preserve"> Outputs!AA46</f>
        <v>3.0000000000000027E-2</v>
      </c>
      <c r="Y433" s="558">
        <f xml:space="preserve"> Outputs!AB46</f>
        <v>3.0000000000000027E-2</v>
      </c>
    </row>
    <row r="434" spans="1:25" ht="14">
      <c r="A434" t="s">
        <v>846</v>
      </c>
      <c r="B434" s="455" t="s">
        <v>774</v>
      </c>
      <c r="C434" s="455" t="s">
        <v>457</v>
      </c>
      <c r="D434" s="455" t="s">
        <v>1</v>
      </c>
      <c r="E434" s="455" t="s">
        <v>427</v>
      </c>
      <c r="F434" s="455"/>
      <c r="G434" s="558">
        <f xml:space="preserve"> Outputs!J47</f>
        <v>0</v>
      </c>
      <c r="H434" s="558">
        <f xml:space="preserve"> Outputs!K47</f>
        <v>3.0897791510129391E-2</v>
      </c>
      <c r="I434" s="558">
        <f xml:space="preserve"> Outputs!L47</f>
        <v>2.8847791287762714E-2</v>
      </c>
      <c r="J434" s="558">
        <f xml:space="preserve"> Outputs!M47</f>
        <v>1.9597457627118731E-2</v>
      </c>
      <c r="K434" s="558">
        <f xml:space="preserve"> Outputs!N47</f>
        <v>1.0779220779220777E-2</v>
      </c>
      <c r="L434" s="558">
        <f xml:space="preserve"> Outputs!O47</f>
        <v>2.1424900424001248E-2</v>
      </c>
      <c r="M434" s="558">
        <f xml:space="preserve"> Outputs!P47</f>
        <v>3.7422560457875953E-2</v>
      </c>
      <c r="N434" s="558">
        <f xml:space="preserve"> Outputs!Q47</f>
        <v>3.0555639758707454E-2</v>
      </c>
      <c r="O434" s="558">
        <f xml:space="preserve"> Outputs!R47</f>
        <v>3.1522140708501123E-2</v>
      </c>
      <c r="P434" s="558">
        <f xml:space="preserve"> Outputs!S47</f>
        <v>2.8729732247137152E-2</v>
      </c>
      <c r="Q434" s="558">
        <f xml:space="preserve"> Outputs!T47</f>
        <v>2.9587648685595047E-2</v>
      </c>
      <c r="R434" s="558">
        <f xml:space="preserve"> Outputs!U47</f>
        <v>3.1503683270760252E-2</v>
      </c>
      <c r="S434" s="558">
        <f xml:space="preserve"> Outputs!V47</f>
        <v>3.2000000000000473E-2</v>
      </c>
      <c r="T434" s="558">
        <f xml:space="preserve"> Outputs!W47</f>
        <v>3.2000000000000028E-2</v>
      </c>
      <c r="U434" s="558">
        <f xml:space="preserve"> Outputs!X47</f>
        <v>3.0000000000000027E-2</v>
      </c>
      <c r="V434" s="558">
        <f xml:space="preserve"> Outputs!Y47</f>
        <v>2.9999999999999805E-2</v>
      </c>
      <c r="W434" s="558">
        <f xml:space="preserve"> Outputs!Z47</f>
        <v>3.0000000000000027E-2</v>
      </c>
      <c r="X434" s="558">
        <f xml:space="preserve"> Outputs!AA47</f>
        <v>2.9999999999999805E-2</v>
      </c>
      <c r="Y434" s="558">
        <f xml:space="preserve"> Outputs!AB47</f>
        <v>3.0000000000000471E-2</v>
      </c>
    </row>
    <row r="435" spans="1:25" ht="14">
      <c r="A435" t="s">
        <v>846</v>
      </c>
      <c r="B435" s="455" t="s">
        <v>775</v>
      </c>
      <c r="C435" s="455" t="s">
        <v>458</v>
      </c>
      <c r="D435" s="455" t="s">
        <v>1</v>
      </c>
      <c r="E435" s="455" t="s">
        <v>427</v>
      </c>
      <c r="F435" s="455"/>
      <c r="G435" s="558">
        <f xml:space="preserve"> Outputs!J48</f>
        <v>0</v>
      </c>
      <c r="H435" s="558">
        <f xml:space="preserve"> Outputs!K48</f>
        <v>3.2807308970099536E-2</v>
      </c>
      <c r="I435" s="558">
        <f xml:space="preserve"> Outputs!L48</f>
        <v>2.4527543224768911E-2</v>
      </c>
      <c r="J435" s="558">
        <f xml:space="preserve"> Outputs!M48</f>
        <v>9.0266875981162009E-3</v>
      </c>
      <c r="K435" s="558">
        <f xml:space="preserve"> Outputs!N48</f>
        <v>1.5558148580318898E-2</v>
      </c>
      <c r="L435" s="558">
        <f xml:space="preserve"> Outputs!O48</f>
        <v>3.1405591727307502E-2</v>
      </c>
      <c r="M435" s="558">
        <f xml:space="preserve"> Outputs!P48</f>
        <v>3.3419977720014815E-2</v>
      </c>
      <c r="N435" s="558">
        <f xml:space="preserve"> Outputs!Q48</f>
        <v>2.4434063959755781E-2</v>
      </c>
      <c r="O435" s="558">
        <f xml:space="preserve"> Outputs!R48</f>
        <v>3.8715075829605539E-2</v>
      </c>
      <c r="P435" s="558">
        <f xml:space="preserve"> Outputs!S48</f>
        <v>2.8499635627448061E-2</v>
      </c>
      <c r="Q435" s="558">
        <f xml:space="preserve"> Outputs!T48</f>
        <v>3.0499636334166969E-2</v>
      </c>
      <c r="R435" s="558">
        <f xml:space="preserve"> Outputs!U48</f>
        <v>3.2000000000000473E-2</v>
      </c>
      <c r="S435" s="558">
        <f xml:space="preserve"> Outputs!V48</f>
        <v>3.200000000000025E-2</v>
      </c>
      <c r="T435" s="558">
        <f xml:space="preserve"> Outputs!W48</f>
        <v>3.2000000000000473E-2</v>
      </c>
      <c r="U435" s="558">
        <f xml:space="preserve"> Outputs!X48</f>
        <v>3.0000000000000027E-2</v>
      </c>
      <c r="V435" s="558">
        <f xml:space="preserve"> Outputs!Y48</f>
        <v>3.0000000000000027E-2</v>
      </c>
      <c r="W435" s="558">
        <f xml:space="preserve"> Outputs!Z48</f>
        <v>3.0000000000000027E-2</v>
      </c>
      <c r="X435" s="558">
        <f xml:space="preserve"> Outputs!AA48</f>
        <v>3.0000000000000027E-2</v>
      </c>
      <c r="Y435" s="558">
        <f xml:space="preserve"> Outputs!AB48</f>
        <v>3.0000000000000027E-2</v>
      </c>
    </row>
    <row r="436" spans="1:25" ht="14">
      <c r="A436" t="s">
        <v>846</v>
      </c>
      <c r="B436" s="455" t="s">
        <v>776</v>
      </c>
      <c r="C436" s="455" t="s">
        <v>459</v>
      </c>
      <c r="D436" s="455" t="s">
        <v>1</v>
      </c>
      <c r="E436" s="455" t="s">
        <v>427</v>
      </c>
      <c r="F436" s="455"/>
      <c r="G436" s="558">
        <f xml:space="preserve"> Outputs!J49</f>
        <v>0</v>
      </c>
      <c r="H436" s="558">
        <f xml:space="preserve"> Outputs!K49</f>
        <v>2.428722280887019E-2</v>
      </c>
      <c r="I436" s="558">
        <f xml:space="preserve"> Outputs!L49</f>
        <v>1.8556701030927769E-2</v>
      </c>
      <c r="J436" s="558">
        <f xml:space="preserve"> Outputs!M49</f>
        <v>1.1133603238866474E-2</v>
      </c>
      <c r="K436" s="558">
        <f xml:space="preserve"> Outputs!N49</f>
        <v>4.0040040040039138E-3</v>
      </c>
      <c r="L436" s="558">
        <f xml:space="preserve"> Outputs!O49</f>
        <v>1.4955134596211339E-2</v>
      </c>
      <c r="M436" s="558">
        <f xml:space="preserve"> Outputs!P49</f>
        <v>2.8487229862475427E-2</v>
      </c>
      <c r="N436" s="558">
        <f xml:space="preserve"> Outputs!Q49</f>
        <v>2.1012416427889313E-2</v>
      </c>
      <c r="O436" s="558">
        <f xml:space="preserve"> Outputs!R49</f>
        <v>1.7874647541435307E-2</v>
      </c>
      <c r="P436" s="558">
        <f xml:space="preserve"> Outputs!S49</f>
        <v>1.9916629197662017E-2</v>
      </c>
      <c r="Q436" s="558">
        <f xml:space="preserve"> Outputs!T49</f>
        <v>2.0000000000000906E-2</v>
      </c>
      <c r="R436" s="558">
        <f xml:space="preserve"> Outputs!U49</f>
        <v>2.0916629234383644E-2</v>
      </c>
      <c r="S436" s="558">
        <f xml:space="preserve"> Outputs!V49</f>
        <v>2.1000000000000796E-2</v>
      </c>
      <c r="T436" s="558">
        <f xml:space="preserve"> Outputs!W49</f>
        <v>2.1000000000000796E-2</v>
      </c>
      <c r="U436" s="558">
        <f xml:space="preserve"> Outputs!X49</f>
        <v>2.0000000000000018E-2</v>
      </c>
      <c r="V436" s="558">
        <f xml:space="preserve"> Outputs!Y49</f>
        <v>2.0000000000000018E-2</v>
      </c>
      <c r="W436" s="558">
        <f xml:space="preserve"> Outputs!Z49</f>
        <v>2.0000000000000018E-2</v>
      </c>
      <c r="X436" s="558">
        <f xml:space="preserve"> Outputs!AA49</f>
        <v>2.0000000000000018E-2</v>
      </c>
      <c r="Y436" s="558">
        <f xml:space="preserve"> Outputs!AB49</f>
        <v>2.0000000000000018E-2</v>
      </c>
    </row>
    <row r="437" spans="1:25" ht="14">
      <c r="A437" t="s">
        <v>846</v>
      </c>
      <c r="B437" s="455" t="s">
        <v>777</v>
      </c>
      <c r="C437" s="455" t="s">
        <v>460</v>
      </c>
      <c r="D437" s="455" t="s">
        <v>1</v>
      </c>
      <c r="E437" s="455" t="s">
        <v>427</v>
      </c>
      <c r="F437" s="455"/>
      <c r="G437" s="558">
        <f xml:space="preserve"> Outputs!J50</f>
        <v>0</v>
      </c>
      <c r="H437" s="558">
        <f xml:space="preserve"> Outputs!K50</f>
        <v>2.4123000795263305E-2</v>
      </c>
      <c r="I437" s="558">
        <f xml:space="preserve"> Outputs!L50</f>
        <v>2.088006902502193E-2</v>
      </c>
      <c r="J437" s="558">
        <f xml:space="preserve"> Outputs!M50</f>
        <v>1.1409736308316099E-2</v>
      </c>
      <c r="K437" s="558">
        <f xml:space="preserve"> Outputs!N50</f>
        <v>4.4288459931480784E-3</v>
      </c>
      <c r="L437" s="558">
        <f xml:space="preserve"> Outputs!O50</f>
        <v>1.3727121464226277E-2</v>
      </c>
      <c r="M437" s="558">
        <f xml:space="preserve"> Outputs!P50</f>
        <v>2.6343865408288814E-2</v>
      </c>
      <c r="N437" s="558">
        <f xml:space="preserve"> Outputs!Q50</f>
        <v>2.1269790500559882E-2</v>
      </c>
      <c r="O437" s="558">
        <f xml:space="preserve"> Outputs!R50</f>
        <v>1.9909655450194963E-2</v>
      </c>
      <c r="P437" s="558">
        <f xml:space="preserve"> Outputs!S50</f>
        <v>1.983364056224568E-2</v>
      </c>
      <c r="Q437" s="558">
        <f xml:space="preserve"> Outputs!T50</f>
        <v>2.0041983108134875E-2</v>
      </c>
      <c r="R437" s="558">
        <f xml:space="preserve"> Outputs!U50</f>
        <v>2.0751251595618525E-2</v>
      </c>
      <c r="S437" s="558">
        <f xml:space="preserve"> Outputs!V50</f>
        <v>2.1000000000000352E-2</v>
      </c>
      <c r="T437" s="558">
        <f xml:space="preserve"> Outputs!W50</f>
        <v>2.1000000000000796E-2</v>
      </c>
      <c r="U437" s="558">
        <f xml:space="preserve"> Outputs!X50</f>
        <v>2.0000000000000018E-2</v>
      </c>
      <c r="V437" s="558">
        <f xml:space="preserve"> Outputs!Y50</f>
        <v>2.0000000000000018E-2</v>
      </c>
      <c r="W437" s="558">
        <f xml:space="preserve"> Outputs!Z50</f>
        <v>2.000000000000024E-2</v>
      </c>
      <c r="X437" s="558">
        <f xml:space="preserve"> Outputs!AA50</f>
        <v>1.9999999999999796E-2</v>
      </c>
      <c r="Y437" s="558">
        <f xml:space="preserve"> Outputs!AB50</f>
        <v>2.000000000000024E-2</v>
      </c>
    </row>
    <row r="438" spans="1:25" ht="14">
      <c r="A438" t="s">
        <v>846</v>
      </c>
      <c r="B438" s="455" t="s">
        <v>744</v>
      </c>
      <c r="C438" s="455" t="s">
        <v>461</v>
      </c>
      <c r="D438" s="455" t="s">
        <v>1</v>
      </c>
      <c r="E438" s="455" t="s">
        <v>427</v>
      </c>
      <c r="F438" s="455"/>
      <c r="G438" s="558">
        <f xml:space="preserve"> Outputs!J51</f>
        <v>0</v>
      </c>
      <c r="H438" s="558">
        <f xml:space="preserve"> Outputs!K51</f>
        <v>2.515723270440251E-2</v>
      </c>
      <c r="I438" s="558">
        <f xml:space="preserve"> Outputs!L51</f>
        <v>1.5337423312883347E-2</v>
      </c>
      <c r="J438" s="558">
        <f xml:space="preserve"> Outputs!M51</f>
        <v>3.0211480362536403E-3</v>
      </c>
      <c r="K438" s="558">
        <f xml:space="preserve"> Outputs!N51</f>
        <v>8.0321285140563248E-3</v>
      </c>
      <c r="L438" s="558">
        <f xml:space="preserve"> Outputs!O51</f>
        <v>2.2908366533864521E-2</v>
      </c>
      <c r="M438" s="558">
        <f xml:space="preserve"> Outputs!P51</f>
        <v>2.3369036027263812E-2</v>
      </c>
      <c r="N438" s="558">
        <f xml:space="preserve"> Outputs!Q51</f>
        <v>1.8078020932445371E-2</v>
      </c>
      <c r="O438" s="558">
        <f xml:space="preserve"> Outputs!R51</f>
        <v>2.3574481095728794E-2</v>
      </c>
      <c r="P438" s="558">
        <f xml:space="preserve"> Outputs!S51</f>
        <v>2.0000000000000684E-2</v>
      </c>
      <c r="Q438" s="558">
        <f xml:space="preserve"> Outputs!T51</f>
        <v>2.0249908140764772E-2</v>
      </c>
      <c r="R438" s="558">
        <f xml:space="preserve"> Outputs!U51</f>
        <v>2.1000000000000796E-2</v>
      </c>
      <c r="S438" s="558">
        <f xml:space="preserve"> Outputs!V51</f>
        <v>2.1000000000000574E-2</v>
      </c>
      <c r="T438" s="558">
        <f xml:space="preserve"> Outputs!W51</f>
        <v>2.1000000000000796E-2</v>
      </c>
      <c r="U438" s="558">
        <f xml:space="preserve"> Outputs!X51</f>
        <v>2.0000000000000018E-2</v>
      </c>
      <c r="V438" s="558">
        <f xml:space="preserve"> Outputs!Y51</f>
        <v>2.0000000000000018E-2</v>
      </c>
      <c r="W438" s="558">
        <f xml:space="preserve"> Outputs!Z51</f>
        <v>2.0000000000000018E-2</v>
      </c>
      <c r="X438" s="558">
        <f xml:space="preserve"> Outputs!AA51</f>
        <v>2.0000000000000018E-2</v>
      </c>
      <c r="Y438" s="558">
        <f xml:space="preserve"> Outputs!AB51</f>
        <v>2.0000000000000018E-2</v>
      </c>
    </row>
    <row r="439" spans="1:25" ht="14">
      <c r="A439" t="s">
        <v>846</v>
      </c>
      <c r="B439" s="455" t="s">
        <v>778</v>
      </c>
      <c r="C439" s="455" t="s">
        <v>462</v>
      </c>
      <c r="D439" s="455" t="s">
        <v>1</v>
      </c>
      <c r="E439" s="455" t="s">
        <v>427</v>
      </c>
      <c r="F439" s="455"/>
      <c r="G439" s="558">
        <f xml:space="preserve"> Outputs!J52</f>
        <v>0</v>
      </c>
      <c r="H439" s="558">
        <f xml:space="preserve"> Outputs!K52</f>
        <v>6.7747907148660858E-3</v>
      </c>
      <c r="I439" s="558">
        <f xml:space="preserve"> Outputs!L52</f>
        <v>7.967722262740784E-3</v>
      </c>
      <c r="J439" s="558">
        <f xml:space="preserve"> Outputs!M52</f>
        <v>8.1877213188026321E-3</v>
      </c>
      <c r="K439" s="558">
        <f xml:space="preserve"> Outputs!N52</f>
        <v>6.3503747860726989E-3</v>
      </c>
      <c r="L439" s="558">
        <f xml:space="preserve"> Outputs!O52</f>
        <v>7.6977789597749702E-3</v>
      </c>
      <c r="M439" s="558">
        <f xml:space="preserve"> Outputs!P52</f>
        <v>1.1078695049587139E-2</v>
      </c>
      <c r="N439" s="558">
        <f xml:space="preserve"> Outputs!Q52</f>
        <v>9.2858492581475716E-3</v>
      </c>
      <c r="O439" s="558">
        <f xml:space="preserve"> Outputs!R52</f>
        <v>1.161248525830616E-2</v>
      </c>
      <c r="P439" s="558">
        <f xml:space="preserve"> Outputs!S52</f>
        <v>8.8960916848914717E-3</v>
      </c>
      <c r="Q439" s="558">
        <f xml:space="preserve"> Outputs!T52</f>
        <v>9.5456655774601717E-3</v>
      </c>
      <c r="R439" s="558">
        <f xml:space="preserve"> Outputs!U52</f>
        <v>1.0752431675141727E-2</v>
      </c>
      <c r="S439" s="558">
        <f xml:space="preserve"> Outputs!V52</f>
        <v>1.1000000000000121E-2</v>
      </c>
      <c r="T439" s="558">
        <f xml:space="preserve"> Outputs!W52</f>
        <v>1.0999999999999233E-2</v>
      </c>
      <c r="U439" s="558">
        <f xml:space="preserve"> Outputs!X52</f>
        <v>1.0000000000000009E-2</v>
      </c>
      <c r="V439" s="558">
        <f xml:space="preserve"> Outputs!Y52</f>
        <v>9.9999999999997868E-3</v>
      </c>
      <c r="W439" s="558">
        <f xml:space="preserve"> Outputs!Z52</f>
        <v>9.9999999999997868E-3</v>
      </c>
      <c r="X439" s="558">
        <f xml:space="preserve"> Outputs!AA52</f>
        <v>1.0000000000000009E-2</v>
      </c>
      <c r="Y439" s="558">
        <f xml:space="preserve"> Outputs!AB52</f>
        <v>1.0000000000000231E-2</v>
      </c>
    </row>
    <row r="440" spans="1:25" ht="14">
      <c r="A440" t="s">
        <v>846</v>
      </c>
      <c r="B440" s="455" t="s">
        <v>779</v>
      </c>
      <c r="C440" s="455" t="s">
        <v>463</v>
      </c>
      <c r="D440" s="455" t="s">
        <v>1</v>
      </c>
      <c r="E440" s="455" t="s">
        <v>427</v>
      </c>
      <c r="F440" s="455"/>
      <c r="G440" s="558">
        <f xml:space="preserve"> Outputs!J55</f>
        <v>0</v>
      </c>
      <c r="H440" s="558">
        <f xml:space="preserve"> Outputs!K55</f>
        <v>0</v>
      </c>
      <c r="I440" s="558">
        <f xml:space="preserve"> Outputs!L55</f>
        <v>0</v>
      </c>
      <c r="J440" s="558">
        <f xml:space="preserve"> Outputs!M55</f>
        <v>0</v>
      </c>
      <c r="K440" s="558">
        <f xml:space="preserve"> Outputs!N55</f>
        <v>0</v>
      </c>
      <c r="L440" s="558">
        <f xml:space="preserve"> Outputs!O55</f>
        <v>0</v>
      </c>
      <c r="M440" s="558">
        <f xml:space="preserve"> Outputs!P55</f>
        <v>0</v>
      </c>
      <c r="N440" s="558">
        <f xml:space="preserve"> Outputs!Q55</f>
        <v>0</v>
      </c>
      <c r="O440" s="558">
        <f xml:space="preserve"> Outputs!R55</f>
        <v>0</v>
      </c>
      <c r="P440" s="558">
        <f xml:space="preserve"> Outputs!S55</f>
        <v>0.03</v>
      </c>
      <c r="Q440" s="558">
        <f xml:space="preserve"> Outputs!T55</f>
        <v>0.03</v>
      </c>
      <c r="R440" s="558">
        <f xml:space="preserve"> Outputs!U55</f>
        <v>0.03</v>
      </c>
      <c r="S440" s="558">
        <f xml:space="preserve"> Outputs!V55</f>
        <v>0.03</v>
      </c>
      <c r="T440" s="558">
        <f xml:space="preserve"> Outputs!W55</f>
        <v>0.03</v>
      </c>
      <c r="U440" s="558">
        <f xml:space="preserve"> Outputs!X55</f>
        <v>0.03</v>
      </c>
      <c r="V440" s="558">
        <f xml:space="preserve"> Outputs!Y55</f>
        <v>0.03</v>
      </c>
      <c r="W440" s="558">
        <f xml:space="preserve"> Outputs!Z55</f>
        <v>0.03</v>
      </c>
      <c r="X440" s="558">
        <f xml:space="preserve"> Outputs!AA55</f>
        <v>0.03</v>
      </c>
      <c r="Y440" s="558">
        <f xml:space="preserve"> Outputs!AB55</f>
        <v>0.03</v>
      </c>
    </row>
    <row r="441" spans="1:25" ht="14">
      <c r="A441" t="s">
        <v>846</v>
      </c>
      <c r="B441" s="455" t="s">
        <v>780</v>
      </c>
      <c r="C441" s="455" t="s">
        <v>464</v>
      </c>
      <c r="D441" s="455" t="s">
        <v>1</v>
      </c>
      <c r="E441" s="455" t="s">
        <v>427</v>
      </c>
      <c r="F441" s="455"/>
      <c r="G441" s="558">
        <f xml:space="preserve"> Outputs!J56</f>
        <v>0</v>
      </c>
      <c r="H441" s="558">
        <f xml:space="preserve"> Outputs!K56</f>
        <v>0</v>
      </c>
      <c r="I441" s="558">
        <f xml:space="preserve"> Outputs!L56</f>
        <v>0</v>
      </c>
      <c r="J441" s="558">
        <f xml:space="preserve"> Outputs!M56</f>
        <v>0</v>
      </c>
      <c r="K441" s="558">
        <f xml:space="preserve"> Outputs!N56</f>
        <v>0</v>
      </c>
      <c r="L441" s="558">
        <f xml:space="preserve"> Outputs!O56</f>
        <v>0</v>
      </c>
      <c r="M441" s="558">
        <f xml:space="preserve"> Outputs!P56</f>
        <v>0</v>
      </c>
      <c r="N441" s="558">
        <f xml:space="preserve"> Outputs!Q56</f>
        <v>0</v>
      </c>
      <c r="O441" s="558">
        <f xml:space="preserve"> Outputs!R56</f>
        <v>0</v>
      </c>
      <c r="P441" s="558">
        <f xml:space="preserve"> Outputs!S56</f>
        <v>0.02</v>
      </c>
      <c r="Q441" s="558">
        <f xml:space="preserve"> Outputs!T56</f>
        <v>0.02</v>
      </c>
      <c r="R441" s="558">
        <f xml:space="preserve"> Outputs!U56</f>
        <v>0.02</v>
      </c>
      <c r="S441" s="558">
        <f xml:space="preserve"> Outputs!V56</f>
        <v>0.02</v>
      </c>
      <c r="T441" s="558">
        <f xml:space="preserve"> Outputs!W56</f>
        <v>0.02</v>
      </c>
      <c r="U441" s="558">
        <f xml:space="preserve"> Outputs!X56</f>
        <v>0.02</v>
      </c>
      <c r="V441" s="558">
        <f xml:space="preserve"> Outputs!Y56</f>
        <v>0.02</v>
      </c>
      <c r="W441" s="558">
        <f xml:space="preserve"> Outputs!Z56</f>
        <v>0.02</v>
      </c>
      <c r="X441" s="558">
        <f xml:space="preserve"> Outputs!AA56</f>
        <v>0.02</v>
      </c>
      <c r="Y441" s="558">
        <f xml:space="preserve"> Outputs!AB56</f>
        <v>0.02</v>
      </c>
    </row>
    <row r="442" spans="1:25" ht="14">
      <c r="A442" t="s">
        <v>846</v>
      </c>
      <c r="B442" t="s">
        <v>792</v>
      </c>
      <c r="C442" t="s">
        <v>794</v>
      </c>
      <c r="D442" s="455" t="s">
        <v>796</v>
      </c>
      <c r="E442" s="455" t="s">
        <v>427</v>
      </c>
      <c r="F442" s="559" t="str">
        <f t="shared" ref="F442" ca="1" si="38">CONCATENATE("[…]", TEXT(NOW(),"dd/mm/yyy hh:mm:ss"))</f>
        <v>[…]12/12/2019 13:28:34</v>
      </c>
      <c r="G442" s="559" t="str">
        <f t="shared" ref="G442:Y442" ca="1" si="39">CONCATENATE("[…]", TEXT(NOW(),"dd/mm/yyy hh:mm:ss"))</f>
        <v>[…]12/12/2019 13:28:34</v>
      </c>
      <c r="H442" s="559" t="str">
        <f t="shared" ca="1" si="39"/>
        <v>[…]12/12/2019 13:28:34</v>
      </c>
      <c r="I442" s="559" t="str">
        <f t="shared" ca="1" si="39"/>
        <v>[…]12/12/2019 13:28:34</v>
      </c>
      <c r="J442" s="559" t="str">
        <f t="shared" ca="1" si="39"/>
        <v>[…]12/12/2019 13:28:34</v>
      </c>
      <c r="K442" s="559" t="str">
        <f t="shared" ca="1" si="39"/>
        <v>[…]12/12/2019 13:28:34</v>
      </c>
      <c r="L442" s="559" t="str">
        <f t="shared" ca="1" si="39"/>
        <v>[…]12/12/2019 13:28:34</v>
      </c>
      <c r="M442" s="559" t="str">
        <f t="shared" ca="1" si="39"/>
        <v>[…]12/12/2019 13:28:34</v>
      </c>
      <c r="N442" s="559" t="str">
        <f t="shared" ca="1" si="39"/>
        <v>[…]12/12/2019 13:28:34</v>
      </c>
      <c r="O442" s="559" t="str">
        <f t="shared" ca="1" si="39"/>
        <v>[…]12/12/2019 13:28:34</v>
      </c>
      <c r="P442" s="559" t="str">
        <f t="shared" ca="1" si="39"/>
        <v>[…]12/12/2019 13:28:34</v>
      </c>
      <c r="Q442" s="559" t="str">
        <f t="shared" ca="1" si="39"/>
        <v>[…]12/12/2019 13:28:34</v>
      </c>
      <c r="R442" s="559" t="str">
        <f t="shared" ca="1" si="39"/>
        <v>[…]12/12/2019 13:28:34</v>
      </c>
      <c r="S442" s="559" t="str">
        <f t="shared" ca="1" si="39"/>
        <v>[…]12/12/2019 13:28:34</v>
      </c>
      <c r="T442" s="559" t="str">
        <f t="shared" ca="1" si="39"/>
        <v>[…]12/12/2019 13:28:34</v>
      </c>
      <c r="U442" s="559" t="str">
        <f t="shared" ca="1" si="39"/>
        <v>[…]12/12/2019 13:28:34</v>
      </c>
      <c r="V442" s="559" t="str">
        <f t="shared" ca="1" si="39"/>
        <v>[…]12/12/2019 13:28:34</v>
      </c>
      <c r="W442" s="559" t="str">
        <f t="shared" ca="1" si="39"/>
        <v>[…]12/12/2019 13:28:34</v>
      </c>
      <c r="X442" s="559" t="str">
        <f t="shared" ca="1" si="39"/>
        <v>[…]12/12/2019 13:28:34</v>
      </c>
      <c r="Y442" s="559" t="str">
        <f t="shared" ca="1" si="39"/>
        <v>[…]12/12/2019 13:28:34</v>
      </c>
    </row>
    <row r="443" spans="1:25" ht="14">
      <c r="A443" t="s">
        <v>846</v>
      </c>
      <c r="B443" t="s">
        <v>793</v>
      </c>
      <c r="C443" t="s">
        <v>795</v>
      </c>
      <c r="D443" s="455" t="s">
        <v>796</v>
      </c>
      <c r="E443" s="455" t="s">
        <v>427</v>
      </c>
      <c r="F443" t="str">
        <f t="shared" ref="F443" ca="1" si="40">MID(CELL("filename"),SEARCH("[",CELL("filename"))+1,SEARCH("]",CELL("filename"))-SEARCH("[",CELL("filename"))-1)</f>
        <v>Inflation model_FD.xlsx</v>
      </c>
      <c r="G443" t="str">
        <f t="shared" ref="G443:Y443" ca="1" si="41">MID(CELL("filename"),SEARCH("[",CELL("filename"))+1,SEARCH("]",CELL("filename"))-SEARCH("[",CELL("filename"))-1)</f>
        <v>Inflation model_FD.xlsx</v>
      </c>
      <c r="H443" t="str">
        <f t="shared" ca="1" si="41"/>
        <v>Inflation model_FD.xlsx</v>
      </c>
      <c r="I443" t="str">
        <f t="shared" ca="1" si="41"/>
        <v>Inflation model_FD.xlsx</v>
      </c>
      <c r="J443" t="str">
        <f t="shared" ca="1" si="41"/>
        <v>Inflation model_FD.xlsx</v>
      </c>
      <c r="K443" t="str">
        <f t="shared" ca="1" si="41"/>
        <v>Inflation model_FD.xlsx</v>
      </c>
      <c r="L443" t="str">
        <f t="shared" ca="1" si="41"/>
        <v>Inflation model_FD.xlsx</v>
      </c>
      <c r="M443" t="str">
        <f t="shared" ca="1" si="41"/>
        <v>Inflation model_FD.xlsx</v>
      </c>
      <c r="N443" t="str">
        <f t="shared" ca="1" si="41"/>
        <v>Inflation model_FD.xlsx</v>
      </c>
      <c r="O443" t="str">
        <f t="shared" ca="1" si="41"/>
        <v>Inflation model_FD.xlsx</v>
      </c>
      <c r="P443" t="str">
        <f t="shared" ca="1" si="41"/>
        <v>Inflation model_FD.xlsx</v>
      </c>
      <c r="Q443" t="str">
        <f t="shared" ca="1" si="41"/>
        <v>Inflation model_FD.xlsx</v>
      </c>
      <c r="R443" t="str">
        <f t="shared" ca="1" si="41"/>
        <v>Inflation model_FD.xlsx</v>
      </c>
      <c r="S443" t="str">
        <f t="shared" ca="1" si="41"/>
        <v>Inflation model_FD.xlsx</v>
      </c>
      <c r="T443" t="str">
        <f t="shared" ca="1" si="41"/>
        <v>Inflation model_FD.xlsx</v>
      </c>
      <c r="U443" t="str">
        <f t="shared" ca="1" si="41"/>
        <v>Inflation model_FD.xlsx</v>
      </c>
      <c r="V443" t="str">
        <f t="shared" ca="1" si="41"/>
        <v>Inflation model_FD.xlsx</v>
      </c>
      <c r="W443" t="str">
        <f t="shared" ca="1" si="41"/>
        <v>Inflation model_FD.xlsx</v>
      </c>
      <c r="X443" t="str">
        <f t="shared" ca="1" si="41"/>
        <v>Inflation model_FD.xlsx</v>
      </c>
      <c r="Y443" t="str">
        <f t="shared" ca="1" si="41"/>
        <v>Inflation model_FD.xlsx</v>
      </c>
    </row>
    <row r="444" spans="1:25" ht="14">
      <c r="A444" t="s">
        <v>847</v>
      </c>
      <c r="B444" s="455" t="s">
        <v>743</v>
      </c>
      <c r="C444" s="455" t="s">
        <v>426</v>
      </c>
      <c r="D444" s="455" t="s">
        <v>50</v>
      </c>
      <c r="E444" s="455" t="s">
        <v>427</v>
      </c>
      <c r="F444" s="455"/>
      <c r="G444" s="456">
        <f xml:space="preserve"> Outputs!J9</f>
        <v>12</v>
      </c>
      <c r="H444" s="456">
        <f xml:space="preserve"> Outputs!K9</f>
        <v>12</v>
      </c>
      <c r="I444" s="456">
        <f xml:space="preserve"> Outputs!L9</f>
        <v>12</v>
      </c>
      <c r="J444" s="456">
        <f xml:space="preserve"> Outputs!M9</f>
        <v>12</v>
      </c>
      <c r="K444" s="456">
        <f xml:space="preserve"> Outputs!N9</f>
        <v>12</v>
      </c>
      <c r="L444" s="456">
        <f xml:space="preserve"> Outputs!O9</f>
        <v>12</v>
      </c>
      <c r="M444" s="456">
        <f xml:space="preserve"> Outputs!P9</f>
        <v>12</v>
      </c>
      <c r="N444" s="456">
        <f xml:space="preserve"> Outputs!Q9</f>
        <v>12</v>
      </c>
      <c r="O444" s="456">
        <f xml:space="preserve"> Outputs!R9</f>
        <v>12</v>
      </c>
      <c r="P444" s="456">
        <f xml:space="preserve"> Outputs!S9</f>
        <v>12</v>
      </c>
      <c r="Q444" s="456">
        <f xml:space="preserve"> Outputs!T9</f>
        <v>12</v>
      </c>
      <c r="R444" s="456">
        <f xml:space="preserve"> Outputs!U9</f>
        <v>12</v>
      </c>
      <c r="S444" s="456">
        <f xml:space="preserve"> Outputs!V9</f>
        <v>12</v>
      </c>
      <c r="T444" s="456">
        <f xml:space="preserve"> Outputs!W9</f>
        <v>12</v>
      </c>
      <c r="U444" s="456">
        <f xml:space="preserve"> Outputs!X9</f>
        <v>12</v>
      </c>
      <c r="V444" s="456">
        <f xml:space="preserve"> Outputs!Y9</f>
        <v>12</v>
      </c>
      <c r="W444" s="456">
        <f xml:space="preserve"> Outputs!Z9</f>
        <v>12</v>
      </c>
      <c r="X444" s="456">
        <f xml:space="preserve"> Outputs!AA9</f>
        <v>12</v>
      </c>
      <c r="Y444" s="456">
        <f xml:space="preserve"> Outputs!AB9</f>
        <v>12</v>
      </c>
    </row>
    <row r="445" spans="1:25" ht="14">
      <c r="A445" t="s">
        <v>847</v>
      </c>
      <c r="B445" s="455" t="s">
        <v>745</v>
      </c>
      <c r="C445" s="455" t="s">
        <v>428</v>
      </c>
      <c r="D445" s="455" t="s">
        <v>50</v>
      </c>
      <c r="E445" s="455" t="s">
        <v>427</v>
      </c>
      <c r="F445" s="455"/>
      <c r="G445" s="456">
        <f xml:space="preserve"> Outputs!J10</f>
        <v>234.4</v>
      </c>
      <c r="H445" s="456">
        <f xml:space="preserve"> Outputs!K10</f>
        <v>242.5</v>
      </c>
      <c r="I445" s="456">
        <f xml:space="preserve"> Outputs!L10</f>
        <v>249.5</v>
      </c>
      <c r="J445" s="456">
        <f xml:space="preserve"> Outputs!M10</f>
        <v>255.7</v>
      </c>
      <c r="K445" s="456">
        <f xml:space="preserve"> Outputs!N10</f>
        <v>258</v>
      </c>
      <c r="L445" s="456">
        <f xml:space="preserve"> Outputs!O10</f>
        <v>261.39999999999998</v>
      </c>
      <c r="M445" s="456">
        <f xml:space="preserve"> Outputs!P10</f>
        <v>270.60000000000002</v>
      </c>
      <c r="N445" s="456">
        <f xml:space="preserve"> Outputs!Q10</f>
        <v>279.7</v>
      </c>
      <c r="O445" s="456">
        <f xml:space="preserve"> Outputs!R10</f>
        <v>288.2</v>
      </c>
      <c r="P445" s="456">
        <f xml:space="preserve"> Outputs!S10</f>
        <v>296.81994379694231</v>
      </c>
      <c r="Q445" s="456">
        <f xml:space="preserve"> Outputs!T10</f>
        <v>305.32865399748647</v>
      </c>
      <c r="R445" s="456">
        <f xml:space="preserve"> Outputs!U10</f>
        <v>314.69193444620061</v>
      </c>
      <c r="S445" s="456">
        <f xml:space="preserve"> Outputs!V10</f>
        <v>324.76207634847918</v>
      </c>
      <c r="T445" s="456">
        <f xml:space="preserve"> Outputs!W10</f>
        <v>335.15446279163058</v>
      </c>
      <c r="U445" s="456">
        <f xml:space="preserve"> Outputs!X10</f>
        <v>345.2090966753795</v>
      </c>
      <c r="V445" s="456">
        <f xml:space="preserve"> Outputs!Y10</f>
        <v>355.56536957564089</v>
      </c>
      <c r="W445" s="456">
        <f xml:space="preserve"> Outputs!Z10</f>
        <v>366.2323306629101</v>
      </c>
      <c r="X445" s="456">
        <f xml:space="preserve"> Outputs!AA10</f>
        <v>377.21930058279742</v>
      </c>
      <c r="Y445" s="456">
        <f xml:space="preserve"> Outputs!AB10</f>
        <v>388.53587960028136</v>
      </c>
    </row>
    <row r="446" spans="1:25" ht="14">
      <c r="A446" t="s">
        <v>847</v>
      </c>
      <c r="B446" s="455" t="s">
        <v>746</v>
      </c>
      <c r="C446" s="455" t="s">
        <v>429</v>
      </c>
      <c r="D446" s="455" t="s">
        <v>50</v>
      </c>
      <c r="E446" s="455" t="s">
        <v>427</v>
      </c>
      <c r="F446" s="455"/>
      <c r="G446" s="456">
        <f xml:space="preserve"> Outputs!J11</f>
        <v>235.2</v>
      </c>
      <c r="H446" s="456">
        <f xml:space="preserve"> Outputs!K11</f>
        <v>242.4</v>
      </c>
      <c r="I446" s="456">
        <f xml:space="preserve"> Outputs!L11</f>
        <v>250</v>
      </c>
      <c r="J446" s="456">
        <f xml:space="preserve"> Outputs!M11</f>
        <v>255.9</v>
      </c>
      <c r="K446" s="456">
        <f xml:space="preserve"> Outputs!N11</f>
        <v>258.5</v>
      </c>
      <c r="L446" s="456">
        <f xml:space="preserve"> Outputs!O11</f>
        <v>262.10000000000002</v>
      </c>
      <c r="M446" s="456">
        <f xml:space="preserve"> Outputs!P11</f>
        <v>271.7</v>
      </c>
      <c r="N446" s="456">
        <f xml:space="preserve"> Outputs!Q11</f>
        <v>280.7</v>
      </c>
      <c r="O446" s="456">
        <f xml:space="preserve"> Outputs!R11</f>
        <v>289.2</v>
      </c>
      <c r="P446" s="456">
        <f xml:space="preserve"> Outputs!S11</f>
        <v>297.50379137925444</v>
      </c>
      <c r="Q446" s="456">
        <f xml:space="preserve"> Outputs!T11</f>
        <v>306.08167682745864</v>
      </c>
      <c r="R446" s="456">
        <f xml:space="preserve"> Outputs!U11</f>
        <v>315.51905088813692</v>
      </c>
      <c r="S446" s="456">
        <f xml:space="preserve"> Outputs!V11</f>
        <v>325.61566051655751</v>
      </c>
      <c r="T446" s="456">
        <f xml:space="preserve"> Outputs!W11</f>
        <v>336.03536165308736</v>
      </c>
      <c r="U446" s="456">
        <f xml:space="preserve"> Outputs!X11</f>
        <v>346.11642250268</v>
      </c>
      <c r="V446" s="456">
        <f xml:space="preserve"> Outputs!Y11</f>
        <v>356.49991517776039</v>
      </c>
      <c r="W446" s="456">
        <f xml:space="preserve"> Outputs!Z11</f>
        <v>367.19491263309322</v>
      </c>
      <c r="X446" s="456">
        <f xml:space="preserve"> Outputs!AA11</f>
        <v>378.21076001208604</v>
      </c>
      <c r="Y446" s="456">
        <f xml:space="preserve"> Outputs!AB11</f>
        <v>389.55708281244864</v>
      </c>
    </row>
    <row r="447" spans="1:25" ht="14">
      <c r="A447" t="s">
        <v>847</v>
      </c>
      <c r="B447" s="455" t="s">
        <v>747</v>
      </c>
      <c r="C447" s="455" t="s">
        <v>430</v>
      </c>
      <c r="D447" s="455" t="s">
        <v>50</v>
      </c>
      <c r="E447" s="455" t="s">
        <v>427</v>
      </c>
      <c r="F447" s="455"/>
      <c r="G447" s="456">
        <f xml:space="preserve"> Outputs!J12</f>
        <v>235.2</v>
      </c>
      <c r="H447" s="456">
        <f xml:space="preserve"> Outputs!K12</f>
        <v>241.8</v>
      </c>
      <c r="I447" s="456">
        <f xml:space="preserve"> Outputs!L12</f>
        <v>249.7</v>
      </c>
      <c r="J447" s="456">
        <f xml:space="preserve"> Outputs!M12</f>
        <v>256.3</v>
      </c>
      <c r="K447" s="456">
        <f xml:space="preserve"> Outputs!N12</f>
        <v>258.89999999999998</v>
      </c>
      <c r="L447" s="456">
        <f xml:space="preserve"> Outputs!O12</f>
        <v>263.10000000000002</v>
      </c>
      <c r="M447" s="456">
        <f xml:space="preserve"> Outputs!P12</f>
        <v>272.3</v>
      </c>
      <c r="N447" s="456">
        <f xml:space="preserve"> Outputs!Q12</f>
        <v>281.5</v>
      </c>
      <c r="O447" s="456">
        <f xml:space="preserve"> Outputs!R12</f>
        <v>289.60000000000002</v>
      </c>
      <c r="P447" s="456">
        <f xml:space="preserve"> Outputs!S12</f>
        <v>298.18921448748932</v>
      </c>
      <c r="Q447" s="456">
        <f xml:space="preserve"> Outputs!T12</f>
        <v>306.8365568148742</v>
      </c>
      <c r="R447" s="456">
        <f xml:space="preserve"> Outputs!U12</f>
        <v>316.34834127078682</v>
      </c>
      <c r="S447" s="456">
        <f xml:space="preserve"> Outputs!V12</f>
        <v>326.47148819145218</v>
      </c>
      <c r="T447" s="456">
        <f xml:space="preserve"> Outputs!W12</f>
        <v>336.91857581357868</v>
      </c>
      <c r="U447" s="456">
        <f xml:space="preserve"> Outputs!X12</f>
        <v>347.02613308798607</v>
      </c>
      <c r="V447" s="456">
        <f xml:space="preserve"> Outputs!Y12</f>
        <v>357.43691708062568</v>
      </c>
      <c r="W447" s="456">
        <f xml:space="preserve"> Outputs!Z12</f>
        <v>368.16002459304445</v>
      </c>
      <c r="X447" s="456">
        <f xml:space="preserve"> Outputs!AA12</f>
        <v>379.20482533083577</v>
      </c>
      <c r="Y447" s="456">
        <f xml:space="preserve"> Outputs!AB12</f>
        <v>390.58097009076084</v>
      </c>
    </row>
    <row r="448" spans="1:25" ht="14">
      <c r="A448" t="s">
        <v>847</v>
      </c>
      <c r="B448" s="455" t="s">
        <v>748</v>
      </c>
      <c r="C448" s="455" t="s">
        <v>431</v>
      </c>
      <c r="D448" s="455" t="s">
        <v>50</v>
      </c>
      <c r="E448" s="455" t="s">
        <v>427</v>
      </c>
      <c r="F448" s="455"/>
      <c r="G448" s="456">
        <f xml:space="preserve"> Outputs!J13</f>
        <v>234.7</v>
      </c>
      <c r="H448" s="456">
        <f xml:space="preserve"> Outputs!K13</f>
        <v>242.1</v>
      </c>
      <c r="I448" s="456">
        <f xml:space="preserve"> Outputs!L13</f>
        <v>249.7</v>
      </c>
      <c r="J448" s="456">
        <f xml:space="preserve"> Outputs!M13</f>
        <v>256</v>
      </c>
      <c r="K448" s="456">
        <f xml:space="preserve"> Outputs!N13</f>
        <v>258.60000000000002</v>
      </c>
      <c r="L448" s="456">
        <f xml:space="preserve"> Outputs!O13</f>
        <v>263.39999999999998</v>
      </c>
      <c r="M448" s="456">
        <f xml:space="preserve"> Outputs!P13</f>
        <v>272.89999999999998</v>
      </c>
      <c r="N448" s="456">
        <f xml:space="preserve"> Outputs!Q13</f>
        <v>281.7</v>
      </c>
      <c r="O448" s="456">
        <f xml:space="preserve"> Outputs!R13</f>
        <v>289.5</v>
      </c>
      <c r="P448" s="456">
        <f xml:space="preserve"> Outputs!S13</f>
        <v>298.87621675152292</v>
      </c>
      <c r="Q448" s="456">
        <f xml:space="preserve"> Outputs!T13</f>
        <v>307.59329853998446</v>
      </c>
      <c r="R448" s="456">
        <f xml:space="preserve"> Outputs!U13</f>
        <v>317.17981130799899</v>
      </c>
      <c r="S448" s="456">
        <f xml:space="preserve"> Outputs!V13</f>
        <v>327.32956526985515</v>
      </c>
      <c r="T448" s="456">
        <f xml:space="preserve"> Outputs!W13</f>
        <v>337.80411135849056</v>
      </c>
      <c r="U448" s="456">
        <f xml:space="preserve"> Outputs!X13</f>
        <v>347.9382346992453</v>
      </c>
      <c r="V448" s="456">
        <f xml:space="preserve"> Outputs!Y13</f>
        <v>358.37638174022266</v>
      </c>
      <c r="W448" s="456">
        <f xml:space="preserve"> Outputs!Z13</f>
        <v>369.12767319242937</v>
      </c>
      <c r="X448" s="456">
        <f xml:space="preserve"> Outputs!AA13</f>
        <v>380.20150338820224</v>
      </c>
      <c r="Y448" s="456">
        <f xml:space="preserve"> Outputs!AB13</f>
        <v>391.60754848984834</v>
      </c>
    </row>
    <row r="449" spans="1:25" ht="14">
      <c r="A449" t="s">
        <v>847</v>
      </c>
      <c r="B449" s="455" t="s">
        <v>749</v>
      </c>
      <c r="C449" s="455" t="s">
        <v>432</v>
      </c>
      <c r="D449" s="455" t="s">
        <v>50</v>
      </c>
      <c r="E449" s="455" t="s">
        <v>427</v>
      </c>
      <c r="F449" s="455"/>
      <c r="G449" s="456">
        <f xml:space="preserve"> Outputs!J14</f>
        <v>236.1</v>
      </c>
      <c r="H449" s="456">
        <f xml:space="preserve"> Outputs!K14</f>
        <v>243</v>
      </c>
      <c r="I449" s="456">
        <f xml:space="preserve"> Outputs!L14</f>
        <v>251</v>
      </c>
      <c r="J449" s="456">
        <f xml:space="preserve"> Outputs!M14</f>
        <v>257</v>
      </c>
      <c r="K449" s="456">
        <f xml:space="preserve"> Outputs!N14</f>
        <v>259.8</v>
      </c>
      <c r="L449" s="456">
        <f xml:space="preserve"> Outputs!O14</f>
        <v>264.39999999999998</v>
      </c>
      <c r="M449" s="456">
        <f xml:space="preserve"> Outputs!P14</f>
        <v>274.7</v>
      </c>
      <c r="N449" s="456">
        <f xml:space="preserve"> Outputs!Q14</f>
        <v>284.2</v>
      </c>
      <c r="O449" s="456">
        <f xml:space="preserve"> Outputs!R14</f>
        <v>291.5</v>
      </c>
      <c r="P449" s="456">
        <f xml:space="preserve"> Outputs!S14</f>
        <v>299.5648018095942</v>
      </c>
      <c r="Q449" s="456">
        <f xml:space="preserve"> Outputs!T14</f>
        <v>308.35190659433681</v>
      </c>
      <c r="R449" s="456">
        <f xml:space="preserve"> Outputs!U14</f>
        <v>318.01346672864008</v>
      </c>
      <c r="S449" s="456">
        <f xml:space="preserve"> Outputs!V14</f>
        <v>328.1898976639568</v>
      </c>
      <c r="T449" s="456">
        <f xml:space="preserve"> Outputs!W14</f>
        <v>338.69197438920344</v>
      </c>
      <c r="U449" s="456">
        <f xml:space="preserve"> Outputs!X14</f>
        <v>348.85273362087958</v>
      </c>
      <c r="V449" s="456">
        <f xml:space="preserve"> Outputs!Y14</f>
        <v>359.31831562950595</v>
      </c>
      <c r="W449" s="456">
        <f xml:space="preserve"> Outputs!Z14</f>
        <v>370.09786509839114</v>
      </c>
      <c r="X449" s="456">
        <f xml:space="preserve"> Outputs!AA14</f>
        <v>381.20080105134286</v>
      </c>
      <c r="Y449" s="456">
        <f xml:space="preserve"> Outputs!AB14</f>
        <v>392.63682508288315</v>
      </c>
    </row>
    <row r="450" spans="1:25" ht="14">
      <c r="A450" t="s">
        <v>847</v>
      </c>
      <c r="B450" s="455" t="s">
        <v>750</v>
      </c>
      <c r="C450" s="455" t="s">
        <v>433</v>
      </c>
      <c r="D450" s="455" t="s">
        <v>50</v>
      </c>
      <c r="E450" s="455" t="s">
        <v>427</v>
      </c>
      <c r="F450" s="455"/>
      <c r="G450" s="456">
        <f xml:space="preserve"> Outputs!J15</f>
        <v>237.9</v>
      </c>
      <c r="H450" s="456">
        <f xml:space="preserve"> Outputs!K15</f>
        <v>244.2</v>
      </c>
      <c r="I450" s="456">
        <f xml:space="preserve"> Outputs!L15</f>
        <v>251.9</v>
      </c>
      <c r="J450" s="456">
        <f xml:space="preserve"> Outputs!M15</f>
        <v>257.60000000000002</v>
      </c>
      <c r="K450" s="456">
        <f xml:space="preserve"> Outputs!N15</f>
        <v>259.60000000000002</v>
      </c>
      <c r="L450" s="456">
        <f xml:space="preserve"> Outputs!O15</f>
        <v>264.89999999999998</v>
      </c>
      <c r="M450" s="456">
        <f xml:space="preserve"> Outputs!P15</f>
        <v>275.10000000000002</v>
      </c>
      <c r="N450" s="456">
        <f xml:space="preserve"> Outputs!Q15</f>
        <v>284.10000000000002</v>
      </c>
      <c r="O450" s="456">
        <f xml:space="preserve"> Outputs!R15</f>
        <v>292.14789585630507</v>
      </c>
      <c r="P450" s="456">
        <f xml:space="preserve"> Outputs!S15</f>
        <v>300.25497330832422</v>
      </c>
      <c r="Q450" s="456">
        <f xml:space="preserve"> Outputs!T15</f>
        <v>309.11238558080265</v>
      </c>
      <c r="R450" s="456">
        <f xml:space="preserve"> Outputs!U15</f>
        <v>318.84931327663418</v>
      </c>
      <c r="S450" s="456">
        <f xml:space="preserve"> Outputs!V15</f>
        <v>329.05249130148667</v>
      </c>
      <c r="T450" s="456">
        <f xml:space="preserve"> Outputs!W15</f>
        <v>339.58217102313426</v>
      </c>
      <c r="U450" s="456">
        <f xml:space="preserve"> Outputs!X15</f>
        <v>349.76963615382829</v>
      </c>
      <c r="V450" s="456">
        <f xml:space="preserve"> Outputs!Y15</f>
        <v>360.26272523844312</v>
      </c>
      <c r="W450" s="456">
        <f xml:space="preserve"> Outputs!Z15</f>
        <v>371.07060699559645</v>
      </c>
      <c r="X450" s="456">
        <f xml:space="preserve"> Outputs!AA15</f>
        <v>382.20272520546433</v>
      </c>
      <c r="Y450" s="456">
        <f xml:space="preserve"> Outputs!AB15</f>
        <v>393.66880696162826</v>
      </c>
    </row>
    <row r="451" spans="1:25" ht="14">
      <c r="A451" t="s">
        <v>847</v>
      </c>
      <c r="B451" s="455" t="s">
        <v>751</v>
      </c>
      <c r="C451" s="455" t="s">
        <v>434</v>
      </c>
      <c r="D451" s="455" t="s">
        <v>50</v>
      </c>
      <c r="E451" s="455" t="s">
        <v>427</v>
      </c>
      <c r="F451" s="455"/>
      <c r="G451" s="456">
        <f xml:space="preserve"> Outputs!J16</f>
        <v>238</v>
      </c>
      <c r="H451" s="456">
        <f xml:space="preserve"> Outputs!K16</f>
        <v>245.6</v>
      </c>
      <c r="I451" s="456">
        <f xml:space="preserve"> Outputs!L16</f>
        <v>251.9</v>
      </c>
      <c r="J451" s="456">
        <f xml:space="preserve"> Outputs!M16</f>
        <v>257.7</v>
      </c>
      <c r="K451" s="456">
        <f xml:space="preserve"> Outputs!N16</f>
        <v>259.5</v>
      </c>
      <c r="L451" s="456">
        <f xml:space="preserve"> Outputs!O16</f>
        <v>264.8</v>
      </c>
      <c r="M451" s="456">
        <f xml:space="preserve"> Outputs!P16</f>
        <v>275.3</v>
      </c>
      <c r="N451" s="456">
        <f xml:space="preserve"> Outputs!Q16</f>
        <v>284.5</v>
      </c>
      <c r="O451" s="456">
        <f xml:space="preserve"> Outputs!R16</f>
        <v>292.79723174362425</v>
      </c>
      <c r="P451" s="456">
        <f xml:space="preserve"> Outputs!S16</f>
        <v>300.94673490273567</v>
      </c>
      <c r="Q451" s="456">
        <f xml:space="preserve"> Outputs!T16</f>
        <v>309.87474011360524</v>
      </c>
      <c r="R451" s="456">
        <f xml:space="preserve"> Outputs!U16</f>
        <v>319.68735671100222</v>
      </c>
      <c r="S451" s="456">
        <f xml:space="preserve"> Outputs!V16</f>
        <v>329.91735212575446</v>
      </c>
      <c r="T451" s="456">
        <f xml:space="preserve"> Outputs!W16</f>
        <v>340.47470739377866</v>
      </c>
      <c r="U451" s="456">
        <f xml:space="preserve"> Outputs!X16</f>
        <v>350.68894861559204</v>
      </c>
      <c r="V451" s="456">
        <f xml:space="preserve"> Outputs!Y16</f>
        <v>361.20961707405979</v>
      </c>
      <c r="W451" s="456">
        <f xml:space="preserve"> Outputs!Z16</f>
        <v>372.04590558628161</v>
      </c>
      <c r="X451" s="456">
        <f xml:space="preserve"> Outputs!AA16</f>
        <v>383.20728275387006</v>
      </c>
      <c r="Y451" s="456">
        <f xml:space="preserve"> Outputs!AB16</f>
        <v>394.70350123648615</v>
      </c>
    </row>
    <row r="452" spans="1:25" ht="14">
      <c r="A452" t="s">
        <v>847</v>
      </c>
      <c r="B452" s="455" t="s">
        <v>752</v>
      </c>
      <c r="C452" s="455" t="s">
        <v>435</v>
      </c>
      <c r="D452" s="455" t="s">
        <v>50</v>
      </c>
      <c r="E452" s="455" t="s">
        <v>427</v>
      </c>
      <c r="F452" s="455"/>
      <c r="G452" s="456">
        <f xml:space="preserve"> Outputs!J17</f>
        <v>238.5</v>
      </c>
      <c r="H452" s="456">
        <f xml:space="preserve"> Outputs!K17</f>
        <v>245.6</v>
      </c>
      <c r="I452" s="456">
        <f xml:space="preserve"> Outputs!L17</f>
        <v>252.1</v>
      </c>
      <c r="J452" s="456">
        <f xml:space="preserve"> Outputs!M17</f>
        <v>257.10000000000002</v>
      </c>
      <c r="K452" s="456">
        <f xml:space="preserve"> Outputs!N17</f>
        <v>259.8</v>
      </c>
      <c r="L452" s="456">
        <f xml:space="preserve"> Outputs!O17</f>
        <v>265.5</v>
      </c>
      <c r="M452" s="456">
        <f xml:space="preserve"> Outputs!P17</f>
        <v>275.8</v>
      </c>
      <c r="N452" s="456">
        <f xml:space="preserve"> Outputs!Q17</f>
        <v>284.60000000000002</v>
      </c>
      <c r="O452" s="456">
        <f xml:space="preserve"> Outputs!R17</f>
        <v>293.44801086260981</v>
      </c>
      <c r="P452" s="456">
        <f xml:space="preserve"> Outputs!S17</f>
        <v>301.640090256272</v>
      </c>
      <c r="Q452" s="456">
        <f xml:space="preserve"> Outputs!T17</f>
        <v>310.63897481834789</v>
      </c>
      <c r="R452" s="456">
        <f xml:space="preserve"> Outputs!U17</f>
        <v>320.52760280590189</v>
      </c>
      <c r="S452" s="456">
        <f xml:space="preserve"> Outputs!V17</f>
        <v>330.78448609569091</v>
      </c>
      <c r="T452" s="456">
        <f xml:space="preserve"> Outputs!W17</f>
        <v>341.36958965075308</v>
      </c>
      <c r="U452" s="456">
        <f xml:space="preserve"> Outputs!X17</f>
        <v>351.61067734027569</v>
      </c>
      <c r="V452" s="456">
        <f xml:space="preserve"> Outputs!Y17</f>
        <v>362.15899766048398</v>
      </c>
      <c r="W452" s="456">
        <f xml:space="preserve"> Outputs!Z17</f>
        <v>373.02376759029852</v>
      </c>
      <c r="X452" s="456">
        <f xml:space="preserve"> Outputs!AA17</f>
        <v>384.21448061800749</v>
      </c>
      <c r="Y452" s="456">
        <f xml:space="preserve"> Outputs!AB17</f>
        <v>395.74091503654773</v>
      </c>
    </row>
    <row r="453" spans="1:25" ht="14">
      <c r="A453" t="s">
        <v>847</v>
      </c>
      <c r="B453" s="455" t="s">
        <v>753</v>
      </c>
      <c r="C453" s="455" t="s">
        <v>436</v>
      </c>
      <c r="D453" s="455" t="s">
        <v>50</v>
      </c>
      <c r="E453" s="455" t="s">
        <v>427</v>
      </c>
      <c r="F453" s="455"/>
      <c r="G453" s="456">
        <f xml:space="preserve"> Outputs!J18</f>
        <v>239.4</v>
      </c>
      <c r="H453" s="456">
        <f xml:space="preserve"> Outputs!K18</f>
        <v>246.8</v>
      </c>
      <c r="I453" s="456">
        <f xml:space="preserve"> Outputs!L18</f>
        <v>253.4</v>
      </c>
      <c r="J453" s="456">
        <f xml:space="preserve"> Outputs!M18</f>
        <v>257.5</v>
      </c>
      <c r="K453" s="456">
        <f xml:space="preserve"> Outputs!N18</f>
        <v>260.60000000000002</v>
      </c>
      <c r="L453" s="456">
        <f xml:space="preserve"> Outputs!O18</f>
        <v>267.10000000000002</v>
      </c>
      <c r="M453" s="456">
        <f xml:space="preserve"> Outputs!P18</f>
        <v>278.10000000000002</v>
      </c>
      <c r="N453" s="456">
        <f xml:space="preserve"> Outputs!Q18</f>
        <v>285.60000000000002</v>
      </c>
      <c r="O453" s="456">
        <f xml:space="preserve"> Outputs!R18</f>
        <v>294.10023642102783</v>
      </c>
      <c r="P453" s="456">
        <f xml:space="preserve"> Outputs!S18</f>
        <v>302.33504304081697</v>
      </c>
      <c r="Q453" s="456">
        <f xml:space="preserve"> Outputs!T18</f>
        <v>311.40509433204181</v>
      </c>
      <c r="R453" s="456">
        <f xml:space="preserve"> Outputs!U18</f>
        <v>321.37005735066725</v>
      </c>
      <c r="S453" s="456">
        <f xml:space="preserve"> Outputs!V18</f>
        <v>331.65389918588875</v>
      </c>
      <c r="T453" s="456">
        <f xml:space="preserve"> Outputs!W18</f>
        <v>342.26682395983727</v>
      </c>
      <c r="U453" s="456">
        <f xml:space="preserve"> Outputs!X18</f>
        <v>352.53482867863238</v>
      </c>
      <c r="V453" s="456">
        <f xml:space="preserve"> Outputs!Y18</f>
        <v>363.11087353899137</v>
      </c>
      <c r="W453" s="456">
        <f xml:space="preserve"> Outputs!Z18</f>
        <v>374.00419974516115</v>
      </c>
      <c r="X453" s="456">
        <f xml:space="preserve"> Outputs!AA18</f>
        <v>385.22432573751598</v>
      </c>
      <c r="Y453" s="456">
        <f xml:space="preserve"> Outputs!AB18</f>
        <v>396.78105550964148</v>
      </c>
    </row>
    <row r="454" spans="1:25" ht="14">
      <c r="A454" t="s">
        <v>847</v>
      </c>
      <c r="B454" s="455" t="s">
        <v>754</v>
      </c>
      <c r="C454" s="455" t="s">
        <v>437</v>
      </c>
      <c r="D454" s="455" t="s">
        <v>50</v>
      </c>
      <c r="E454" s="455" t="s">
        <v>427</v>
      </c>
      <c r="F454" s="455"/>
      <c r="G454" s="456">
        <f xml:space="preserve"> Outputs!J19</f>
        <v>238</v>
      </c>
      <c r="H454" s="456">
        <f xml:space="preserve"> Outputs!K19</f>
        <v>245.8</v>
      </c>
      <c r="I454" s="456">
        <f xml:space="preserve"> Outputs!L19</f>
        <v>252.6</v>
      </c>
      <c r="J454" s="456">
        <f xml:space="preserve"> Outputs!M19</f>
        <v>255.4</v>
      </c>
      <c r="K454" s="456">
        <f xml:space="preserve"> Outputs!N19</f>
        <v>258.8</v>
      </c>
      <c r="L454" s="456">
        <f xml:space="preserve"> Outputs!O19</f>
        <v>265.5</v>
      </c>
      <c r="M454" s="456">
        <f xml:space="preserve"> Outputs!P19</f>
        <v>276</v>
      </c>
      <c r="N454" s="456">
        <f xml:space="preserve"> Outputs!Q19</f>
        <v>283</v>
      </c>
      <c r="O454" s="456">
        <f xml:space="preserve"> Outputs!R19</f>
        <v>294.77781803182262</v>
      </c>
      <c r="P454" s="456">
        <f xml:space="preserve"> Outputs!S19</f>
        <v>303.08068281857669</v>
      </c>
      <c r="Q454" s="456">
        <f xml:space="preserve"> Outputs!T19</f>
        <v>312.2235718506285</v>
      </c>
      <c r="R454" s="456">
        <f xml:space="preserve"> Outputs!U19</f>
        <v>322.21472614984873</v>
      </c>
      <c r="S454" s="456">
        <f xml:space="preserve"> Outputs!V19</f>
        <v>332.52559738664399</v>
      </c>
      <c r="T454" s="456">
        <f xml:space="preserve"> Outputs!W19</f>
        <v>343.16641650301671</v>
      </c>
      <c r="U454" s="456">
        <f xml:space="preserve"> Outputs!X19</f>
        <v>353.46140899810723</v>
      </c>
      <c r="V454" s="456">
        <f xml:space="preserve"> Outputs!Y19</f>
        <v>364.06525126805047</v>
      </c>
      <c r="W454" s="456">
        <f xml:space="preserve"> Outputs!Z19</f>
        <v>374.98720880609199</v>
      </c>
      <c r="X454" s="456">
        <f xml:space="preserve"> Outputs!AA19</f>
        <v>386.23682507027473</v>
      </c>
      <c r="Y454" s="456">
        <f xml:space="preserve"> Outputs!AB19</f>
        <v>397.82392982238298</v>
      </c>
    </row>
    <row r="455" spans="1:25" ht="14">
      <c r="A455" t="s">
        <v>847</v>
      </c>
      <c r="B455" s="455" t="s">
        <v>755</v>
      </c>
      <c r="C455" s="455" t="s">
        <v>438</v>
      </c>
      <c r="D455" s="455" t="s">
        <v>50</v>
      </c>
      <c r="E455" s="455" t="s">
        <v>427</v>
      </c>
      <c r="F455" s="455"/>
      <c r="G455" s="456">
        <f xml:space="preserve"> Outputs!J20</f>
        <v>239.9</v>
      </c>
      <c r="H455" s="456">
        <f xml:space="preserve"> Outputs!K20</f>
        <v>247.6</v>
      </c>
      <c r="I455" s="456">
        <f xml:space="preserve"> Outputs!L20</f>
        <v>254.2</v>
      </c>
      <c r="J455" s="456">
        <f xml:space="preserve"> Outputs!M20</f>
        <v>256.7</v>
      </c>
      <c r="K455" s="456">
        <f xml:space="preserve"> Outputs!N20</f>
        <v>260</v>
      </c>
      <c r="L455" s="456">
        <f xml:space="preserve"> Outputs!O20</f>
        <v>268.39999999999998</v>
      </c>
      <c r="M455" s="456">
        <f xml:space="preserve"> Outputs!P20</f>
        <v>278.10000000000002</v>
      </c>
      <c r="N455" s="456">
        <f xml:space="preserve"> Outputs!Q20</f>
        <v>285</v>
      </c>
      <c r="O455" s="456">
        <f xml:space="preserve"> Outputs!R20</f>
        <v>295.45696073228152</v>
      </c>
      <c r="P455" s="456">
        <f xml:space="preserve"> Outputs!S20</f>
        <v>303.82816154518133</v>
      </c>
      <c r="Q455" s="456">
        <f xml:space="preserve"> Outputs!T20</f>
        <v>313.04420060392721</v>
      </c>
      <c r="R455" s="456">
        <f xml:space="preserve"> Outputs!U20</f>
        <v>323.06161502325301</v>
      </c>
      <c r="S455" s="456">
        <f xml:space="preserve"> Outputs!V20</f>
        <v>333.39958670399722</v>
      </c>
      <c r="T455" s="456">
        <f xml:space="preserve"> Outputs!W20</f>
        <v>344.06837347852525</v>
      </c>
      <c r="U455" s="456">
        <f xml:space="preserve"> Outputs!X20</f>
        <v>354.39042468288102</v>
      </c>
      <c r="V455" s="456">
        <f xml:space="preserve"> Outputs!Y20</f>
        <v>365.02213742336744</v>
      </c>
      <c r="W455" s="456">
        <f xml:space="preserve"> Outputs!Z20</f>
        <v>375.97280154606847</v>
      </c>
      <c r="X455" s="456">
        <f xml:space="preserve"> Outputs!AA20</f>
        <v>387.25198559245052</v>
      </c>
      <c r="Y455" s="456">
        <f xml:space="preserve"> Outputs!AB20</f>
        <v>398.86954516022405</v>
      </c>
    </row>
    <row r="456" spans="1:25" ht="14">
      <c r="A456" t="s">
        <v>847</v>
      </c>
      <c r="B456" s="455" t="s">
        <v>756</v>
      </c>
      <c r="C456" s="455" t="s">
        <v>439</v>
      </c>
      <c r="D456" s="455" t="s">
        <v>50</v>
      </c>
      <c r="E456" s="455" t="s">
        <v>427</v>
      </c>
      <c r="F456" s="455"/>
      <c r="G456" s="456">
        <f xml:space="preserve"> Outputs!J21</f>
        <v>240.8</v>
      </c>
      <c r="H456" s="456">
        <f xml:space="preserve"> Outputs!K21</f>
        <v>248.7</v>
      </c>
      <c r="I456" s="456">
        <f xml:space="preserve"> Outputs!L21</f>
        <v>254.8</v>
      </c>
      <c r="J456" s="456">
        <f xml:space="preserve"> Outputs!M21</f>
        <v>257.10000000000002</v>
      </c>
      <c r="K456" s="456">
        <f xml:space="preserve"> Outputs!N21</f>
        <v>261.10000000000002</v>
      </c>
      <c r="L456" s="456">
        <f xml:space="preserve"> Outputs!O21</f>
        <v>269.3</v>
      </c>
      <c r="M456" s="456">
        <f xml:space="preserve"> Outputs!P21</f>
        <v>278.3</v>
      </c>
      <c r="N456" s="456">
        <f xml:space="preserve"> Outputs!Q21</f>
        <v>285.10000000000002</v>
      </c>
      <c r="O456" s="456">
        <f xml:space="preserve"> Outputs!R21</f>
        <v>296.13766811902059</v>
      </c>
      <c r="P456" s="456">
        <f xml:space="preserve"> Outputs!S21</f>
        <v>304.57748375597481</v>
      </c>
      <c r="Q456" s="456">
        <f xml:space="preserve"> Outputs!T21</f>
        <v>313.86698624610767</v>
      </c>
      <c r="R456" s="456">
        <f xml:space="preserve"> Outputs!U21</f>
        <v>323.91072980598324</v>
      </c>
      <c r="S456" s="456">
        <f xml:space="preserve"> Outputs!V21</f>
        <v>334.27587315977479</v>
      </c>
      <c r="T456" s="456">
        <f xml:space="preserve"> Outputs!W21</f>
        <v>344.97270110088772</v>
      </c>
      <c r="U456" s="456">
        <f xml:space="preserve"> Outputs!X21</f>
        <v>355.32188213391436</v>
      </c>
      <c r="V456" s="456">
        <f xml:space="preserve"> Outputs!Y21</f>
        <v>365.98153859793177</v>
      </c>
      <c r="W456" s="456">
        <f xml:space="preserve"> Outputs!Z21</f>
        <v>376.96098475586973</v>
      </c>
      <c r="X456" s="456">
        <f xml:space="preserve"> Outputs!AA21</f>
        <v>388.26981429854584</v>
      </c>
      <c r="Y456" s="456">
        <f xml:space="preserve"> Outputs!AB21</f>
        <v>399.91790872750221</v>
      </c>
    </row>
    <row r="457" spans="1:25" ht="14">
      <c r="A457" t="s">
        <v>847</v>
      </c>
      <c r="B457" s="455" t="s">
        <v>757</v>
      </c>
      <c r="C457" s="455" t="s">
        <v>440</v>
      </c>
      <c r="D457" s="455" t="s">
        <v>50</v>
      </c>
      <c r="E457" s="455" t="s">
        <v>427</v>
      </c>
      <c r="F457" s="455"/>
      <c r="G457" s="456">
        <f xml:space="preserve"> Outputs!J24</f>
        <v>12</v>
      </c>
      <c r="H457" s="456">
        <f xml:space="preserve"> Outputs!K24</f>
        <v>12</v>
      </c>
      <c r="I457" s="456">
        <f xml:space="preserve"> Outputs!L24</f>
        <v>12</v>
      </c>
      <c r="J457" s="456">
        <f xml:space="preserve"> Outputs!M24</f>
        <v>12</v>
      </c>
      <c r="K457" s="456">
        <f xml:space="preserve"> Outputs!N24</f>
        <v>12</v>
      </c>
      <c r="L457" s="456">
        <f xml:space="preserve"> Outputs!O24</f>
        <v>12</v>
      </c>
      <c r="M457" s="456">
        <f xml:space="preserve"> Outputs!P24</f>
        <v>12</v>
      </c>
      <c r="N457" s="456">
        <f xml:space="preserve"> Outputs!Q24</f>
        <v>12</v>
      </c>
      <c r="O457" s="456">
        <f xml:space="preserve"> Outputs!R24</f>
        <v>12</v>
      </c>
      <c r="P457" s="456">
        <f xml:space="preserve"> Outputs!S24</f>
        <v>12</v>
      </c>
      <c r="Q457" s="456">
        <f xml:space="preserve"> Outputs!T24</f>
        <v>12</v>
      </c>
      <c r="R457" s="456">
        <f xml:space="preserve"> Outputs!U24</f>
        <v>12</v>
      </c>
      <c r="S457" s="456">
        <f xml:space="preserve"> Outputs!V24</f>
        <v>12</v>
      </c>
      <c r="T457" s="456">
        <f xml:space="preserve"> Outputs!W24</f>
        <v>12</v>
      </c>
      <c r="U457" s="456">
        <f xml:space="preserve"> Outputs!X24</f>
        <v>12</v>
      </c>
      <c r="V457" s="456">
        <f xml:space="preserve"> Outputs!Y24</f>
        <v>12</v>
      </c>
      <c r="W457" s="456">
        <f xml:space="preserve"> Outputs!Z24</f>
        <v>12</v>
      </c>
      <c r="X457" s="456">
        <f xml:space="preserve"> Outputs!AA24</f>
        <v>12</v>
      </c>
      <c r="Y457" s="456">
        <f xml:space="preserve"> Outputs!AB24</f>
        <v>12</v>
      </c>
    </row>
    <row r="458" spans="1:25" ht="14">
      <c r="A458" t="s">
        <v>847</v>
      </c>
      <c r="B458" s="455" t="s">
        <v>758</v>
      </c>
      <c r="C458" s="455" t="s">
        <v>441</v>
      </c>
      <c r="D458" s="455" t="s">
        <v>50</v>
      </c>
      <c r="E458" s="455" t="s">
        <v>427</v>
      </c>
      <c r="F458" s="455"/>
      <c r="G458" s="456">
        <f xml:space="preserve"> Outputs!J25</f>
        <v>93.3</v>
      </c>
      <c r="H458" s="456">
        <f xml:space="preserve"> Outputs!K25</f>
        <v>95.9</v>
      </c>
      <c r="I458" s="456">
        <f xml:space="preserve"> Outputs!L25</f>
        <v>98</v>
      </c>
      <c r="J458" s="456">
        <f xml:space="preserve"> Outputs!M25</f>
        <v>99.6</v>
      </c>
      <c r="K458" s="456">
        <f xml:space="preserve"> Outputs!N25</f>
        <v>99.9</v>
      </c>
      <c r="L458" s="456">
        <f xml:space="preserve"> Outputs!O25</f>
        <v>100.6</v>
      </c>
      <c r="M458" s="456">
        <f xml:space="preserve"> Outputs!P25</f>
        <v>103.2</v>
      </c>
      <c r="N458" s="456">
        <f xml:space="preserve"> Outputs!Q25</f>
        <v>105.5</v>
      </c>
      <c r="O458" s="456">
        <f xml:space="preserve"> Outputs!R25</f>
        <v>107.6</v>
      </c>
      <c r="P458" s="456">
        <f xml:space="preserve"> Outputs!S25</f>
        <v>109.70335473997172</v>
      </c>
      <c r="Q458" s="456">
        <f xml:space="preserve"> Outputs!T25</f>
        <v>111.89742183477122</v>
      </c>
      <c r="R458" s="456">
        <f xml:space="preserve"> Outputs!U25</f>
        <v>114.1726572294514</v>
      </c>
      <c r="S458" s="456">
        <f xml:space="preserve"> Outputs!V25</f>
        <v>116.57028303126997</v>
      </c>
      <c r="T458" s="456">
        <f xml:space="preserve"> Outputs!W25</f>
        <v>119.0182589749267</v>
      </c>
      <c r="U458" s="456">
        <f xml:space="preserve"> Outputs!X25</f>
        <v>121.39862415442524</v>
      </c>
      <c r="V458" s="456">
        <f xml:space="preserve"> Outputs!Y25</f>
        <v>123.82659663751375</v>
      </c>
      <c r="W458" s="456">
        <f xml:space="preserve"> Outputs!Z25</f>
        <v>126.30312857026402</v>
      </c>
      <c r="X458" s="456">
        <f xml:space="preserve"> Outputs!AA25</f>
        <v>128.8291911416693</v>
      </c>
      <c r="Y458" s="456">
        <f xml:space="preserve"> Outputs!AB25</f>
        <v>131.40577496450268</v>
      </c>
    </row>
    <row r="459" spans="1:25" ht="14">
      <c r="A459" t="s">
        <v>847</v>
      </c>
      <c r="B459" s="455" t="s">
        <v>759</v>
      </c>
      <c r="C459" s="455" t="s">
        <v>442</v>
      </c>
      <c r="D459" s="455" t="s">
        <v>50</v>
      </c>
      <c r="E459" s="455" t="s">
        <v>427</v>
      </c>
      <c r="F459" s="455"/>
      <c r="G459" s="456">
        <f xml:space="preserve"> Outputs!J26</f>
        <v>93.5</v>
      </c>
      <c r="H459" s="456">
        <f xml:space="preserve"> Outputs!K26</f>
        <v>95.9</v>
      </c>
      <c r="I459" s="456">
        <f xml:space="preserve"> Outputs!L26</f>
        <v>98.2</v>
      </c>
      <c r="J459" s="456">
        <f xml:space="preserve"> Outputs!M26</f>
        <v>99.6</v>
      </c>
      <c r="K459" s="456">
        <f xml:space="preserve"> Outputs!N26</f>
        <v>100.1</v>
      </c>
      <c r="L459" s="456">
        <f xml:space="preserve"> Outputs!O26</f>
        <v>100.8</v>
      </c>
      <c r="M459" s="456">
        <f xml:space="preserve"> Outputs!P26</f>
        <v>103.5</v>
      </c>
      <c r="N459" s="456">
        <f xml:space="preserve"> Outputs!Q26</f>
        <v>105.9</v>
      </c>
      <c r="O459" s="456">
        <f xml:space="preserve"> Outputs!R26</f>
        <v>107.9</v>
      </c>
      <c r="P459" s="456">
        <f xml:space="preserve"> Outputs!S26</f>
        <v>109.88453874941817</v>
      </c>
      <c r="Q459" s="456">
        <f xml:space="preserve"> Outputs!T26</f>
        <v>112.08222952440661</v>
      </c>
      <c r="R459" s="456">
        <f xml:space="preserve"> Outputs!U26</f>
        <v>114.37056169674494</v>
      </c>
      <c r="S459" s="456">
        <f xml:space="preserve"> Outputs!V26</f>
        <v>116.77234349237666</v>
      </c>
      <c r="T459" s="456">
        <f xml:space="preserve"> Outputs!W26</f>
        <v>119.22456270571664</v>
      </c>
      <c r="U459" s="456">
        <f xml:space="preserve"> Outputs!X26</f>
        <v>121.60905395983097</v>
      </c>
      <c r="V459" s="456">
        <f xml:space="preserve"> Outputs!Y26</f>
        <v>124.0412350390276</v>
      </c>
      <c r="W459" s="456">
        <f xml:space="preserve"> Outputs!Z26</f>
        <v>126.52205973980816</v>
      </c>
      <c r="X459" s="456">
        <f xml:space="preserve"> Outputs!AA26</f>
        <v>129.05250093460432</v>
      </c>
      <c r="Y459" s="456">
        <f xml:space="preserve"> Outputs!AB26</f>
        <v>131.63355095329641</v>
      </c>
    </row>
    <row r="460" spans="1:25" ht="14">
      <c r="A460" t="s">
        <v>847</v>
      </c>
      <c r="B460" s="455" t="s">
        <v>760</v>
      </c>
      <c r="C460" s="455" t="s">
        <v>443</v>
      </c>
      <c r="D460" s="455" t="s">
        <v>50</v>
      </c>
      <c r="E460" s="455" t="s">
        <v>427</v>
      </c>
      <c r="F460" s="455"/>
      <c r="G460" s="456">
        <f xml:space="preserve"> Outputs!J27</f>
        <v>93.5</v>
      </c>
      <c r="H460" s="456">
        <f xml:space="preserve"> Outputs!K27</f>
        <v>95.6</v>
      </c>
      <c r="I460" s="456">
        <f xml:space="preserve"> Outputs!L27</f>
        <v>98</v>
      </c>
      <c r="J460" s="456">
        <f xml:space="preserve"> Outputs!M27</f>
        <v>99.8</v>
      </c>
      <c r="K460" s="456">
        <f xml:space="preserve"> Outputs!N27</f>
        <v>100.1</v>
      </c>
      <c r="L460" s="456">
        <f xml:space="preserve"> Outputs!O27</f>
        <v>101</v>
      </c>
      <c r="M460" s="456">
        <f xml:space="preserve"> Outputs!P27</f>
        <v>103.5</v>
      </c>
      <c r="N460" s="456">
        <f xml:space="preserve"> Outputs!Q27</f>
        <v>105.9</v>
      </c>
      <c r="O460" s="456">
        <f xml:space="preserve"> Outputs!R27</f>
        <v>107.9</v>
      </c>
      <c r="P460" s="456">
        <f xml:space="preserve"> Outputs!S27</f>
        <v>110.06602199898684</v>
      </c>
      <c r="Q460" s="456">
        <f xml:space="preserve"> Outputs!T27</f>
        <v>112.26734243896665</v>
      </c>
      <c r="R460" s="456">
        <f xml:space="preserve"> Outputs!U27</f>
        <v>114.56880920745294</v>
      </c>
      <c r="S460" s="456">
        <f xml:space="preserve"> Outputs!V27</f>
        <v>116.97475420080953</v>
      </c>
      <c r="T460" s="456">
        <f xml:space="preserve"> Outputs!W27</f>
        <v>119.4312240390266</v>
      </c>
      <c r="U460" s="456">
        <f xml:space="preserve"> Outputs!X27</f>
        <v>121.81984851980714</v>
      </c>
      <c r="V460" s="456">
        <f xml:space="preserve"> Outputs!Y27</f>
        <v>124.25624549020328</v>
      </c>
      <c r="W460" s="456">
        <f xml:space="preserve"> Outputs!Z27</f>
        <v>126.74137040000736</v>
      </c>
      <c r="X460" s="456">
        <f xml:space="preserve"> Outputs!AA27</f>
        <v>129.27619780800751</v>
      </c>
      <c r="Y460" s="456">
        <f xml:space="preserve"> Outputs!AB27</f>
        <v>131.86172176416767</v>
      </c>
    </row>
    <row r="461" spans="1:25" ht="14">
      <c r="A461" t="s">
        <v>847</v>
      </c>
      <c r="B461" s="455" t="s">
        <v>761</v>
      </c>
      <c r="C461" s="455" t="s">
        <v>444</v>
      </c>
      <c r="D461" s="455" t="s">
        <v>50</v>
      </c>
      <c r="E461" s="455" t="s">
        <v>427</v>
      </c>
      <c r="F461" s="455"/>
      <c r="G461" s="456">
        <f xml:space="preserve"> Outputs!J28</f>
        <v>93.5</v>
      </c>
      <c r="H461" s="456">
        <f xml:space="preserve"> Outputs!K28</f>
        <v>95.7</v>
      </c>
      <c r="I461" s="456">
        <f xml:space="preserve"> Outputs!L28</f>
        <v>98</v>
      </c>
      <c r="J461" s="456">
        <f xml:space="preserve"> Outputs!M28</f>
        <v>99.6</v>
      </c>
      <c r="K461" s="456">
        <f xml:space="preserve"> Outputs!N28</f>
        <v>100</v>
      </c>
      <c r="L461" s="456">
        <f xml:space="preserve"> Outputs!O28</f>
        <v>100.9</v>
      </c>
      <c r="M461" s="456">
        <f xml:space="preserve"> Outputs!P28</f>
        <v>103.5</v>
      </c>
      <c r="N461" s="456">
        <f xml:space="preserve"> Outputs!Q28</f>
        <v>105.9</v>
      </c>
      <c r="O461" s="456">
        <f xml:space="preserve"> Outputs!R28</f>
        <v>108</v>
      </c>
      <c r="P461" s="456">
        <f xml:space="preserve"> Outputs!S28</f>
        <v>110.24780498289711</v>
      </c>
      <c r="Q461" s="456">
        <f xml:space="preserve"> Outputs!T28</f>
        <v>112.45276108255513</v>
      </c>
      <c r="R461" s="456">
        <f xml:space="preserve"> Outputs!U28</f>
        <v>114.7674003561996</v>
      </c>
      <c r="S461" s="456">
        <f xml:space="preserve"> Outputs!V28</f>
        <v>117.17751576367986</v>
      </c>
      <c r="T461" s="456">
        <f xml:space="preserve"> Outputs!W28</f>
        <v>119.63824359471722</v>
      </c>
      <c r="U461" s="456">
        <f xml:space="preserve"> Outputs!X28</f>
        <v>122.03100846661157</v>
      </c>
      <c r="V461" s="456">
        <f xml:space="preserve"> Outputs!Y28</f>
        <v>124.4716286359438</v>
      </c>
      <c r="W461" s="456">
        <f xml:space="preserve"> Outputs!Z28</f>
        <v>126.96106120866268</v>
      </c>
      <c r="X461" s="456">
        <f xml:space="preserve"> Outputs!AA28</f>
        <v>129.50028243283595</v>
      </c>
      <c r="Y461" s="456">
        <f xml:space="preserve"> Outputs!AB28</f>
        <v>132.09028808149267</v>
      </c>
    </row>
    <row r="462" spans="1:25" ht="14">
      <c r="A462" t="s">
        <v>847</v>
      </c>
      <c r="B462" s="455" t="s">
        <v>762</v>
      </c>
      <c r="C462" s="455" t="s">
        <v>445</v>
      </c>
      <c r="D462" s="455" t="s">
        <v>50</v>
      </c>
      <c r="E462" s="455" t="s">
        <v>427</v>
      </c>
      <c r="F462" s="455"/>
      <c r="G462" s="456">
        <f xml:space="preserve"> Outputs!J29</f>
        <v>93.9</v>
      </c>
      <c r="H462" s="456">
        <f xml:space="preserve"> Outputs!K29</f>
        <v>96.1</v>
      </c>
      <c r="I462" s="456">
        <f xml:space="preserve"> Outputs!L29</f>
        <v>98.4</v>
      </c>
      <c r="J462" s="456">
        <f xml:space="preserve"> Outputs!M29</f>
        <v>99.9</v>
      </c>
      <c r="K462" s="456">
        <f xml:space="preserve"> Outputs!N29</f>
        <v>100.3</v>
      </c>
      <c r="L462" s="456">
        <f xml:space="preserve"> Outputs!O29</f>
        <v>101.2</v>
      </c>
      <c r="M462" s="456">
        <f xml:space="preserve"> Outputs!P29</f>
        <v>104</v>
      </c>
      <c r="N462" s="456">
        <f xml:space="preserve"> Outputs!Q29</f>
        <v>106.5</v>
      </c>
      <c r="O462" s="456">
        <f xml:space="preserve"> Outputs!R29</f>
        <v>108.3</v>
      </c>
      <c r="P462" s="456">
        <f xml:space="preserve"> Outputs!S29</f>
        <v>110.42988819618461</v>
      </c>
      <c r="Q462" s="456">
        <f xml:space="preserve"> Outputs!T29</f>
        <v>112.63848596010838</v>
      </c>
      <c r="R462" s="456">
        <f xml:space="preserve"> Outputs!U29</f>
        <v>114.96633573863983</v>
      </c>
      <c r="S462" s="456">
        <f xml:space="preserve"> Outputs!V29</f>
        <v>117.38062878915133</v>
      </c>
      <c r="T462" s="456">
        <f xml:space="preserve"> Outputs!W29</f>
        <v>119.8456219937236</v>
      </c>
      <c r="U462" s="456">
        <f xml:space="preserve"> Outputs!X29</f>
        <v>122.24253443359807</v>
      </c>
      <c r="V462" s="456">
        <f xml:space="preserve"> Outputs!Y29</f>
        <v>124.68738512227003</v>
      </c>
      <c r="W462" s="456">
        <f xml:space="preserve"> Outputs!Z29</f>
        <v>127.18113282471543</v>
      </c>
      <c r="X462" s="456">
        <f xml:space="preserve"> Outputs!AA29</f>
        <v>129.72475548120974</v>
      </c>
      <c r="Y462" s="456">
        <f xml:space="preserve"> Outputs!AB29</f>
        <v>132.31925059083395</v>
      </c>
    </row>
    <row r="463" spans="1:25" ht="14">
      <c r="A463" t="s">
        <v>847</v>
      </c>
      <c r="B463" s="455" t="s">
        <v>763</v>
      </c>
      <c r="C463" s="455" t="s">
        <v>446</v>
      </c>
      <c r="D463" s="455" t="s">
        <v>50</v>
      </c>
      <c r="E463" s="455" t="s">
        <v>427</v>
      </c>
      <c r="F463" s="455"/>
      <c r="G463" s="456">
        <f xml:space="preserve"> Outputs!J30</f>
        <v>94.5</v>
      </c>
      <c r="H463" s="456">
        <f xml:space="preserve"> Outputs!K30</f>
        <v>96.4</v>
      </c>
      <c r="I463" s="456">
        <f xml:space="preserve"> Outputs!L30</f>
        <v>98.7</v>
      </c>
      <c r="J463" s="456">
        <f xml:space="preserve"> Outputs!M30</f>
        <v>100</v>
      </c>
      <c r="K463" s="456">
        <f xml:space="preserve"> Outputs!N30</f>
        <v>100.2</v>
      </c>
      <c r="L463" s="456">
        <f xml:space="preserve"> Outputs!O30</f>
        <v>101.5</v>
      </c>
      <c r="M463" s="456">
        <f xml:space="preserve"> Outputs!P30</f>
        <v>104.3</v>
      </c>
      <c r="N463" s="456">
        <f xml:space="preserve"> Outputs!Q30</f>
        <v>106.6</v>
      </c>
      <c r="O463" s="456">
        <f xml:space="preserve"> Outputs!R30</f>
        <v>108.4699996176289</v>
      </c>
      <c r="P463" s="456">
        <f xml:space="preserve"> Outputs!S30</f>
        <v>110.61227213470256</v>
      </c>
      <c r="Q463" s="456">
        <f xml:space="preserve"> Outputs!T30</f>
        <v>112.8245175773967</v>
      </c>
      <c r="R463" s="456">
        <f xml:space="preserve"> Outputs!U30</f>
        <v>115.16561595146101</v>
      </c>
      <c r="S463" s="456">
        <f xml:space="preserve"> Outputs!V30</f>
        <v>117.58409388644176</v>
      </c>
      <c r="T463" s="456">
        <f xml:space="preserve"> Outputs!W30</f>
        <v>120.05335985805712</v>
      </c>
      <c r="U463" s="456">
        <f xml:space="preserve"> Outputs!X30</f>
        <v>122.45442705521826</v>
      </c>
      <c r="V463" s="456">
        <f xml:space="preserve"> Outputs!Y30</f>
        <v>124.90351559632263</v>
      </c>
      <c r="W463" s="456">
        <f xml:space="preserve"> Outputs!Z30</f>
        <v>127.40158590824909</v>
      </c>
      <c r="X463" s="456">
        <f xml:space="preserve"> Outputs!AA30</f>
        <v>129.94961762641407</v>
      </c>
      <c r="Y463" s="456">
        <f xml:space="preserve"> Outputs!AB30</f>
        <v>132.54860997894235</v>
      </c>
    </row>
    <row r="464" spans="1:25" ht="14">
      <c r="A464" t="s">
        <v>847</v>
      </c>
      <c r="B464" s="455" t="s">
        <v>764</v>
      </c>
      <c r="C464" s="455" t="s">
        <v>447</v>
      </c>
      <c r="D464" s="455" t="s">
        <v>50</v>
      </c>
      <c r="E464" s="455" t="s">
        <v>427</v>
      </c>
      <c r="F464" s="455"/>
      <c r="G464" s="456">
        <f xml:space="preserve"> Outputs!J31</f>
        <v>94.5</v>
      </c>
      <c r="H464" s="456">
        <f xml:space="preserve"> Outputs!K31</f>
        <v>96.8</v>
      </c>
      <c r="I464" s="456">
        <f xml:space="preserve"> Outputs!L31</f>
        <v>98.8</v>
      </c>
      <c r="J464" s="456">
        <f xml:space="preserve"> Outputs!M31</f>
        <v>100.1</v>
      </c>
      <c r="K464" s="456">
        <f xml:space="preserve"> Outputs!N31</f>
        <v>100.3</v>
      </c>
      <c r="L464" s="456">
        <f xml:space="preserve"> Outputs!O31</f>
        <v>101.6</v>
      </c>
      <c r="M464" s="456">
        <f xml:space="preserve"> Outputs!P31</f>
        <v>104.4</v>
      </c>
      <c r="N464" s="456">
        <f xml:space="preserve"> Outputs!Q31</f>
        <v>106.7</v>
      </c>
      <c r="O464" s="456">
        <f xml:space="preserve"> Outputs!R31</f>
        <v>108.64026608539625</v>
      </c>
      <c r="P464" s="456">
        <f xml:space="preserve"> Outputs!S31</f>
        <v>110.79495729512315</v>
      </c>
      <c r="Q464" s="456">
        <f xml:space="preserve"> Outputs!T31</f>
        <v>113.01085644102571</v>
      </c>
      <c r="R464" s="456">
        <f xml:space="preserve"> Outputs!U31</f>
        <v>115.36524159238483</v>
      </c>
      <c r="S464" s="456">
        <f xml:space="preserve"> Outputs!V31</f>
        <v>117.78791166582499</v>
      </c>
      <c r="T464" s="456">
        <f xml:space="preserve"> Outputs!W31</f>
        <v>120.2614578108074</v>
      </c>
      <c r="U464" s="456">
        <f xml:space="preserve"> Outputs!X31</f>
        <v>122.66668696702355</v>
      </c>
      <c r="V464" s="456">
        <f xml:space="preserve"> Outputs!Y31</f>
        <v>125.12002070636403</v>
      </c>
      <c r="W464" s="456">
        <f xml:space="preserve"> Outputs!Z31</f>
        <v>127.62242112049131</v>
      </c>
      <c r="X464" s="456">
        <f xml:space="preserve"> Outputs!AA31</f>
        <v>130.17486954290115</v>
      </c>
      <c r="Y464" s="456">
        <f xml:space="preserve"> Outputs!AB31</f>
        <v>132.77836693375917</v>
      </c>
    </row>
    <row r="465" spans="1:25" ht="14">
      <c r="A465" t="s">
        <v>847</v>
      </c>
      <c r="B465" s="455" t="s">
        <v>765</v>
      </c>
      <c r="C465" s="455" t="s">
        <v>448</v>
      </c>
      <c r="D465" s="455" t="s">
        <v>50</v>
      </c>
      <c r="E465" s="455" t="s">
        <v>427</v>
      </c>
      <c r="F465" s="455"/>
      <c r="G465" s="456">
        <f xml:space="preserve"> Outputs!J32</f>
        <v>94.7</v>
      </c>
      <c r="H465" s="456">
        <f xml:space="preserve"> Outputs!K32</f>
        <v>97</v>
      </c>
      <c r="I465" s="456">
        <f xml:space="preserve"> Outputs!L32</f>
        <v>98.8</v>
      </c>
      <c r="J465" s="456">
        <f xml:space="preserve"> Outputs!M32</f>
        <v>99.9</v>
      </c>
      <c r="K465" s="456">
        <f xml:space="preserve"> Outputs!N32</f>
        <v>100.3</v>
      </c>
      <c r="L465" s="456">
        <f xml:space="preserve"> Outputs!O32</f>
        <v>101.8</v>
      </c>
      <c r="M465" s="456">
        <f xml:space="preserve"> Outputs!P32</f>
        <v>104.7</v>
      </c>
      <c r="N465" s="456">
        <f xml:space="preserve"> Outputs!Q32</f>
        <v>106.9</v>
      </c>
      <c r="O465" s="456">
        <f xml:space="preserve"> Outputs!R32</f>
        <v>108.81079982217945</v>
      </c>
      <c r="P465" s="456">
        <f xml:space="preserve"> Outputs!S32</f>
        <v>110.97794417493883</v>
      </c>
      <c r="Q465" s="456">
        <f xml:space="preserve"> Outputs!T32</f>
        <v>113.1975030584377</v>
      </c>
      <c r="R465" s="456">
        <f xml:space="preserve"> Outputs!U32</f>
        <v>115.56521326016906</v>
      </c>
      <c r="S465" s="456">
        <f xml:space="preserve"> Outputs!V32</f>
        <v>117.99208273863269</v>
      </c>
      <c r="T465" s="456">
        <f xml:space="preserve"> Outputs!W32</f>
        <v>120.46991647614406</v>
      </c>
      <c r="U465" s="456">
        <f xml:space="preserve"> Outputs!X32</f>
        <v>122.87931480566695</v>
      </c>
      <c r="V465" s="456">
        <f xml:space="preserve"> Outputs!Y32</f>
        <v>125.3369011017803</v>
      </c>
      <c r="W465" s="456">
        <f xml:space="preserve"> Outputs!Z32</f>
        <v>127.8436391238159</v>
      </c>
      <c r="X465" s="456">
        <f xml:space="preserve"> Outputs!AA32</f>
        <v>130.40051190629222</v>
      </c>
      <c r="Y465" s="456">
        <f xml:space="preserve"> Outputs!AB32</f>
        <v>133.00852214441807</v>
      </c>
    </row>
    <row r="466" spans="1:25" ht="14">
      <c r="A466" t="s">
        <v>847</v>
      </c>
      <c r="B466" s="455" t="s">
        <v>766</v>
      </c>
      <c r="C466" s="455" t="s">
        <v>449</v>
      </c>
      <c r="D466" s="455" t="s">
        <v>50</v>
      </c>
      <c r="E466" s="455" t="s">
        <v>427</v>
      </c>
      <c r="F466" s="455"/>
      <c r="G466" s="456">
        <f xml:space="preserve"> Outputs!J33</f>
        <v>95</v>
      </c>
      <c r="H466" s="456">
        <f xml:space="preserve"> Outputs!K33</f>
        <v>97.3</v>
      </c>
      <c r="I466" s="456">
        <f xml:space="preserve"> Outputs!L33</f>
        <v>99.2</v>
      </c>
      <c r="J466" s="456">
        <f xml:space="preserve"> Outputs!M33</f>
        <v>99.9</v>
      </c>
      <c r="K466" s="456">
        <f xml:space="preserve"> Outputs!N33</f>
        <v>100.4</v>
      </c>
      <c r="L466" s="456">
        <f xml:space="preserve"> Outputs!O33</f>
        <v>102.2</v>
      </c>
      <c r="M466" s="456">
        <f xml:space="preserve"> Outputs!P33</f>
        <v>105</v>
      </c>
      <c r="N466" s="456">
        <f xml:space="preserve"> Outputs!Q33</f>
        <v>107.1</v>
      </c>
      <c r="O466" s="456">
        <f xml:space="preserve"> Outputs!R33</f>
        <v>108.98160124751338</v>
      </c>
      <c r="P466" s="456">
        <f xml:space="preserve"> Outputs!S33</f>
        <v>111.1612332724637</v>
      </c>
      <c r="Q466" s="456">
        <f xml:space="preserve"> Outputs!T33</f>
        <v>113.38445793791308</v>
      </c>
      <c r="R466" s="456">
        <f xml:space="preserve"> Outputs!U33</f>
        <v>115.76553155460934</v>
      </c>
      <c r="S466" s="456">
        <f xml:space="preserve"> Outputs!V33</f>
        <v>118.19660771725621</v>
      </c>
      <c r="T466" s="456">
        <f xml:space="preserve"> Outputs!W33</f>
        <v>120.67873647931867</v>
      </c>
      <c r="U466" s="456">
        <f xml:space="preserve"> Outputs!X33</f>
        <v>123.09231120890504</v>
      </c>
      <c r="V466" s="456">
        <f xml:space="preserve"> Outputs!Y33</f>
        <v>125.55415743308315</v>
      </c>
      <c r="W466" s="456">
        <f xml:space="preserve"> Outputs!Z33</f>
        <v>128.0652405817448</v>
      </c>
      <c r="X466" s="456">
        <f xml:space="preserve"> Outputs!AA33</f>
        <v>130.6265453933797</v>
      </c>
      <c r="Y466" s="456">
        <f xml:space="preserve"> Outputs!AB33</f>
        <v>133.23907630124731</v>
      </c>
    </row>
    <row r="467" spans="1:25" ht="14">
      <c r="A467" t="s">
        <v>847</v>
      </c>
      <c r="B467" s="455" t="s">
        <v>767</v>
      </c>
      <c r="C467" s="455" t="s">
        <v>450</v>
      </c>
      <c r="D467" s="455" t="s">
        <v>50</v>
      </c>
      <c r="E467" s="455" t="s">
        <v>427</v>
      </c>
      <c r="F467" s="455"/>
      <c r="G467" s="456">
        <f xml:space="preserve"> Outputs!J34</f>
        <v>94.7</v>
      </c>
      <c r="H467" s="456">
        <f xml:space="preserve"> Outputs!K34</f>
        <v>97</v>
      </c>
      <c r="I467" s="456">
        <f xml:space="preserve"> Outputs!L34</f>
        <v>98.7</v>
      </c>
      <c r="J467" s="456">
        <f xml:space="preserve"> Outputs!M34</f>
        <v>99.2</v>
      </c>
      <c r="K467" s="456">
        <f xml:space="preserve"> Outputs!N34</f>
        <v>99.9</v>
      </c>
      <c r="L467" s="456">
        <f xml:space="preserve"> Outputs!O34</f>
        <v>101.8</v>
      </c>
      <c r="M467" s="456">
        <f xml:space="preserve"> Outputs!P34</f>
        <v>104.5</v>
      </c>
      <c r="N467" s="456">
        <f xml:space="preserve"> Outputs!Q34</f>
        <v>106.4</v>
      </c>
      <c r="O467" s="456">
        <f xml:space="preserve"> Outputs!R34</f>
        <v>109.1615932223871</v>
      </c>
      <c r="P467" s="456">
        <f xml:space="preserve"> Outputs!S34</f>
        <v>111.3448250868349</v>
      </c>
      <c r="Q467" s="456">
        <f xml:space="preserve"> Outputs!T34</f>
        <v>113.58099615723886</v>
      </c>
      <c r="R467" s="456">
        <f xml:space="preserve"> Outputs!U34</f>
        <v>115.96619707654096</v>
      </c>
      <c r="S467" s="456">
        <f xml:space="preserve"> Outputs!V34</f>
        <v>118.40148721514839</v>
      </c>
      <c r="T467" s="456">
        <f xml:space="preserve"> Outputs!W34</f>
        <v>120.88791844666659</v>
      </c>
      <c r="U467" s="456">
        <f xml:space="preserve"> Outputs!X34</f>
        <v>123.30567681559992</v>
      </c>
      <c r="V467" s="456">
        <f xml:space="preserve"> Outputs!Y34</f>
        <v>125.77179035191192</v>
      </c>
      <c r="W467" s="456">
        <f xml:space="preserve"> Outputs!Z34</f>
        <v>128.28722615895015</v>
      </c>
      <c r="X467" s="456">
        <f xml:space="preserve"> Outputs!AA34</f>
        <v>130.85297068212915</v>
      </c>
      <c r="Y467" s="456">
        <f xml:space="preserve"> Outputs!AB34</f>
        <v>133.47003009577173</v>
      </c>
    </row>
    <row r="468" spans="1:25" ht="14">
      <c r="A468" t="s">
        <v>847</v>
      </c>
      <c r="B468" s="455" t="s">
        <v>768</v>
      </c>
      <c r="C468" s="455" t="s">
        <v>451</v>
      </c>
      <c r="D468" s="455" t="s">
        <v>50</v>
      </c>
      <c r="E468" s="455" t="s">
        <v>427</v>
      </c>
      <c r="F468" s="455"/>
      <c r="G468" s="456">
        <f xml:space="preserve"> Outputs!J35</f>
        <v>95.2</v>
      </c>
      <c r="H468" s="456">
        <f xml:space="preserve"> Outputs!K35</f>
        <v>97.5</v>
      </c>
      <c r="I468" s="456">
        <f xml:space="preserve"> Outputs!L35</f>
        <v>99.1</v>
      </c>
      <c r="J468" s="456">
        <f xml:space="preserve"> Outputs!M35</f>
        <v>99.5</v>
      </c>
      <c r="K468" s="456">
        <f xml:space="preserve"> Outputs!N35</f>
        <v>100.1</v>
      </c>
      <c r="L468" s="456">
        <f xml:space="preserve"> Outputs!O35</f>
        <v>102.4</v>
      </c>
      <c r="M468" s="456">
        <f xml:space="preserve"> Outputs!P35</f>
        <v>104.9</v>
      </c>
      <c r="N468" s="456">
        <f xml:space="preserve"> Outputs!Q35</f>
        <v>106.8</v>
      </c>
      <c r="O468" s="456">
        <f xml:space="preserve"> Outputs!R35</f>
        <v>109.34188246864102</v>
      </c>
      <c r="P468" s="456">
        <f xml:space="preserve"> Outputs!S35</f>
        <v>111.52872011801389</v>
      </c>
      <c r="Q468" s="456">
        <f xml:space="preserve"> Outputs!T35</f>
        <v>113.7778750517538</v>
      </c>
      <c r="R468" s="456">
        <f xml:space="preserve"> Outputs!U35</f>
        <v>116.16721042784071</v>
      </c>
      <c r="S468" s="456">
        <f xml:space="preserve"> Outputs!V35</f>
        <v>118.60672184682544</v>
      </c>
      <c r="T468" s="456">
        <f xml:space="preserve"> Outputs!W35</f>
        <v>121.09746300560886</v>
      </c>
      <c r="U468" s="456">
        <f xml:space="preserve"> Outputs!X35</f>
        <v>123.51941226572104</v>
      </c>
      <c r="V468" s="456">
        <f xml:space="preserve"> Outputs!Y35</f>
        <v>125.98980051103547</v>
      </c>
      <c r="W468" s="456">
        <f xml:space="preserve"> Outputs!Z35</f>
        <v>128.50959652125619</v>
      </c>
      <c r="X468" s="456">
        <f xml:space="preserve"> Outputs!AA35</f>
        <v>131.07978845168131</v>
      </c>
      <c r="Y468" s="456">
        <f xml:space="preserve"> Outputs!AB35</f>
        <v>133.70138422071494</v>
      </c>
    </row>
    <row r="469" spans="1:25" ht="14">
      <c r="A469" t="s">
        <v>847</v>
      </c>
      <c r="B469" s="455" t="s">
        <v>769</v>
      </c>
      <c r="C469" s="455" t="s">
        <v>452</v>
      </c>
      <c r="D469" s="455" t="s">
        <v>50</v>
      </c>
      <c r="E469" s="455" t="s">
        <v>427</v>
      </c>
      <c r="F469" s="455"/>
      <c r="G469" s="456">
        <f xml:space="preserve"> Outputs!J36</f>
        <v>95.4</v>
      </c>
      <c r="H469" s="456">
        <f xml:space="preserve"> Outputs!K36</f>
        <v>97.8</v>
      </c>
      <c r="I469" s="456">
        <f xml:space="preserve"> Outputs!L36</f>
        <v>99.3</v>
      </c>
      <c r="J469" s="456">
        <f xml:space="preserve"> Outputs!M36</f>
        <v>99.6</v>
      </c>
      <c r="K469" s="456">
        <f xml:space="preserve"> Outputs!N36</f>
        <v>100.4</v>
      </c>
      <c r="L469" s="456">
        <f xml:space="preserve"> Outputs!O36</f>
        <v>102.7</v>
      </c>
      <c r="M469" s="456">
        <f xml:space="preserve"> Outputs!P36</f>
        <v>105.1</v>
      </c>
      <c r="N469" s="456">
        <f xml:space="preserve"> Outputs!Q36</f>
        <v>107</v>
      </c>
      <c r="O469" s="456">
        <f xml:space="preserve"> Outputs!R36</f>
        <v>109.52246947724298</v>
      </c>
      <c r="P469" s="456">
        <f xml:space="preserve"> Outputs!S36</f>
        <v>111.7129188667879</v>
      </c>
      <c r="Q469" s="456">
        <f xml:space="preserve"> Outputs!T36</f>
        <v>113.97509521197706</v>
      </c>
      <c r="R469" s="456">
        <f xml:space="preserve"> Outputs!U36</f>
        <v>116.36857221142867</v>
      </c>
      <c r="S469" s="456">
        <f xml:space="preserve"> Outputs!V36</f>
        <v>118.81231222786873</v>
      </c>
      <c r="T469" s="456">
        <f xml:space="preserve"> Outputs!W36</f>
        <v>121.30737078465407</v>
      </c>
      <c r="U469" s="456">
        <f xml:space="preserve"> Outputs!X36</f>
        <v>123.73351820034715</v>
      </c>
      <c r="V469" s="456">
        <f xml:space="preserve"> Outputs!Y36</f>
        <v>126.20818856435409</v>
      </c>
      <c r="W469" s="456">
        <f xml:space="preserve"> Outputs!Z36</f>
        <v>128.73235233564117</v>
      </c>
      <c r="X469" s="456">
        <f xml:space="preserve"> Outputs!AA36</f>
        <v>131.30699938235398</v>
      </c>
      <c r="Y469" s="456">
        <f xml:space="preserve"> Outputs!AB36</f>
        <v>133.93313937000107</v>
      </c>
    </row>
    <row r="470" spans="1:25" ht="14">
      <c r="A470" t="s">
        <v>847</v>
      </c>
      <c r="B470" s="455" t="s">
        <v>770</v>
      </c>
      <c r="C470" s="455" t="s">
        <v>453</v>
      </c>
      <c r="D470" s="455" t="s">
        <v>1</v>
      </c>
      <c r="E470" s="455" t="s">
        <v>427</v>
      </c>
      <c r="F470" s="455"/>
      <c r="G470" s="558">
        <f xml:space="preserve"> Outputs!J39</f>
        <v>0</v>
      </c>
      <c r="H470" s="558">
        <f xml:space="preserve"> Outputs!K39</f>
        <v>0</v>
      </c>
      <c r="I470" s="558">
        <f xml:space="preserve"> Outputs!L39</f>
        <v>0</v>
      </c>
      <c r="J470" s="558">
        <f xml:space="preserve"> Outputs!M39</f>
        <v>0</v>
      </c>
      <c r="K470" s="558">
        <f xml:space="preserve"> Outputs!N39</f>
        <v>0</v>
      </c>
      <c r="L470" s="558">
        <f xml:space="preserve"> Outputs!O39</f>
        <v>0</v>
      </c>
      <c r="M470" s="558">
        <f xml:space="preserve"> Outputs!P39</f>
        <v>0</v>
      </c>
      <c r="N470" s="558">
        <f xml:space="preserve"> Outputs!Q39</f>
        <v>0.03</v>
      </c>
      <c r="O470" s="558">
        <f xml:space="preserve"> Outputs!R39</f>
        <v>0.03</v>
      </c>
      <c r="P470" s="558">
        <f xml:space="preserve"> Outputs!S39</f>
        <v>0.03</v>
      </c>
      <c r="Q470" s="558">
        <f xml:space="preserve"> Outputs!T39</f>
        <v>0.03</v>
      </c>
      <c r="R470" s="558">
        <f xml:space="preserve"> Outputs!U39</f>
        <v>0.03</v>
      </c>
      <c r="S470" s="558">
        <f xml:space="preserve"> Outputs!V39</f>
        <v>0.03</v>
      </c>
      <c r="T470" s="558">
        <f xml:space="preserve"> Outputs!W39</f>
        <v>0.03</v>
      </c>
      <c r="U470" s="558">
        <f xml:space="preserve"> Outputs!X39</f>
        <v>0.03</v>
      </c>
      <c r="V470" s="558">
        <f xml:space="preserve"> Outputs!Y39</f>
        <v>0.03</v>
      </c>
      <c r="W470" s="558">
        <f xml:space="preserve"> Outputs!Z39</f>
        <v>0.03</v>
      </c>
      <c r="X470" s="558">
        <f xml:space="preserve"> Outputs!AA39</f>
        <v>0.03</v>
      </c>
      <c r="Y470" s="558">
        <f xml:space="preserve"> Outputs!AB39</f>
        <v>0.03</v>
      </c>
    </row>
    <row r="471" spans="1:25" ht="14">
      <c r="A471" t="s">
        <v>847</v>
      </c>
      <c r="B471" s="455" t="s">
        <v>771</v>
      </c>
      <c r="C471" s="455" t="s">
        <v>454</v>
      </c>
      <c r="D471" s="455" t="s">
        <v>50</v>
      </c>
      <c r="E471" s="455" t="s">
        <v>427</v>
      </c>
      <c r="F471" s="455"/>
      <c r="G471" s="456">
        <f xml:space="preserve"> Outputs!J42</f>
        <v>237.3416666666667</v>
      </c>
      <c r="H471" s="456">
        <f xml:space="preserve"> Outputs!K42</f>
        <v>244.67499999999998</v>
      </c>
      <c r="I471" s="456">
        <f xml:space="preserve"> Outputs!L42</f>
        <v>251.73333333333335</v>
      </c>
      <c r="J471" s="456">
        <f xml:space="preserve"> Outputs!M42</f>
        <v>256.66666666666669</v>
      </c>
      <c r="K471" s="456">
        <f xml:space="preserve"> Outputs!N42</f>
        <v>259.43333333333334</v>
      </c>
      <c r="L471" s="456">
        <f xml:space="preserve"> Outputs!O42</f>
        <v>264.99166666666673</v>
      </c>
      <c r="M471" s="456">
        <f xml:space="preserve"> Outputs!P42</f>
        <v>274.90833333333336</v>
      </c>
      <c r="N471" s="456">
        <f xml:space="preserve"> Outputs!Q42</f>
        <v>283.30833333333334</v>
      </c>
      <c r="O471" s="456">
        <f xml:space="preserve"> Outputs!R42</f>
        <v>292.2388184805576</v>
      </c>
      <c r="P471" s="456">
        <f xml:space="preserve"> Outputs!S42</f>
        <v>300.63476148772372</v>
      </c>
      <c r="Q471" s="456">
        <f xml:space="preserve"> Outputs!T42</f>
        <v>309.52983719330012</v>
      </c>
      <c r="R471" s="456">
        <f xml:space="preserve"> Outputs!U42</f>
        <v>319.28116714708784</v>
      </c>
      <c r="S471" s="456">
        <f xml:space="preserve"> Outputs!V42</f>
        <v>329.49816449579481</v>
      </c>
      <c r="T471" s="456">
        <f xml:space="preserve"> Outputs!W42</f>
        <v>340.04210575966027</v>
      </c>
      <c r="U471" s="456">
        <f xml:space="preserve"> Outputs!X42</f>
        <v>350.2433689324501</v>
      </c>
      <c r="V471" s="456">
        <f xml:space="preserve"> Outputs!Y42</f>
        <v>360.75067000042355</v>
      </c>
      <c r="W471" s="456">
        <f xml:space="preserve"> Outputs!Z42</f>
        <v>371.57319010043631</v>
      </c>
      <c r="X471" s="456">
        <f xml:space="preserve"> Outputs!AA42</f>
        <v>382.72038580344935</v>
      </c>
      <c r="Y471" s="456">
        <f xml:space="preserve"> Outputs!AB42</f>
        <v>394.20199737755303</v>
      </c>
    </row>
    <row r="472" spans="1:25" ht="14">
      <c r="A472" t="s">
        <v>847</v>
      </c>
      <c r="B472" s="455" t="s">
        <v>772</v>
      </c>
      <c r="C472" s="455" t="s">
        <v>455</v>
      </c>
      <c r="D472" s="455" t="s">
        <v>50</v>
      </c>
      <c r="E472" s="455" t="s">
        <v>427</v>
      </c>
      <c r="F472" s="455"/>
      <c r="G472" s="456">
        <f xml:space="preserve"> Outputs!J43</f>
        <v>94.308333333333351</v>
      </c>
      <c r="H472" s="456">
        <f xml:space="preserve"> Outputs!K43</f>
        <v>96.583333333333314</v>
      </c>
      <c r="I472" s="456">
        <f xml:space="preserve"> Outputs!L43</f>
        <v>98.600000000000009</v>
      </c>
      <c r="J472" s="456">
        <f xml:space="preserve"> Outputs!M43</f>
        <v>99.72499999999998</v>
      </c>
      <c r="K472" s="456">
        <f xml:space="preserve"> Outputs!N43</f>
        <v>100.16666666666667</v>
      </c>
      <c r="L472" s="456">
        <f xml:space="preserve"> Outputs!O43</f>
        <v>101.54166666666667</v>
      </c>
      <c r="M472" s="456">
        <f xml:space="preserve"> Outputs!P43</f>
        <v>104.21666666666665</v>
      </c>
      <c r="N472" s="456">
        <f xml:space="preserve"> Outputs!Q43</f>
        <v>106.43333333333334</v>
      </c>
      <c r="O472" s="456">
        <f xml:space="preserve"> Outputs!R43</f>
        <v>108.55238432841576</v>
      </c>
      <c r="P472" s="456">
        <f xml:space="preserve"> Outputs!S43</f>
        <v>110.7053733013603</v>
      </c>
      <c r="Q472" s="456">
        <f xml:space="preserve"> Outputs!T43</f>
        <v>112.92412852304592</v>
      </c>
      <c r="R472" s="456">
        <f xml:space="preserve"> Outputs!U43</f>
        <v>115.26744552524362</v>
      </c>
      <c r="S472" s="456">
        <f xml:space="preserve"> Outputs!V43</f>
        <v>117.68806188127378</v>
      </c>
      <c r="T472" s="456">
        <f xml:space="preserve"> Outputs!W43</f>
        <v>120.15951118078063</v>
      </c>
      <c r="U472" s="456">
        <f xml:space="preserve"> Outputs!X43</f>
        <v>122.56270140439625</v>
      </c>
      <c r="V472" s="456">
        <f xml:space="preserve"> Outputs!Y43</f>
        <v>125.01395543248417</v>
      </c>
      <c r="W472" s="456">
        <f xml:space="preserve"> Outputs!Z43</f>
        <v>127.51423454113387</v>
      </c>
      <c r="X472" s="456">
        <f xml:space="preserve"> Outputs!AA43</f>
        <v>130.06451923195652</v>
      </c>
      <c r="Y472" s="456">
        <f xml:space="preserve"> Outputs!AB43</f>
        <v>132.66580961659568</v>
      </c>
    </row>
    <row r="473" spans="1:25" ht="14">
      <c r="A473" t="s">
        <v>847</v>
      </c>
      <c r="B473" s="455" t="s">
        <v>773</v>
      </c>
      <c r="C473" s="455" t="s">
        <v>456</v>
      </c>
      <c r="D473" s="455" t="s">
        <v>1</v>
      </c>
      <c r="E473" s="455" t="s">
        <v>427</v>
      </c>
      <c r="F473" s="455"/>
      <c r="G473" s="558">
        <f xml:space="preserve"> Outputs!J46</f>
        <v>0</v>
      </c>
      <c r="H473" s="558">
        <f xml:space="preserve"> Outputs!K46</f>
        <v>2.9769392033542896E-2</v>
      </c>
      <c r="I473" s="558">
        <f xml:space="preserve"> Outputs!L46</f>
        <v>2.6465798045602673E-2</v>
      </c>
      <c r="J473" s="558">
        <f xml:space="preserve"> Outputs!M46</f>
        <v>1.983339944466489E-2</v>
      </c>
      <c r="K473" s="558">
        <f xml:space="preserve"> Outputs!N46</f>
        <v>1.0501750291715295E-2</v>
      </c>
      <c r="L473" s="558">
        <f xml:space="preserve"> Outputs!O46</f>
        <v>2.1939953810623525E-2</v>
      </c>
      <c r="M473" s="558">
        <f xml:space="preserve"> Outputs!P46</f>
        <v>3.8794726930320156E-2</v>
      </c>
      <c r="N473" s="558">
        <f xml:space="preserve"> Outputs!Q46</f>
        <v>3.1907179115300943E-2</v>
      </c>
      <c r="O473" s="558">
        <f xml:space="preserve"> Outputs!R46</f>
        <v>3.1089286235452596E-2</v>
      </c>
      <c r="P473" s="558">
        <f xml:space="preserve"> Outputs!S46</f>
        <v>2.7916629489431743E-2</v>
      </c>
      <c r="Q473" s="558">
        <f xml:space="preserve"> Outputs!T46</f>
        <v>2.9833184821123959E-2</v>
      </c>
      <c r="R473" s="558">
        <f xml:space="preserve"> Outputs!U46</f>
        <v>3.1833185109294782E-2</v>
      </c>
      <c r="S473" s="558">
        <f xml:space="preserve"> Outputs!V46</f>
        <v>3.2000000000000473E-2</v>
      </c>
      <c r="T473" s="558">
        <f xml:space="preserve"> Outputs!W46</f>
        <v>3.200000000000025E-2</v>
      </c>
      <c r="U473" s="558">
        <f xml:space="preserve"> Outputs!X46</f>
        <v>3.0000000000000027E-2</v>
      </c>
      <c r="V473" s="558">
        <f xml:space="preserve"> Outputs!Y46</f>
        <v>3.0000000000000027E-2</v>
      </c>
      <c r="W473" s="558">
        <f xml:space="preserve"> Outputs!Z46</f>
        <v>3.0000000000000027E-2</v>
      </c>
      <c r="X473" s="558">
        <f xml:space="preserve"> Outputs!AA46</f>
        <v>3.0000000000000027E-2</v>
      </c>
      <c r="Y473" s="558">
        <f xml:space="preserve"> Outputs!AB46</f>
        <v>3.0000000000000027E-2</v>
      </c>
    </row>
    <row r="474" spans="1:25" ht="14">
      <c r="A474" t="s">
        <v>847</v>
      </c>
      <c r="B474" s="455" t="s">
        <v>774</v>
      </c>
      <c r="C474" s="455" t="s">
        <v>457</v>
      </c>
      <c r="D474" s="455" t="s">
        <v>1</v>
      </c>
      <c r="E474" s="455" t="s">
        <v>427</v>
      </c>
      <c r="F474" s="455"/>
      <c r="G474" s="558">
        <f xml:space="preserve"> Outputs!J47</f>
        <v>0</v>
      </c>
      <c r="H474" s="558">
        <f xml:space="preserve"> Outputs!K47</f>
        <v>3.0897791510129391E-2</v>
      </c>
      <c r="I474" s="558">
        <f xml:space="preserve"> Outputs!L47</f>
        <v>2.8847791287762714E-2</v>
      </c>
      <c r="J474" s="558">
        <f xml:space="preserve"> Outputs!M47</f>
        <v>1.9597457627118731E-2</v>
      </c>
      <c r="K474" s="558">
        <f xml:space="preserve"> Outputs!N47</f>
        <v>1.0779220779220777E-2</v>
      </c>
      <c r="L474" s="558">
        <f xml:space="preserve"> Outputs!O47</f>
        <v>2.1424900424001248E-2</v>
      </c>
      <c r="M474" s="558">
        <f xml:space="preserve"> Outputs!P47</f>
        <v>3.7422560457875953E-2</v>
      </c>
      <c r="N474" s="558">
        <f xml:space="preserve"> Outputs!Q47</f>
        <v>3.0555639758707454E-2</v>
      </c>
      <c r="O474" s="558">
        <f xml:space="preserve"> Outputs!R47</f>
        <v>3.1522140708501123E-2</v>
      </c>
      <c r="P474" s="558">
        <f xml:space="preserve"> Outputs!S47</f>
        <v>2.8729732247137152E-2</v>
      </c>
      <c r="Q474" s="558">
        <f xml:space="preserve"> Outputs!T47</f>
        <v>2.9587648685595047E-2</v>
      </c>
      <c r="R474" s="558">
        <f xml:space="preserve"> Outputs!U47</f>
        <v>3.1503683270760252E-2</v>
      </c>
      <c r="S474" s="558">
        <f xml:space="preserve"> Outputs!V47</f>
        <v>3.2000000000000473E-2</v>
      </c>
      <c r="T474" s="558">
        <f xml:space="preserve"> Outputs!W47</f>
        <v>3.2000000000000028E-2</v>
      </c>
      <c r="U474" s="558">
        <f xml:space="preserve"> Outputs!X47</f>
        <v>3.0000000000000027E-2</v>
      </c>
      <c r="V474" s="558">
        <f xml:space="preserve"> Outputs!Y47</f>
        <v>2.9999999999999805E-2</v>
      </c>
      <c r="W474" s="558">
        <f xml:space="preserve"> Outputs!Z47</f>
        <v>3.0000000000000027E-2</v>
      </c>
      <c r="X474" s="558">
        <f xml:space="preserve"> Outputs!AA47</f>
        <v>2.9999999999999805E-2</v>
      </c>
      <c r="Y474" s="558">
        <f xml:space="preserve"> Outputs!AB47</f>
        <v>3.0000000000000471E-2</v>
      </c>
    </row>
    <row r="475" spans="1:25" ht="14">
      <c r="A475" t="s">
        <v>847</v>
      </c>
      <c r="B475" s="455" t="s">
        <v>775</v>
      </c>
      <c r="C475" s="455" t="s">
        <v>458</v>
      </c>
      <c r="D475" s="455" t="s">
        <v>1</v>
      </c>
      <c r="E475" s="455" t="s">
        <v>427</v>
      </c>
      <c r="F475" s="455"/>
      <c r="G475" s="558">
        <f xml:space="preserve"> Outputs!J48</f>
        <v>0</v>
      </c>
      <c r="H475" s="558">
        <f xml:space="preserve"> Outputs!K48</f>
        <v>3.2807308970099536E-2</v>
      </c>
      <c r="I475" s="558">
        <f xml:space="preserve"> Outputs!L48</f>
        <v>2.4527543224768911E-2</v>
      </c>
      <c r="J475" s="558">
        <f xml:space="preserve"> Outputs!M48</f>
        <v>9.0266875981162009E-3</v>
      </c>
      <c r="K475" s="558">
        <f xml:space="preserve"> Outputs!N48</f>
        <v>1.5558148580318898E-2</v>
      </c>
      <c r="L475" s="558">
        <f xml:space="preserve"> Outputs!O48</f>
        <v>3.1405591727307502E-2</v>
      </c>
      <c r="M475" s="558">
        <f xml:space="preserve"> Outputs!P48</f>
        <v>3.3419977720014815E-2</v>
      </c>
      <c r="N475" s="558">
        <f xml:space="preserve"> Outputs!Q48</f>
        <v>2.4434063959755781E-2</v>
      </c>
      <c r="O475" s="558">
        <f xml:space="preserve"> Outputs!R48</f>
        <v>3.8715075829605539E-2</v>
      </c>
      <c r="P475" s="558">
        <f xml:space="preserve"> Outputs!S48</f>
        <v>2.8499635627448061E-2</v>
      </c>
      <c r="Q475" s="558">
        <f xml:space="preserve"> Outputs!T48</f>
        <v>3.0499636334166969E-2</v>
      </c>
      <c r="R475" s="558">
        <f xml:space="preserve"> Outputs!U48</f>
        <v>3.2000000000000473E-2</v>
      </c>
      <c r="S475" s="558">
        <f xml:space="preserve"> Outputs!V48</f>
        <v>3.200000000000025E-2</v>
      </c>
      <c r="T475" s="558">
        <f xml:space="preserve"> Outputs!W48</f>
        <v>3.2000000000000473E-2</v>
      </c>
      <c r="U475" s="558">
        <f xml:space="preserve"> Outputs!X48</f>
        <v>3.0000000000000027E-2</v>
      </c>
      <c r="V475" s="558">
        <f xml:space="preserve"> Outputs!Y48</f>
        <v>3.0000000000000027E-2</v>
      </c>
      <c r="W475" s="558">
        <f xml:space="preserve"> Outputs!Z48</f>
        <v>3.0000000000000027E-2</v>
      </c>
      <c r="X475" s="558">
        <f xml:space="preserve"> Outputs!AA48</f>
        <v>3.0000000000000027E-2</v>
      </c>
      <c r="Y475" s="558">
        <f xml:space="preserve"> Outputs!AB48</f>
        <v>3.0000000000000027E-2</v>
      </c>
    </row>
    <row r="476" spans="1:25" ht="14">
      <c r="A476" t="s">
        <v>847</v>
      </c>
      <c r="B476" s="455" t="s">
        <v>776</v>
      </c>
      <c r="C476" s="455" t="s">
        <v>459</v>
      </c>
      <c r="D476" s="455" t="s">
        <v>1</v>
      </c>
      <c r="E476" s="455" t="s">
        <v>427</v>
      </c>
      <c r="F476" s="455"/>
      <c r="G476" s="558">
        <f xml:space="preserve"> Outputs!J49</f>
        <v>0</v>
      </c>
      <c r="H476" s="558">
        <f xml:space="preserve"> Outputs!K49</f>
        <v>2.428722280887019E-2</v>
      </c>
      <c r="I476" s="558">
        <f xml:space="preserve"> Outputs!L49</f>
        <v>1.8556701030927769E-2</v>
      </c>
      <c r="J476" s="558">
        <f xml:space="preserve"> Outputs!M49</f>
        <v>1.1133603238866474E-2</v>
      </c>
      <c r="K476" s="558">
        <f xml:space="preserve"> Outputs!N49</f>
        <v>4.0040040040039138E-3</v>
      </c>
      <c r="L476" s="558">
        <f xml:space="preserve"> Outputs!O49</f>
        <v>1.4955134596211339E-2</v>
      </c>
      <c r="M476" s="558">
        <f xml:space="preserve"> Outputs!P49</f>
        <v>2.8487229862475427E-2</v>
      </c>
      <c r="N476" s="558">
        <f xml:space="preserve"> Outputs!Q49</f>
        <v>2.1012416427889313E-2</v>
      </c>
      <c r="O476" s="558">
        <f xml:space="preserve"> Outputs!R49</f>
        <v>1.7874647541435307E-2</v>
      </c>
      <c r="P476" s="558">
        <f xml:space="preserve"> Outputs!S49</f>
        <v>1.9916629197662017E-2</v>
      </c>
      <c r="Q476" s="558">
        <f xml:space="preserve"> Outputs!T49</f>
        <v>2.0000000000000906E-2</v>
      </c>
      <c r="R476" s="558">
        <f xml:space="preserve"> Outputs!U49</f>
        <v>2.0916629234383644E-2</v>
      </c>
      <c r="S476" s="558">
        <f xml:space="preserve"> Outputs!V49</f>
        <v>2.1000000000000796E-2</v>
      </c>
      <c r="T476" s="558">
        <f xml:space="preserve"> Outputs!W49</f>
        <v>2.1000000000000796E-2</v>
      </c>
      <c r="U476" s="558">
        <f xml:space="preserve"> Outputs!X49</f>
        <v>2.0000000000000018E-2</v>
      </c>
      <c r="V476" s="558">
        <f xml:space="preserve"> Outputs!Y49</f>
        <v>2.0000000000000018E-2</v>
      </c>
      <c r="W476" s="558">
        <f xml:space="preserve"> Outputs!Z49</f>
        <v>2.0000000000000018E-2</v>
      </c>
      <c r="X476" s="558">
        <f xml:space="preserve"> Outputs!AA49</f>
        <v>2.0000000000000018E-2</v>
      </c>
      <c r="Y476" s="558">
        <f xml:space="preserve"> Outputs!AB49</f>
        <v>2.0000000000000018E-2</v>
      </c>
    </row>
    <row r="477" spans="1:25" ht="14">
      <c r="A477" t="s">
        <v>847</v>
      </c>
      <c r="B477" s="455" t="s">
        <v>777</v>
      </c>
      <c r="C477" s="455" t="s">
        <v>460</v>
      </c>
      <c r="D477" s="455" t="s">
        <v>1</v>
      </c>
      <c r="E477" s="455" t="s">
        <v>427</v>
      </c>
      <c r="F477" s="455"/>
      <c r="G477" s="558">
        <f xml:space="preserve"> Outputs!J50</f>
        <v>0</v>
      </c>
      <c r="H477" s="558">
        <f xml:space="preserve"> Outputs!K50</f>
        <v>2.4123000795263305E-2</v>
      </c>
      <c r="I477" s="558">
        <f xml:space="preserve"> Outputs!L50</f>
        <v>2.088006902502193E-2</v>
      </c>
      <c r="J477" s="558">
        <f xml:space="preserve"> Outputs!M50</f>
        <v>1.1409736308316099E-2</v>
      </c>
      <c r="K477" s="558">
        <f xml:space="preserve"> Outputs!N50</f>
        <v>4.4288459931480784E-3</v>
      </c>
      <c r="L477" s="558">
        <f xml:space="preserve"> Outputs!O50</f>
        <v>1.3727121464226277E-2</v>
      </c>
      <c r="M477" s="558">
        <f xml:space="preserve"> Outputs!P50</f>
        <v>2.6343865408288814E-2</v>
      </c>
      <c r="N477" s="558">
        <f xml:space="preserve"> Outputs!Q50</f>
        <v>2.1269790500559882E-2</v>
      </c>
      <c r="O477" s="558">
        <f xml:space="preserve"> Outputs!R50</f>
        <v>1.9909655450194963E-2</v>
      </c>
      <c r="P477" s="558">
        <f xml:space="preserve"> Outputs!S50</f>
        <v>1.983364056224568E-2</v>
      </c>
      <c r="Q477" s="558">
        <f xml:space="preserve"> Outputs!T50</f>
        <v>2.0041983108134875E-2</v>
      </c>
      <c r="R477" s="558">
        <f xml:space="preserve"> Outputs!U50</f>
        <v>2.0751251595618525E-2</v>
      </c>
      <c r="S477" s="558">
        <f xml:space="preserve"> Outputs!V50</f>
        <v>2.1000000000000352E-2</v>
      </c>
      <c r="T477" s="558">
        <f xml:space="preserve"> Outputs!W50</f>
        <v>2.1000000000000796E-2</v>
      </c>
      <c r="U477" s="558">
        <f xml:space="preserve"> Outputs!X50</f>
        <v>2.0000000000000018E-2</v>
      </c>
      <c r="V477" s="558">
        <f xml:space="preserve"> Outputs!Y50</f>
        <v>2.0000000000000018E-2</v>
      </c>
      <c r="W477" s="558">
        <f xml:space="preserve"> Outputs!Z50</f>
        <v>2.000000000000024E-2</v>
      </c>
      <c r="X477" s="558">
        <f xml:space="preserve"> Outputs!AA50</f>
        <v>1.9999999999999796E-2</v>
      </c>
      <c r="Y477" s="558">
        <f xml:space="preserve"> Outputs!AB50</f>
        <v>2.000000000000024E-2</v>
      </c>
    </row>
    <row r="478" spans="1:25" ht="14">
      <c r="A478" t="s">
        <v>847</v>
      </c>
      <c r="B478" s="455" t="s">
        <v>744</v>
      </c>
      <c r="C478" s="455" t="s">
        <v>461</v>
      </c>
      <c r="D478" s="455" t="s">
        <v>1</v>
      </c>
      <c r="E478" s="455" t="s">
        <v>427</v>
      </c>
      <c r="F478" s="455"/>
      <c r="G478" s="558">
        <f xml:space="preserve"> Outputs!J51</f>
        <v>0</v>
      </c>
      <c r="H478" s="558">
        <f xml:space="preserve"> Outputs!K51</f>
        <v>2.515723270440251E-2</v>
      </c>
      <c r="I478" s="558">
        <f xml:space="preserve"> Outputs!L51</f>
        <v>1.5337423312883347E-2</v>
      </c>
      <c r="J478" s="558">
        <f xml:space="preserve"> Outputs!M51</f>
        <v>3.0211480362536403E-3</v>
      </c>
      <c r="K478" s="558">
        <f xml:space="preserve"> Outputs!N51</f>
        <v>8.0321285140563248E-3</v>
      </c>
      <c r="L478" s="558">
        <f xml:space="preserve"> Outputs!O51</f>
        <v>2.2908366533864521E-2</v>
      </c>
      <c r="M478" s="558">
        <f xml:space="preserve"> Outputs!P51</f>
        <v>2.3369036027263812E-2</v>
      </c>
      <c r="N478" s="558">
        <f xml:space="preserve"> Outputs!Q51</f>
        <v>1.8078020932445371E-2</v>
      </c>
      <c r="O478" s="558">
        <f xml:space="preserve"> Outputs!R51</f>
        <v>2.3574481095728794E-2</v>
      </c>
      <c r="P478" s="558">
        <f xml:space="preserve"> Outputs!S51</f>
        <v>2.0000000000000684E-2</v>
      </c>
      <c r="Q478" s="558">
        <f xml:space="preserve"> Outputs!T51</f>
        <v>2.0249908140764772E-2</v>
      </c>
      <c r="R478" s="558">
        <f xml:space="preserve"> Outputs!U51</f>
        <v>2.1000000000000796E-2</v>
      </c>
      <c r="S478" s="558">
        <f xml:space="preserve"> Outputs!V51</f>
        <v>2.1000000000000574E-2</v>
      </c>
      <c r="T478" s="558">
        <f xml:space="preserve"> Outputs!W51</f>
        <v>2.1000000000000796E-2</v>
      </c>
      <c r="U478" s="558">
        <f xml:space="preserve"> Outputs!X51</f>
        <v>2.0000000000000018E-2</v>
      </c>
      <c r="V478" s="558">
        <f xml:space="preserve"> Outputs!Y51</f>
        <v>2.0000000000000018E-2</v>
      </c>
      <c r="W478" s="558">
        <f xml:space="preserve"> Outputs!Z51</f>
        <v>2.0000000000000018E-2</v>
      </c>
      <c r="X478" s="558">
        <f xml:space="preserve"> Outputs!AA51</f>
        <v>2.0000000000000018E-2</v>
      </c>
      <c r="Y478" s="558">
        <f xml:space="preserve"> Outputs!AB51</f>
        <v>2.0000000000000018E-2</v>
      </c>
    </row>
    <row r="479" spans="1:25" ht="14">
      <c r="A479" t="s">
        <v>847</v>
      </c>
      <c r="B479" s="455" t="s">
        <v>778</v>
      </c>
      <c r="C479" s="455" t="s">
        <v>462</v>
      </c>
      <c r="D479" s="455" t="s">
        <v>1</v>
      </c>
      <c r="E479" s="455" t="s">
        <v>427</v>
      </c>
      <c r="F479" s="455"/>
      <c r="G479" s="558">
        <f xml:space="preserve"> Outputs!J52</f>
        <v>0</v>
      </c>
      <c r="H479" s="558">
        <f xml:space="preserve"> Outputs!K52</f>
        <v>6.7747907148660858E-3</v>
      </c>
      <c r="I479" s="558">
        <f xml:space="preserve"> Outputs!L52</f>
        <v>7.967722262740784E-3</v>
      </c>
      <c r="J479" s="558">
        <f xml:space="preserve"> Outputs!M52</f>
        <v>8.1877213188026321E-3</v>
      </c>
      <c r="K479" s="558">
        <f xml:space="preserve"> Outputs!N52</f>
        <v>6.3503747860726989E-3</v>
      </c>
      <c r="L479" s="558">
        <f xml:space="preserve"> Outputs!O52</f>
        <v>7.6977789597749702E-3</v>
      </c>
      <c r="M479" s="558">
        <f xml:space="preserve"> Outputs!P52</f>
        <v>1.1078695049587139E-2</v>
      </c>
      <c r="N479" s="558">
        <f xml:space="preserve"> Outputs!Q52</f>
        <v>9.2858492581475716E-3</v>
      </c>
      <c r="O479" s="558">
        <f xml:space="preserve"> Outputs!R52</f>
        <v>1.161248525830616E-2</v>
      </c>
      <c r="P479" s="558">
        <f xml:space="preserve"> Outputs!S52</f>
        <v>8.8960916848914717E-3</v>
      </c>
      <c r="Q479" s="558">
        <f xml:space="preserve"> Outputs!T52</f>
        <v>9.5456655774601717E-3</v>
      </c>
      <c r="R479" s="558">
        <f xml:space="preserve"> Outputs!U52</f>
        <v>1.0752431675141727E-2</v>
      </c>
      <c r="S479" s="558">
        <f xml:space="preserve"> Outputs!V52</f>
        <v>1.1000000000000121E-2</v>
      </c>
      <c r="T479" s="558">
        <f xml:space="preserve"> Outputs!W52</f>
        <v>1.0999999999999233E-2</v>
      </c>
      <c r="U479" s="558">
        <f xml:space="preserve"> Outputs!X52</f>
        <v>1.0000000000000009E-2</v>
      </c>
      <c r="V479" s="558">
        <f xml:space="preserve"> Outputs!Y52</f>
        <v>9.9999999999997868E-3</v>
      </c>
      <c r="W479" s="558">
        <f xml:space="preserve"> Outputs!Z52</f>
        <v>9.9999999999997868E-3</v>
      </c>
      <c r="X479" s="558">
        <f xml:space="preserve"> Outputs!AA52</f>
        <v>1.0000000000000009E-2</v>
      </c>
      <c r="Y479" s="558">
        <f xml:space="preserve"> Outputs!AB52</f>
        <v>1.0000000000000231E-2</v>
      </c>
    </row>
    <row r="480" spans="1:25" ht="14">
      <c r="A480" t="s">
        <v>847</v>
      </c>
      <c r="B480" s="455" t="s">
        <v>779</v>
      </c>
      <c r="C480" s="455" t="s">
        <v>463</v>
      </c>
      <c r="D480" s="455" t="s">
        <v>1</v>
      </c>
      <c r="E480" s="455" t="s">
        <v>427</v>
      </c>
      <c r="F480" s="455"/>
      <c r="G480" s="558">
        <f xml:space="preserve"> Outputs!J55</f>
        <v>0</v>
      </c>
      <c r="H480" s="558">
        <f xml:space="preserve"> Outputs!K55</f>
        <v>0</v>
      </c>
      <c r="I480" s="558">
        <f xml:space="preserve"> Outputs!L55</f>
        <v>0</v>
      </c>
      <c r="J480" s="558">
        <f xml:space="preserve"> Outputs!M55</f>
        <v>0</v>
      </c>
      <c r="K480" s="558">
        <f xml:space="preserve"> Outputs!N55</f>
        <v>0</v>
      </c>
      <c r="L480" s="558">
        <f xml:space="preserve"> Outputs!O55</f>
        <v>0</v>
      </c>
      <c r="M480" s="558">
        <f xml:space="preserve"> Outputs!P55</f>
        <v>0</v>
      </c>
      <c r="N480" s="558">
        <f xml:space="preserve"> Outputs!Q55</f>
        <v>0</v>
      </c>
      <c r="O480" s="558">
        <f xml:space="preserve"> Outputs!R55</f>
        <v>0</v>
      </c>
      <c r="P480" s="558">
        <f xml:space="preserve"> Outputs!S55</f>
        <v>0.03</v>
      </c>
      <c r="Q480" s="558">
        <f xml:space="preserve"> Outputs!T55</f>
        <v>0.03</v>
      </c>
      <c r="R480" s="558">
        <f xml:space="preserve"> Outputs!U55</f>
        <v>0.03</v>
      </c>
      <c r="S480" s="558">
        <f xml:space="preserve"> Outputs!V55</f>
        <v>0.03</v>
      </c>
      <c r="T480" s="558">
        <f xml:space="preserve"> Outputs!W55</f>
        <v>0.03</v>
      </c>
      <c r="U480" s="558">
        <f xml:space="preserve"> Outputs!X55</f>
        <v>0.03</v>
      </c>
      <c r="V480" s="558">
        <f xml:space="preserve"> Outputs!Y55</f>
        <v>0.03</v>
      </c>
      <c r="W480" s="558">
        <f xml:space="preserve"> Outputs!Z55</f>
        <v>0.03</v>
      </c>
      <c r="X480" s="558">
        <f xml:space="preserve"> Outputs!AA55</f>
        <v>0.03</v>
      </c>
      <c r="Y480" s="558">
        <f xml:space="preserve"> Outputs!AB55</f>
        <v>0.03</v>
      </c>
    </row>
    <row r="481" spans="1:25" ht="14">
      <c r="A481" t="s">
        <v>847</v>
      </c>
      <c r="B481" s="455" t="s">
        <v>780</v>
      </c>
      <c r="C481" s="455" t="s">
        <v>464</v>
      </c>
      <c r="D481" s="455" t="s">
        <v>1</v>
      </c>
      <c r="E481" s="455" t="s">
        <v>427</v>
      </c>
      <c r="F481" s="455"/>
      <c r="G481" s="558">
        <f xml:space="preserve"> Outputs!J56</f>
        <v>0</v>
      </c>
      <c r="H481" s="558">
        <f xml:space="preserve"> Outputs!K56</f>
        <v>0</v>
      </c>
      <c r="I481" s="558">
        <f xml:space="preserve"> Outputs!L56</f>
        <v>0</v>
      </c>
      <c r="J481" s="558">
        <f xml:space="preserve"> Outputs!M56</f>
        <v>0</v>
      </c>
      <c r="K481" s="558">
        <f xml:space="preserve"> Outputs!N56</f>
        <v>0</v>
      </c>
      <c r="L481" s="558">
        <f xml:space="preserve"> Outputs!O56</f>
        <v>0</v>
      </c>
      <c r="M481" s="558">
        <f xml:space="preserve"> Outputs!P56</f>
        <v>0</v>
      </c>
      <c r="N481" s="558">
        <f xml:space="preserve"> Outputs!Q56</f>
        <v>0</v>
      </c>
      <c r="O481" s="558">
        <f xml:space="preserve"> Outputs!R56</f>
        <v>0</v>
      </c>
      <c r="P481" s="558">
        <f xml:space="preserve"> Outputs!S56</f>
        <v>0.02</v>
      </c>
      <c r="Q481" s="558">
        <f xml:space="preserve"> Outputs!T56</f>
        <v>0.02</v>
      </c>
      <c r="R481" s="558">
        <f xml:space="preserve"> Outputs!U56</f>
        <v>0.02</v>
      </c>
      <c r="S481" s="558">
        <f xml:space="preserve"> Outputs!V56</f>
        <v>0.02</v>
      </c>
      <c r="T481" s="558">
        <f xml:space="preserve"> Outputs!W56</f>
        <v>0.02</v>
      </c>
      <c r="U481" s="558">
        <f xml:space="preserve"> Outputs!X56</f>
        <v>0.02</v>
      </c>
      <c r="V481" s="558">
        <f xml:space="preserve"> Outputs!Y56</f>
        <v>0.02</v>
      </c>
      <c r="W481" s="558">
        <f xml:space="preserve"> Outputs!Z56</f>
        <v>0.02</v>
      </c>
      <c r="X481" s="558">
        <f xml:space="preserve"> Outputs!AA56</f>
        <v>0.02</v>
      </c>
      <c r="Y481" s="558">
        <f xml:space="preserve"> Outputs!AB56</f>
        <v>0.02</v>
      </c>
    </row>
    <row r="482" spans="1:25" ht="14">
      <c r="A482" t="s">
        <v>847</v>
      </c>
      <c r="B482" t="s">
        <v>792</v>
      </c>
      <c r="C482" t="s">
        <v>794</v>
      </c>
      <c r="D482" s="455" t="s">
        <v>796</v>
      </c>
      <c r="E482" s="455" t="s">
        <v>427</v>
      </c>
      <c r="F482" s="559" t="str">
        <f t="shared" ref="F482" ca="1" si="42">CONCATENATE("[…]", TEXT(NOW(),"dd/mm/yyy hh:mm:ss"))</f>
        <v>[…]12/12/2019 13:28:34</v>
      </c>
      <c r="G482" s="559" t="str">
        <f t="shared" ref="G482:Y482" ca="1" si="43">CONCATENATE("[…]", TEXT(NOW(),"dd/mm/yyy hh:mm:ss"))</f>
        <v>[…]12/12/2019 13:28:34</v>
      </c>
      <c r="H482" s="559" t="str">
        <f t="shared" ca="1" si="43"/>
        <v>[…]12/12/2019 13:28:34</v>
      </c>
      <c r="I482" s="559" t="str">
        <f t="shared" ca="1" si="43"/>
        <v>[…]12/12/2019 13:28:34</v>
      </c>
      <c r="J482" s="559" t="str">
        <f t="shared" ca="1" si="43"/>
        <v>[…]12/12/2019 13:28:34</v>
      </c>
      <c r="K482" s="559" t="str">
        <f t="shared" ca="1" si="43"/>
        <v>[…]12/12/2019 13:28:34</v>
      </c>
      <c r="L482" s="559" t="str">
        <f t="shared" ca="1" si="43"/>
        <v>[…]12/12/2019 13:28:34</v>
      </c>
      <c r="M482" s="559" t="str">
        <f t="shared" ca="1" si="43"/>
        <v>[…]12/12/2019 13:28:34</v>
      </c>
      <c r="N482" s="559" t="str">
        <f t="shared" ca="1" si="43"/>
        <v>[…]12/12/2019 13:28:34</v>
      </c>
      <c r="O482" s="559" t="str">
        <f t="shared" ca="1" si="43"/>
        <v>[…]12/12/2019 13:28:34</v>
      </c>
      <c r="P482" s="559" t="str">
        <f t="shared" ca="1" si="43"/>
        <v>[…]12/12/2019 13:28:34</v>
      </c>
      <c r="Q482" s="559" t="str">
        <f t="shared" ca="1" si="43"/>
        <v>[…]12/12/2019 13:28:34</v>
      </c>
      <c r="R482" s="559" t="str">
        <f t="shared" ca="1" si="43"/>
        <v>[…]12/12/2019 13:28:34</v>
      </c>
      <c r="S482" s="559" t="str">
        <f t="shared" ca="1" si="43"/>
        <v>[…]12/12/2019 13:28:34</v>
      </c>
      <c r="T482" s="559" t="str">
        <f t="shared" ca="1" si="43"/>
        <v>[…]12/12/2019 13:28:34</v>
      </c>
      <c r="U482" s="559" t="str">
        <f t="shared" ca="1" si="43"/>
        <v>[…]12/12/2019 13:28:34</v>
      </c>
      <c r="V482" s="559" t="str">
        <f t="shared" ca="1" si="43"/>
        <v>[…]12/12/2019 13:28:34</v>
      </c>
      <c r="W482" s="559" t="str">
        <f t="shared" ca="1" si="43"/>
        <v>[…]12/12/2019 13:28:34</v>
      </c>
      <c r="X482" s="559" t="str">
        <f t="shared" ca="1" si="43"/>
        <v>[…]12/12/2019 13:28:34</v>
      </c>
      <c r="Y482" s="559" t="str">
        <f t="shared" ca="1" si="43"/>
        <v>[…]12/12/2019 13:28:34</v>
      </c>
    </row>
    <row r="483" spans="1:25" ht="14">
      <c r="A483" t="s">
        <v>847</v>
      </c>
      <c r="B483" t="s">
        <v>793</v>
      </c>
      <c r="C483" t="s">
        <v>795</v>
      </c>
      <c r="D483" s="455" t="s">
        <v>796</v>
      </c>
      <c r="E483" s="455" t="s">
        <v>427</v>
      </c>
      <c r="F483" t="str">
        <f t="shared" ref="F483" ca="1" si="44">MID(CELL("filename"),SEARCH("[",CELL("filename"))+1,SEARCH("]",CELL("filename"))-SEARCH("[",CELL("filename"))-1)</f>
        <v>Inflation model_FD.xlsx</v>
      </c>
      <c r="G483" t="str">
        <f t="shared" ref="G483:Y483" ca="1" si="45">MID(CELL("filename"),SEARCH("[",CELL("filename"))+1,SEARCH("]",CELL("filename"))-SEARCH("[",CELL("filename"))-1)</f>
        <v>Inflation model_FD.xlsx</v>
      </c>
      <c r="H483" t="str">
        <f t="shared" ca="1" si="45"/>
        <v>Inflation model_FD.xlsx</v>
      </c>
      <c r="I483" t="str">
        <f t="shared" ca="1" si="45"/>
        <v>Inflation model_FD.xlsx</v>
      </c>
      <c r="J483" t="str">
        <f t="shared" ca="1" si="45"/>
        <v>Inflation model_FD.xlsx</v>
      </c>
      <c r="K483" t="str">
        <f t="shared" ca="1" si="45"/>
        <v>Inflation model_FD.xlsx</v>
      </c>
      <c r="L483" t="str">
        <f t="shared" ca="1" si="45"/>
        <v>Inflation model_FD.xlsx</v>
      </c>
      <c r="M483" t="str">
        <f t="shared" ca="1" si="45"/>
        <v>Inflation model_FD.xlsx</v>
      </c>
      <c r="N483" t="str">
        <f t="shared" ca="1" si="45"/>
        <v>Inflation model_FD.xlsx</v>
      </c>
      <c r="O483" t="str">
        <f t="shared" ca="1" si="45"/>
        <v>Inflation model_FD.xlsx</v>
      </c>
      <c r="P483" t="str">
        <f t="shared" ca="1" si="45"/>
        <v>Inflation model_FD.xlsx</v>
      </c>
      <c r="Q483" t="str">
        <f t="shared" ca="1" si="45"/>
        <v>Inflation model_FD.xlsx</v>
      </c>
      <c r="R483" t="str">
        <f t="shared" ca="1" si="45"/>
        <v>Inflation model_FD.xlsx</v>
      </c>
      <c r="S483" t="str">
        <f t="shared" ca="1" si="45"/>
        <v>Inflation model_FD.xlsx</v>
      </c>
      <c r="T483" t="str">
        <f t="shared" ca="1" si="45"/>
        <v>Inflation model_FD.xlsx</v>
      </c>
      <c r="U483" t="str">
        <f t="shared" ca="1" si="45"/>
        <v>Inflation model_FD.xlsx</v>
      </c>
      <c r="V483" t="str">
        <f t="shared" ca="1" si="45"/>
        <v>Inflation model_FD.xlsx</v>
      </c>
      <c r="W483" t="str">
        <f t="shared" ca="1" si="45"/>
        <v>Inflation model_FD.xlsx</v>
      </c>
      <c r="X483" t="str">
        <f t="shared" ca="1" si="45"/>
        <v>Inflation model_FD.xlsx</v>
      </c>
      <c r="Y483" t="str">
        <f t="shared" ca="1" si="45"/>
        <v>Inflation model_FD.xlsx</v>
      </c>
    </row>
    <row r="484" spans="1:25" ht="14">
      <c r="A484" t="s">
        <v>848</v>
      </c>
      <c r="B484" s="455" t="s">
        <v>743</v>
      </c>
      <c r="C484" s="455" t="s">
        <v>426</v>
      </c>
      <c r="D484" s="455" t="s">
        <v>50</v>
      </c>
      <c r="E484" s="455" t="s">
        <v>427</v>
      </c>
      <c r="F484" s="455"/>
      <c r="G484" s="456">
        <f xml:space="preserve"> Outputs!J9</f>
        <v>12</v>
      </c>
      <c r="H484" s="456">
        <f xml:space="preserve"> Outputs!K9</f>
        <v>12</v>
      </c>
      <c r="I484" s="456">
        <f xml:space="preserve"> Outputs!L9</f>
        <v>12</v>
      </c>
      <c r="J484" s="456">
        <f xml:space="preserve"> Outputs!M9</f>
        <v>12</v>
      </c>
      <c r="K484" s="456">
        <f xml:space="preserve"> Outputs!N9</f>
        <v>12</v>
      </c>
      <c r="L484" s="456">
        <f xml:space="preserve"> Outputs!O9</f>
        <v>12</v>
      </c>
      <c r="M484" s="456">
        <f xml:space="preserve"> Outputs!P9</f>
        <v>12</v>
      </c>
      <c r="N484" s="456">
        <f xml:space="preserve"> Outputs!Q9</f>
        <v>12</v>
      </c>
      <c r="O484" s="456">
        <f xml:space="preserve"> Outputs!R9</f>
        <v>12</v>
      </c>
      <c r="P484" s="456">
        <f xml:space="preserve"> Outputs!S9</f>
        <v>12</v>
      </c>
      <c r="Q484" s="456">
        <f xml:space="preserve"> Outputs!T9</f>
        <v>12</v>
      </c>
      <c r="R484" s="456">
        <f xml:space="preserve"> Outputs!U9</f>
        <v>12</v>
      </c>
      <c r="S484" s="456">
        <f xml:space="preserve"> Outputs!V9</f>
        <v>12</v>
      </c>
      <c r="T484" s="456">
        <f xml:space="preserve"> Outputs!W9</f>
        <v>12</v>
      </c>
      <c r="U484" s="456">
        <f xml:space="preserve"> Outputs!X9</f>
        <v>12</v>
      </c>
      <c r="V484" s="456">
        <f xml:space="preserve"> Outputs!Y9</f>
        <v>12</v>
      </c>
      <c r="W484" s="456">
        <f xml:space="preserve"> Outputs!Z9</f>
        <v>12</v>
      </c>
      <c r="X484" s="456">
        <f xml:space="preserve"> Outputs!AA9</f>
        <v>12</v>
      </c>
      <c r="Y484" s="456">
        <f xml:space="preserve"> Outputs!AB9</f>
        <v>12</v>
      </c>
    </row>
    <row r="485" spans="1:25" ht="14">
      <c r="A485" t="s">
        <v>848</v>
      </c>
      <c r="B485" s="455" t="s">
        <v>745</v>
      </c>
      <c r="C485" s="455" t="s">
        <v>428</v>
      </c>
      <c r="D485" s="455" t="s">
        <v>50</v>
      </c>
      <c r="E485" s="455" t="s">
        <v>427</v>
      </c>
      <c r="F485" s="455"/>
      <c r="G485" s="456">
        <f xml:space="preserve"> Outputs!J10</f>
        <v>234.4</v>
      </c>
      <c r="H485" s="456">
        <f xml:space="preserve"> Outputs!K10</f>
        <v>242.5</v>
      </c>
      <c r="I485" s="456">
        <f xml:space="preserve"> Outputs!L10</f>
        <v>249.5</v>
      </c>
      <c r="J485" s="456">
        <f xml:space="preserve"> Outputs!M10</f>
        <v>255.7</v>
      </c>
      <c r="K485" s="456">
        <f xml:space="preserve"> Outputs!N10</f>
        <v>258</v>
      </c>
      <c r="L485" s="456">
        <f xml:space="preserve"> Outputs!O10</f>
        <v>261.39999999999998</v>
      </c>
      <c r="M485" s="456">
        <f xml:space="preserve"> Outputs!P10</f>
        <v>270.60000000000002</v>
      </c>
      <c r="N485" s="456">
        <f xml:space="preserve"> Outputs!Q10</f>
        <v>279.7</v>
      </c>
      <c r="O485" s="456">
        <f xml:space="preserve"> Outputs!R10</f>
        <v>288.2</v>
      </c>
      <c r="P485" s="456">
        <f xml:space="preserve"> Outputs!S10</f>
        <v>296.81994379694231</v>
      </c>
      <c r="Q485" s="456">
        <f xml:space="preserve"> Outputs!T10</f>
        <v>305.32865399748647</v>
      </c>
      <c r="R485" s="456">
        <f xml:space="preserve"> Outputs!U10</f>
        <v>314.69193444620061</v>
      </c>
      <c r="S485" s="456">
        <f xml:space="preserve"> Outputs!V10</f>
        <v>324.76207634847918</v>
      </c>
      <c r="T485" s="456">
        <f xml:space="preserve"> Outputs!W10</f>
        <v>335.15446279163058</v>
      </c>
      <c r="U485" s="456">
        <f xml:space="preserve"> Outputs!X10</f>
        <v>345.2090966753795</v>
      </c>
      <c r="V485" s="456">
        <f xml:space="preserve"> Outputs!Y10</f>
        <v>355.56536957564089</v>
      </c>
      <c r="W485" s="456">
        <f xml:space="preserve"> Outputs!Z10</f>
        <v>366.2323306629101</v>
      </c>
      <c r="X485" s="456">
        <f xml:space="preserve"> Outputs!AA10</f>
        <v>377.21930058279742</v>
      </c>
      <c r="Y485" s="456">
        <f xml:space="preserve"> Outputs!AB10</f>
        <v>388.53587960028136</v>
      </c>
    </row>
    <row r="486" spans="1:25" ht="14">
      <c r="A486" t="s">
        <v>848</v>
      </c>
      <c r="B486" s="455" t="s">
        <v>746</v>
      </c>
      <c r="C486" s="455" t="s">
        <v>429</v>
      </c>
      <c r="D486" s="455" t="s">
        <v>50</v>
      </c>
      <c r="E486" s="455" t="s">
        <v>427</v>
      </c>
      <c r="F486" s="455"/>
      <c r="G486" s="456">
        <f xml:space="preserve"> Outputs!J11</f>
        <v>235.2</v>
      </c>
      <c r="H486" s="456">
        <f xml:space="preserve"> Outputs!K11</f>
        <v>242.4</v>
      </c>
      <c r="I486" s="456">
        <f xml:space="preserve"> Outputs!L11</f>
        <v>250</v>
      </c>
      <c r="J486" s="456">
        <f xml:space="preserve"> Outputs!M11</f>
        <v>255.9</v>
      </c>
      <c r="K486" s="456">
        <f xml:space="preserve"> Outputs!N11</f>
        <v>258.5</v>
      </c>
      <c r="L486" s="456">
        <f xml:space="preserve"> Outputs!O11</f>
        <v>262.10000000000002</v>
      </c>
      <c r="M486" s="456">
        <f xml:space="preserve"> Outputs!P11</f>
        <v>271.7</v>
      </c>
      <c r="N486" s="456">
        <f xml:space="preserve"> Outputs!Q11</f>
        <v>280.7</v>
      </c>
      <c r="O486" s="456">
        <f xml:space="preserve"> Outputs!R11</f>
        <v>289.2</v>
      </c>
      <c r="P486" s="456">
        <f xml:space="preserve"> Outputs!S11</f>
        <v>297.50379137925444</v>
      </c>
      <c r="Q486" s="456">
        <f xml:space="preserve"> Outputs!T11</f>
        <v>306.08167682745864</v>
      </c>
      <c r="R486" s="456">
        <f xml:space="preserve"> Outputs!U11</f>
        <v>315.51905088813692</v>
      </c>
      <c r="S486" s="456">
        <f xml:space="preserve"> Outputs!V11</f>
        <v>325.61566051655751</v>
      </c>
      <c r="T486" s="456">
        <f xml:space="preserve"> Outputs!W11</f>
        <v>336.03536165308736</v>
      </c>
      <c r="U486" s="456">
        <f xml:space="preserve"> Outputs!X11</f>
        <v>346.11642250268</v>
      </c>
      <c r="V486" s="456">
        <f xml:space="preserve"> Outputs!Y11</f>
        <v>356.49991517776039</v>
      </c>
      <c r="W486" s="456">
        <f xml:space="preserve"> Outputs!Z11</f>
        <v>367.19491263309322</v>
      </c>
      <c r="X486" s="456">
        <f xml:space="preserve"> Outputs!AA11</f>
        <v>378.21076001208604</v>
      </c>
      <c r="Y486" s="456">
        <f xml:space="preserve"> Outputs!AB11</f>
        <v>389.55708281244864</v>
      </c>
    </row>
    <row r="487" spans="1:25" ht="14">
      <c r="A487" t="s">
        <v>848</v>
      </c>
      <c r="B487" s="455" t="s">
        <v>747</v>
      </c>
      <c r="C487" s="455" t="s">
        <v>430</v>
      </c>
      <c r="D487" s="455" t="s">
        <v>50</v>
      </c>
      <c r="E487" s="455" t="s">
        <v>427</v>
      </c>
      <c r="F487" s="455"/>
      <c r="G487" s="456">
        <f xml:space="preserve"> Outputs!J12</f>
        <v>235.2</v>
      </c>
      <c r="H487" s="456">
        <f xml:space="preserve"> Outputs!K12</f>
        <v>241.8</v>
      </c>
      <c r="I487" s="456">
        <f xml:space="preserve"> Outputs!L12</f>
        <v>249.7</v>
      </c>
      <c r="J487" s="456">
        <f xml:space="preserve"> Outputs!M12</f>
        <v>256.3</v>
      </c>
      <c r="K487" s="456">
        <f xml:space="preserve"> Outputs!N12</f>
        <v>258.89999999999998</v>
      </c>
      <c r="L487" s="456">
        <f xml:space="preserve"> Outputs!O12</f>
        <v>263.10000000000002</v>
      </c>
      <c r="M487" s="456">
        <f xml:space="preserve"> Outputs!P12</f>
        <v>272.3</v>
      </c>
      <c r="N487" s="456">
        <f xml:space="preserve"> Outputs!Q12</f>
        <v>281.5</v>
      </c>
      <c r="O487" s="456">
        <f xml:space="preserve"> Outputs!R12</f>
        <v>289.60000000000002</v>
      </c>
      <c r="P487" s="456">
        <f xml:space="preserve"> Outputs!S12</f>
        <v>298.18921448748932</v>
      </c>
      <c r="Q487" s="456">
        <f xml:space="preserve"> Outputs!T12</f>
        <v>306.8365568148742</v>
      </c>
      <c r="R487" s="456">
        <f xml:space="preserve"> Outputs!U12</f>
        <v>316.34834127078682</v>
      </c>
      <c r="S487" s="456">
        <f xml:space="preserve"> Outputs!V12</f>
        <v>326.47148819145218</v>
      </c>
      <c r="T487" s="456">
        <f xml:space="preserve"> Outputs!W12</f>
        <v>336.91857581357868</v>
      </c>
      <c r="U487" s="456">
        <f xml:space="preserve"> Outputs!X12</f>
        <v>347.02613308798607</v>
      </c>
      <c r="V487" s="456">
        <f xml:space="preserve"> Outputs!Y12</f>
        <v>357.43691708062568</v>
      </c>
      <c r="W487" s="456">
        <f xml:space="preserve"> Outputs!Z12</f>
        <v>368.16002459304445</v>
      </c>
      <c r="X487" s="456">
        <f xml:space="preserve"> Outputs!AA12</f>
        <v>379.20482533083577</v>
      </c>
      <c r="Y487" s="456">
        <f xml:space="preserve"> Outputs!AB12</f>
        <v>390.58097009076084</v>
      </c>
    </row>
    <row r="488" spans="1:25" ht="14">
      <c r="A488" t="s">
        <v>848</v>
      </c>
      <c r="B488" s="455" t="s">
        <v>748</v>
      </c>
      <c r="C488" s="455" t="s">
        <v>431</v>
      </c>
      <c r="D488" s="455" t="s">
        <v>50</v>
      </c>
      <c r="E488" s="455" t="s">
        <v>427</v>
      </c>
      <c r="F488" s="455"/>
      <c r="G488" s="456">
        <f xml:space="preserve"> Outputs!J13</f>
        <v>234.7</v>
      </c>
      <c r="H488" s="456">
        <f xml:space="preserve"> Outputs!K13</f>
        <v>242.1</v>
      </c>
      <c r="I488" s="456">
        <f xml:space="preserve"> Outputs!L13</f>
        <v>249.7</v>
      </c>
      <c r="J488" s="456">
        <f xml:space="preserve"> Outputs!M13</f>
        <v>256</v>
      </c>
      <c r="K488" s="456">
        <f xml:space="preserve"> Outputs!N13</f>
        <v>258.60000000000002</v>
      </c>
      <c r="L488" s="456">
        <f xml:space="preserve"> Outputs!O13</f>
        <v>263.39999999999998</v>
      </c>
      <c r="M488" s="456">
        <f xml:space="preserve"> Outputs!P13</f>
        <v>272.89999999999998</v>
      </c>
      <c r="N488" s="456">
        <f xml:space="preserve"> Outputs!Q13</f>
        <v>281.7</v>
      </c>
      <c r="O488" s="456">
        <f xml:space="preserve"> Outputs!R13</f>
        <v>289.5</v>
      </c>
      <c r="P488" s="456">
        <f xml:space="preserve"> Outputs!S13</f>
        <v>298.87621675152292</v>
      </c>
      <c r="Q488" s="456">
        <f xml:space="preserve"> Outputs!T13</f>
        <v>307.59329853998446</v>
      </c>
      <c r="R488" s="456">
        <f xml:space="preserve"> Outputs!U13</f>
        <v>317.17981130799899</v>
      </c>
      <c r="S488" s="456">
        <f xml:space="preserve"> Outputs!V13</f>
        <v>327.32956526985515</v>
      </c>
      <c r="T488" s="456">
        <f xml:space="preserve"> Outputs!W13</f>
        <v>337.80411135849056</v>
      </c>
      <c r="U488" s="456">
        <f xml:space="preserve"> Outputs!X13</f>
        <v>347.9382346992453</v>
      </c>
      <c r="V488" s="456">
        <f xml:space="preserve"> Outputs!Y13</f>
        <v>358.37638174022266</v>
      </c>
      <c r="W488" s="456">
        <f xml:space="preserve"> Outputs!Z13</f>
        <v>369.12767319242937</v>
      </c>
      <c r="X488" s="456">
        <f xml:space="preserve"> Outputs!AA13</f>
        <v>380.20150338820224</v>
      </c>
      <c r="Y488" s="456">
        <f xml:space="preserve"> Outputs!AB13</f>
        <v>391.60754848984834</v>
      </c>
    </row>
    <row r="489" spans="1:25" ht="14">
      <c r="A489" t="s">
        <v>848</v>
      </c>
      <c r="B489" s="455" t="s">
        <v>749</v>
      </c>
      <c r="C489" s="455" t="s">
        <v>432</v>
      </c>
      <c r="D489" s="455" t="s">
        <v>50</v>
      </c>
      <c r="E489" s="455" t="s">
        <v>427</v>
      </c>
      <c r="F489" s="455"/>
      <c r="G489" s="456">
        <f xml:space="preserve"> Outputs!J14</f>
        <v>236.1</v>
      </c>
      <c r="H489" s="456">
        <f xml:space="preserve"> Outputs!K14</f>
        <v>243</v>
      </c>
      <c r="I489" s="456">
        <f xml:space="preserve"> Outputs!L14</f>
        <v>251</v>
      </c>
      <c r="J489" s="456">
        <f xml:space="preserve"> Outputs!M14</f>
        <v>257</v>
      </c>
      <c r="K489" s="456">
        <f xml:space="preserve"> Outputs!N14</f>
        <v>259.8</v>
      </c>
      <c r="L489" s="456">
        <f xml:space="preserve"> Outputs!O14</f>
        <v>264.39999999999998</v>
      </c>
      <c r="M489" s="456">
        <f xml:space="preserve"> Outputs!P14</f>
        <v>274.7</v>
      </c>
      <c r="N489" s="456">
        <f xml:space="preserve"> Outputs!Q14</f>
        <v>284.2</v>
      </c>
      <c r="O489" s="456">
        <f xml:space="preserve"> Outputs!R14</f>
        <v>291.5</v>
      </c>
      <c r="P489" s="456">
        <f xml:space="preserve"> Outputs!S14</f>
        <v>299.5648018095942</v>
      </c>
      <c r="Q489" s="456">
        <f xml:space="preserve"> Outputs!T14</f>
        <v>308.35190659433681</v>
      </c>
      <c r="R489" s="456">
        <f xml:space="preserve"> Outputs!U14</f>
        <v>318.01346672864008</v>
      </c>
      <c r="S489" s="456">
        <f xml:space="preserve"> Outputs!V14</f>
        <v>328.1898976639568</v>
      </c>
      <c r="T489" s="456">
        <f xml:space="preserve"> Outputs!W14</f>
        <v>338.69197438920344</v>
      </c>
      <c r="U489" s="456">
        <f xml:space="preserve"> Outputs!X14</f>
        <v>348.85273362087958</v>
      </c>
      <c r="V489" s="456">
        <f xml:space="preserve"> Outputs!Y14</f>
        <v>359.31831562950595</v>
      </c>
      <c r="W489" s="456">
        <f xml:space="preserve"> Outputs!Z14</f>
        <v>370.09786509839114</v>
      </c>
      <c r="X489" s="456">
        <f xml:space="preserve"> Outputs!AA14</f>
        <v>381.20080105134286</v>
      </c>
      <c r="Y489" s="456">
        <f xml:space="preserve"> Outputs!AB14</f>
        <v>392.63682508288315</v>
      </c>
    </row>
    <row r="490" spans="1:25" ht="14">
      <c r="A490" t="s">
        <v>848</v>
      </c>
      <c r="B490" s="455" t="s">
        <v>750</v>
      </c>
      <c r="C490" s="455" t="s">
        <v>433</v>
      </c>
      <c r="D490" s="455" t="s">
        <v>50</v>
      </c>
      <c r="E490" s="455" t="s">
        <v>427</v>
      </c>
      <c r="F490" s="455"/>
      <c r="G490" s="456">
        <f xml:space="preserve"> Outputs!J15</f>
        <v>237.9</v>
      </c>
      <c r="H490" s="456">
        <f xml:space="preserve"> Outputs!K15</f>
        <v>244.2</v>
      </c>
      <c r="I490" s="456">
        <f xml:space="preserve"> Outputs!L15</f>
        <v>251.9</v>
      </c>
      <c r="J490" s="456">
        <f xml:space="preserve"> Outputs!M15</f>
        <v>257.60000000000002</v>
      </c>
      <c r="K490" s="456">
        <f xml:space="preserve"> Outputs!N15</f>
        <v>259.60000000000002</v>
      </c>
      <c r="L490" s="456">
        <f xml:space="preserve"> Outputs!O15</f>
        <v>264.89999999999998</v>
      </c>
      <c r="M490" s="456">
        <f xml:space="preserve"> Outputs!P15</f>
        <v>275.10000000000002</v>
      </c>
      <c r="N490" s="456">
        <f xml:space="preserve"> Outputs!Q15</f>
        <v>284.10000000000002</v>
      </c>
      <c r="O490" s="456">
        <f xml:space="preserve"> Outputs!R15</f>
        <v>292.14789585630507</v>
      </c>
      <c r="P490" s="456">
        <f xml:space="preserve"> Outputs!S15</f>
        <v>300.25497330832422</v>
      </c>
      <c r="Q490" s="456">
        <f xml:space="preserve"> Outputs!T15</f>
        <v>309.11238558080265</v>
      </c>
      <c r="R490" s="456">
        <f xml:space="preserve"> Outputs!U15</f>
        <v>318.84931327663418</v>
      </c>
      <c r="S490" s="456">
        <f xml:space="preserve"> Outputs!V15</f>
        <v>329.05249130148667</v>
      </c>
      <c r="T490" s="456">
        <f xml:space="preserve"> Outputs!W15</f>
        <v>339.58217102313426</v>
      </c>
      <c r="U490" s="456">
        <f xml:space="preserve"> Outputs!X15</f>
        <v>349.76963615382829</v>
      </c>
      <c r="V490" s="456">
        <f xml:space="preserve"> Outputs!Y15</f>
        <v>360.26272523844312</v>
      </c>
      <c r="W490" s="456">
        <f xml:space="preserve"> Outputs!Z15</f>
        <v>371.07060699559645</v>
      </c>
      <c r="X490" s="456">
        <f xml:space="preserve"> Outputs!AA15</f>
        <v>382.20272520546433</v>
      </c>
      <c r="Y490" s="456">
        <f xml:space="preserve"> Outputs!AB15</f>
        <v>393.66880696162826</v>
      </c>
    </row>
    <row r="491" spans="1:25" ht="14">
      <c r="A491" t="s">
        <v>848</v>
      </c>
      <c r="B491" s="455" t="s">
        <v>751</v>
      </c>
      <c r="C491" s="455" t="s">
        <v>434</v>
      </c>
      <c r="D491" s="455" t="s">
        <v>50</v>
      </c>
      <c r="E491" s="455" t="s">
        <v>427</v>
      </c>
      <c r="F491" s="455"/>
      <c r="G491" s="456">
        <f xml:space="preserve"> Outputs!J16</f>
        <v>238</v>
      </c>
      <c r="H491" s="456">
        <f xml:space="preserve"> Outputs!K16</f>
        <v>245.6</v>
      </c>
      <c r="I491" s="456">
        <f xml:space="preserve"> Outputs!L16</f>
        <v>251.9</v>
      </c>
      <c r="J491" s="456">
        <f xml:space="preserve"> Outputs!M16</f>
        <v>257.7</v>
      </c>
      <c r="K491" s="456">
        <f xml:space="preserve"> Outputs!N16</f>
        <v>259.5</v>
      </c>
      <c r="L491" s="456">
        <f xml:space="preserve"> Outputs!O16</f>
        <v>264.8</v>
      </c>
      <c r="M491" s="456">
        <f xml:space="preserve"> Outputs!P16</f>
        <v>275.3</v>
      </c>
      <c r="N491" s="456">
        <f xml:space="preserve"> Outputs!Q16</f>
        <v>284.5</v>
      </c>
      <c r="O491" s="456">
        <f xml:space="preserve"> Outputs!R16</f>
        <v>292.79723174362425</v>
      </c>
      <c r="P491" s="456">
        <f xml:space="preserve"> Outputs!S16</f>
        <v>300.94673490273567</v>
      </c>
      <c r="Q491" s="456">
        <f xml:space="preserve"> Outputs!T16</f>
        <v>309.87474011360524</v>
      </c>
      <c r="R491" s="456">
        <f xml:space="preserve"> Outputs!U16</f>
        <v>319.68735671100222</v>
      </c>
      <c r="S491" s="456">
        <f xml:space="preserve"> Outputs!V16</f>
        <v>329.91735212575446</v>
      </c>
      <c r="T491" s="456">
        <f xml:space="preserve"> Outputs!W16</f>
        <v>340.47470739377866</v>
      </c>
      <c r="U491" s="456">
        <f xml:space="preserve"> Outputs!X16</f>
        <v>350.68894861559204</v>
      </c>
      <c r="V491" s="456">
        <f xml:space="preserve"> Outputs!Y16</f>
        <v>361.20961707405979</v>
      </c>
      <c r="W491" s="456">
        <f xml:space="preserve"> Outputs!Z16</f>
        <v>372.04590558628161</v>
      </c>
      <c r="X491" s="456">
        <f xml:space="preserve"> Outputs!AA16</f>
        <v>383.20728275387006</v>
      </c>
      <c r="Y491" s="456">
        <f xml:space="preserve"> Outputs!AB16</f>
        <v>394.70350123648615</v>
      </c>
    </row>
    <row r="492" spans="1:25" ht="14">
      <c r="A492" t="s">
        <v>848</v>
      </c>
      <c r="B492" s="455" t="s">
        <v>752</v>
      </c>
      <c r="C492" s="455" t="s">
        <v>435</v>
      </c>
      <c r="D492" s="455" t="s">
        <v>50</v>
      </c>
      <c r="E492" s="455" t="s">
        <v>427</v>
      </c>
      <c r="F492" s="455"/>
      <c r="G492" s="456">
        <f xml:space="preserve"> Outputs!J17</f>
        <v>238.5</v>
      </c>
      <c r="H492" s="456">
        <f xml:space="preserve"> Outputs!K17</f>
        <v>245.6</v>
      </c>
      <c r="I492" s="456">
        <f xml:space="preserve"> Outputs!L17</f>
        <v>252.1</v>
      </c>
      <c r="J492" s="456">
        <f xml:space="preserve"> Outputs!M17</f>
        <v>257.10000000000002</v>
      </c>
      <c r="K492" s="456">
        <f xml:space="preserve"> Outputs!N17</f>
        <v>259.8</v>
      </c>
      <c r="L492" s="456">
        <f xml:space="preserve"> Outputs!O17</f>
        <v>265.5</v>
      </c>
      <c r="M492" s="456">
        <f xml:space="preserve"> Outputs!P17</f>
        <v>275.8</v>
      </c>
      <c r="N492" s="456">
        <f xml:space="preserve"> Outputs!Q17</f>
        <v>284.60000000000002</v>
      </c>
      <c r="O492" s="456">
        <f xml:space="preserve"> Outputs!R17</f>
        <v>293.44801086260981</v>
      </c>
      <c r="P492" s="456">
        <f xml:space="preserve"> Outputs!S17</f>
        <v>301.640090256272</v>
      </c>
      <c r="Q492" s="456">
        <f xml:space="preserve"> Outputs!T17</f>
        <v>310.63897481834789</v>
      </c>
      <c r="R492" s="456">
        <f xml:space="preserve"> Outputs!U17</f>
        <v>320.52760280590189</v>
      </c>
      <c r="S492" s="456">
        <f xml:space="preserve"> Outputs!V17</f>
        <v>330.78448609569091</v>
      </c>
      <c r="T492" s="456">
        <f xml:space="preserve"> Outputs!W17</f>
        <v>341.36958965075308</v>
      </c>
      <c r="U492" s="456">
        <f xml:space="preserve"> Outputs!X17</f>
        <v>351.61067734027569</v>
      </c>
      <c r="V492" s="456">
        <f xml:space="preserve"> Outputs!Y17</f>
        <v>362.15899766048398</v>
      </c>
      <c r="W492" s="456">
        <f xml:space="preserve"> Outputs!Z17</f>
        <v>373.02376759029852</v>
      </c>
      <c r="X492" s="456">
        <f xml:space="preserve"> Outputs!AA17</f>
        <v>384.21448061800749</v>
      </c>
      <c r="Y492" s="456">
        <f xml:space="preserve"> Outputs!AB17</f>
        <v>395.74091503654773</v>
      </c>
    </row>
    <row r="493" spans="1:25" ht="14">
      <c r="A493" t="s">
        <v>848</v>
      </c>
      <c r="B493" s="455" t="s">
        <v>753</v>
      </c>
      <c r="C493" s="455" t="s">
        <v>436</v>
      </c>
      <c r="D493" s="455" t="s">
        <v>50</v>
      </c>
      <c r="E493" s="455" t="s">
        <v>427</v>
      </c>
      <c r="F493" s="455"/>
      <c r="G493" s="456">
        <f xml:space="preserve"> Outputs!J18</f>
        <v>239.4</v>
      </c>
      <c r="H493" s="456">
        <f xml:space="preserve"> Outputs!K18</f>
        <v>246.8</v>
      </c>
      <c r="I493" s="456">
        <f xml:space="preserve"> Outputs!L18</f>
        <v>253.4</v>
      </c>
      <c r="J493" s="456">
        <f xml:space="preserve"> Outputs!M18</f>
        <v>257.5</v>
      </c>
      <c r="K493" s="456">
        <f xml:space="preserve"> Outputs!N18</f>
        <v>260.60000000000002</v>
      </c>
      <c r="L493" s="456">
        <f xml:space="preserve"> Outputs!O18</f>
        <v>267.10000000000002</v>
      </c>
      <c r="M493" s="456">
        <f xml:space="preserve"> Outputs!P18</f>
        <v>278.10000000000002</v>
      </c>
      <c r="N493" s="456">
        <f xml:space="preserve"> Outputs!Q18</f>
        <v>285.60000000000002</v>
      </c>
      <c r="O493" s="456">
        <f xml:space="preserve"> Outputs!R18</f>
        <v>294.10023642102783</v>
      </c>
      <c r="P493" s="456">
        <f xml:space="preserve"> Outputs!S18</f>
        <v>302.33504304081697</v>
      </c>
      <c r="Q493" s="456">
        <f xml:space="preserve"> Outputs!T18</f>
        <v>311.40509433204181</v>
      </c>
      <c r="R493" s="456">
        <f xml:space="preserve"> Outputs!U18</f>
        <v>321.37005735066725</v>
      </c>
      <c r="S493" s="456">
        <f xml:space="preserve"> Outputs!V18</f>
        <v>331.65389918588875</v>
      </c>
      <c r="T493" s="456">
        <f xml:space="preserve"> Outputs!W18</f>
        <v>342.26682395983727</v>
      </c>
      <c r="U493" s="456">
        <f xml:space="preserve"> Outputs!X18</f>
        <v>352.53482867863238</v>
      </c>
      <c r="V493" s="456">
        <f xml:space="preserve"> Outputs!Y18</f>
        <v>363.11087353899137</v>
      </c>
      <c r="W493" s="456">
        <f xml:space="preserve"> Outputs!Z18</f>
        <v>374.00419974516115</v>
      </c>
      <c r="X493" s="456">
        <f xml:space="preserve"> Outputs!AA18</f>
        <v>385.22432573751598</v>
      </c>
      <c r="Y493" s="456">
        <f xml:space="preserve"> Outputs!AB18</f>
        <v>396.78105550964148</v>
      </c>
    </row>
    <row r="494" spans="1:25" ht="14">
      <c r="A494" t="s">
        <v>848</v>
      </c>
      <c r="B494" s="455" t="s">
        <v>754</v>
      </c>
      <c r="C494" s="455" t="s">
        <v>437</v>
      </c>
      <c r="D494" s="455" t="s">
        <v>50</v>
      </c>
      <c r="E494" s="455" t="s">
        <v>427</v>
      </c>
      <c r="F494" s="455"/>
      <c r="G494" s="456">
        <f xml:space="preserve"> Outputs!J19</f>
        <v>238</v>
      </c>
      <c r="H494" s="456">
        <f xml:space="preserve"> Outputs!K19</f>
        <v>245.8</v>
      </c>
      <c r="I494" s="456">
        <f xml:space="preserve"> Outputs!L19</f>
        <v>252.6</v>
      </c>
      <c r="J494" s="456">
        <f xml:space="preserve"> Outputs!M19</f>
        <v>255.4</v>
      </c>
      <c r="K494" s="456">
        <f xml:space="preserve"> Outputs!N19</f>
        <v>258.8</v>
      </c>
      <c r="L494" s="456">
        <f xml:space="preserve"> Outputs!O19</f>
        <v>265.5</v>
      </c>
      <c r="M494" s="456">
        <f xml:space="preserve"> Outputs!P19</f>
        <v>276</v>
      </c>
      <c r="N494" s="456">
        <f xml:space="preserve"> Outputs!Q19</f>
        <v>283</v>
      </c>
      <c r="O494" s="456">
        <f xml:space="preserve"> Outputs!R19</f>
        <v>294.77781803182262</v>
      </c>
      <c r="P494" s="456">
        <f xml:space="preserve"> Outputs!S19</f>
        <v>303.08068281857669</v>
      </c>
      <c r="Q494" s="456">
        <f xml:space="preserve"> Outputs!T19</f>
        <v>312.2235718506285</v>
      </c>
      <c r="R494" s="456">
        <f xml:space="preserve"> Outputs!U19</f>
        <v>322.21472614984873</v>
      </c>
      <c r="S494" s="456">
        <f xml:space="preserve"> Outputs!V19</f>
        <v>332.52559738664399</v>
      </c>
      <c r="T494" s="456">
        <f xml:space="preserve"> Outputs!W19</f>
        <v>343.16641650301671</v>
      </c>
      <c r="U494" s="456">
        <f xml:space="preserve"> Outputs!X19</f>
        <v>353.46140899810723</v>
      </c>
      <c r="V494" s="456">
        <f xml:space="preserve"> Outputs!Y19</f>
        <v>364.06525126805047</v>
      </c>
      <c r="W494" s="456">
        <f xml:space="preserve"> Outputs!Z19</f>
        <v>374.98720880609199</v>
      </c>
      <c r="X494" s="456">
        <f xml:space="preserve"> Outputs!AA19</f>
        <v>386.23682507027473</v>
      </c>
      <c r="Y494" s="456">
        <f xml:space="preserve"> Outputs!AB19</f>
        <v>397.82392982238298</v>
      </c>
    </row>
    <row r="495" spans="1:25" ht="14">
      <c r="A495" t="s">
        <v>848</v>
      </c>
      <c r="B495" s="455" t="s">
        <v>755</v>
      </c>
      <c r="C495" s="455" t="s">
        <v>438</v>
      </c>
      <c r="D495" s="455" t="s">
        <v>50</v>
      </c>
      <c r="E495" s="455" t="s">
        <v>427</v>
      </c>
      <c r="F495" s="455"/>
      <c r="G495" s="456">
        <f xml:space="preserve"> Outputs!J20</f>
        <v>239.9</v>
      </c>
      <c r="H495" s="456">
        <f xml:space="preserve"> Outputs!K20</f>
        <v>247.6</v>
      </c>
      <c r="I495" s="456">
        <f xml:space="preserve"> Outputs!L20</f>
        <v>254.2</v>
      </c>
      <c r="J495" s="456">
        <f xml:space="preserve"> Outputs!M20</f>
        <v>256.7</v>
      </c>
      <c r="K495" s="456">
        <f xml:space="preserve"> Outputs!N20</f>
        <v>260</v>
      </c>
      <c r="L495" s="456">
        <f xml:space="preserve"> Outputs!O20</f>
        <v>268.39999999999998</v>
      </c>
      <c r="M495" s="456">
        <f xml:space="preserve"> Outputs!P20</f>
        <v>278.10000000000002</v>
      </c>
      <c r="N495" s="456">
        <f xml:space="preserve"> Outputs!Q20</f>
        <v>285</v>
      </c>
      <c r="O495" s="456">
        <f xml:space="preserve"> Outputs!R20</f>
        <v>295.45696073228152</v>
      </c>
      <c r="P495" s="456">
        <f xml:space="preserve"> Outputs!S20</f>
        <v>303.82816154518133</v>
      </c>
      <c r="Q495" s="456">
        <f xml:space="preserve"> Outputs!T20</f>
        <v>313.04420060392721</v>
      </c>
      <c r="R495" s="456">
        <f xml:space="preserve"> Outputs!U20</f>
        <v>323.06161502325301</v>
      </c>
      <c r="S495" s="456">
        <f xml:space="preserve"> Outputs!V20</f>
        <v>333.39958670399722</v>
      </c>
      <c r="T495" s="456">
        <f xml:space="preserve"> Outputs!W20</f>
        <v>344.06837347852525</v>
      </c>
      <c r="U495" s="456">
        <f xml:space="preserve"> Outputs!X20</f>
        <v>354.39042468288102</v>
      </c>
      <c r="V495" s="456">
        <f xml:space="preserve"> Outputs!Y20</f>
        <v>365.02213742336744</v>
      </c>
      <c r="W495" s="456">
        <f xml:space="preserve"> Outputs!Z20</f>
        <v>375.97280154606847</v>
      </c>
      <c r="X495" s="456">
        <f xml:space="preserve"> Outputs!AA20</f>
        <v>387.25198559245052</v>
      </c>
      <c r="Y495" s="456">
        <f xml:space="preserve"> Outputs!AB20</f>
        <v>398.86954516022405</v>
      </c>
    </row>
    <row r="496" spans="1:25" ht="14">
      <c r="A496" t="s">
        <v>848</v>
      </c>
      <c r="B496" s="455" t="s">
        <v>756</v>
      </c>
      <c r="C496" s="455" t="s">
        <v>439</v>
      </c>
      <c r="D496" s="455" t="s">
        <v>50</v>
      </c>
      <c r="E496" s="455" t="s">
        <v>427</v>
      </c>
      <c r="F496" s="455"/>
      <c r="G496" s="456">
        <f xml:space="preserve"> Outputs!J21</f>
        <v>240.8</v>
      </c>
      <c r="H496" s="456">
        <f xml:space="preserve"> Outputs!K21</f>
        <v>248.7</v>
      </c>
      <c r="I496" s="456">
        <f xml:space="preserve"> Outputs!L21</f>
        <v>254.8</v>
      </c>
      <c r="J496" s="456">
        <f xml:space="preserve"> Outputs!M21</f>
        <v>257.10000000000002</v>
      </c>
      <c r="K496" s="456">
        <f xml:space="preserve"> Outputs!N21</f>
        <v>261.10000000000002</v>
      </c>
      <c r="L496" s="456">
        <f xml:space="preserve"> Outputs!O21</f>
        <v>269.3</v>
      </c>
      <c r="M496" s="456">
        <f xml:space="preserve"> Outputs!P21</f>
        <v>278.3</v>
      </c>
      <c r="N496" s="456">
        <f xml:space="preserve"> Outputs!Q21</f>
        <v>285.10000000000002</v>
      </c>
      <c r="O496" s="456">
        <f xml:space="preserve"> Outputs!R21</f>
        <v>296.13766811902059</v>
      </c>
      <c r="P496" s="456">
        <f xml:space="preserve"> Outputs!S21</f>
        <v>304.57748375597481</v>
      </c>
      <c r="Q496" s="456">
        <f xml:space="preserve"> Outputs!T21</f>
        <v>313.86698624610767</v>
      </c>
      <c r="R496" s="456">
        <f xml:space="preserve"> Outputs!U21</f>
        <v>323.91072980598324</v>
      </c>
      <c r="S496" s="456">
        <f xml:space="preserve"> Outputs!V21</f>
        <v>334.27587315977479</v>
      </c>
      <c r="T496" s="456">
        <f xml:space="preserve"> Outputs!W21</f>
        <v>344.97270110088772</v>
      </c>
      <c r="U496" s="456">
        <f xml:space="preserve"> Outputs!X21</f>
        <v>355.32188213391436</v>
      </c>
      <c r="V496" s="456">
        <f xml:space="preserve"> Outputs!Y21</f>
        <v>365.98153859793177</v>
      </c>
      <c r="W496" s="456">
        <f xml:space="preserve"> Outputs!Z21</f>
        <v>376.96098475586973</v>
      </c>
      <c r="X496" s="456">
        <f xml:space="preserve"> Outputs!AA21</f>
        <v>388.26981429854584</v>
      </c>
      <c r="Y496" s="456">
        <f xml:space="preserve"> Outputs!AB21</f>
        <v>399.91790872750221</v>
      </c>
    </row>
    <row r="497" spans="1:25" ht="14">
      <c r="A497" t="s">
        <v>848</v>
      </c>
      <c r="B497" s="455" t="s">
        <v>757</v>
      </c>
      <c r="C497" s="455" t="s">
        <v>440</v>
      </c>
      <c r="D497" s="455" t="s">
        <v>50</v>
      </c>
      <c r="E497" s="455" t="s">
        <v>427</v>
      </c>
      <c r="F497" s="455"/>
      <c r="G497" s="456">
        <f xml:space="preserve"> Outputs!J24</f>
        <v>12</v>
      </c>
      <c r="H497" s="456">
        <f xml:space="preserve"> Outputs!K24</f>
        <v>12</v>
      </c>
      <c r="I497" s="456">
        <f xml:space="preserve"> Outputs!L24</f>
        <v>12</v>
      </c>
      <c r="J497" s="456">
        <f xml:space="preserve"> Outputs!M24</f>
        <v>12</v>
      </c>
      <c r="K497" s="456">
        <f xml:space="preserve"> Outputs!N24</f>
        <v>12</v>
      </c>
      <c r="L497" s="456">
        <f xml:space="preserve"> Outputs!O24</f>
        <v>12</v>
      </c>
      <c r="M497" s="456">
        <f xml:space="preserve"> Outputs!P24</f>
        <v>12</v>
      </c>
      <c r="N497" s="456">
        <f xml:space="preserve"> Outputs!Q24</f>
        <v>12</v>
      </c>
      <c r="O497" s="456">
        <f xml:space="preserve"> Outputs!R24</f>
        <v>12</v>
      </c>
      <c r="P497" s="456">
        <f xml:space="preserve"> Outputs!S24</f>
        <v>12</v>
      </c>
      <c r="Q497" s="456">
        <f xml:space="preserve"> Outputs!T24</f>
        <v>12</v>
      </c>
      <c r="R497" s="456">
        <f xml:space="preserve"> Outputs!U24</f>
        <v>12</v>
      </c>
      <c r="S497" s="456">
        <f xml:space="preserve"> Outputs!V24</f>
        <v>12</v>
      </c>
      <c r="T497" s="456">
        <f xml:space="preserve"> Outputs!W24</f>
        <v>12</v>
      </c>
      <c r="U497" s="456">
        <f xml:space="preserve"> Outputs!X24</f>
        <v>12</v>
      </c>
      <c r="V497" s="456">
        <f xml:space="preserve"> Outputs!Y24</f>
        <v>12</v>
      </c>
      <c r="W497" s="456">
        <f xml:space="preserve"> Outputs!Z24</f>
        <v>12</v>
      </c>
      <c r="X497" s="456">
        <f xml:space="preserve"> Outputs!AA24</f>
        <v>12</v>
      </c>
      <c r="Y497" s="456">
        <f xml:space="preserve"> Outputs!AB24</f>
        <v>12</v>
      </c>
    </row>
    <row r="498" spans="1:25" ht="14">
      <c r="A498" t="s">
        <v>848</v>
      </c>
      <c r="B498" s="455" t="s">
        <v>758</v>
      </c>
      <c r="C498" s="455" t="s">
        <v>441</v>
      </c>
      <c r="D498" s="455" t="s">
        <v>50</v>
      </c>
      <c r="E498" s="455" t="s">
        <v>427</v>
      </c>
      <c r="F498" s="455"/>
      <c r="G498" s="456">
        <f xml:space="preserve"> Outputs!J25</f>
        <v>93.3</v>
      </c>
      <c r="H498" s="456">
        <f xml:space="preserve"> Outputs!K25</f>
        <v>95.9</v>
      </c>
      <c r="I498" s="456">
        <f xml:space="preserve"> Outputs!L25</f>
        <v>98</v>
      </c>
      <c r="J498" s="456">
        <f xml:space="preserve"> Outputs!M25</f>
        <v>99.6</v>
      </c>
      <c r="K498" s="456">
        <f xml:space="preserve"> Outputs!N25</f>
        <v>99.9</v>
      </c>
      <c r="L498" s="456">
        <f xml:space="preserve"> Outputs!O25</f>
        <v>100.6</v>
      </c>
      <c r="M498" s="456">
        <f xml:space="preserve"> Outputs!P25</f>
        <v>103.2</v>
      </c>
      <c r="N498" s="456">
        <f xml:space="preserve"> Outputs!Q25</f>
        <v>105.5</v>
      </c>
      <c r="O498" s="456">
        <f xml:space="preserve"> Outputs!R25</f>
        <v>107.6</v>
      </c>
      <c r="P498" s="456">
        <f xml:space="preserve"> Outputs!S25</f>
        <v>109.70335473997172</v>
      </c>
      <c r="Q498" s="456">
        <f xml:space="preserve"> Outputs!T25</f>
        <v>111.89742183477122</v>
      </c>
      <c r="R498" s="456">
        <f xml:space="preserve"> Outputs!U25</f>
        <v>114.1726572294514</v>
      </c>
      <c r="S498" s="456">
        <f xml:space="preserve"> Outputs!V25</f>
        <v>116.57028303126997</v>
      </c>
      <c r="T498" s="456">
        <f xml:space="preserve"> Outputs!W25</f>
        <v>119.0182589749267</v>
      </c>
      <c r="U498" s="456">
        <f xml:space="preserve"> Outputs!X25</f>
        <v>121.39862415442524</v>
      </c>
      <c r="V498" s="456">
        <f xml:space="preserve"> Outputs!Y25</f>
        <v>123.82659663751375</v>
      </c>
      <c r="W498" s="456">
        <f xml:space="preserve"> Outputs!Z25</f>
        <v>126.30312857026402</v>
      </c>
      <c r="X498" s="456">
        <f xml:space="preserve"> Outputs!AA25</f>
        <v>128.8291911416693</v>
      </c>
      <c r="Y498" s="456">
        <f xml:space="preserve"> Outputs!AB25</f>
        <v>131.40577496450268</v>
      </c>
    </row>
    <row r="499" spans="1:25" ht="14">
      <c r="A499" t="s">
        <v>848</v>
      </c>
      <c r="B499" s="455" t="s">
        <v>759</v>
      </c>
      <c r="C499" s="455" t="s">
        <v>442</v>
      </c>
      <c r="D499" s="455" t="s">
        <v>50</v>
      </c>
      <c r="E499" s="455" t="s">
        <v>427</v>
      </c>
      <c r="F499" s="455"/>
      <c r="G499" s="456">
        <f xml:space="preserve"> Outputs!J26</f>
        <v>93.5</v>
      </c>
      <c r="H499" s="456">
        <f xml:space="preserve"> Outputs!K26</f>
        <v>95.9</v>
      </c>
      <c r="I499" s="456">
        <f xml:space="preserve"> Outputs!L26</f>
        <v>98.2</v>
      </c>
      <c r="J499" s="456">
        <f xml:space="preserve"> Outputs!M26</f>
        <v>99.6</v>
      </c>
      <c r="K499" s="456">
        <f xml:space="preserve"> Outputs!N26</f>
        <v>100.1</v>
      </c>
      <c r="L499" s="456">
        <f xml:space="preserve"> Outputs!O26</f>
        <v>100.8</v>
      </c>
      <c r="M499" s="456">
        <f xml:space="preserve"> Outputs!P26</f>
        <v>103.5</v>
      </c>
      <c r="N499" s="456">
        <f xml:space="preserve"> Outputs!Q26</f>
        <v>105.9</v>
      </c>
      <c r="O499" s="456">
        <f xml:space="preserve"> Outputs!R26</f>
        <v>107.9</v>
      </c>
      <c r="P499" s="456">
        <f xml:space="preserve"> Outputs!S26</f>
        <v>109.88453874941817</v>
      </c>
      <c r="Q499" s="456">
        <f xml:space="preserve"> Outputs!T26</f>
        <v>112.08222952440661</v>
      </c>
      <c r="R499" s="456">
        <f xml:space="preserve"> Outputs!U26</f>
        <v>114.37056169674494</v>
      </c>
      <c r="S499" s="456">
        <f xml:space="preserve"> Outputs!V26</f>
        <v>116.77234349237666</v>
      </c>
      <c r="T499" s="456">
        <f xml:space="preserve"> Outputs!W26</f>
        <v>119.22456270571664</v>
      </c>
      <c r="U499" s="456">
        <f xml:space="preserve"> Outputs!X26</f>
        <v>121.60905395983097</v>
      </c>
      <c r="V499" s="456">
        <f xml:space="preserve"> Outputs!Y26</f>
        <v>124.0412350390276</v>
      </c>
      <c r="W499" s="456">
        <f xml:space="preserve"> Outputs!Z26</f>
        <v>126.52205973980816</v>
      </c>
      <c r="X499" s="456">
        <f xml:space="preserve"> Outputs!AA26</f>
        <v>129.05250093460432</v>
      </c>
      <c r="Y499" s="456">
        <f xml:space="preserve"> Outputs!AB26</f>
        <v>131.63355095329641</v>
      </c>
    </row>
    <row r="500" spans="1:25" ht="14">
      <c r="A500" t="s">
        <v>848</v>
      </c>
      <c r="B500" s="455" t="s">
        <v>760</v>
      </c>
      <c r="C500" s="455" t="s">
        <v>443</v>
      </c>
      <c r="D500" s="455" t="s">
        <v>50</v>
      </c>
      <c r="E500" s="455" t="s">
        <v>427</v>
      </c>
      <c r="F500" s="455"/>
      <c r="G500" s="456">
        <f xml:space="preserve"> Outputs!J27</f>
        <v>93.5</v>
      </c>
      <c r="H500" s="456">
        <f xml:space="preserve"> Outputs!K27</f>
        <v>95.6</v>
      </c>
      <c r="I500" s="456">
        <f xml:space="preserve"> Outputs!L27</f>
        <v>98</v>
      </c>
      <c r="J500" s="456">
        <f xml:space="preserve"> Outputs!M27</f>
        <v>99.8</v>
      </c>
      <c r="K500" s="456">
        <f xml:space="preserve"> Outputs!N27</f>
        <v>100.1</v>
      </c>
      <c r="L500" s="456">
        <f xml:space="preserve"> Outputs!O27</f>
        <v>101</v>
      </c>
      <c r="M500" s="456">
        <f xml:space="preserve"> Outputs!P27</f>
        <v>103.5</v>
      </c>
      <c r="N500" s="456">
        <f xml:space="preserve"> Outputs!Q27</f>
        <v>105.9</v>
      </c>
      <c r="O500" s="456">
        <f xml:space="preserve"> Outputs!R27</f>
        <v>107.9</v>
      </c>
      <c r="P500" s="456">
        <f xml:space="preserve"> Outputs!S27</f>
        <v>110.06602199898684</v>
      </c>
      <c r="Q500" s="456">
        <f xml:space="preserve"> Outputs!T27</f>
        <v>112.26734243896665</v>
      </c>
      <c r="R500" s="456">
        <f xml:space="preserve"> Outputs!U27</f>
        <v>114.56880920745294</v>
      </c>
      <c r="S500" s="456">
        <f xml:space="preserve"> Outputs!V27</f>
        <v>116.97475420080953</v>
      </c>
      <c r="T500" s="456">
        <f xml:space="preserve"> Outputs!W27</f>
        <v>119.4312240390266</v>
      </c>
      <c r="U500" s="456">
        <f xml:space="preserve"> Outputs!X27</f>
        <v>121.81984851980714</v>
      </c>
      <c r="V500" s="456">
        <f xml:space="preserve"> Outputs!Y27</f>
        <v>124.25624549020328</v>
      </c>
      <c r="W500" s="456">
        <f xml:space="preserve"> Outputs!Z27</f>
        <v>126.74137040000736</v>
      </c>
      <c r="X500" s="456">
        <f xml:space="preserve"> Outputs!AA27</f>
        <v>129.27619780800751</v>
      </c>
      <c r="Y500" s="456">
        <f xml:space="preserve"> Outputs!AB27</f>
        <v>131.86172176416767</v>
      </c>
    </row>
    <row r="501" spans="1:25" ht="14">
      <c r="A501" t="s">
        <v>848</v>
      </c>
      <c r="B501" s="455" t="s">
        <v>761</v>
      </c>
      <c r="C501" s="455" t="s">
        <v>444</v>
      </c>
      <c r="D501" s="455" t="s">
        <v>50</v>
      </c>
      <c r="E501" s="455" t="s">
        <v>427</v>
      </c>
      <c r="F501" s="455"/>
      <c r="G501" s="456">
        <f xml:space="preserve"> Outputs!J28</f>
        <v>93.5</v>
      </c>
      <c r="H501" s="456">
        <f xml:space="preserve"> Outputs!K28</f>
        <v>95.7</v>
      </c>
      <c r="I501" s="456">
        <f xml:space="preserve"> Outputs!L28</f>
        <v>98</v>
      </c>
      <c r="J501" s="456">
        <f xml:space="preserve"> Outputs!M28</f>
        <v>99.6</v>
      </c>
      <c r="K501" s="456">
        <f xml:space="preserve"> Outputs!N28</f>
        <v>100</v>
      </c>
      <c r="L501" s="456">
        <f xml:space="preserve"> Outputs!O28</f>
        <v>100.9</v>
      </c>
      <c r="M501" s="456">
        <f xml:space="preserve"> Outputs!P28</f>
        <v>103.5</v>
      </c>
      <c r="N501" s="456">
        <f xml:space="preserve"> Outputs!Q28</f>
        <v>105.9</v>
      </c>
      <c r="O501" s="456">
        <f xml:space="preserve"> Outputs!R28</f>
        <v>108</v>
      </c>
      <c r="P501" s="456">
        <f xml:space="preserve"> Outputs!S28</f>
        <v>110.24780498289711</v>
      </c>
      <c r="Q501" s="456">
        <f xml:space="preserve"> Outputs!T28</f>
        <v>112.45276108255513</v>
      </c>
      <c r="R501" s="456">
        <f xml:space="preserve"> Outputs!U28</f>
        <v>114.7674003561996</v>
      </c>
      <c r="S501" s="456">
        <f xml:space="preserve"> Outputs!V28</f>
        <v>117.17751576367986</v>
      </c>
      <c r="T501" s="456">
        <f xml:space="preserve"> Outputs!W28</f>
        <v>119.63824359471722</v>
      </c>
      <c r="U501" s="456">
        <f xml:space="preserve"> Outputs!X28</f>
        <v>122.03100846661157</v>
      </c>
      <c r="V501" s="456">
        <f xml:space="preserve"> Outputs!Y28</f>
        <v>124.4716286359438</v>
      </c>
      <c r="W501" s="456">
        <f xml:space="preserve"> Outputs!Z28</f>
        <v>126.96106120866268</v>
      </c>
      <c r="X501" s="456">
        <f xml:space="preserve"> Outputs!AA28</f>
        <v>129.50028243283595</v>
      </c>
      <c r="Y501" s="456">
        <f xml:space="preserve"> Outputs!AB28</f>
        <v>132.09028808149267</v>
      </c>
    </row>
    <row r="502" spans="1:25" ht="14">
      <c r="A502" t="s">
        <v>848</v>
      </c>
      <c r="B502" s="455" t="s">
        <v>762</v>
      </c>
      <c r="C502" s="455" t="s">
        <v>445</v>
      </c>
      <c r="D502" s="455" t="s">
        <v>50</v>
      </c>
      <c r="E502" s="455" t="s">
        <v>427</v>
      </c>
      <c r="F502" s="455"/>
      <c r="G502" s="456">
        <f xml:space="preserve"> Outputs!J29</f>
        <v>93.9</v>
      </c>
      <c r="H502" s="456">
        <f xml:space="preserve"> Outputs!K29</f>
        <v>96.1</v>
      </c>
      <c r="I502" s="456">
        <f xml:space="preserve"> Outputs!L29</f>
        <v>98.4</v>
      </c>
      <c r="J502" s="456">
        <f xml:space="preserve"> Outputs!M29</f>
        <v>99.9</v>
      </c>
      <c r="K502" s="456">
        <f xml:space="preserve"> Outputs!N29</f>
        <v>100.3</v>
      </c>
      <c r="L502" s="456">
        <f xml:space="preserve"> Outputs!O29</f>
        <v>101.2</v>
      </c>
      <c r="M502" s="456">
        <f xml:space="preserve"> Outputs!P29</f>
        <v>104</v>
      </c>
      <c r="N502" s="456">
        <f xml:space="preserve"> Outputs!Q29</f>
        <v>106.5</v>
      </c>
      <c r="O502" s="456">
        <f xml:space="preserve"> Outputs!R29</f>
        <v>108.3</v>
      </c>
      <c r="P502" s="456">
        <f xml:space="preserve"> Outputs!S29</f>
        <v>110.42988819618461</v>
      </c>
      <c r="Q502" s="456">
        <f xml:space="preserve"> Outputs!T29</f>
        <v>112.63848596010838</v>
      </c>
      <c r="R502" s="456">
        <f xml:space="preserve"> Outputs!U29</f>
        <v>114.96633573863983</v>
      </c>
      <c r="S502" s="456">
        <f xml:space="preserve"> Outputs!V29</f>
        <v>117.38062878915133</v>
      </c>
      <c r="T502" s="456">
        <f xml:space="preserve"> Outputs!W29</f>
        <v>119.8456219937236</v>
      </c>
      <c r="U502" s="456">
        <f xml:space="preserve"> Outputs!X29</f>
        <v>122.24253443359807</v>
      </c>
      <c r="V502" s="456">
        <f xml:space="preserve"> Outputs!Y29</f>
        <v>124.68738512227003</v>
      </c>
      <c r="W502" s="456">
        <f xml:space="preserve"> Outputs!Z29</f>
        <v>127.18113282471543</v>
      </c>
      <c r="X502" s="456">
        <f xml:space="preserve"> Outputs!AA29</f>
        <v>129.72475548120974</v>
      </c>
      <c r="Y502" s="456">
        <f xml:space="preserve"> Outputs!AB29</f>
        <v>132.31925059083395</v>
      </c>
    </row>
    <row r="503" spans="1:25" ht="14">
      <c r="A503" t="s">
        <v>848</v>
      </c>
      <c r="B503" s="455" t="s">
        <v>763</v>
      </c>
      <c r="C503" s="455" t="s">
        <v>446</v>
      </c>
      <c r="D503" s="455" t="s">
        <v>50</v>
      </c>
      <c r="E503" s="455" t="s">
        <v>427</v>
      </c>
      <c r="F503" s="455"/>
      <c r="G503" s="456">
        <f xml:space="preserve"> Outputs!J30</f>
        <v>94.5</v>
      </c>
      <c r="H503" s="456">
        <f xml:space="preserve"> Outputs!K30</f>
        <v>96.4</v>
      </c>
      <c r="I503" s="456">
        <f xml:space="preserve"> Outputs!L30</f>
        <v>98.7</v>
      </c>
      <c r="J503" s="456">
        <f xml:space="preserve"> Outputs!M30</f>
        <v>100</v>
      </c>
      <c r="K503" s="456">
        <f xml:space="preserve"> Outputs!N30</f>
        <v>100.2</v>
      </c>
      <c r="L503" s="456">
        <f xml:space="preserve"> Outputs!O30</f>
        <v>101.5</v>
      </c>
      <c r="M503" s="456">
        <f xml:space="preserve"> Outputs!P30</f>
        <v>104.3</v>
      </c>
      <c r="N503" s="456">
        <f xml:space="preserve"> Outputs!Q30</f>
        <v>106.6</v>
      </c>
      <c r="O503" s="456">
        <f xml:space="preserve"> Outputs!R30</f>
        <v>108.4699996176289</v>
      </c>
      <c r="P503" s="456">
        <f xml:space="preserve"> Outputs!S30</f>
        <v>110.61227213470256</v>
      </c>
      <c r="Q503" s="456">
        <f xml:space="preserve"> Outputs!T30</f>
        <v>112.8245175773967</v>
      </c>
      <c r="R503" s="456">
        <f xml:space="preserve"> Outputs!U30</f>
        <v>115.16561595146101</v>
      </c>
      <c r="S503" s="456">
        <f xml:space="preserve"> Outputs!V30</f>
        <v>117.58409388644176</v>
      </c>
      <c r="T503" s="456">
        <f xml:space="preserve"> Outputs!W30</f>
        <v>120.05335985805712</v>
      </c>
      <c r="U503" s="456">
        <f xml:space="preserve"> Outputs!X30</f>
        <v>122.45442705521826</v>
      </c>
      <c r="V503" s="456">
        <f xml:space="preserve"> Outputs!Y30</f>
        <v>124.90351559632263</v>
      </c>
      <c r="W503" s="456">
        <f xml:space="preserve"> Outputs!Z30</f>
        <v>127.40158590824909</v>
      </c>
      <c r="X503" s="456">
        <f xml:space="preserve"> Outputs!AA30</f>
        <v>129.94961762641407</v>
      </c>
      <c r="Y503" s="456">
        <f xml:space="preserve"> Outputs!AB30</f>
        <v>132.54860997894235</v>
      </c>
    </row>
    <row r="504" spans="1:25" ht="14">
      <c r="A504" t="s">
        <v>848</v>
      </c>
      <c r="B504" s="455" t="s">
        <v>764</v>
      </c>
      <c r="C504" s="455" t="s">
        <v>447</v>
      </c>
      <c r="D504" s="455" t="s">
        <v>50</v>
      </c>
      <c r="E504" s="455" t="s">
        <v>427</v>
      </c>
      <c r="F504" s="455"/>
      <c r="G504" s="456">
        <f xml:space="preserve"> Outputs!J31</f>
        <v>94.5</v>
      </c>
      <c r="H504" s="456">
        <f xml:space="preserve"> Outputs!K31</f>
        <v>96.8</v>
      </c>
      <c r="I504" s="456">
        <f xml:space="preserve"> Outputs!L31</f>
        <v>98.8</v>
      </c>
      <c r="J504" s="456">
        <f xml:space="preserve"> Outputs!M31</f>
        <v>100.1</v>
      </c>
      <c r="K504" s="456">
        <f xml:space="preserve"> Outputs!N31</f>
        <v>100.3</v>
      </c>
      <c r="L504" s="456">
        <f xml:space="preserve"> Outputs!O31</f>
        <v>101.6</v>
      </c>
      <c r="M504" s="456">
        <f xml:space="preserve"> Outputs!P31</f>
        <v>104.4</v>
      </c>
      <c r="N504" s="456">
        <f xml:space="preserve"> Outputs!Q31</f>
        <v>106.7</v>
      </c>
      <c r="O504" s="456">
        <f xml:space="preserve"> Outputs!R31</f>
        <v>108.64026608539625</v>
      </c>
      <c r="P504" s="456">
        <f xml:space="preserve"> Outputs!S31</f>
        <v>110.79495729512315</v>
      </c>
      <c r="Q504" s="456">
        <f xml:space="preserve"> Outputs!T31</f>
        <v>113.01085644102571</v>
      </c>
      <c r="R504" s="456">
        <f xml:space="preserve"> Outputs!U31</f>
        <v>115.36524159238483</v>
      </c>
      <c r="S504" s="456">
        <f xml:space="preserve"> Outputs!V31</f>
        <v>117.78791166582499</v>
      </c>
      <c r="T504" s="456">
        <f xml:space="preserve"> Outputs!W31</f>
        <v>120.2614578108074</v>
      </c>
      <c r="U504" s="456">
        <f xml:space="preserve"> Outputs!X31</f>
        <v>122.66668696702355</v>
      </c>
      <c r="V504" s="456">
        <f xml:space="preserve"> Outputs!Y31</f>
        <v>125.12002070636403</v>
      </c>
      <c r="W504" s="456">
        <f xml:space="preserve"> Outputs!Z31</f>
        <v>127.62242112049131</v>
      </c>
      <c r="X504" s="456">
        <f xml:space="preserve"> Outputs!AA31</f>
        <v>130.17486954290115</v>
      </c>
      <c r="Y504" s="456">
        <f xml:space="preserve"> Outputs!AB31</f>
        <v>132.77836693375917</v>
      </c>
    </row>
    <row r="505" spans="1:25" ht="14">
      <c r="A505" t="s">
        <v>848</v>
      </c>
      <c r="B505" s="455" t="s">
        <v>765</v>
      </c>
      <c r="C505" s="455" t="s">
        <v>448</v>
      </c>
      <c r="D505" s="455" t="s">
        <v>50</v>
      </c>
      <c r="E505" s="455" t="s">
        <v>427</v>
      </c>
      <c r="F505" s="455"/>
      <c r="G505" s="456">
        <f xml:space="preserve"> Outputs!J32</f>
        <v>94.7</v>
      </c>
      <c r="H505" s="456">
        <f xml:space="preserve"> Outputs!K32</f>
        <v>97</v>
      </c>
      <c r="I505" s="456">
        <f xml:space="preserve"> Outputs!L32</f>
        <v>98.8</v>
      </c>
      <c r="J505" s="456">
        <f xml:space="preserve"> Outputs!M32</f>
        <v>99.9</v>
      </c>
      <c r="K505" s="456">
        <f xml:space="preserve"> Outputs!N32</f>
        <v>100.3</v>
      </c>
      <c r="L505" s="456">
        <f xml:space="preserve"> Outputs!O32</f>
        <v>101.8</v>
      </c>
      <c r="M505" s="456">
        <f xml:space="preserve"> Outputs!P32</f>
        <v>104.7</v>
      </c>
      <c r="N505" s="456">
        <f xml:space="preserve"> Outputs!Q32</f>
        <v>106.9</v>
      </c>
      <c r="O505" s="456">
        <f xml:space="preserve"> Outputs!R32</f>
        <v>108.81079982217945</v>
      </c>
      <c r="P505" s="456">
        <f xml:space="preserve"> Outputs!S32</f>
        <v>110.97794417493883</v>
      </c>
      <c r="Q505" s="456">
        <f xml:space="preserve"> Outputs!T32</f>
        <v>113.1975030584377</v>
      </c>
      <c r="R505" s="456">
        <f xml:space="preserve"> Outputs!U32</f>
        <v>115.56521326016906</v>
      </c>
      <c r="S505" s="456">
        <f xml:space="preserve"> Outputs!V32</f>
        <v>117.99208273863269</v>
      </c>
      <c r="T505" s="456">
        <f xml:space="preserve"> Outputs!W32</f>
        <v>120.46991647614406</v>
      </c>
      <c r="U505" s="456">
        <f xml:space="preserve"> Outputs!X32</f>
        <v>122.87931480566695</v>
      </c>
      <c r="V505" s="456">
        <f xml:space="preserve"> Outputs!Y32</f>
        <v>125.3369011017803</v>
      </c>
      <c r="W505" s="456">
        <f xml:space="preserve"> Outputs!Z32</f>
        <v>127.8436391238159</v>
      </c>
      <c r="X505" s="456">
        <f xml:space="preserve"> Outputs!AA32</f>
        <v>130.40051190629222</v>
      </c>
      <c r="Y505" s="456">
        <f xml:space="preserve"> Outputs!AB32</f>
        <v>133.00852214441807</v>
      </c>
    </row>
    <row r="506" spans="1:25" ht="14">
      <c r="A506" t="s">
        <v>848</v>
      </c>
      <c r="B506" s="455" t="s">
        <v>766</v>
      </c>
      <c r="C506" s="455" t="s">
        <v>449</v>
      </c>
      <c r="D506" s="455" t="s">
        <v>50</v>
      </c>
      <c r="E506" s="455" t="s">
        <v>427</v>
      </c>
      <c r="F506" s="455"/>
      <c r="G506" s="456">
        <f xml:space="preserve"> Outputs!J33</f>
        <v>95</v>
      </c>
      <c r="H506" s="456">
        <f xml:space="preserve"> Outputs!K33</f>
        <v>97.3</v>
      </c>
      <c r="I506" s="456">
        <f xml:space="preserve"> Outputs!L33</f>
        <v>99.2</v>
      </c>
      <c r="J506" s="456">
        <f xml:space="preserve"> Outputs!M33</f>
        <v>99.9</v>
      </c>
      <c r="K506" s="456">
        <f xml:space="preserve"> Outputs!N33</f>
        <v>100.4</v>
      </c>
      <c r="L506" s="456">
        <f xml:space="preserve"> Outputs!O33</f>
        <v>102.2</v>
      </c>
      <c r="M506" s="456">
        <f xml:space="preserve"> Outputs!P33</f>
        <v>105</v>
      </c>
      <c r="N506" s="456">
        <f xml:space="preserve"> Outputs!Q33</f>
        <v>107.1</v>
      </c>
      <c r="O506" s="456">
        <f xml:space="preserve"> Outputs!R33</f>
        <v>108.98160124751338</v>
      </c>
      <c r="P506" s="456">
        <f xml:space="preserve"> Outputs!S33</f>
        <v>111.1612332724637</v>
      </c>
      <c r="Q506" s="456">
        <f xml:space="preserve"> Outputs!T33</f>
        <v>113.38445793791308</v>
      </c>
      <c r="R506" s="456">
        <f xml:space="preserve"> Outputs!U33</f>
        <v>115.76553155460934</v>
      </c>
      <c r="S506" s="456">
        <f xml:space="preserve"> Outputs!V33</f>
        <v>118.19660771725621</v>
      </c>
      <c r="T506" s="456">
        <f xml:space="preserve"> Outputs!W33</f>
        <v>120.67873647931867</v>
      </c>
      <c r="U506" s="456">
        <f xml:space="preserve"> Outputs!X33</f>
        <v>123.09231120890504</v>
      </c>
      <c r="V506" s="456">
        <f xml:space="preserve"> Outputs!Y33</f>
        <v>125.55415743308315</v>
      </c>
      <c r="W506" s="456">
        <f xml:space="preserve"> Outputs!Z33</f>
        <v>128.0652405817448</v>
      </c>
      <c r="X506" s="456">
        <f xml:space="preserve"> Outputs!AA33</f>
        <v>130.6265453933797</v>
      </c>
      <c r="Y506" s="456">
        <f xml:space="preserve"> Outputs!AB33</f>
        <v>133.23907630124731</v>
      </c>
    </row>
    <row r="507" spans="1:25" ht="14">
      <c r="A507" t="s">
        <v>848</v>
      </c>
      <c r="B507" s="455" t="s">
        <v>767</v>
      </c>
      <c r="C507" s="455" t="s">
        <v>450</v>
      </c>
      <c r="D507" s="455" t="s">
        <v>50</v>
      </c>
      <c r="E507" s="455" t="s">
        <v>427</v>
      </c>
      <c r="F507" s="455"/>
      <c r="G507" s="456">
        <f xml:space="preserve"> Outputs!J34</f>
        <v>94.7</v>
      </c>
      <c r="H507" s="456">
        <f xml:space="preserve"> Outputs!K34</f>
        <v>97</v>
      </c>
      <c r="I507" s="456">
        <f xml:space="preserve"> Outputs!L34</f>
        <v>98.7</v>
      </c>
      <c r="J507" s="456">
        <f xml:space="preserve"> Outputs!M34</f>
        <v>99.2</v>
      </c>
      <c r="K507" s="456">
        <f xml:space="preserve"> Outputs!N34</f>
        <v>99.9</v>
      </c>
      <c r="L507" s="456">
        <f xml:space="preserve"> Outputs!O34</f>
        <v>101.8</v>
      </c>
      <c r="M507" s="456">
        <f xml:space="preserve"> Outputs!P34</f>
        <v>104.5</v>
      </c>
      <c r="N507" s="456">
        <f xml:space="preserve"> Outputs!Q34</f>
        <v>106.4</v>
      </c>
      <c r="O507" s="456">
        <f xml:space="preserve"> Outputs!R34</f>
        <v>109.1615932223871</v>
      </c>
      <c r="P507" s="456">
        <f xml:space="preserve"> Outputs!S34</f>
        <v>111.3448250868349</v>
      </c>
      <c r="Q507" s="456">
        <f xml:space="preserve"> Outputs!T34</f>
        <v>113.58099615723886</v>
      </c>
      <c r="R507" s="456">
        <f xml:space="preserve"> Outputs!U34</f>
        <v>115.96619707654096</v>
      </c>
      <c r="S507" s="456">
        <f xml:space="preserve"> Outputs!V34</f>
        <v>118.40148721514839</v>
      </c>
      <c r="T507" s="456">
        <f xml:space="preserve"> Outputs!W34</f>
        <v>120.88791844666659</v>
      </c>
      <c r="U507" s="456">
        <f xml:space="preserve"> Outputs!X34</f>
        <v>123.30567681559992</v>
      </c>
      <c r="V507" s="456">
        <f xml:space="preserve"> Outputs!Y34</f>
        <v>125.77179035191192</v>
      </c>
      <c r="W507" s="456">
        <f xml:space="preserve"> Outputs!Z34</f>
        <v>128.28722615895015</v>
      </c>
      <c r="X507" s="456">
        <f xml:space="preserve"> Outputs!AA34</f>
        <v>130.85297068212915</v>
      </c>
      <c r="Y507" s="456">
        <f xml:space="preserve"> Outputs!AB34</f>
        <v>133.47003009577173</v>
      </c>
    </row>
    <row r="508" spans="1:25" ht="14">
      <c r="A508" t="s">
        <v>848</v>
      </c>
      <c r="B508" s="455" t="s">
        <v>768</v>
      </c>
      <c r="C508" s="455" t="s">
        <v>451</v>
      </c>
      <c r="D508" s="455" t="s">
        <v>50</v>
      </c>
      <c r="E508" s="455" t="s">
        <v>427</v>
      </c>
      <c r="F508" s="455"/>
      <c r="G508" s="456">
        <f xml:space="preserve"> Outputs!J35</f>
        <v>95.2</v>
      </c>
      <c r="H508" s="456">
        <f xml:space="preserve"> Outputs!K35</f>
        <v>97.5</v>
      </c>
      <c r="I508" s="456">
        <f xml:space="preserve"> Outputs!L35</f>
        <v>99.1</v>
      </c>
      <c r="J508" s="456">
        <f xml:space="preserve"> Outputs!M35</f>
        <v>99.5</v>
      </c>
      <c r="K508" s="456">
        <f xml:space="preserve"> Outputs!N35</f>
        <v>100.1</v>
      </c>
      <c r="L508" s="456">
        <f xml:space="preserve"> Outputs!O35</f>
        <v>102.4</v>
      </c>
      <c r="M508" s="456">
        <f xml:space="preserve"> Outputs!P35</f>
        <v>104.9</v>
      </c>
      <c r="N508" s="456">
        <f xml:space="preserve"> Outputs!Q35</f>
        <v>106.8</v>
      </c>
      <c r="O508" s="456">
        <f xml:space="preserve"> Outputs!R35</f>
        <v>109.34188246864102</v>
      </c>
      <c r="P508" s="456">
        <f xml:space="preserve"> Outputs!S35</f>
        <v>111.52872011801389</v>
      </c>
      <c r="Q508" s="456">
        <f xml:space="preserve"> Outputs!T35</f>
        <v>113.7778750517538</v>
      </c>
      <c r="R508" s="456">
        <f xml:space="preserve"> Outputs!U35</f>
        <v>116.16721042784071</v>
      </c>
      <c r="S508" s="456">
        <f xml:space="preserve"> Outputs!V35</f>
        <v>118.60672184682544</v>
      </c>
      <c r="T508" s="456">
        <f xml:space="preserve"> Outputs!W35</f>
        <v>121.09746300560886</v>
      </c>
      <c r="U508" s="456">
        <f xml:space="preserve"> Outputs!X35</f>
        <v>123.51941226572104</v>
      </c>
      <c r="V508" s="456">
        <f xml:space="preserve"> Outputs!Y35</f>
        <v>125.98980051103547</v>
      </c>
      <c r="W508" s="456">
        <f xml:space="preserve"> Outputs!Z35</f>
        <v>128.50959652125619</v>
      </c>
      <c r="X508" s="456">
        <f xml:space="preserve"> Outputs!AA35</f>
        <v>131.07978845168131</v>
      </c>
      <c r="Y508" s="456">
        <f xml:space="preserve"> Outputs!AB35</f>
        <v>133.70138422071494</v>
      </c>
    </row>
    <row r="509" spans="1:25" ht="14">
      <c r="A509" t="s">
        <v>848</v>
      </c>
      <c r="B509" s="455" t="s">
        <v>769</v>
      </c>
      <c r="C509" s="455" t="s">
        <v>452</v>
      </c>
      <c r="D509" s="455" t="s">
        <v>50</v>
      </c>
      <c r="E509" s="455" t="s">
        <v>427</v>
      </c>
      <c r="F509" s="455"/>
      <c r="G509" s="456">
        <f xml:space="preserve"> Outputs!J36</f>
        <v>95.4</v>
      </c>
      <c r="H509" s="456">
        <f xml:space="preserve"> Outputs!K36</f>
        <v>97.8</v>
      </c>
      <c r="I509" s="456">
        <f xml:space="preserve"> Outputs!L36</f>
        <v>99.3</v>
      </c>
      <c r="J509" s="456">
        <f xml:space="preserve"> Outputs!M36</f>
        <v>99.6</v>
      </c>
      <c r="K509" s="456">
        <f xml:space="preserve"> Outputs!N36</f>
        <v>100.4</v>
      </c>
      <c r="L509" s="456">
        <f xml:space="preserve"> Outputs!O36</f>
        <v>102.7</v>
      </c>
      <c r="M509" s="456">
        <f xml:space="preserve"> Outputs!P36</f>
        <v>105.1</v>
      </c>
      <c r="N509" s="456">
        <f xml:space="preserve"> Outputs!Q36</f>
        <v>107</v>
      </c>
      <c r="O509" s="456">
        <f xml:space="preserve"> Outputs!R36</f>
        <v>109.52246947724298</v>
      </c>
      <c r="P509" s="456">
        <f xml:space="preserve"> Outputs!S36</f>
        <v>111.7129188667879</v>
      </c>
      <c r="Q509" s="456">
        <f xml:space="preserve"> Outputs!T36</f>
        <v>113.97509521197706</v>
      </c>
      <c r="R509" s="456">
        <f xml:space="preserve"> Outputs!U36</f>
        <v>116.36857221142867</v>
      </c>
      <c r="S509" s="456">
        <f xml:space="preserve"> Outputs!V36</f>
        <v>118.81231222786873</v>
      </c>
      <c r="T509" s="456">
        <f xml:space="preserve"> Outputs!W36</f>
        <v>121.30737078465407</v>
      </c>
      <c r="U509" s="456">
        <f xml:space="preserve"> Outputs!X36</f>
        <v>123.73351820034715</v>
      </c>
      <c r="V509" s="456">
        <f xml:space="preserve"> Outputs!Y36</f>
        <v>126.20818856435409</v>
      </c>
      <c r="W509" s="456">
        <f xml:space="preserve"> Outputs!Z36</f>
        <v>128.73235233564117</v>
      </c>
      <c r="X509" s="456">
        <f xml:space="preserve"> Outputs!AA36</f>
        <v>131.30699938235398</v>
      </c>
      <c r="Y509" s="456">
        <f xml:space="preserve"> Outputs!AB36</f>
        <v>133.93313937000107</v>
      </c>
    </row>
    <row r="510" spans="1:25" ht="14">
      <c r="A510" t="s">
        <v>848</v>
      </c>
      <c r="B510" s="455" t="s">
        <v>770</v>
      </c>
      <c r="C510" s="455" t="s">
        <v>453</v>
      </c>
      <c r="D510" s="455" t="s">
        <v>1</v>
      </c>
      <c r="E510" s="455" t="s">
        <v>427</v>
      </c>
      <c r="F510" s="455"/>
      <c r="G510" s="558">
        <f xml:space="preserve"> Outputs!J39</f>
        <v>0</v>
      </c>
      <c r="H510" s="558">
        <f xml:space="preserve"> Outputs!K39</f>
        <v>0</v>
      </c>
      <c r="I510" s="558">
        <f xml:space="preserve"> Outputs!L39</f>
        <v>0</v>
      </c>
      <c r="J510" s="558">
        <f xml:space="preserve"> Outputs!M39</f>
        <v>0</v>
      </c>
      <c r="K510" s="558">
        <f xml:space="preserve"> Outputs!N39</f>
        <v>0</v>
      </c>
      <c r="L510" s="558">
        <f xml:space="preserve"> Outputs!O39</f>
        <v>0</v>
      </c>
      <c r="M510" s="558">
        <f xml:space="preserve"> Outputs!P39</f>
        <v>0</v>
      </c>
      <c r="N510" s="558">
        <f xml:space="preserve"> Outputs!Q39</f>
        <v>0.03</v>
      </c>
      <c r="O510" s="558">
        <f xml:space="preserve"> Outputs!R39</f>
        <v>0.03</v>
      </c>
      <c r="P510" s="558">
        <f xml:space="preserve"> Outputs!S39</f>
        <v>0.03</v>
      </c>
      <c r="Q510" s="558">
        <f xml:space="preserve"> Outputs!T39</f>
        <v>0.03</v>
      </c>
      <c r="R510" s="558">
        <f xml:space="preserve"> Outputs!U39</f>
        <v>0.03</v>
      </c>
      <c r="S510" s="558">
        <f xml:space="preserve"> Outputs!V39</f>
        <v>0.03</v>
      </c>
      <c r="T510" s="558">
        <f xml:space="preserve"> Outputs!W39</f>
        <v>0.03</v>
      </c>
      <c r="U510" s="558">
        <f xml:space="preserve"> Outputs!X39</f>
        <v>0.03</v>
      </c>
      <c r="V510" s="558">
        <f xml:space="preserve"> Outputs!Y39</f>
        <v>0.03</v>
      </c>
      <c r="W510" s="558">
        <f xml:space="preserve"> Outputs!Z39</f>
        <v>0.03</v>
      </c>
      <c r="X510" s="558">
        <f xml:space="preserve"> Outputs!AA39</f>
        <v>0.03</v>
      </c>
      <c r="Y510" s="558">
        <f xml:space="preserve"> Outputs!AB39</f>
        <v>0.03</v>
      </c>
    </row>
    <row r="511" spans="1:25" ht="14">
      <c r="A511" t="s">
        <v>848</v>
      </c>
      <c r="B511" s="455" t="s">
        <v>771</v>
      </c>
      <c r="C511" s="455" t="s">
        <v>454</v>
      </c>
      <c r="D511" s="455" t="s">
        <v>50</v>
      </c>
      <c r="E511" s="455" t="s">
        <v>427</v>
      </c>
      <c r="F511" s="455"/>
      <c r="G511" s="456">
        <f xml:space="preserve"> Outputs!J42</f>
        <v>237.3416666666667</v>
      </c>
      <c r="H511" s="456">
        <f xml:space="preserve"> Outputs!K42</f>
        <v>244.67499999999998</v>
      </c>
      <c r="I511" s="456">
        <f xml:space="preserve"> Outputs!L42</f>
        <v>251.73333333333335</v>
      </c>
      <c r="J511" s="456">
        <f xml:space="preserve"> Outputs!M42</f>
        <v>256.66666666666669</v>
      </c>
      <c r="K511" s="456">
        <f xml:space="preserve"> Outputs!N42</f>
        <v>259.43333333333334</v>
      </c>
      <c r="L511" s="456">
        <f xml:space="preserve"> Outputs!O42</f>
        <v>264.99166666666673</v>
      </c>
      <c r="M511" s="456">
        <f xml:space="preserve"> Outputs!P42</f>
        <v>274.90833333333336</v>
      </c>
      <c r="N511" s="456">
        <f xml:space="preserve"> Outputs!Q42</f>
        <v>283.30833333333334</v>
      </c>
      <c r="O511" s="456">
        <f xml:space="preserve"> Outputs!R42</f>
        <v>292.2388184805576</v>
      </c>
      <c r="P511" s="456">
        <f xml:space="preserve"> Outputs!S42</f>
        <v>300.63476148772372</v>
      </c>
      <c r="Q511" s="456">
        <f xml:space="preserve"> Outputs!T42</f>
        <v>309.52983719330012</v>
      </c>
      <c r="R511" s="456">
        <f xml:space="preserve"> Outputs!U42</f>
        <v>319.28116714708784</v>
      </c>
      <c r="S511" s="456">
        <f xml:space="preserve"> Outputs!V42</f>
        <v>329.49816449579481</v>
      </c>
      <c r="T511" s="456">
        <f xml:space="preserve"> Outputs!W42</f>
        <v>340.04210575966027</v>
      </c>
      <c r="U511" s="456">
        <f xml:space="preserve"> Outputs!X42</f>
        <v>350.2433689324501</v>
      </c>
      <c r="V511" s="456">
        <f xml:space="preserve"> Outputs!Y42</f>
        <v>360.75067000042355</v>
      </c>
      <c r="W511" s="456">
        <f xml:space="preserve"> Outputs!Z42</f>
        <v>371.57319010043631</v>
      </c>
      <c r="X511" s="456">
        <f xml:space="preserve"> Outputs!AA42</f>
        <v>382.72038580344935</v>
      </c>
      <c r="Y511" s="456">
        <f xml:space="preserve"> Outputs!AB42</f>
        <v>394.20199737755303</v>
      </c>
    </row>
    <row r="512" spans="1:25" ht="14">
      <c r="A512" t="s">
        <v>848</v>
      </c>
      <c r="B512" s="455" t="s">
        <v>772</v>
      </c>
      <c r="C512" s="455" t="s">
        <v>455</v>
      </c>
      <c r="D512" s="455" t="s">
        <v>50</v>
      </c>
      <c r="E512" s="455" t="s">
        <v>427</v>
      </c>
      <c r="F512" s="455"/>
      <c r="G512" s="456">
        <f xml:space="preserve"> Outputs!J43</f>
        <v>94.308333333333351</v>
      </c>
      <c r="H512" s="456">
        <f xml:space="preserve"> Outputs!K43</f>
        <v>96.583333333333314</v>
      </c>
      <c r="I512" s="456">
        <f xml:space="preserve"> Outputs!L43</f>
        <v>98.600000000000009</v>
      </c>
      <c r="J512" s="456">
        <f xml:space="preserve"> Outputs!M43</f>
        <v>99.72499999999998</v>
      </c>
      <c r="K512" s="456">
        <f xml:space="preserve"> Outputs!N43</f>
        <v>100.16666666666667</v>
      </c>
      <c r="L512" s="456">
        <f xml:space="preserve"> Outputs!O43</f>
        <v>101.54166666666667</v>
      </c>
      <c r="M512" s="456">
        <f xml:space="preserve"> Outputs!P43</f>
        <v>104.21666666666665</v>
      </c>
      <c r="N512" s="456">
        <f xml:space="preserve"> Outputs!Q43</f>
        <v>106.43333333333334</v>
      </c>
      <c r="O512" s="456">
        <f xml:space="preserve"> Outputs!R43</f>
        <v>108.55238432841576</v>
      </c>
      <c r="P512" s="456">
        <f xml:space="preserve"> Outputs!S43</f>
        <v>110.7053733013603</v>
      </c>
      <c r="Q512" s="456">
        <f xml:space="preserve"> Outputs!T43</f>
        <v>112.92412852304592</v>
      </c>
      <c r="R512" s="456">
        <f xml:space="preserve"> Outputs!U43</f>
        <v>115.26744552524362</v>
      </c>
      <c r="S512" s="456">
        <f xml:space="preserve"> Outputs!V43</f>
        <v>117.68806188127378</v>
      </c>
      <c r="T512" s="456">
        <f xml:space="preserve"> Outputs!W43</f>
        <v>120.15951118078063</v>
      </c>
      <c r="U512" s="456">
        <f xml:space="preserve"> Outputs!X43</f>
        <v>122.56270140439625</v>
      </c>
      <c r="V512" s="456">
        <f xml:space="preserve"> Outputs!Y43</f>
        <v>125.01395543248417</v>
      </c>
      <c r="W512" s="456">
        <f xml:space="preserve"> Outputs!Z43</f>
        <v>127.51423454113387</v>
      </c>
      <c r="X512" s="456">
        <f xml:space="preserve"> Outputs!AA43</f>
        <v>130.06451923195652</v>
      </c>
      <c r="Y512" s="456">
        <f xml:space="preserve"> Outputs!AB43</f>
        <v>132.66580961659568</v>
      </c>
    </row>
    <row r="513" spans="1:25" ht="14">
      <c r="A513" t="s">
        <v>848</v>
      </c>
      <c r="B513" s="455" t="s">
        <v>773</v>
      </c>
      <c r="C513" s="455" t="s">
        <v>456</v>
      </c>
      <c r="D513" s="455" t="s">
        <v>1</v>
      </c>
      <c r="E513" s="455" t="s">
        <v>427</v>
      </c>
      <c r="F513" s="455"/>
      <c r="G513" s="558">
        <f xml:space="preserve"> Outputs!J46</f>
        <v>0</v>
      </c>
      <c r="H513" s="558">
        <f xml:space="preserve"> Outputs!K46</f>
        <v>2.9769392033542896E-2</v>
      </c>
      <c r="I513" s="558">
        <f xml:space="preserve"> Outputs!L46</f>
        <v>2.6465798045602673E-2</v>
      </c>
      <c r="J513" s="558">
        <f xml:space="preserve"> Outputs!M46</f>
        <v>1.983339944466489E-2</v>
      </c>
      <c r="K513" s="558">
        <f xml:space="preserve"> Outputs!N46</f>
        <v>1.0501750291715295E-2</v>
      </c>
      <c r="L513" s="558">
        <f xml:space="preserve"> Outputs!O46</f>
        <v>2.1939953810623525E-2</v>
      </c>
      <c r="M513" s="558">
        <f xml:space="preserve"> Outputs!P46</f>
        <v>3.8794726930320156E-2</v>
      </c>
      <c r="N513" s="558">
        <f xml:space="preserve"> Outputs!Q46</f>
        <v>3.1907179115300943E-2</v>
      </c>
      <c r="O513" s="558">
        <f xml:space="preserve"> Outputs!R46</f>
        <v>3.1089286235452596E-2</v>
      </c>
      <c r="P513" s="558">
        <f xml:space="preserve"> Outputs!S46</f>
        <v>2.7916629489431743E-2</v>
      </c>
      <c r="Q513" s="558">
        <f xml:space="preserve"> Outputs!T46</f>
        <v>2.9833184821123959E-2</v>
      </c>
      <c r="R513" s="558">
        <f xml:space="preserve"> Outputs!U46</f>
        <v>3.1833185109294782E-2</v>
      </c>
      <c r="S513" s="558">
        <f xml:space="preserve"> Outputs!V46</f>
        <v>3.2000000000000473E-2</v>
      </c>
      <c r="T513" s="558">
        <f xml:space="preserve"> Outputs!W46</f>
        <v>3.200000000000025E-2</v>
      </c>
      <c r="U513" s="558">
        <f xml:space="preserve"> Outputs!X46</f>
        <v>3.0000000000000027E-2</v>
      </c>
      <c r="V513" s="558">
        <f xml:space="preserve"> Outputs!Y46</f>
        <v>3.0000000000000027E-2</v>
      </c>
      <c r="W513" s="558">
        <f xml:space="preserve"> Outputs!Z46</f>
        <v>3.0000000000000027E-2</v>
      </c>
      <c r="X513" s="558">
        <f xml:space="preserve"> Outputs!AA46</f>
        <v>3.0000000000000027E-2</v>
      </c>
      <c r="Y513" s="558">
        <f xml:space="preserve"> Outputs!AB46</f>
        <v>3.0000000000000027E-2</v>
      </c>
    </row>
    <row r="514" spans="1:25" ht="14">
      <c r="A514" t="s">
        <v>848</v>
      </c>
      <c r="B514" s="455" t="s">
        <v>774</v>
      </c>
      <c r="C514" s="455" t="s">
        <v>457</v>
      </c>
      <c r="D514" s="455" t="s">
        <v>1</v>
      </c>
      <c r="E514" s="455" t="s">
        <v>427</v>
      </c>
      <c r="F514" s="455"/>
      <c r="G514" s="558">
        <f xml:space="preserve"> Outputs!J47</f>
        <v>0</v>
      </c>
      <c r="H514" s="558">
        <f xml:space="preserve"> Outputs!K47</f>
        <v>3.0897791510129391E-2</v>
      </c>
      <c r="I514" s="558">
        <f xml:space="preserve"> Outputs!L47</f>
        <v>2.8847791287762714E-2</v>
      </c>
      <c r="J514" s="558">
        <f xml:space="preserve"> Outputs!M47</f>
        <v>1.9597457627118731E-2</v>
      </c>
      <c r="K514" s="558">
        <f xml:space="preserve"> Outputs!N47</f>
        <v>1.0779220779220777E-2</v>
      </c>
      <c r="L514" s="558">
        <f xml:space="preserve"> Outputs!O47</f>
        <v>2.1424900424001248E-2</v>
      </c>
      <c r="M514" s="558">
        <f xml:space="preserve"> Outputs!P47</f>
        <v>3.7422560457875953E-2</v>
      </c>
      <c r="N514" s="558">
        <f xml:space="preserve"> Outputs!Q47</f>
        <v>3.0555639758707454E-2</v>
      </c>
      <c r="O514" s="558">
        <f xml:space="preserve"> Outputs!R47</f>
        <v>3.1522140708501123E-2</v>
      </c>
      <c r="P514" s="558">
        <f xml:space="preserve"> Outputs!S47</f>
        <v>2.8729732247137152E-2</v>
      </c>
      <c r="Q514" s="558">
        <f xml:space="preserve"> Outputs!T47</f>
        <v>2.9587648685595047E-2</v>
      </c>
      <c r="R514" s="558">
        <f xml:space="preserve"> Outputs!U47</f>
        <v>3.1503683270760252E-2</v>
      </c>
      <c r="S514" s="558">
        <f xml:space="preserve"> Outputs!V47</f>
        <v>3.2000000000000473E-2</v>
      </c>
      <c r="T514" s="558">
        <f xml:space="preserve"> Outputs!W47</f>
        <v>3.2000000000000028E-2</v>
      </c>
      <c r="U514" s="558">
        <f xml:space="preserve"> Outputs!X47</f>
        <v>3.0000000000000027E-2</v>
      </c>
      <c r="V514" s="558">
        <f xml:space="preserve"> Outputs!Y47</f>
        <v>2.9999999999999805E-2</v>
      </c>
      <c r="W514" s="558">
        <f xml:space="preserve"> Outputs!Z47</f>
        <v>3.0000000000000027E-2</v>
      </c>
      <c r="X514" s="558">
        <f xml:space="preserve"> Outputs!AA47</f>
        <v>2.9999999999999805E-2</v>
      </c>
      <c r="Y514" s="558">
        <f xml:space="preserve"> Outputs!AB47</f>
        <v>3.0000000000000471E-2</v>
      </c>
    </row>
    <row r="515" spans="1:25" ht="14">
      <c r="A515" t="s">
        <v>848</v>
      </c>
      <c r="B515" s="455" t="s">
        <v>775</v>
      </c>
      <c r="C515" s="455" t="s">
        <v>458</v>
      </c>
      <c r="D515" s="455" t="s">
        <v>1</v>
      </c>
      <c r="E515" s="455" t="s">
        <v>427</v>
      </c>
      <c r="F515" s="455"/>
      <c r="G515" s="558">
        <f xml:space="preserve"> Outputs!J48</f>
        <v>0</v>
      </c>
      <c r="H515" s="558">
        <f xml:space="preserve"> Outputs!K48</f>
        <v>3.2807308970099536E-2</v>
      </c>
      <c r="I515" s="558">
        <f xml:space="preserve"> Outputs!L48</f>
        <v>2.4527543224768911E-2</v>
      </c>
      <c r="J515" s="558">
        <f xml:space="preserve"> Outputs!M48</f>
        <v>9.0266875981162009E-3</v>
      </c>
      <c r="K515" s="558">
        <f xml:space="preserve"> Outputs!N48</f>
        <v>1.5558148580318898E-2</v>
      </c>
      <c r="L515" s="558">
        <f xml:space="preserve"> Outputs!O48</f>
        <v>3.1405591727307502E-2</v>
      </c>
      <c r="M515" s="558">
        <f xml:space="preserve"> Outputs!P48</f>
        <v>3.3419977720014815E-2</v>
      </c>
      <c r="N515" s="558">
        <f xml:space="preserve"> Outputs!Q48</f>
        <v>2.4434063959755781E-2</v>
      </c>
      <c r="O515" s="558">
        <f xml:space="preserve"> Outputs!R48</f>
        <v>3.8715075829605539E-2</v>
      </c>
      <c r="P515" s="558">
        <f xml:space="preserve"> Outputs!S48</f>
        <v>2.8499635627448061E-2</v>
      </c>
      <c r="Q515" s="558">
        <f xml:space="preserve"> Outputs!T48</f>
        <v>3.0499636334166969E-2</v>
      </c>
      <c r="R515" s="558">
        <f xml:space="preserve"> Outputs!U48</f>
        <v>3.2000000000000473E-2</v>
      </c>
      <c r="S515" s="558">
        <f xml:space="preserve"> Outputs!V48</f>
        <v>3.200000000000025E-2</v>
      </c>
      <c r="T515" s="558">
        <f xml:space="preserve"> Outputs!W48</f>
        <v>3.2000000000000473E-2</v>
      </c>
      <c r="U515" s="558">
        <f xml:space="preserve"> Outputs!X48</f>
        <v>3.0000000000000027E-2</v>
      </c>
      <c r="V515" s="558">
        <f xml:space="preserve"> Outputs!Y48</f>
        <v>3.0000000000000027E-2</v>
      </c>
      <c r="W515" s="558">
        <f xml:space="preserve"> Outputs!Z48</f>
        <v>3.0000000000000027E-2</v>
      </c>
      <c r="X515" s="558">
        <f xml:space="preserve"> Outputs!AA48</f>
        <v>3.0000000000000027E-2</v>
      </c>
      <c r="Y515" s="558">
        <f xml:space="preserve"> Outputs!AB48</f>
        <v>3.0000000000000027E-2</v>
      </c>
    </row>
    <row r="516" spans="1:25" ht="14">
      <c r="A516" t="s">
        <v>848</v>
      </c>
      <c r="B516" s="455" t="s">
        <v>776</v>
      </c>
      <c r="C516" s="455" t="s">
        <v>459</v>
      </c>
      <c r="D516" s="455" t="s">
        <v>1</v>
      </c>
      <c r="E516" s="455" t="s">
        <v>427</v>
      </c>
      <c r="F516" s="455"/>
      <c r="G516" s="558">
        <f xml:space="preserve"> Outputs!J49</f>
        <v>0</v>
      </c>
      <c r="H516" s="558">
        <f xml:space="preserve"> Outputs!K49</f>
        <v>2.428722280887019E-2</v>
      </c>
      <c r="I516" s="558">
        <f xml:space="preserve"> Outputs!L49</f>
        <v>1.8556701030927769E-2</v>
      </c>
      <c r="J516" s="558">
        <f xml:space="preserve"> Outputs!M49</f>
        <v>1.1133603238866474E-2</v>
      </c>
      <c r="K516" s="558">
        <f xml:space="preserve"> Outputs!N49</f>
        <v>4.0040040040039138E-3</v>
      </c>
      <c r="L516" s="558">
        <f xml:space="preserve"> Outputs!O49</f>
        <v>1.4955134596211339E-2</v>
      </c>
      <c r="M516" s="558">
        <f xml:space="preserve"> Outputs!P49</f>
        <v>2.8487229862475427E-2</v>
      </c>
      <c r="N516" s="558">
        <f xml:space="preserve"> Outputs!Q49</f>
        <v>2.1012416427889313E-2</v>
      </c>
      <c r="O516" s="558">
        <f xml:space="preserve"> Outputs!R49</f>
        <v>1.7874647541435307E-2</v>
      </c>
      <c r="P516" s="558">
        <f xml:space="preserve"> Outputs!S49</f>
        <v>1.9916629197662017E-2</v>
      </c>
      <c r="Q516" s="558">
        <f xml:space="preserve"> Outputs!T49</f>
        <v>2.0000000000000906E-2</v>
      </c>
      <c r="R516" s="558">
        <f xml:space="preserve"> Outputs!U49</f>
        <v>2.0916629234383644E-2</v>
      </c>
      <c r="S516" s="558">
        <f xml:space="preserve"> Outputs!V49</f>
        <v>2.1000000000000796E-2</v>
      </c>
      <c r="T516" s="558">
        <f xml:space="preserve"> Outputs!W49</f>
        <v>2.1000000000000796E-2</v>
      </c>
      <c r="U516" s="558">
        <f xml:space="preserve"> Outputs!X49</f>
        <v>2.0000000000000018E-2</v>
      </c>
      <c r="V516" s="558">
        <f xml:space="preserve"> Outputs!Y49</f>
        <v>2.0000000000000018E-2</v>
      </c>
      <c r="W516" s="558">
        <f xml:space="preserve"> Outputs!Z49</f>
        <v>2.0000000000000018E-2</v>
      </c>
      <c r="X516" s="558">
        <f xml:space="preserve"> Outputs!AA49</f>
        <v>2.0000000000000018E-2</v>
      </c>
      <c r="Y516" s="558">
        <f xml:space="preserve"> Outputs!AB49</f>
        <v>2.0000000000000018E-2</v>
      </c>
    </row>
    <row r="517" spans="1:25" ht="14">
      <c r="A517" t="s">
        <v>848</v>
      </c>
      <c r="B517" s="455" t="s">
        <v>777</v>
      </c>
      <c r="C517" s="455" t="s">
        <v>460</v>
      </c>
      <c r="D517" s="455" t="s">
        <v>1</v>
      </c>
      <c r="E517" s="455" t="s">
        <v>427</v>
      </c>
      <c r="F517" s="455"/>
      <c r="G517" s="558">
        <f xml:space="preserve"> Outputs!J50</f>
        <v>0</v>
      </c>
      <c r="H517" s="558">
        <f xml:space="preserve"> Outputs!K50</f>
        <v>2.4123000795263305E-2</v>
      </c>
      <c r="I517" s="558">
        <f xml:space="preserve"> Outputs!L50</f>
        <v>2.088006902502193E-2</v>
      </c>
      <c r="J517" s="558">
        <f xml:space="preserve"> Outputs!M50</f>
        <v>1.1409736308316099E-2</v>
      </c>
      <c r="K517" s="558">
        <f xml:space="preserve"> Outputs!N50</f>
        <v>4.4288459931480784E-3</v>
      </c>
      <c r="L517" s="558">
        <f xml:space="preserve"> Outputs!O50</f>
        <v>1.3727121464226277E-2</v>
      </c>
      <c r="M517" s="558">
        <f xml:space="preserve"> Outputs!P50</f>
        <v>2.6343865408288814E-2</v>
      </c>
      <c r="N517" s="558">
        <f xml:space="preserve"> Outputs!Q50</f>
        <v>2.1269790500559882E-2</v>
      </c>
      <c r="O517" s="558">
        <f xml:space="preserve"> Outputs!R50</f>
        <v>1.9909655450194963E-2</v>
      </c>
      <c r="P517" s="558">
        <f xml:space="preserve"> Outputs!S50</f>
        <v>1.983364056224568E-2</v>
      </c>
      <c r="Q517" s="558">
        <f xml:space="preserve"> Outputs!T50</f>
        <v>2.0041983108134875E-2</v>
      </c>
      <c r="R517" s="558">
        <f xml:space="preserve"> Outputs!U50</f>
        <v>2.0751251595618525E-2</v>
      </c>
      <c r="S517" s="558">
        <f xml:space="preserve"> Outputs!V50</f>
        <v>2.1000000000000352E-2</v>
      </c>
      <c r="T517" s="558">
        <f xml:space="preserve"> Outputs!W50</f>
        <v>2.1000000000000796E-2</v>
      </c>
      <c r="U517" s="558">
        <f xml:space="preserve"> Outputs!X50</f>
        <v>2.0000000000000018E-2</v>
      </c>
      <c r="V517" s="558">
        <f xml:space="preserve"> Outputs!Y50</f>
        <v>2.0000000000000018E-2</v>
      </c>
      <c r="W517" s="558">
        <f xml:space="preserve"> Outputs!Z50</f>
        <v>2.000000000000024E-2</v>
      </c>
      <c r="X517" s="558">
        <f xml:space="preserve"> Outputs!AA50</f>
        <v>1.9999999999999796E-2</v>
      </c>
      <c r="Y517" s="558">
        <f xml:space="preserve"> Outputs!AB50</f>
        <v>2.000000000000024E-2</v>
      </c>
    </row>
    <row r="518" spans="1:25" ht="14">
      <c r="A518" t="s">
        <v>848</v>
      </c>
      <c r="B518" s="455" t="s">
        <v>744</v>
      </c>
      <c r="C518" s="455" t="s">
        <v>461</v>
      </c>
      <c r="D518" s="455" t="s">
        <v>1</v>
      </c>
      <c r="E518" s="455" t="s">
        <v>427</v>
      </c>
      <c r="F518" s="455"/>
      <c r="G518" s="558">
        <f xml:space="preserve"> Outputs!J51</f>
        <v>0</v>
      </c>
      <c r="H518" s="558">
        <f xml:space="preserve"> Outputs!K51</f>
        <v>2.515723270440251E-2</v>
      </c>
      <c r="I518" s="558">
        <f xml:space="preserve"> Outputs!L51</f>
        <v>1.5337423312883347E-2</v>
      </c>
      <c r="J518" s="558">
        <f xml:space="preserve"> Outputs!M51</f>
        <v>3.0211480362536403E-3</v>
      </c>
      <c r="K518" s="558">
        <f xml:space="preserve"> Outputs!N51</f>
        <v>8.0321285140563248E-3</v>
      </c>
      <c r="L518" s="558">
        <f xml:space="preserve"> Outputs!O51</f>
        <v>2.2908366533864521E-2</v>
      </c>
      <c r="M518" s="558">
        <f xml:space="preserve"> Outputs!P51</f>
        <v>2.3369036027263812E-2</v>
      </c>
      <c r="N518" s="558">
        <f xml:space="preserve"> Outputs!Q51</f>
        <v>1.8078020932445371E-2</v>
      </c>
      <c r="O518" s="558">
        <f xml:space="preserve"> Outputs!R51</f>
        <v>2.3574481095728794E-2</v>
      </c>
      <c r="P518" s="558">
        <f xml:space="preserve"> Outputs!S51</f>
        <v>2.0000000000000684E-2</v>
      </c>
      <c r="Q518" s="558">
        <f xml:space="preserve"> Outputs!T51</f>
        <v>2.0249908140764772E-2</v>
      </c>
      <c r="R518" s="558">
        <f xml:space="preserve"> Outputs!U51</f>
        <v>2.1000000000000796E-2</v>
      </c>
      <c r="S518" s="558">
        <f xml:space="preserve"> Outputs!V51</f>
        <v>2.1000000000000574E-2</v>
      </c>
      <c r="T518" s="558">
        <f xml:space="preserve"> Outputs!W51</f>
        <v>2.1000000000000796E-2</v>
      </c>
      <c r="U518" s="558">
        <f xml:space="preserve"> Outputs!X51</f>
        <v>2.0000000000000018E-2</v>
      </c>
      <c r="V518" s="558">
        <f xml:space="preserve"> Outputs!Y51</f>
        <v>2.0000000000000018E-2</v>
      </c>
      <c r="W518" s="558">
        <f xml:space="preserve"> Outputs!Z51</f>
        <v>2.0000000000000018E-2</v>
      </c>
      <c r="X518" s="558">
        <f xml:space="preserve"> Outputs!AA51</f>
        <v>2.0000000000000018E-2</v>
      </c>
      <c r="Y518" s="558">
        <f xml:space="preserve"> Outputs!AB51</f>
        <v>2.0000000000000018E-2</v>
      </c>
    </row>
    <row r="519" spans="1:25" ht="14">
      <c r="A519" t="s">
        <v>848</v>
      </c>
      <c r="B519" s="455" t="s">
        <v>778</v>
      </c>
      <c r="C519" s="455" t="s">
        <v>462</v>
      </c>
      <c r="D519" s="455" t="s">
        <v>1</v>
      </c>
      <c r="E519" s="455" t="s">
        <v>427</v>
      </c>
      <c r="F519" s="455"/>
      <c r="G519" s="558">
        <f xml:space="preserve"> Outputs!J52</f>
        <v>0</v>
      </c>
      <c r="H519" s="558">
        <f xml:space="preserve"> Outputs!K52</f>
        <v>6.7747907148660858E-3</v>
      </c>
      <c r="I519" s="558">
        <f xml:space="preserve"> Outputs!L52</f>
        <v>7.967722262740784E-3</v>
      </c>
      <c r="J519" s="558">
        <f xml:space="preserve"> Outputs!M52</f>
        <v>8.1877213188026321E-3</v>
      </c>
      <c r="K519" s="558">
        <f xml:space="preserve"> Outputs!N52</f>
        <v>6.3503747860726989E-3</v>
      </c>
      <c r="L519" s="558">
        <f xml:space="preserve"> Outputs!O52</f>
        <v>7.6977789597749702E-3</v>
      </c>
      <c r="M519" s="558">
        <f xml:space="preserve"> Outputs!P52</f>
        <v>1.1078695049587139E-2</v>
      </c>
      <c r="N519" s="558">
        <f xml:space="preserve"> Outputs!Q52</f>
        <v>9.2858492581475716E-3</v>
      </c>
      <c r="O519" s="558">
        <f xml:space="preserve"> Outputs!R52</f>
        <v>1.161248525830616E-2</v>
      </c>
      <c r="P519" s="558">
        <f xml:space="preserve"> Outputs!S52</f>
        <v>8.8960916848914717E-3</v>
      </c>
      <c r="Q519" s="558">
        <f xml:space="preserve"> Outputs!T52</f>
        <v>9.5456655774601717E-3</v>
      </c>
      <c r="R519" s="558">
        <f xml:space="preserve"> Outputs!U52</f>
        <v>1.0752431675141727E-2</v>
      </c>
      <c r="S519" s="558">
        <f xml:space="preserve"> Outputs!V52</f>
        <v>1.1000000000000121E-2</v>
      </c>
      <c r="T519" s="558">
        <f xml:space="preserve"> Outputs!W52</f>
        <v>1.0999999999999233E-2</v>
      </c>
      <c r="U519" s="558">
        <f xml:space="preserve"> Outputs!X52</f>
        <v>1.0000000000000009E-2</v>
      </c>
      <c r="V519" s="558">
        <f xml:space="preserve"> Outputs!Y52</f>
        <v>9.9999999999997868E-3</v>
      </c>
      <c r="W519" s="558">
        <f xml:space="preserve"> Outputs!Z52</f>
        <v>9.9999999999997868E-3</v>
      </c>
      <c r="X519" s="558">
        <f xml:space="preserve"> Outputs!AA52</f>
        <v>1.0000000000000009E-2</v>
      </c>
      <c r="Y519" s="558">
        <f xml:space="preserve"> Outputs!AB52</f>
        <v>1.0000000000000231E-2</v>
      </c>
    </row>
    <row r="520" spans="1:25" ht="14">
      <c r="A520" t="s">
        <v>848</v>
      </c>
      <c r="B520" s="455" t="s">
        <v>779</v>
      </c>
      <c r="C520" s="455" t="s">
        <v>463</v>
      </c>
      <c r="D520" s="455" t="s">
        <v>1</v>
      </c>
      <c r="E520" s="455" t="s">
        <v>427</v>
      </c>
      <c r="F520" s="455"/>
      <c r="G520" s="558">
        <f xml:space="preserve"> Outputs!J55</f>
        <v>0</v>
      </c>
      <c r="H520" s="558">
        <f xml:space="preserve"> Outputs!K55</f>
        <v>0</v>
      </c>
      <c r="I520" s="558">
        <f xml:space="preserve"> Outputs!L55</f>
        <v>0</v>
      </c>
      <c r="J520" s="558">
        <f xml:space="preserve"> Outputs!M55</f>
        <v>0</v>
      </c>
      <c r="K520" s="558">
        <f xml:space="preserve"> Outputs!N55</f>
        <v>0</v>
      </c>
      <c r="L520" s="558">
        <f xml:space="preserve"> Outputs!O55</f>
        <v>0</v>
      </c>
      <c r="M520" s="558">
        <f xml:space="preserve"> Outputs!P55</f>
        <v>0</v>
      </c>
      <c r="N520" s="558">
        <f xml:space="preserve"> Outputs!Q55</f>
        <v>0</v>
      </c>
      <c r="O520" s="558">
        <f xml:space="preserve"> Outputs!R55</f>
        <v>0</v>
      </c>
      <c r="P520" s="558">
        <f xml:space="preserve"> Outputs!S55</f>
        <v>0.03</v>
      </c>
      <c r="Q520" s="558">
        <f xml:space="preserve"> Outputs!T55</f>
        <v>0.03</v>
      </c>
      <c r="R520" s="558">
        <f xml:space="preserve"> Outputs!U55</f>
        <v>0.03</v>
      </c>
      <c r="S520" s="558">
        <f xml:space="preserve"> Outputs!V55</f>
        <v>0.03</v>
      </c>
      <c r="T520" s="558">
        <f xml:space="preserve"> Outputs!W55</f>
        <v>0.03</v>
      </c>
      <c r="U520" s="558">
        <f xml:space="preserve"> Outputs!X55</f>
        <v>0.03</v>
      </c>
      <c r="V520" s="558">
        <f xml:space="preserve"> Outputs!Y55</f>
        <v>0.03</v>
      </c>
      <c r="W520" s="558">
        <f xml:space="preserve"> Outputs!Z55</f>
        <v>0.03</v>
      </c>
      <c r="X520" s="558">
        <f xml:space="preserve"> Outputs!AA55</f>
        <v>0.03</v>
      </c>
      <c r="Y520" s="558">
        <f xml:space="preserve"> Outputs!AB55</f>
        <v>0.03</v>
      </c>
    </row>
    <row r="521" spans="1:25" ht="14">
      <c r="A521" t="s">
        <v>848</v>
      </c>
      <c r="B521" s="455" t="s">
        <v>780</v>
      </c>
      <c r="C521" s="455" t="s">
        <v>464</v>
      </c>
      <c r="D521" s="455" t="s">
        <v>1</v>
      </c>
      <c r="E521" s="455" t="s">
        <v>427</v>
      </c>
      <c r="F521" s="455"/>
      <c r="G521" s="558">
        <f xml:space="preserve"> Outputs!J56</f>
        <v>0</v>
      </c>
      <c r="H521" s="558">
        <f xml:space="preserve"> Outputs!K56</f>
        <v>0</v>
      </c>
      <c r="I521" s="558">
        <f xml:space="preserve"> Outputs!L56</f>
        <v>0</v>
      </c>
      <c r="J521" s="558">
        <f xml:space="preserve"> Outputs!M56</f>
        <v>0</v>
      </c>
      <c r="K521" s="558">
        <f xml:space="preserve"> Outputs!N56</f>
        <v>0</v>
      </c>
      <c r="L521" s="558">
        <f xml:space="preserve"> Outputs!O56</f>
        <v>0</v>
      </c>
      <c r="M521" s="558">
        <f xml:space="preserve"> Outputs!P56</f>
        <v>0</v>
      </c>
      <c r="N521" s="558">
        <f xml:space="preserve"> Outputs!Q56</f>
        <v>0</v>
      </c>
      <c r="O521" s="558">
        <f xml:space="preserve"> Outputs!R56</f>
        <v>0</v>
      </c>
      <c r="P521" s="558">
        <f xml:space="preserve"> Outputs!S56</f>
        <v>0.02</v>
      </c>
      <c r="Q521" s="558">
        <f xml:space="preserve"> Outputs!T56</f>
        <v>0.02</v>
      </c>
      <c r="R521" s="558">
        <f xml:space="preserve"> Outputs!U56</f>
        <v>0.02</v>
      </c>
      <c r="S521" s="558">
        <f xml:space="preserve"> Outputs!V56</f>
        <v>0.02</v>
      </c>
      <c r="T521" s="558">
        <f xml:space="preserve"> Outputs!W56</f>
        <v>0.02</v>
      </c>
      <c r="U521" s="558">
        <f xml:space="preserve"> Outputs!X56</f>
        <v>0.02</v>
      </c>
      <c r="V521" s="558">
        <f xml:space="preserve"> Outputs!Y56</f>
        <v>0.02</v>
      </c>
      <c r="W521" s="558">
        <f xml:space="preserve"> Outputs!Z56</f>
        <v>0.02</v>
      </c>
      <c r="X521" s="558">
        <f xml:space="preserve"> Outputs!AA56</f>
        <v>0.02</v>
      </c>
      <c r="Y521" s="558">
        <f xml:space="preserve"> Outputs!AB56</f>
        <v>0.02</v>
      </c>
    </row>
    <row r="522" spans="1:25" ht="14">
      <c r="A522" t="s">
        <v>848</v>
      </c>
      <c r="B522" t="s">
        <v>792</v>
      </c>
      <c r="C522" t="s">
        <v>794</v>
      </c>
      <c r="D522" s="455" t="s">
        <v>796</v>
      </c>
      <c r="E522" s="455" t="s">
        <v>427</v>
      </c>
      <c r="F522" s="559" t="str">
        <f t="shared" ref="F522" ca="1" si="46">CONCATENATE("[…]", TEXT(NOW(),"dd/mm/yyy hh:mm:ss"))</f>
        <v>[…]12/12/2019 13:28:34</v>
      </c>
      <c r="G522" s="559" t="str">
        <f t="shared" ref="G522:Y522" ca="1" si="47">CONCATENATE("[…]", TEXT(NOW(),"dd/mm/yyy hh:mm:ss"))</f>
        <v>[…]12/12/2019 13:28:34</v>
      </c>
      <c r="H522" s="559" t="str">
        <f t="shared" ca="1" si="47"/>
        <v>[…]12/12/2019 13:28:34</v>
      </c>
      <c r="I522" s="559" t="str">
        <f t="shared" ca="1" si="47"/>
        <v>[…]12/12/2019 13:28:34</v>
      </c>
      <c r="J522" s="559" t="str">
        <f t="shared" ca="1" si="47"/>
        <v>[…]12/12/2019 13:28:34</v>
      </c>
      <c r="K522" s="559" t="str">
        <f t="shared" ca="1" si="47"/>
        <v>[…]12/12/2019 13:28:34</v>
      </c>
      <c r="L522" s="559" t="str">
        <f t="shared" ca="1" si="47"/>
        <v>[…]12/12/2019 13:28:34</v>
      </c>
      <c r="M522" s="559" t="str">
        <f t="shared" ca="1" si="47"/>
        <v>[…]12/12/2019 13:28:34</v>
      </c>
      <c r="N522" s="559" t="str">
        <f t="shared" ca="1" si="47"/>
        <v>[…]12/12/2019 13:28:34</v>
      </c>
      <c r="O522" s="559" t="str">
        <f t="shared" ca="1" si="47"/>
        <v>[…]12/12/2019 13:28:34</v>
      </c>
      <c r="P522" s="559" t="str">
        <f t="shared" ca="1" si="47"/>
        <v>[…]12/12/2019 13:28:34</v>
      </c>
      <c r="Q522" s="559" t="str">
        <f t="shared" ca="1" si="47"/>
        <v>[…]12/12/2019 13:28:34</v>
      </c>
      <c r="R522" s="559" t="str">
        <f t="shared" ca="1" si="47"/>
        <v>[…]12/12/2019 13:28:34</v>
      </c>
      <c r="S522" s="559" t="str">
        <f t="shared" ca="1" si="47"/>
        <v>[…]12/12/2019 13:28:34</v>
      </c>
      <c r="T522" s="559" t="str">
        <f t="shared" ca="1" si="47"/>
        <v>[…]12/12/2019 13:28:34</v>
      </c>
      <c r="U522" s="559" t="str">
        <f t="shared" ca="1" si="47"/>
        <v>[…]12/12/2019 13:28:34</v>
      </c>
      <c r="V522" s="559" t="str">
        <f t="shared" ca="1" si="47"/>
        <v>[…]12/12/2019 13:28:34</v>
      </c>
      <c r="W522" s="559" t="str">
        <f t="shared" ca="1" si="47"/>
        <v>[…]12/12/2019 13:28:34</v>
      </c>
      <c r="X522" s="559" t="str">
        <f t="shared" ca="1" si="47"/>
        <v>[…]12/12/2019 13:28:34</v>
      </c>
      <c r="Y522" s="559" t="str">
        <f t="shared" ca="1" si="47"/>
        <v>[…]12/12/2019 13:28:34</v>
      </c>
    </row>
    <row r="523" spans="1:25" ht="14">
      <c r="A523" t="s">
        <v>848</v>
      </c>
      <c r="B523" t="s">
        <v>793</v>
      </c>
      <c r="C523" t="s">
        <v>795</v>
      </c>
      <c r="D523" s="455" t="s">
        <v>796</v>
      </c>
      <c r="E523" s="455" t="s">
        <v>427</v>
      </c>
      <c r="F523" t="str">
        <f t="shared" ref="F523" ca="1" si="48">MID(CELL("filename"),SEARCH("[",CELL("filename"))+1,SEARCH("]",CELL("filename"))-SEARCH("[",CELL("filename"))-1)</f>
        <v>Inflation model_FD.xlsx</v>
      </c>
      <c r="G523" t="str">
        <f t="shared" ref="G523:Y523" ca="1" si="49">MID(CELL("filename"),SEARCH("[",CELL("filename"))+1,SEARCH("]",CELL("filename"))-SEARCH("[",CELL("filename"))-1)</f>
        <v>Inflation model_FD.xlsx</v>
      </c>
      <c r="H523" t="str">
        <f t="shared" ca="1" si="49"/>
        <v>Inflation model_FD.xlsx</v>
      </c>
      <c r="I523" t="str">
        <f t="shared" ca="1" si="49"/>
        <v>Inflation model_FD.xlsx</v>
      </c>
      <c r="J523" t="str">
        <f t="shared" ca="1" si="49"/>
        <v>Inflation model_FD.xlsx</v>
      </c>
      <c r="K523" t="str">
        <f t="shared" ca="1" si="49"/>
        <v>Inflation model_FD.xlsx</v>
      </c>
      <c r="L523" t="str">
        <f t="shared" ca="1" si="49"/>
        <v>Inflation model_FD.xlsx</v>
      </c>
      <c r="M523" t="str">
        <f t="shared" ca="1" si="49"/>
        <v>Inflation model_FD.xlsx</v>
      </c>
      <c r="N523" t="str">
        <f t="shared" ca="1" si="49"/>
        <v>Inflation model_FD.xlsx</v>
      </c>
      <c r="O523" t="str">
        <f t="shared" ca="1" si="49"/>
        <v>Inflation model_FD.xlsx</v>
      </c>
      <c r="P523" t="str">
        <f t="shared" ca="1" si="49"/>
        <v>Inflation model_FD.xlsx</v>
      </c>
      <c r="Q523" t="str">
        <f t="shared" ca="1" si="49"/>
        <v>Inflation model_FD.xlsx</v>
      </c>
      <c r="R523" t="str">
        <f t="shared" ca="1" si="49"/>
        <v>Inflation model_FD.xlsx</v>
      </c>
      <c r="S523" t="str">
        <f t="shared" ca="1" si="49"/>
        <v>Inflation model_FD.xlsx</v>
      </c>
      <c r="T523" t="str">
        <f t="shared" ca="1" si="49"/>
        <v>Inflation model_FD.xlsx</v>
      </c>
      <c r="U523" t="str">
        <f t="shared" ca="1" si="49"/>
        <v>Inflation model_FD.xlsx</v>
      </c>
      <c r="V523" t="str">
        <f t="shared" ca="1" si="49"/>
        <v>Inflation model_FD.xlsx</v>
      </c>
      <c r="W523" t="str">
        <f t="shared" ca="1" si="49"/>
        <v>Inflation model_FD.xlsx</v>
      </c>
      <c r="X523" t="str">
        <f t="shared" ca="1" si="49"/>
        <v>Inflation model_FD.xlsx</v>
      </c>
      <c r="Y523" t="str">
        <f t="shared" ca="1" si="49"/>
        <v>Inflation model_FD.xlsx</v>
      </c>
    </row>
    <row r="524" spans="1:25" ht="14">
      <c r="A524" t="s">
        <v>849</v>
      </c>
      <c r="B524" s="455" t="s">
        <v>743</v>
      </c>
      <c r="C524" s="455" t="s">
        <v>426</v>
      </c>
      <c r="D524" s="455" t="s">
        <v>50</v>
      </c>
      <c r="E524" s="455" t="s">
        <v>427</v>
      </c>
      <c r="F524" s="455"/>
      <c r="G524" s="456">
        <f xml:space="preserve"> Outputs!J9</f>
        <v>12</v>
      </c>
      <c r="H524" s="456">
        <f xml:space="preserve"> Outputs!K9</f>
        <v>12</v>
      </c>
      <c r="I524" s="456">
        <f xml:space="preserve"> Outputs!L9</f>
        <v>12</v>
      </c>
      <c r="J524" s="456">
        <f xml:space="preserve"> Outputs!M9</f>
        <v>12</v>
      </c>
      <c r="K524" s="456">
        <f xml:space="preserve"> Outputs!N9</f>
        <v>12</v>
      </c>
      <c r="L524" s="456">
        <f xml:space="preserve"> Outputs!O9</f>
        <v>12</v>
      </c>
      <c r="M524" s="456">
        <f xml:space="preserve"> Outputs!P9</f>
        <v>12</v>
      </c>
      <c r="N524" s="456">
        <f xml:space="preserve"> Outputs!Q9</f>
        <v>12</v>
      </c>
      <c r="O524" s="456">
        <f xml:space="preserve"> Outputs!R9</f>
        <v>12</v>
      </c>
      <c r="P524" s="456">
        <f xml:space="preserve"> Outputs!S9</f>
        <v>12</v>
      </c>
      <c r="Q524" s="456">
        <f xml:space="preserve"> Outputs!T9</f>
        <v>12</v>
      </c>
      <c r="R524" s="456">
        <f xml:space="preserve"> Outputs!U9</f>
        <v>12</v>
      </c>
      <c r="S524" s="456">
        <f xml:space="preserve"> Outputs!V9</f>
        <v>12</v>
      </c>
      <c r="T524" s="456">
        <f xml:space="preserve"> Outputs!W9</f>
        <v>12</v>
      </c>
      <c r="U524" s="456">
        <f xml:space="preserve"> Outputs!X9</f>
        <v>12</v>
      </c>
      <c r="V524" s="456">
        <f xml:space="preserve"> Outputs!Y9</f>
        <v>12</v>
      </c>
      <c r="W524" s="456">
        <f xml:space="preserve"> Outputs!Z9</f>
        <v>12</v>
      </c>
      <c r="X524" s="456">
        <f xml:space="preserve"> Outputs!AA9</f>
        <v>12</v>
      </c>
      <c r="Y524" s="456">
        <f xml:space="preserve"> Outputs!AB9</f>
        <v>12</v>
      </c>
    </row>
    <row r="525" spans="1:25" ht="14">
      <c r="A525" t="s">
        <v>849</v>
      </c>
      <c r="B525" s="455" t="s">
        <v>745</v>
      </c>
      <c r="C525" s="455" t="s">
        <v>428</v>
      </c>
      <c r="D525" s="455" t="s">
        <v>50</v>
      </c>
      <c r="E525" s="455" t="s">
        <v>427</v>
      </c>
      <c r="F525" s="455"/>
      <c r="G525" s="456">
        <f xml:space="preserve"> Outputs!J10</f>
        <v>234.4</v>
      </c>
      <c r="H525" s="456">
        <f xml:space="preserve"> Outputs!K10</f>
        <v>242.5</v>
      </c>
      <c r="I525" s="456">
        <f xml:space="preserve"> Outputs!L10</f>
        <v>249.5</v>
      </c>
      <c r="J525" s="456">
        <f xml:space="preserve"> Outputs!M10</f>
        <v>255.7</v>
      </c>
      <c r="K525" s="456">
        <f xml:space="preserve"> Outputs!N10</f>
        <v>258</v>
      </c>
      <c r="L525" s="456">
        <f xml:space="preserve"> Outputs!O10</f>
        <v>261.39999999999998</v>
      </c>
      <c r="M525" s="456">
        <f xml:space="preserve"> Outputs!P10</f>
        <v>270.60000000000002</v>
      </c>
      <c r="N525" s="456">
        <f xml:space="preserve"> Outputs!Q10</f>
        <v>279.7</v>
      </c>
      <c r="O525" s="456">
        <f xml:space="preserve"> Outputs!R10</f>
        <v>288.2</v>
      </c>
      <c r="P525" s="456">
        <f xml:space="preserve"> Outputs!S10</f>
        <v>296.81994379694231</v>
      </c>
      <c r="Q525" s="456">
        <f xml:space="preserve"> Outputs!T10</f>
        <v>305.32865399748647</v>
      </c>
      <c r="R525" s="456">
        <f xml:space="preserve"> Outputs!U10</f>
        <v>314.69193444620061</v>
      </c>
      <c r="S525" s="456">
        <f xml:space="preserve"> Outputs!V10</f>
        <v>324.76207634847918</v>
      </c>
      <c r="T525" s="456">
        <f xml:space="preserve"> Outputs!W10</f>
        <v>335.15446279163058</v>
      </c>
      <c r="U525" s="456">
        <f xml:space="preserve"> Outputs!X10</f>
        <v>345.2090966753795</v>
      </c>
      <c r="V525" s="456">
        <f xml:space="preserve"> Outputs!Y10</f>
        <v>355.56536957564089</v>
      </c>
      <c r="W525" s="456">
        <f xml:space="preserve"> Outputs!Z10</f>
        <v>366.2323306629101</v>
      </c>
      <c r="X525" s="456">
        <f xml:space="preserve"> Outputs!AA10</f>
        <v>377.21930058279742</v>
      </c>
      <c r="Y525" s="456">
        <f xml:space="preserve"> Outputs!AB10</f>
        <v>388.53587960028136</v>
      </c>
    </row>
    <row r="526" spans="1:25" ht="14">
      <c r="A526" t="s">
        <v>849</v>
      </c>
      <c r="B526" s="455" t="s">
        <v>746</v>
      </c>
      <c r="C526" s="455" t="s">
        <v>429</v>
      </c>
      <c r="D526" s="455" t="s">
        <v>50</v>
      </c>
      <c r="E526" s="455" t="s">
        <v>427</v>
      </c>
      <c r="F526" s="455"/>
      <c r="G526" s="456">
        <f xml:space="preserve"> Outputs!J11</f>
        <v>235.2</v>
      </c>
      <c r="H526" s="456">
        <f xml:space="preserve"> Outputs!K11</f>
        <v>242.4</v>
      </c>
      <c r="I526" s="456">
        <f xml:space="preserve"> Outputs!L11</f>
        <v>250</v>
      </c>
      <c r="J526" s="456">
        <f xml:space="preserve"> Outputs!M11</f>
        <v>255.9</v>
      </c>
      <c r="K526" s="456">
        <f xml:space="preserve"> Outputs!N11</f>
        <v>258.5</v>
      </c>
      <c r="L526" s="456">
        <f xml:space="preserve"> Outputs!O11</f>
        <v>262.10000000000002</v>
      </c>
      <c r="M526" s="456">
        <f xml:space="preserve"> Outputs!P11</f>
        <v>271.7</v>
      </c>
      <c r="N526" s="456">
        <f xml:space="preserve"> Outputs!Q11</f>
        <v>280.7</v>
      </c>
      <c r="O526" s="456">
        <f xml:space="preserve"> Outputs!R11</f>
        <v>289.2</v>
      </c>
      <c r="P526" s="456">
        <f xml:space="preserve"> Outputs!S11</f>
        <v>297.50379137925444</v>
      </c>
      <c r="Q526" s="456">
        <f xml:space="preserve"> Outputs!T11</f>
        <v>306.08167682745864</v>
      </c>
      <c r="R526" s="456">
        <f xml:space="preserve"> Outputs!U11</f>
        <v>315.51905088813692</v>
      </c>
      <c r="S526" s="456">
        <f xml:space="preserve"> Outputs!V11</f>
        <v>325.61566051655751</v>
      </c>
      <c r="T526" s="456">
        <f xml:space="preserve"> Outputs!W11</f>
        <v>336.03536165308736</v>
      </c>
      <c r="U526" s="456">
        <f xml:space="preserve"> Outputs!X11</f>
        <v>346.11642250268</v>
      </c>
      <c r="V526" s="456">
        <f xml:space="preserve"> Outputs!Y11</f>
        <v>356.49991517776039</v>
      </c>
      <c r="W526" s="456">
        <f xml:space="preserve"> Outputs!Z11</f>
        <v>367.19491263309322</v>
      </c>
      <c r="X526" s="456">
        <f xml:space="preserve"> Outputs!AA11</f>
        <v>378.21076001208604</v>
      </c>
      <c r="Y526" s="456">
        <f xml:space="preserve"> Outputs!AB11</f>
        <v>389.55708281244864</v>
      </c>
    </row>
    <row r="527" spans="1:25" ht="14">
      <c r="A527" t="s">
        <v>849</v>
      </c>
      <c r="B527" s="455" t="s">
        <v>747</v>
      </c>
      <c r="C527" s="455" t="s">
        <v>430</v>
      </c>
      <c r="D527" s="455" t="s">
        <v>50</v>
      </c>
      <c r="E527" s="455" t="s">
        <v>427</v>
      </c>
      <c r="F527" s="455"/>
      <c r="G527" s="456">
        <f xml:space="preserve"> Outputs!J12</f>
        <v>235.2</v>
      </c>
      <c r="H527" s="456">
        <f xml:space="preserve"> Outputs!K12</f>
        <v>241.8</v>
      </c>
      <c r="I527" s="456">
        <f xml:space="preserve"> Outputs!L12</f>
        <v>249.7</v>
      </c>
      <c r="J527" s="456">
        <f xml:space="preserve"> Outputs!M12</f>
        <v>256.3</v>
      </c>
      <c r="K527" s="456">
        <f xml:space="preserve"> Outputs!N12</f>
        <v>258.89999999999998</v>
      </c>
      <c r="L527" s="456">
        <f xml:space="preserve"> Outputs!O12</f>
        <v>263.10000000000002</v>
      </c>
      <c r="M527" s="456">
        <f xml:space="preserve"> Outputs!P12</f>
        <v>272.3</v>
      </c>
      <c r="N527" s="456">
        <f xml:space="preserve"> Outputs!Q12</f>
        <v>281.5</v>
      </c>
      <c r="O527" s="456">
        <f xml:space="preserve"> Outputs!R12</f>
        <v>289.60000000000002</v>
      </c>
      <c r="P527" s="456">
        <f xml:space="preserve"> Outputs!S12</f>
        <v>298.18921448748932</v>
      </c>
      <c r="Q527" s="456">
        <f xml:space="preserve"> Outputs!T12</f>
        <v>306.8365568148742</v>
      </c>
      <c r="R527" s="456">
        <f xml:space="preserve"> Outputs!U12</f>
        <v>316.34834127078682</v>
      </c>
      <c r="S527" s="456">
        <f xml:space="preserve"> Outputs!V12</f>
        <v>326.47148819145218</v>
      </c>
      <c r="T527" s="456">
        <f xml:space="preserve"> Outputs!W12</f>
        <v>336.91857581357868</v>
      </c>
      <c r="U527" s="456">
        <f xml:space="preserve"> Outputs!X12</f>
        <v>347.02613308798607</v>
      </c>
      <c r="V527" s="456">
        <f xml:space="preserve"> Outputs!Y12</f>
        <v>357.43691708062568</v>
      </c>
      <c r="W527" s="456">
        <f xml:space="preserve"> Outputs!Z12</f>
        <v>368.16002459304445</v>
      </c>
      <c r="X527" s="456">
        <f xml:space="preserve"> Outputs!AA12</f>
        <v>379.20482533083577</v>
      </c>
      <c r="Y527" s="456">
        <f xml:space="preserve"> Outputs!AB12</f>
        <v>390.58097009076084</v>
      </c>
    </row>
    <row r="528" spans="1:25" ht="14">
      <c r="A528" t="s">
        <v>849</v>
      </c>
      <c r="B528" s="455" t="s">
        <v>748</v>
      </c>
      <c r="C528" s="455" t="s">
        <v>431</v>
      </c>
      <c r="D528" s="455" t="s">
        <v>50</v>
      </c>
      <c r="E528" s="455" t="s">
        <v>427</v>
      </c>
      <c r="F528" s="455"/>
      <c r="G528" s="456">
        <f xml:space="preserve"> Outputs!J13</f>
        <v>234.7</v>
      </c>
      <c r="H528" s="456">
        <f xml:space="preserve"> Outputs!K13</f>
        <v>242.1</v>
      </c>
      <c r="I528" s="456">
        <f xml:space="preserve"> Outputs!L13</f>
        <v>249.7</v>
      </c>
      <c r="J528" s="456">
        <f xml:space="preserve"> Outputs!M13</f>
        <v>256</v>
      </c>
      <c r="K528" s="456">
        <f xml:space="preserve"> Outputs!N13</f>
        <v>258.60000000000002</v>
      </c>
      <c r="L528" s="456">
        <f xml:space="preserve"> Outputs!O13</f>
        <v>263.39999999999998</v>
      </c>
      <c r="M528" s="456">
        <f xml:space="preserve"> Outputs!P13</f>
        <v>272.89999999999998</v>
      </c>
      <c r="N528" s="456">
        <f xml:space="preserve"> Outputs!Q13</f>
        <v>281.7</v>
      </c>
      <c r="O528" s="456">
        <f xml:space="preserve"> Outputs!R13</f>
        <v>289.5</v>
      </c>
      <c r="P528" s="456">
        <f xml:space="preserve"> Outputs!S13</f>
        <v>298.87621675152292</v>
      </c>
      <c r="Q528" s="456">
        <f xml:space="preserve"> Outputs!T13</f>
        <v>307.59329853998446</v>
      </c>
      <c r="R528" s="456">
        <f xml:space="preserve"> Outputs!U13</f>
        <v>317.17981130799899</v>
      </c>
      <c r="S528" s="456">
        <f xml:space="preserve"> Outputs!V13</f>
        <v>327.32956526985515</v>
      </c>
      <c r="T528" s="456">
        <f xml:space="preserve"> Outputs!W13</f>
        <v>337.80411135849056</v>
      </c>
      <c r="U528" s="456">
        <f xml:space="preserve"> Outputs!X13</f>
        <v>347.9382346992453</v>
      </c>
      <c r="V528" s="456">
        <f xml:space="preserve"> Outputs!Y13</f>
        <v>358.37638174022266</v>
      </c>
      <c r="W528" s="456">
        <f xml:space="preserve"> Outputs!Z13</f>
        <v>369.12767319242937</v>
      </c>
      <c r="X528" s="456">
        <f xml:space="preserve"> Outputs!AA13</f>
        <v>380.20150338820224</v>
      </c>
      <c r="Y528" s="456">
        <f xml:space="preserve"> Outputs!AB13</f>
        <v>391.60754848984834</v>
      </c>
    </row>
    <row r="529" spans="1:25" ht="14">
      <c r="A529" t="s">
        <v>849</v>
      </c>
      <c r="B529" s="455" t="s">
        <v>749</v>
      </c>
      <c r="C529" s="455" t="s">
        <v>432</v>
      </c>
      <c r="D529" s="455" t="s">
        <v>50</v>
      </c>
      <c r="E529" s="455" t="s">
        <v>427</v>
      </c>
      <c r="F529" s="455"/>
      <c r="G529" s="456">
        <f xml:space="preserve"> Outputs!J14</f>
        <v>236.1</v>
      </c>
      <c r="H529" s="456">
        <f xml:space="preserve"> Outputs!K14</f>
        <v>243</v>
      </c>
      <c r="I529" s="456">
        <f xml:space="preserve"> Outputs!L14</f>
        <v>251</v>
      </c>
      <c r="J529" s="456">
        <f xml:space="preserve"> Outputs!M14</f>
        <v>257</v>
      </c>
      <c r="K529" s="456">
        <f xml:space="preserve"> Outputs!N14</f>
        <v>259.8</v>
      </c>
      <c r="L529" s="456">
        <f xml:space="preserve"> Outputs!O14</f>
        <v>264.39999999999998</v>
      </c>
      <c r="M529" s="456">
        <f xml:space="preserve"> Outputs!P14</f>
        <v>274.7</v>
      </c>
      <c r="N529" s="456">
        <f xml:space="preserve"> Outputs!Q14</f>
        <v>284.2</v>
      </c>
      <c r="O529" s="456">
        <f xml:space="preserve"> Outputs!R14</f>
        <v>291.5</v>
      </c>
      <c r="P529" s="456">
        <f xml:space="preserve"> Outputs!S14</f>
        <v>299.5648018095942</v>
      </c>
      <c r="Q529" s="456">
        <f xml:space="preserve"> Outputs!T14</f>
        <v>308.35190659433681</v>
      </c>
      <c r="R529" s="456">
        <f xml:space="preserve"> Outputs!U14</f>
        <v>318.01346672864008</v>
      </c>
      <c r="S529" s="456">
        <f xml:space="preserve"> Outputs!V14</f>
        <v>328.1898976639568</v>
      </c>
      <c r="T529" s="456">
        <f xml:space="preserve"> Outputs!W14</f>
        <v>338.69197438920344</v>
      </c>
      <c r="U529" s="456">
        <f xml:space="preserve"> Outputs!X14</f>
        <v>348.85273362087958</v>
      </c>
      <c r="V529" s="456">
        <f xml:space="preserve"> Outputs!Y14</f>
        <v>359.31831562950595</v>
      </c>
      <c r="W529" s="456">
        <f xml:space="preserve"> Outputs!Z14</f>
        <v>370.09786509839114</v>
      </c>
      <c r="X529" s="456">
        <f xml:space="preserve"> Outputs!AA14</f>
        <v>381.20080105134286</v>
      </c>
      <c r="Y529" s="456">
        <f xml:space="preserve"> Outputs!AB14</f>
        <v>392.63682508288315</v>
      </c>
    </row>
    <row r="530" spans="1:25" ht="14">
      <c r="A530" t="s">
        <v>849</v>
      </c>
      <c r="B530" s="455" t="s">
        <v>750</v>
      </c>
      <c r="C530" s="455" t="s">
        <v>433</v>
      </c>
      <c r="D530" s="455" t="s">
        <v>50</v>
      </c>
      <c r="E530" s="455" t="s">
        <v>427</v>
      </c>
      <c r="F530" s="455"/>
      <c r="G530" s="456">
        <f xml:space="preserve"> Outputs!J15</f>
        <v>237.9</v>
      </c>
      <c r="H530" s="456">
        <f xml:space="preserve"> Outputs!K15</f>
        <v>244.2</v>
      </c>
      <c r="I530" s="456">
        <f xml:space="preserve"> Outputs!L15</f>
        <v>251.9</v>
      </c>
      <c r="J530" s="456">
        <f xml:space="preserve"> Outputs!M15</f>
        <v>257.60000000000002</v>
      </c>
      <c r="K530" s="456">
        <f xml:space="preserve"> Outputs!N15</f>
        <v>259.60000000000002</v>
      </c>
      <c r="L530" s="456">
        <f xml:space="preserve"> Outputs!O15</f>
        <v>264.89999999999998</v>
      </c>
      <c r="M530" s="456">
        <f xml:space="preserve"> Outputs!P15</f>
        <v>275.10000000000002</v>
      </c>
      <c r="N530" s="456">
        <f xml:space="preserve"> Outputs!Q15</f>
        <v>284.10000000000002</v>
      </c>
      <c r="O530" s="456">
        <f xml:space="preserve"> Outputs!R15</f>
        <v>292.14789585630507</v>
      </c>
      <c r="P530" s="456">
        <f xml:space="preserve"> Outputs!S15</f>
        <v>300.25497330832422</v>
      </c>
      <c r="Q530" s="456">
        <f xml:space="preserve"> Outputs!T15</f>
        <v>309.11238558080265</v>
      </c>
      <c r="R530" s="456">
        <f xml:space="preserve"> Outputs!U15</f>
        <v>318.84931327663418</v>
      </c>
      <c r="S530" s="456">
        <f xml:space="preserve"> Outputs!V15</f>
        <v>329.05249130148667</v>
      </c>
      <c r="T530" s="456">
        <f xml:space="preserve"> Outputs!W15</f>
        <v>339.58217102313426</v>
      </c>
      <c r="U530" s="456">
        <f xml:space="preserve"> Outputs!X15</f>
        <v>349.76963615382829</v>
      </c>
      <c r="V530" s="456">
        <f xml:space="preserve"> Outputs!Y15</f>
        <v>360.26272523844312</v>
      </c>
      <c r="W530" s="456">
        <f xml:space="preserve"> Outputs!Z15</f>
        <v>371.07060699559645</v>
      </c>
      <c r="X530" s="456">
        <f xml:space="preserve"> Outputs!AA15</f>
        <v>382.20272520546433</v>
      </c>
      <c r="Y530" s="456">
        <f xml:space="preserve"> Outputs!AB15</f>
        <v>393.66880696162826</v>
      </c>
    </row>
    <row r="531" spans="1:25" ht="14">
      <c r="A531" t="s">
        <v>849</v>
      </c>
      <c r="B531" s="455" t="s">
        <v>751</v>
      </c>
      <c r="C531" s="455" t="s">
        <v>434</v>
      </c>
      <c r="D531" s="455" t="s">
        <v>50</v>
      </c>
      <c r="E531" s="455" t="s">
        <v>427</v>
      </c>
      <c r="F531" s="455"/>
      <c r="G531" s="456">
        <f xml:space="preserve"> Outputs!J16</f>
        <v>238</v>
      </c>
      <c r="H531" s="456">
        <f xml:space="preserve"> Outputs!K16</f>
        <v>245.6</v>
      </c>
      <c r="I531" s="456">
        <f xml:space="preserve"> Outputs!L16</f>
        <v>251.9</v>
      </c>
      <c r="J531" s="456">
        <f xml:space="preserve"> Outputs!M16</f>
        <v>257.7</v>
      </c>
      <c r="K531" s="456">
        <f xml:space="preserve"> Outputs!N16</f>
        <v>259.5</v>
      </c>
      <c r="L531" s="456">
        <f xml:space="preserve"> Outputs!O16</f>
        <v>264.8</v>
      </c>
      <c r="M531" s="456">
        <f xml:space="preserve"> Outputs!P16</f>
        <v>275.3</v>
      </c>
      <c r="N531" s="456">
        <f xml:space="preserve"> Outputs!Q16</f>
        <v>284.5</v>
      </c>
      <c r="O531" s="456">
        <f xml:space="preserve"> Outputs!R16</f>
        <v>292.79723174362425</v>
      </c>
      <c r="P531" s="456">
        <f xml:space="preserve"> Outputs!S16</f>
        <v>300.94673490273567</v>
      </c>
      <c r="Q531" s="456">
        <f xml:space="preserve"> Outputs!T16</f>
        <v>309.87474011360524</v>
      </c>
      <c r="R531" s="456">
        <f xml:space="preserve"> Outputs!U16</f>
        <v>319.68735671100222</v>
      </c>
      <c r="S531" s="456">
        <f xml:space="preserve"> Outputs!V16</f>
        <v>329.91735212575446</v>
      </c>
      <c r="T531" s="456">
        <f xml:space="preserve"> Outputs!W16</f>
        <v>340.47470739377866</v>
      </c>
      <c r="U531" s="456">
        <f xml:space="preserve"> Outputs!X16</f>
        <v>350.68894861559204</v>
      </c>
      <c r="V531" s="456">
        <f xml:space="preserve"> Outputs!Y16</f>
        <v>361.20961707405979</v>
      </c>
      <c r="W531" s="456">
        <f xml:space="preserve"> Outputs!Z16</f>
        <v>372.04590558628161</v>
      </c>
      <c r="X531" s="456">
        <f xml:space="preserve"> Outputs!AA16</f>
        <v>383.20728275387006</v>
      </c>
      <c r="Y531" s="456">
        <f xml:space="preserve"> Outputs!AB16</f>
        <v>394.70350123648615</v>
      </c>
    </row>
    <row r="532" spans="1:25" ht="14">
      <c r="A532" t="s">
        <v>849</v>
      </c>
      <c r="B532" s="455" t="s">
        <v>752</v>
      </c>
      <c r="C532" s="455" t="s">
        <v>435</v>
      </c>
      <c r="D532" s="455" t="s">
        <v>50</v>
      </c>
      <c r="E532" s="455" t="s">
        <v>427</v>
      </c>
      <c r="F532" s="455"/>
      <c r="G532" s="456">
        <f xml:space="preserve"> Outputs!J17</f>
        <v>238.5</v>
      </c>
      <c r="H532" s="456">
        <f xml:space="preserve"> Outputs!K17</f>
        <v>245.6</v>
      </c>
      <c r="I532" s="456">
        <f xml:space="preserve"> Outputs!L17</f>
        <v>252.1</v>
      </c>
      <c r="J532" s="456">
        <f xml:space="preserve"> Outputs!M17</f>
        <v>257.10000000000002</v>
      </c>
      <c r="K532" s="456">
        <f xml:space="preserve"> Outputs!N17</f>
        <v>259.8</v>
      </c>
      <c r="L532" s="456">
        <f xml:space="preserve"> Outputs!O17</f>
        <v>265.5</v>
      </c>
      <c r="M532" s="456">
        <f xml:space="preserve"> Outputs!P17</f>
        <v>275.8</v>
      </c>
      <c r="N532" s="456">
        <f xml:space="preserve"> Outputs!Q17</f>
        <v>284.60000000000002</v>
      </c>
      <c r="O532" s="456">
        <f xml:space="preserve"> Outputs!R17</f>
        <v>293.44801086260981</v>
      </c>
      <c r="P532" s="456">
        <f xml:space="preserve"> Outputs!S17</f>
        <v>301.640090256272</v>
      </c>
      <c r="Q532" s="456">
        <f xml:space="preserve"> Outputs!T17</f>
        <v>310.63897481834789</v>
      </c>
      <c r="R532" s="456">
        <f xml:space="preserve"> Outputs!U17</f>
        <v>320.52760280590189</v>
      </c>
      <c r="S532" s="456">
        <f xml:space="preserve"> Outputs!V17</f>
        <v>330.78448609569091</v>
      </c>
      <c r="T532" s="456">
        <f xml:space="preserve"> Outputs!W17</f>
        <v>341.36958965075308</v>
      </c>
      <c r="U532" s="456">
        <f xml:space="preserve"> Outputs!X17</f>
        <v>351.61067734027569</v>
      </c>
      <c r="V532" s="456">
        <f xml:space="preserve"> Outputs!Y17</f>
        <v>362.15899766048398</v>
      </c>
      <c r="W532" s="456">
        <f xml:space="preserve"> Outputs!Z17</f>
        <v>373.02376759029852</v>
      </c>
      <c r="X532" s="456">
        <f xml:space="preserve"> Outputs!AA17</f>
        <v>384.21448061800749</v>
      </c>
      <c r="Y532" s="456">
        <f xml:space="preserve"> Outputs!AB17</f>
        <v>395.74091503654773</v>
      </c>
    </row>
    <row r="533" spans="1:25" ht="14">
      <c r="A533" t="s">
        <v>849</v>
      </c>
      <c r="B533" s="455" t="s">
        <v>753</v>
      </c>
      <c r="C533" s="455" t="s">
        <v>436</v>
      </c>
      <c r="D533" s="455" t="s">
        <v>50</v>
      </c>
      <c r="E533" s="455" t="s">
        <v>427</v>
      </c>
      <c r="F533" s="455"/>
      <c r="G533" s="456">
        <f xml:space="preserve"> Outputs!J18</f>
        <v>239.4</v>
      </c>
      <c r="H533" s="456">
        <f xml:space="preserve"> Outputs!K18</f>
        <v>246.8</v>
      </c>
      <c r="I533" s="456">
        <f xml:space="preserve"> Outputs!L18</f>
        <v>253.4</v>
      </c>
      <c r="J533" s="456">
        <f xml:space="preserve"> Outputs!M18</f>
        <v>257.5</v>
      </c>
      <c r="K533" s="456">
        <f xml:space="preserve"> Outputs!N18</f>
        <v>260.60000000000002</v>
      </c>
      <c r="L533" s="456">
        <f xml:space="preserve"> Outputs!O18</f>
        <v>267.10000000000002</v>
      </c>
      <c r="M533" s="456">
        <f xml:space="preserve"> Outputs!P18</f>
        <v>278.10000000000002</v>
      </c>
      <c r="N533" s="456">
        <f xml:space="preserve"> Outputs!Q18</f>
        <v>285.60000000000002</v>
      </c>
      <c r="O533" s="456">
        <f xml:space="preserve"> Outputs!R18</f>
        <v>294.10023642102783</v>
      </c>
      <c r="P533" s="456">
        <f xml:space="preserve"> Outputs!S18</f>
        <v>302.33504304081697</v>
      </c>
      <c r="Q533" s="456">
        <f xml:space="preserve"> Outputs!T18</f>
        <v>311.40509433204181</v>
      </c>
      <c r="R533" s="456">
        <f xml:space="preserve"> Outputs!U18</f>
        <v>321.37005735066725</v>
      </c>
      <c r="S533" s="456">
        <f xml:space="preserve"> Outputs!V18</f>
        <v>331.65389918588875</v>
      </c>
      <c r="T533" s="456">
        <f xml:space="preserve"> Outputs!W18</f>
        <v>342.26682395983727</v>
      </c>
      <c r="U533" s="456">
        <f xml:space="preserve"> Outputs!X18</f>
        <v>352.53482867863238</v>
      </c>
      <c r="V533" s="456">
        <f xml:space="preserve"> Outputs!Y18</f>
        <v>363.11087353899137</v>
      </c>
      <c r="W533" s="456">
        <f xml:space="preserve"> Outputs!Z18</f>
        <v>374.00419974516115</v>
      </c>
      <c r="X533" s="456">
        <f xml:space="preserve"> Outputs!AA18</f>
        <v>385.22432573751598</v>
      </c>
      <c r="Y533" s="456">
        <f xml:space="preserve"> Outputs!AB18</f>
        <v>396.78105550964148</v>
      </c>
    </row>
    <row r="534" spans="1:25" ht="14">
      <c r="A534" t="s">
        <v>849</v>
      </c>
      <c r="B534" s="455" t="s">
        <v>754</v>
      </c>
      <c r="C534" s="455" t="s">
        <v>437</v>
      </c>
      <c r="D534" s="455" t="s">
        <v>50</v>
      </c>
      <c r="E534" s="455" t="s">
        <v>427</v>
      </c>
      <c r="F534" s="455"/>
      <c r="G534" s="456">
        <f xml:space="preserve"> Outputs!J19</f>
        <v>238</v>
      </c>
      <c r="H534" s="456">
        <f xml:space="preserve"> Outputs!K19</f>
        <v>245.8</v>
      </c>
      <c r="I534" s="456">
        <f xml:space="preserve"> Outputs!L19</f>
        <v>252.6</v>
      </c>
      <c r="J534" s="456">
        <f xml:space="preserve"> Outputs!M19</f>
        <v>255.4</v>
      </c>
      <c r="K534" s="456">
        <f xml:space="preserve"> Outputs!N19</f>
        <v>258.8</v>
      </c>
      <c r="L534" s="456">
        <f xml:space="preserve"> Outputs!O19</f>
        <v>265.5</v>
      </c>
      <c r="M534" s="456">
        <f xml:space="preserve"> Outputs!P19</f>
        <v>276</v>
      </c>
      <c r="N534" s="456">
        <f xml:space="preserve"> Outputs!Q19</f>
        <v>283</v>
      </c>
      <c r="O534" s="456">
        <f xml:space="preserve"> Outputs!R19</f>
        <v>294.77781803182262</v>
      </c>
      <c r="P534" s="456">
        <f xml:space="preserve"> Outputs!S19</f>
        <v>303.08068281857669</v>
      </c>
      <c r="Q534" s="456">
        <f xml:space="preserve"> Outputs!T19</f>
        <v>312.2235718506285</v>
      </c>
      <c r="R534" s="456">
        <f xml:space="preserve"> Outputs!U19</f>
        <v>322.21472614984873</v>
      </c>
      <c r="S534" s="456">
        <f xml:space="preserve"> Outputs!V19</f>
        <v>332.52559738664399</v>
      </c>
      <c r="T534" s="456">
        <f xml:space="preserve"> Outputs!W19</f>
        <v>343.16641650301671</v>
      </c>
      <c r="U534" s="456">
        <f xml:space="preserve"> Outputs!X19</f>
        <v>353.46140899810723</v>
      </c>
      <c r="V534" s="456">
        <f xml:space="preserve"> Outputs!Y19</f>
        <v>364.06525126805047</v>
      </c>
      <c r="W534" s="456">
        <f xml:space="preserve"> Outputs!Z19</f>
        <v>374.98720880609199</v>
      </c>
      <c r="X534" s="456">
        <f xml:space="preserve"> Outputs!AA19</f>
        <v>386.23682507027473</v>
      </c>
      <c r="Y534" s="456">
        <f xml:space="preserve"> Outputs!AB19</f>
        <v>397.82392982238298</v>
      </c>
    </row>
    <row r="535" spans="1:25" ht="14">
      <c r="A535" t="s">
        <v>849</v>
      </c>
      <c r="B535" s="455" t="s">
        <v>755</v>
      </c>
      <c r="C535" s="455" t="s">
        <v>438</v>
      </c>
      <c r="D535" s="455" t="s">
        <v>50</v>
      </c>
      <c r="E535" s="455" t="s">
        <v>427</v>
      </c>
      <c r="F535" s="455"/>
      <c r="G535" s="456">
        <f xml:space="preserve"> Outputs!J20</f>
        <v>239.9</v>
      </c>
      <c r="H535" s="456">
        <f xml:space="preserve"> Outputs!K20</f>
        <v>247.6</v>
      </c>
      <c r="I535" s="456">
        <f xml:space="preserve"> Outputs!L20</f>
        <v>254.2</v>
      </c>
      <c r="J535" s="456">
        <f xml:space="preserve"> Outputs!M20</f>
        <v>256.7</v>
      </c>
      <c r="K535" s="456">
        <f xml:space="preserve"> Outputs!N20</f>
        <v>260</v>
      </c>
      <c r="L535" s="456">
        <f xml:space="preserve"> Outputs!O20</f>
        <v>268.39999999999998</v>
      </c>
      <c r="M535" s="456">
        <f xml:space="preserve"> Outputs!P20</f>
        <v>278.10000000000002</v>
      </c>
      <c r="N535" s="456">
        <f xml:space="preserve"> Outputs!Q20</f>
        <v>285</v>
      </c>
      <c r="O535" s="456">
        <f xml:space="preserve"> Outputs!R20</f>
        <v>295.45696073228152</v>
      </c>
      <c r="P535" s="456">
        <f xml:space="preserve"> Outputs!S20</f>
        <v>303.82816154518133</v>
      </c>
      <c r="Q535" s="456">
        <f xml:space="preserve"> Outputs!T20</f>
        <v>313.04420060392721</v>
      </c>
      <c r="R535" s="456">
        <f xml:space="preserve"> Outputs!U20</f>
        <v>323.06161502325301</v>
      </c>
      <c r="S535" s="456">
        <f xml:space="preserve"> Outputs!V20</f>
        <v>333.39958670399722</v>
      </c>
      <c r="T535" s="456">
        <f xml:space="preserve"> Outputs!W20</f>
        <v>344.06837347852525</v>
      </c>
      <c r="U535" s="456">
        <f xml:space="preserve"> Outputs!X20</f>
        <v>354.39042468288102</v>
      </c>
      <c r="V535" s="456">
        <f xml:space="preserve"> Outputs!Y20</f>
        <v>365.02213742336744</v>
      </c>
      <c r="W535" s="456">
        <f xml:space="preserve"> Outputs!Z20</f>
        <v>375.97280154606847</v>
      </c>
      <c r="X535" s="456">
        <f xml:space="preserve"> Outputs!AA20</f>
        <v>387.25198559245052</v>
      </c>
      <c r="Y535" s="456">
        <f xml:space="preserve"> Outputs!AB20</f>
        <v>398.86954516022405</v>
      </c>
    </row>
    <row r="536" spans="1:25" ht="14">
      <c r="A536" t="s">
        <v>849</v>
      </c>
      <c r="B536" s="455" t="s">
        <v>756</v>
      </c>
      <c r="C536" s="455" t="s">
        <v>439</v>
      </c>
      <c r="D536" s="455" t="s">
        <v>50</v>
      </c>
      <c r="E536" s="455" t="s">
        <v>427</v>
      </c>
      <c r="F536" s="455"/>
      <c r="G536" s="456">
        <f xml:space="preserve"> Outputs!J21</f>
        <v>240.8</v>
      </c>
      <c r="H536" s="456">
        <f xml:space="preserve"> Outputs!K21</f>
        <v>248.7</v>
      </c>
      <c r="I536" s="456">
        <f xml:space="preserve"> Outputs!L21</f>
        <v>254.8</v>
      </c>
      <c r="J536" s="456">
        <f xml:space="preserve"> Outputs!M21</f>
        <v>257.10000000000002</v>
      </c>
      <c r="K536" s="456">
        <f xml:space="preserve"> Outputs!N21</f>
        <v>261.10000000000002</v>
      </c>
      <c r="L536" s="456">
        <f xml:space="preserve"> Outputs!O21</f>
        <v>269.3</v>
      </c>
      <c r="M536" s="456">
        <f xml:space="preserve"> Outputs!P21</f>
        <v>278.3</v>
      </c>
      <c r="N536" s="456">
        <f xml:space="preserve"> Outputs!Q21</f>
        <v>285.10000000000002</v>
      </c>
      <c r="O536" s="456">
        <f xml:space="preserve"> Outputs!R21</f>
        <v>296.13766811902059</v>
      </c>
      <c r="P536" s="456">
        <f xml:space="preserve"> Outputs!S21</f>
        <v>304.57748375597481</v>
      </c>
      <c r="Q536" s="456">
        <f xml:space="preserve"> Outputs!T21</f>
        <v>313.86698624610767</v>
      </c>
      <c r="R536" s="456">
        <f xml:space="preserve"> Outputs!U21</f>
        <v>323.91072980598324</v>
      </c>
      <c r="S536" s="456">
        <f xml:space="preserve"> Outputs!V21</f>
        <v>334.27587315977479</v>
      </c>
      <c r="T536" s="456">
        <f xml:space="preserve"> Outputs!W21</f>
        <v>344.97270110088772</v>
      </c>
      <c r="U536" s="456">
        <f xml:space="preserve"> Outputs!X21</f>
        <v>355.32188213391436</v>
      </c>
      <c r="V536" s="456">
        <f xml:space="preserve"> Outputs!Y21</f>
        <v>365.98153859793177</v>
      </c>
      <c r="W536" s="456">
        <f xml:space="preserve"> Outputs!Z21</f>
        <v>376.96098475586973</v>
      </c>
      <c r="X536" s="456">
        <f xml:space="preserve"> Outputs!AA21</f>
        <v>388.26981429854584</v>
      </c>
      <c r="Y536" s="456">
        <f xml:space="preserve"> Outputs!AB21</f>
        <v>399.91790872750221</v>
      </c>
    </row>
    <row r="537" spans="1:25" ht="14">
      <c r="A537" t="s">
        <v>849</v>
      </c>
      <c r="B537" s="455" t="s">
        <v>757</v>
      </c>
      <c r="C537" s="455" t="s">
        <v>440</v>
      </c>
      <c r="D537" s="455" t="s">
        <v>50</v>
      </c>
      <c r="E537" s="455" t="s">
        <v>427</v>
      </c>
      <c r="F537" s="455"/>
      <c r="G537" s="456">
        <f xml:space="preserve"> Outputs!J24</f>
        <v>12</v>
      </c>
      <c r="H537" s="456">
        <f xml:space="preserve"> Outputs!K24</f>
        <v>12</v>
      </c>
      <c r="I537" s="456">
        <f xml:space="preserve"> Outputs!L24</f>
        <v>12</v>
      </c>
      <c r="J537" s="456">
        <f xml:space="preserve"> Outputs!M24</f>
        <v>12</v>
      </c>
      <c r="K537" s="456">
        <f xml:space="preserve"> Outputs!N24</f>
        <v>12</v>
      </c>
      <c r="L537" s="456">
        <f xml:space="preserve"> Outputs!O24</f>
        <v>12</v>
      </c>
      <c r="M537" s="456">
        <f xml:space="preserve"> Outputs!P24</f>
        <v>12</v>
      </c>
      <c r="N537" s="456">
        <f xml:space="preserve"> Outputs!Q24</f>
        <v>12</v>
      </c>
      <c r="O537" s="456">
        <f xml:space="preserve"> Outputs!R24</f>
        <v>12</v>
      </c>
      <c r="P537" s="456">
        <f xml:space="preserve"> Outputs!S24</f>
        <v>12</v>
      </c>
      <c r="Q537" s="456">
        <f xml:space="preserve"> Outputs!T24</f>
        <v>12</v>
      </c>
      <c r="R537" s="456">
        <f xml:space="preserve"> Outputs!U24</f>
        <v>12</v>
      </c>
      <c r="S537" s="456">
        <f xml:space="preserve"> Outputs!V24</f>
        <v>12</v>
      </c>
      <c r="T537" s="456">
        <f xml:space="preserve"> Outputs!W24</f>
        <v>12</v>
      </c>
      <c r="U537" s="456">
        <f xml:space="preserve"> Outputs!X24</f>
        <v>12</v>
      </c>
      <c r="V537" s="456">
        <f xml:space="preserve"> Outputs!Y24</f>
        <v>12</v>
      </c>
      <c r="W537" s="456">
        <f xml:space="preserve"> Outputs!Z24</f>
        <v>12</v>
      </c>
      <c r="X537" s="456">
        <f xml:space="preserve"> Outputs!AA24</f>
        <v>12</v>
      </c>
      <c r="Y537" s="456">
        <f xml:space="preserve"> Outputs!AB24</f>
        <v>12</v>
      </c>
    </row>
    <row r="538" spans="1:25" ht="14">
      <c r="A538" t="s">
        <v>849</v>
      </c>
      <c r="B538" s="455" t="s">
        <v>758</v>
      </c>
      <c r="C538" s="455" t="s">
        <v>441</v>
      </c>
      <c r="D538" s="455" t="s">
        <v>50</v>
      </c>
      <c r="E538" s="455" t="s">
        <v>427</v>
      </c>
      <c r="F538" s="455"/>
      <c r="G538" s="456">
        <f xml:space="preserve"> Outputs!J25</f>
        <v>93.3</v>
      </c>
      <c r="H538" s="456">
        <f xml:space="preserve"> Outputs!K25</f>
        <v>95.9</v>
      </c>
      <c r="I538" s="456">
        <f xml:space="preserve"> Outputs!L25</f>
        <v>98</v>
      </c>
      <c r="J538" s="456">
        <f xml:space="preserve"> Outputs!M25</f>
        <v>99.6</v>
      </c>
      <c r="K538" s="456">
        <f xml:space="preserve"> Outputs!N25</f>
        <v>99.9</v>
      </c>
      <c r="L538" s="456">
        <f xml:space="preserve"> Outputs!O25</f>
        <v>100.6</v>
      </c>
      <c r="M538" s="456">
        <f xml:space="preserve"> Outputs!P25</f>
        <v>103.2</v>
      </c>
      <c r="N538" s="456">
        <f xml:space="preserve"> Outputs!Q25</f>
        <v>105.5</v>
      </c>
      <c r="O538" s="456">
        <f xml:space="preserve"> Outputs!R25</f>
        <v>107.6</v>
      </c>
      <c r="P538" s="456">
        <f xml:space="preserve"> Outputs!S25</f>
        <v>109.70335473997172</v>
      </c>
      <c r="Q538" s="456">
        <f xml:space="preserve"> Outputs!T25</f>
        <v>111.89742183477122</v>
      </c>
      <c r="R538" s="456">
        <f xml:space="preserve"> Outputs!U25</f>
        <v>114.1726572294514</v>
      </c>
      <c r="S538" s="456">
        <f xml:space="preserve"> Outputs!V25</f>
        <v>116.57028303126997</v>
      </c>
      <c r="T538" s="456">
        <f xml:space="preserve"> Outputs!W25</f>
        <v>119.0182589749267</v>
      </c>
      <c r="U538" s="456">
        <f xml:space="preserve"> Outputs!X25</f>
        <v>121.39862415442524</v>
      </c>
      <c r="V538" s="456">
        <f xml:space="preserve"> Outputs!Y25</f>
        <v>123.82659663751375</v>
      </c>
      <c r="W538" s="456">
        <f xml:space="preserve"> Outputs!Z25</f>
        <v>126.30312857026402</v>
      </c>
      <c r="X538" s="456">
        <f xml:space="preserve"> Outputs!AA25</f>
        <v>128.8291911416693</v>
      </c>
      <c r="Y538" s="456">
        <f xml:space="preserve"> Outputs!AB25</f>
        <v>131.40577496450268</v>
      </c>
    </row>
    <row r="539" spans="1:25" ht="14">
      <c r="A539" t="s">
        <v>849</v>
      </c>
      <c r="B539" s="455" t="s">
        <v>759</v>
      </c>
      <c r="C539" s="455" t="s">
        <v>442</v>
      </c>
      <c r="D539" s="455" t="s">
        <v>50</v>
      </c>
      <c r="E539" s="455" t="s">
        <v>427</v>
      </c>
      <c r="F539" s="455"/>
      <c r="G539" s="456">
        <f xml:space="preserve"> Outputs!J26</f>
        <v>93.5</v>
      </c>
      <c r="H539" s="456">
        <f xml:space="preserve"> Outputs!K26</f>
        <v>95.9</v>
      </c>
      <c r="I539" s="456">
        <f xml:space="preserve"> Outputs!L26</f>
        <v>98.2</v>
      </c>
      <c r="J539" s="456">
        <f xml:space="preserve"> Outputs!M26</f>
        <v>99.6</v>
      </c>
      <c r="K539" s="456">
        <f xml:space="preserve"> Outputs!N26</f>
        <v>100.1</v>
      </c>
      <c r="L539" s="456">
        <f xml:space="preserve"> Outputs!O26</f>
        <v>100.8</v>
      </c>
      <c r="M539" s="456">
        <f xml:space="preserve"> Outputs!P26</f>
        <v>103.5</v>
      </c>
      <c r="N539" s="456">
        <f xml:space="preserve"> Outputs!Q26</f>
        <v>105.9</v>
      </c>
      <c r="O539" s="456">
        <f xml:space="preserve"> Outputs!R26</f>
        <v>107.9</v>
      </c>
      <c r="P539" s="456">
        <f xml:space="preserve"> Outputs!S26</f>
        <v>109.88453874941817</v>
      </c>
      <c r="Q539" s="456">
        <f xml:space="preserve"> Outputs!T26</f>
        <v>112.08222952440661</v>
      </c>
      <c r="R539" s="456">
        <f xml:space="preserve"> Outputs!U26</f>
        <v>114.37056169674494</v>
      </c>
      <c r="S539" s="456">
        <f xml:space="preserve"> Outputs!V26</f>
        <v>116.77234349237666</v>
      </c>
      <c r="T539" s="456">
        <f xml:space="preserve"> Outputs!W26</f>
        <v>119.22456270571664</v>
      </c>
      <c r="U539" s="456">
        <f xml:space="preserve"> Outputs!X26</f>
        <v>121.60905395983097</v>
      </c>
      <c r="V539" s="456">
        <f xml:space="preserve"> Outputs!Y26</f>
        <v>124.0412350390276</v>
      </c>
      <c r="W539" s="456">
        <f xml:space="preserve"> Outputs!Z26</f>
        <v>126.52205973980816</v>
      </c>
      <c r="X539" s="456">
        <f xml:space="preserve"> Outputs!AA26</f>
        <v>129.05250093460432</v>
      </c>
      <c r="Y539" s="456">
        <f xml:space="preserve"> Outputs!AB26</f>
        <v>131.63355095329641</v>
      </c>
    </row>
    <row r="540" spans="1:25" ht="14">
      <c r="A540" t="s">
        <v>849</v>
      </c>
      <c r="B540" s="455" t="s">
        <v>760</v>
      </c>
      <c r="C540" s="455" t="s">
        <v>443</v>
      </c>
      <c r="D540" s="455" t="s">
        <v>50</v>
      </c>
      <c r="E540" s="455" t="s">
        <v>427</v>
      </c>
      <c r="F540" s="455"/>
      <c r="G540" s="456">
        <f xml:space="preserve"> Outputs!J27</f>
        <v>93.5</v>
      </c>
      <c r="H540" s="456">
        <f xml:space="preserve"> Outputs!K27</f>
        <v>95.6</v>
      </c>
      <c r="I540" s="456">
        <f xml:space="preserve"> Outputs!L27</f>
        <v>98</v>
      </c>
      <c r="J540" s="456">
        <f xml:space="preserve"> Outputs!M27</f>
        <v>99.8</v>
      </c>
      <c r="K540" s="456">
        <f xml:space="preserve"> Outputs!N27</f>
        <v>100.1</v>
      </c>
      <c r="L540" s="456">
        <f xml:space="preserve"> Outputs!O27</f>
        <v>101</v>
      </c>
      <c r="M540" s="456">
        <f xml:space="preserve"> Outputs!P27</f>
        <v>103.5</v>
      </c>
      <c r="N540" s="456">
        <f xml:space="preserve"> Outputs!Q27</f>
        <v>105.9</v>
      </c>
      <c r="O540" s="456">
        <f xml:space="preserve"> Outputs!R27</f>
        <v>107.9</v>
      </c>
      <c r="P540" s="456">
        <f xml:space="preserve"> Outputs!S27</f>
        <v>110.06602199898684</v>
      </c>
      <c r="Q540" s="456">
        <f xml:space="preserve"> Outputs!T27</f>
        <v>112.26734243896665</v>
      </c>
      <c r="R540" s="456">
        <f xml:space="preserve"> Outputs!U27</f>
        <v>114.56880920745294</v>
      </c>
      <c r="S540" s="456">
        <f xml:space="preserve"> Outputs!V27</f>
        <v>116.97475420080953</v>
      </c>
      <c r="T540" s="456">
        <f xml:space="preserve"> Outputs!W27</f>
        <v>119.4312240390266</v>
      </c>
      <c r="U540" s="456">
        <f xml:space="preserve"> Outputs!X27</f>
        <v>121.81984851980714</v>
      </c>
      <c r="V540" s="456">
        <f xml:space="preserve"> Outputs!Y27</f>
        <v>124.25624549020328</v>
      </c>
      <c r="W540" s="456">
        <f xml:space="preserve"> Outputs!Z27</f>
        <v>126.74137040000736</v>
      </c>
      <c r="X540" s="456">
        <f xml:space="preserve"> Outputs!AA27</f>
        <v>129.27619780800751</v>
      </c>
      <c r="Y540" s="456">
        <f xml:space="preserve"> Outputs!AB27</f>
        <v>131.86172176416767</v>
      </c>
    </row>
    <row r="541" spans="1:25" ht="14">
      <c r="A541" t="s">
        <v>849</v>
      </c>
      <c r="B541" s="455" t="s">
        <v>761</v>
      </c>
      <c r="C541" s="455" t="s">
        <v>444</v>
      </c>
      <c r="D541" s="455" t="s">
        <v>50</v>
      </c>
      <c r="E541" s="455" t="s">
        <v>427</v>
      </c>
      <c r="F541" s="455"/>
      <c r="G541" s="456">
        <f xml:space="preserve"> Outputs!J28</f>
        <v>93.5</v>
      </c>
      <c r="H541" s="456">
        <f xml:space="preserve"> Outputs!K28</f>
        <v>95.7</v>
      </c>
      <c r="I541" s="456">
        <f xml:space="preserve"> Outputs!L28</f>
        <v>98</v>
      </c>
      <c r="J541" s="456">
        <f xml:space="preserve"> Outputs!M28</f>
        <v>99.6</v>
      </c>
      <c r="K541" s="456">
        <f xml:space="preserve"> Outputs!N28</f>
        <v>100</v>
      </c>
      <c r="L541" s="456">
        <f xml:space="preserve"> Outputs!O28</f>
        <v>100.9</v>
      </c>
      <c r="M541" s="456">
        <f xml:space="preserve"> Outputs!P28</f>
        <v>103.5</v>
      </c>
      <c r="N541" s="456">
        <f xml:space="preserve"> Outputs!Q28</f>
        <v>105.9</v>
      </c>
      <c r="O541" s="456">
        <f xml:space="preserve"> Outputs!R28</f>
        <v>108</v>
      </c>
      <c r="P541" s="456">
        <f xml:space="preserve"> Outputs!S28</f>
        <v>110.24780498289711</v>
      </c>
      <c r="Q541" s="456">
        <f xml:space="preserve"> Outputs!T28</f>
        <v>112.45276108255513</v>
      </c>
      <c r="R541" s="456">
        <f xml:space="preserve"> Outputs!U28</f>
        <v>114.7674003561996</v>
      </c>
      <c r="S541" s="456">
        <f xml:space="preserve"> Outputs!V28</f>
        <v>117.17751576367986</v>
      </c>
      <c r="T541" s="456">
        <f xml:space="preserve"> Outputs!W28</f>
        <v>119.63824359471722</v>
      </c>
      <c r="U541" s="456">
        <f xml:space="preserve"> Outputs!X28</f>
        <v>122.03100846661157</v>
      </c>
      <c r="V541" s="456">
        <f xml:space="preserve"> Outputs!Y28</f>
        <v>124.4716286359438</v>
      </c>
      <c r="W541" s="456">
        <f xml:space="preserve"> Outputs!Z28</f>
        <v>126.96106120866268</v>
      </c>
      <c r="X541" s="456">
        <f xml:space="preserve"> Outputs!AA28</f>
        <v>129.50028243283595</v>
      </c>
      <c r="Y541" s="456">
        <f xml:space="preserve"> Outputs!AB28</f>
        <v>132.09028808149267</v>
      </c>
    </row>
    <row r="542" spans="1:25" ht="14">
      <c r="A542" t="s">
        <v>849</v>
      </c>
      <c r="B542" s="455" t="s">
        <v>762</v>
      </c>
      <c r="C542" s="455" t="s">
        <v>445</v>
      </c>
      <c r="D542" s="455" t="s">
        <v>50</v>
      </c>
      <c r="E542" s="455" t="s">
        <v>427</v>
      </c>
      <c r="F542" s="455"/>
      <c r="G542" s="456">
        <f xml:space="preserve"> Outputs!J29</f>
        <v>93.9</v>
      </c>
      <c r="H542" s="456">
        <f xml:space="preserve"> Outputs!K29</f>
        <v>96.1</v>
      </c>
      <c r="I542" s="456">
        <f xml:space="preserve"> Outputs!L29</f>
        <v>98.4</v>
      </c>
      <c r="J542" s="456">
        <f xml:space="preserve"> Outputs!M29</f>
        <v>99.9</v>
      </c>
      <c r="K542" s="456">
        <f xml:space="preserve"> Outputs!N29</f>
        <v>100.3</v>
      </c>
      <c r="L542" s="456">
        <f xml:space="preserve"> Outputs!O29</f>
        <v>101.2</v>
      </c>
      <c r="M542" s="456">
        <f xml:space="preserve"> Outputs!P29</f>
        <v>104</v>
      </c>
      <c r="N542" s="456">
        <f xml:space="preserve"> Outputs!Q29</f>
        <v>106.5</v>
      </c>
      <c r="O542" s="456">
        <f xml:space="preserve"> Outputs!R29</f>
        <v>108.3</v>
      </c>
      <c r="P542" s="456">
        <f xml:space="preserve"> Outputs!S29</f>
        <v>110.42988819618461</v>
      </c>
      <c r="Q542" s="456">
        <f xml:space="preserve"> Outputs!T29</f>
        <v>112.63848596010838</v>
      </c>
      <c r="R542" s="456">
        <f xml:space="preserve"> Outputs!U29</f>
        <v>114.96633573863983</v>
      </c>
      <c r="S542" s="456">
        <f xml:space="preserve"> Outputs!V29</f>
        <v>117.38062878915133</v>
      </c>
      <c r="T542" s="456">
        <f xml:space="preserve"> Outputs!W29</f>
        <v>119.8456219937236</v>
      </c>
      <c r="U542" s="456">
        <f xml:space="preserve"> Outputs!X29</f>
        <v>122.24253443359807</v>
      </c>
      <c r="V542" s="456">
        <f xml:space="preserve"> Outputs!Y29</f>
        <v>124.68738512227003</v>
      </c>
      <c r="W542" s="456">
        <f xml:space="preserve"> Outputs!Z29</f>
        <v>127.18113282471543</v>
      </c>
      <c r="X542" s="456">
        <f xml:space="preserve"> Outputs!AA29</f>
        <v>129.72475548120974</v>
      </c>
      <c r="Y542" s="456">
        <f xml:space="preserve"> Outputs!AB29</f>
        <v>132.31925059083395</v>
      </c>
    </row>
    <row r="543" spans="1:25" ht="14">
      <c r="A543" t="s">
        <v>849</v>
      </c>
      <c r="B543" s="455" t="s">
        <v>763</v>
      </c>
      <c r="C543" s="455" t="s">
        <v>446</v>
      </c>
      <c r="D543" s="455" t="s">
        <v>50</v>
      </c>
      <c r="E543" s="455" t="s">
        <v>427</v>
      </c>
      <c r="F543" s="455"/>
      <c r="G543" s="456">
        <f xml:space="preserve"> Outputs!J30</f>
        <v>94.5</v>
      </c>
      <c r="H543" s="456">
        <f xml:space="preserve"> Outputs!K30</f>
        <v>96.4</v>
      </c>
      <c r="I543" s="456">
        <f xml:space="preserve"> Outputs!L30</f>
        <v>98.7</v>
      </c>
      <c r="J543" s="456">
        <f xml:space="preserve"> Outputs!M30</f>
        <v>100</v>
      </c>
      <c r="K543" s="456">
        <f xml:space="preserve"> Outputs!N30</f>
        <v>100.2</v>
      </c>
      <c r="L543" s="456">
        <f xml:space="preserve"> Outputs!O30</f>
        <v>101.5</v>
      </c>
      <c r="M543" s="456">
        <f xml:space="preserve"> Outputs!P30</f>
        <v>104.3</v>
      </c>
      <c r="N543" s="456">
        <f xml:space="preserve"> Outputs!Q30</f>
        <v>106.6</v>
      </c>
      <c r="O543" s="456">
        <f xml:space="preserve"> Outputs!R30</f>
        <v>108.4699996176289</v>
      </c>
      <c r="P543" s="456">
        <f xml:space="preserve"> Outputs!S30</f>
        <v>110.61227213470256</v>
      </c>
      <c r="Q543" s="456">
        <f xml:space="preserve"> Outputs!T30</f>
        <v>112.8245175773967</v>
      </c>
      <c r="R543" s="456">
        <f xml:space="preserve"> Outputs!U30</f>
        <v>115.16561595146101</v>
      </c>
      <c r="S543" s="456">
        <f xml:space="preserve"> Outputs!V30</f>
        <v>117.58409388644176</v>
      </c>
      <c r="T543" s="456">
        <f xml:space="preserve"> Outputs!W30</f>
        <v>120.05335985805712</v>
      </c>
      <c r="U543" s="456">
        <f xml:space="preserve"> Outputs!X30</f>
        <v>122.45442705521826</v>
      </c>
      <c r="V543" s="456">
        <f xml:space="preserve"> Outputs!Y30</f>
        <v>124.90351559632263</v>
      </c>
      <c r="W543" s="456">
        <f xml:space="preserve"> Outputs!Z30</f>
        <v>127.40158590824909</v>
      </c>
      <c r="X543" s="456">
        <f xml:space="preserve"> Outputs!AA30</f>
        <v>129.94961762641407</v>
      </c>
      <c r="Y543" s="456">
        <f xml:space="preserve"> Outputs!AB30</f>
        <v>132.54860997894235</v>
      </c>
    </row>
    <row r="544" spans="1:25" ht="14">
      <c r="A544" t="s">
        <v>849</v>
      </c>
      <c r="B544" s="455" t="s">
        <v>764</v>
      </c>
      <c r="C544" s="455" t="s">
        <v>447</v>
      </c>
      <c r="D544" s="455" t="s">
        <v>50</v>
      </c>
      <c r="E544" s="455" t="s">
        <v>427</v>
      </c>
      <c r="F544" s="455"/>
      <c r="G544" s="456">
        <f xml:space="preserve"> Outputs!J31</f>
        <v>94.5</v>
      </c>
      <c r="H544" s="456">
        <f xml:space="preserve"> Outputs!K31</f>
        <v>96.8</v>
      </c>
      <c r="I544" s="456">
        <f xml:space="preserve"> Outputs!L31</f>
        <v>98.8</v>
      </c>
      <c r="J544" s="456">
        <f xml:space="preserve"> Outputs!M31</f>
        <v>100.1</v>
      </c>
      <c r="K544" s="456">
        <f xml:space="preserve"> Outputs!N31</f>
        <v>100.3</v>
      </c>
      <c r="L544" s="456">
        <f xml:space="preserve"> Outputs!O31</f>
        <v>101.6</v>
      </c>
      <c r="M544" s="456">
        <f xml:space="preserve"> Outputs!P31</f>
        <v>104.4</v>
      </c>
      <c r="N544" s="456">
        <f xml:space="preserve"> Outputs!Q31</f>
        <v>106.7</v>
      </c>
      <c r="O544" s="456">
        <f xml:space="preserve"> Outputs!R31</f>
        <v>108.64026608539625</v>
      </c>
      <c r="P544" s="456">
        <f xml:space="preserve"> Outputs!S31</f>
        <v>110.79495729512315</v>
      </c>
      <c r="Q544" s="456">
        <f xml:space="preserve"> Outputs!T31</f>
        <v>113.01085644102571</v>
      </c>
      <c r="R544" s="456">
        <f xml:space="preserve"> Outputs!U31</f>
        <v>115.36524159238483</v>
      </c>
      <c r="S544" s="456">
        <f xml:space="preserve"> Outputs!V31</f>
        <v>117.78791166582499</v>
      </c>
      <c r="T544" s="456">
        <f xml:space="preserve"> Outputs!W31</f>
        <v>120.2614578108074</v>
      </c>
      <c r="U544" s="456">
        <f xml:space="preserve"> Outputs!X31</f>
        <v>122.66668696702355</v>
      </c>
      <c r="V544" s="456">
        <f xml:space="preserve"> Outputs!Y31</f>
        <v>125.12002070636403</v>
      </c>
      <c r="W544" s="456">
        <f xml:space="preserve"> Outputs!Z31</f>
        <v>127.62242112049131</v>
      </c>
      <c r="X544" s="456">
        <f xml:space="preserve"> Outputs!AA31</f>
        <v>130.17486954290115</v>
      </c>
      <c r="Y544" s="456">
        <f xml:space="preserve"> Outputs!AB31</f>
        <v>132.77836693375917</v>
      </c>
    </row>
    <row r="545" spans="1:25" ht="14">
      <c r="A545" t="s">
        <v>849</v>
      </c>
      <c r="B545" s="455" t="s">
        <v>765</v>
      </c>
      <c r="C545" s="455" t="s">
        <v>448</v>
      </c>
      <c r="D545" s="455" t="s">
        <v>50</v>
      </c>
      <c r="E545" s="455" t="s">
        <v>427</v>
      </c>
      <c r="F545" s="455"/>
      <c r="G545" s="456">
        <f xml:space="preserve"> Outputs!J32</f>
        <v>94.7</v>
      </c>
      <c r="H545" s="456">
        <f xml:space="preserve"> Outputs!K32</f>
        <v>97</v>
      </c>
      <c r="I545" s="456">
        <f xml:space="preserve"> Outputs!L32</f>
        <v>98.8</v>
      </c>
      <c r="J545" s="456">
        <f xml:space="preserve"> Outputs!M32</f>
        <v>99.9</v>
      </c>
      <c r="K545" s="456">
        <f xml:space="preserve"> Outputs!N32</f>
        <v>100.3</v>
      </c>
      <c r="L545" s="456">
        <f xml:space="preserve"> Outputs!O32</f>
        <v>101.8</v>
      </c>
      <c r="M545" s="456">
        <f xml:space="preserve"> Outputs!P32</f>
        <v>104.7</v>
      </c>
      <c r="N545" s="456">
        <f xml:space="preserve"> Outputs!Q32</f>
        <v>106.9</v>
      </c>
      <c r="O545" s="456">
        <f xml:space="preserve"> Outputs!R32</f>
        <v>108.81079982217945</v>
      </c>
      <c r="P545" s="456">
        <f xml:space="preserve"> Outputs!S32</f>
        <v>110.97794417493883</v>
      </c>
      <c r="Q545" s="456">
        <f xml:space="preserve"> Outputs!T32</f>
        <v>113.1975030584377</v>
      </c>
      <c r="R545" s="456">
        <f xml:space="preserve"> Outputs!U32</f>
        <v>115.56521326016906</v>
      </c>
      <c r="S545" s="456">
        <f xml:space="preserve"> Outputs!V32</f>
        <v>117.99208273863269</v>
      </c>
      <c r="T545" s="456">
        <f xml:space="preserve"> Outputs!W32</f>
        <v>120.46991647614406</v>
      </c>
      <c r="U545" s="456">
        <f xml:space="preserve"> Outputs!X32</f>
        <v>122.87931480566695</v>
      </c>
      <c r="V545" s="456">
        <f xml:space="preserve"> Outputs!Y32</f>
        <v>125.3369011017803</v>
      </c>
      <c r="W545" s="456">
        <f xml:space="preserve"> Outputs!Z32</f>
        <v>127.8436391238159</v>
      </c>
      <c r="X545" s="456">
        <f xml:space="preserve"> Outputs!AA32</f>
        <v>130.40051190629222</v>
      </c>
      <c r="Y545" s="456">
        <f xml:space="preserve"> Outputs!AB32</f>
        <v>133.00852214441807</v>
      </c>
    </row>
    <row r="546" spans="1:25" ht="14">
      <c r="A546" t="s">
        <v>849</v>
      </c>
      <c r="B546" s="455" t="s">
        <v>766</v>
      </c>
      <c r="C546" s="455" t="s">
        <v>449</v>
      </c>
      <c r="D546" s="455" t="s">
        <v>50</v>
      </c>
      <c r="E546" s="455" t="s">
        <v>427</v>
      </c>
      <c r="F546" s="455"/>
      <c r="G546" s="456">
        <f xml:space="preserve"> Outputs!J33</f>
        <v>95</v>
      </c>
      <c r="H546" s="456">
        <f xml:space="preserve"> Outputs!K33</f>
        <v>97.3</v>
      </c>
      <c r="I546" s="456">
        <f xml:space="preserve"> Outputs!L33</f>
        <v>99.2</v>
      </c>
      <c r="J546" s="456">
        <f xml:space="preserve"> Outputs!M33</f>
        <v>99.9</v>
      </c>
      <c r="K546" s="456">
        <f xml:space="preserve"> Outputs!N33</f>
        <v>100.4</v>
      </c>
      <c r="L546" s="456">
        <f xml:space="preserve"> Outputs!O33</f>
        <v>102.2</v>
      </c>
      <c r="M546" s="456">
        <f xml:space="preserve"> Outputs!P33</f>
        <v>105</v>
      </c>
      <c r="N546" s="456">
        <f xml:space="preserve"> Outputs!Q33</f>
        <v>107.1</v>
      </c>
      <c r="O546" s="456">
        <f xml:space="preserve"> Outputs!R33</f>
        <v>108.98160124751338</v>
      </c>
      <c r="P546" s="456">
        <f xml:space="preserve"> Outputs!S33</f>
        <v>111.1612332724637</v>
      </c>
      <c r="Q546" s="456">
        <f xml:space="preserve"> Outputs!T33</f>
        <v>113.38445793791308</v>
      </c>
      <c r="R546" s="456">
        <f xml:space="preserve"> Outputs!U33</f>
        <v>115.76553155460934</v>
      </c>
      <c r="S546" s="456">
        <f xml:space="preserve"> Outputs!V33</f>
        <v>118.19660771725621</v>
      </c>
      <c r="T546" s="456">
        <f xml:space="preserve"> Outputs!W33</f>
        <v>120.67873647931867</v>
      </c>
      <c r="U546" s="456">
        <f xml:space="preserve"> Outputs!X33</f>
        <v>123.09231120890504</v>
      </c>
      <c r="V546" s="456">
        <f xml:space="preserve"> Outputs!Y33</f>
        <v>125.55415743308315</v>
      </c>
      <c r="W546" s="456">
        <f xml:space="preserve"> Outputs!Z33</f>
        <v>128.0652405817448</v>
      </c>
      <c r="X546" s="456">
        <f xml:space="preserve"> Outputs!AA33</f>
        <v>130.6265453933797</v>
      </c>
      <c r="Y546" s="456">
        <f xml:space="preserve"> Outputs!AB33</f>
        <v>133.23907630124731</v>
      </c>
    </row>
    <row r="547" spans="1:25" ht="14">
      <c r="A547" t="s">
        <v>849</v>
      </c>
      <c r="B547" s="455" t="s">
        <v>767</v>
      </c>
      <c r="C547" s="455" t="s">
        <v>450</v>
      </c>
      <c r="D547" s="455" t="s">
        <v>50</v>
      </c>
      <c r="E547" s="455" t="s">
        <v>427</v>
      </c>
      <c r="F547" s="455"/>
      <c r="G547" s="456">
        <f xml:space="preserve"> Outputs!J34</f>
        <v>94.7</v>
      </c>
      <c r="H547" s="456">
        <f xml:space="preserve"> Outputs!K34</f>
        <v>97</v>
      </c>
      <c r="I547" s="456">
        <f xml:space="preserve"> Outputs!L34</f>
        <v>98.7</v>
      </c>
      <c r="J547" s="456">
        <f xml:space="preserve"> Outputs!M34</f>
        <v>99.2</v>
      </c>
      <c r="K547" s="456">
        <f xml:space="preserve"> Outputs!N34</f>
        <v>99.9</v>
      </c>
      <c r="L547" s="456">
        <f xml:space="preserve"> Outputs!O34</f>
        <v>101.8</v>
      </c>
      <c r="M547" s="456">
        <f xml:space="preserve"> Outputs!P34</f>
        <v>104.5</v>
      </c>
      <c r="N547" s="456">
        <f xml:space="preserve"> Outputs!Q34</f>
        <v>106.4</v>
      </c>
      <c r="O547" s="456">
        <f xml:space="preserve"> Outputs!R34</f>
        <v>109.1615932223871</v>
      </c>
      <c r="P547" s="456">
        <f xml:space="preserve"> Outputs!S34</f>
        <v>111.3448250868349</v>
      </c>
      <c r="Q547" s="456">
        <f xml:space="preserve"> Outputs!T34</f>
        <v>113.58099615723886</v>
      </c>
      <c r="R547" s="456">
        <f xml:space="preserve"> Outputs!U34</f>
        <v>115.96619707654096</v>
      </c>
      <c r="S547" s="456">
        <f xml:space="preserve"> Outputs!V34</f>
        <v>118.40148721514839</v>
      </c>
      <c r="T547" s="456">
        <f xml:space="preserve"> Outputs!W34</f>
        <v>120.88791844666659</v>
      </c>
      <c r="U547" s="456">
        <f xml:space="preserve"> Outputs!X34</f>
        <v>123.30567681559992</v>
      </c>
      <c r="V547" s="456">
        <f xml:space="preserve"> Outputs!Y34</f>
        <v>125.77179035191192</v>
      </c>
      <c r="W547" s="456">
        <f xml:space="preserve"> Outputs!Z34</f>
        <v>128.28722615895015</v>
      </c>
      <c r="X547" s="456">
        <f xml:space="preserve"> Outputs!AA34</f>
        <v>130.85297068212915</v>
      </c>
      <c r="Y547" s="456">
        <f xml:space="preserve"> Outputs!AB34</f>
        <v>133.47003009577173</v>
      </c>
    </row>
    <row r="548" spans="1:25" ht="14">
      <c r="A548" t="s">
        <v>849</v>
      </c>
      <c r="B548" s="455" t="s">
        <v>768</v>
      </c>
      <c r="C548" s="455" t="s">
        <v>451</v>
      </c>
      <c r="D548" s="455" t="s">
        <v>50</v>
      </c>
      <c r="E548" s="455" t="s">
        <v>427</v>
      </c>
      <c r="F548" s="455"/>
      <c r="G548" s="456">
        <f xml:space="preserve"> Outputs!J35</f>
        <v>95.2</v>
      </c>
      <c r="H548" s="456">
        <f xml:space="preserve"> Outputs!K35</f>
        <v>97.5</v>
      </c>
      <c r="I548" s="456">
        <f xml:space="preserve"> Outputs!L35</f>
        <v>99.1</v>
      </c>
      <c r="J548" s="456">
        <f xml:space="preserve"> Outputs!M35</f>
        <v>99.5</v>
      </c>
      <c r="K548" s="456">
        <f xml:space="preserve"> Outputs!N35</f>
        <v>100.1</v>
      </c>
      <c r="L548" s="456">
        <f xml:space="preserve"> Outputs!O35</f>
        <v>102.4</v>
      </c>
      <c r="M548" s="456">
        <f xml:space="preserve"> Outputs!P35</f>
        <v>104.9</v>
      </c>
      <c r="N548" s="456">
        <f xml:space="preserve"> Outputs!Q35</f>
        <v>106.8</v>
      </c>
      <c r="O548" s="456">
        <f xml:space="preserve"> Outputs!R35</f>
        <v>109.34188246864102</v>
      </c>
      <c r="P548" s="456">
        <f xml:space="preserve"> Outputs!S35</f>
        <v>111.52872011801389</v>
      </c>
      <c r="Q548" s="456">
        <f xml:space="preserve"> Outputs!T35</f>
        <v>113.7778750517538</v>
      </c>
      <c r="R548" s="456">
        <f xml:space="preserve"> Outputs!U35</f>
        <v>116.16721042784071</v>
      </c>
      <c r="S548" s="456">
        <f xml:space="preserve"> Outputs!V35</f>
        <v>118.60672184682544</v>
      </c>
      <c r="T548" s="456">
        <f xml:space="preserve"> Outputs!W35</f>
        <v>121.09746300560886</v>
      </c>
      <c r="U548" s="456">
        <f xml:space="preserve"> Outputs!X35</f>
        <v>123.51941226572104</v>
      </c>
      <c r="V548" s="456">
        <f xml:space="preserve"> Outputs!Y35</f>
        <v>125.98980051103547</v>
      </c>
      <c r="W548" s="456">
        <f xml:space="preserve"> Outputs!Z35</f>
        <v>128.50959652125619</v>
      </c>
      <c r="X548" s="456">
        <f xml:space="preserve"> Outputs!AA35</f>
        <v>131.07978845168131</v>
      </c>
      <c r="Y548" s="456">
        <f xml:space="preserve"> Outputs!AB35</f>
        <v>133.70138422071494</v>
      </c>
    </row>
    <row r="549" spans="1:25" ht="14">
      <c r="A549" t="s">
        <v>849</v>
      </c>
      <c r="B549" s="455" t="s">
        <v>769</v>
      </c>
      <c r="C549" s="455" t="s">
        <v>452</v>
      </c>
      <c r="D549" s="455" t="s">
        <v>50</v>
      </c>
      <c r="E549" s="455" t="s">
        <v>427</v>
      </c>
      <c r="F549" s="455"/>
      <c r="G549" s="456">
        <f xml:space="preserve"> Outputs!J36</f>
        <v>95.4</v>
      </c>
      <c r="H549" s="456">
        <f xml:space="preserve"> Outputs!K36</f>
        <v>97.8</v>
      </c>
      <c r="I549" s="456">
        <f xml:space="preserve"> Outputs!L36</f>
        <v>99.3</v>
      </c>
      <c r="J549" s="456">
        <f xml:space="preserve"> Outputs!M36</f>
        <v>99.6</v>
      </c>
      <c r="K549" s="456">
        <f xml:space="preserve"> Outputs!N36</f>
        <v>100.4</v>
      </c>
      <c r="L549" s="456">
        <f xml:space="preserve"> Outputs!O36</f>
        <v>102.7</v>
      </c>
      <c r="M549" s="456">
        <f xml:space="preserve"> Outputs!P36</f>
        <v>105.1</v>
      </c>
      <c r="N549" s="456">
        <f xml:space="preserve"> Outputs!Q36</f>
        <v>107</v>
      </c>
      <c r="O549" s="456">
        <f xml:space="preserve"> Outputs!R36</f>
        <v>109.52246947724298</v>
      </c>
      <c r="P549" s="456">
        <f xml:space="preserve"> Outputs!S36</f>
        <v>111.7129188667879</v>
      </c>
      <c r="Q549" s="456">
        <f xml:space="preserve"> Outputs!T36</f>
        <v>113.97509521197706</v>
      </c>
      <c r="R549" s="456">
        <f xml:space="preserve"> Outputs!U36</f>
        <v>116.36857221142867</v>
      </c>
      <c r="S549" s="456">
        <f xml:space="preserve"> Outputs!V36</f>
        <v>118.81231222786873</v>
      </c>
      <c r="T549" s="456">
        <f xml:space="preserve"> Outputs!W36</f>
        <v>121.30737078465407</v>
      </c>
      <c r="U549" s="456">
        <f xml:space="preserve"> Outputs!X36</f>
        <v>123.73351820034715</v>
      </c>
      <c r="V549" s="456">
        <f xml:space="preserve"> Outputs!Y36</f>
        <v>126.20818856435409</v>
      </c>
      <c r="W549" s="456">
        <f xml:space="preserve"> Outputs!Z36</f>
        <v>128.73235233564117</v>
      </c>
      <c r="X549" s="456">
        <f xml:space="preserve"> Outputs!AA36</f>
        <v>131.30699938235398</v>
      </c>
      <c r="Y549" s="456">
        <f xml:space="preserve"> Outputs!AB36</f>
        <v>133.93313937000107</v>
      </c>
    </row>
    <row r="550" spans="1:25" ht="14">
      <c r="A550" t="s">
        <v>849</v>
      </c>
      <c r="B550" s="455" t="s">
        <v>770</v>
      </c>
      <c r="C550" s="455" t="s">
        <v>453</v>
      </c>
      <c r="D550" s="455" t="s">
        <v>1</v>
      </c>
      <c r="E550" s="455" t="s">
        <v>427</v>
      </c>
      <c r="F550" s="455"/>
      <c r="G550" s="558">
        <f xml:space="preserve"> Outputs!J39</f>
        <v>0</v>
      </c>
      <c r="H550" s="558">
        <f xml:space="preserve"> Outputs!K39</f>
        <v>0</v>
      </c>
      <c r="I550" s="558">
        <f xml:space="preserve"> Outputs!L39</f>
        <v>0</v>
      </c>
      <c r="J550" s="558">
        <f xml:space="preserve"> Outputs!M39</f>
        <v>0</v>
      </c>
      <c r="K550" s="558">
        <f xml:space="preserve"> Outputs!N39</f>
        <v>0</v>
      </c>
      <c r="L550" s="558">
        <f xml:space="preserve"> Outputs!O39</f>
        <v>0</v>
      </c>
      <c r="M550" s="558">
        <f xml:space="preserve"> Outputs!P39</f>
        <v>0</v>
      </c>
      <c r="N550" s="558">
        <f xml:space="preserve"> Outputs!Q39</f>
        <v>0.03</v>
      </c>
      <c r="O550" s="558">
        <f xml:space="preserve"> Outputs!R39</f>
        <v>0.03</v>
      </c>
      <c r="P550" s="558">
        <f xml:space="preserve"> Outputs!S39</f>
        <v>0.03</v>
      </c>
      <c r="Q550" s="558">
        <f xml:space="preserve"> Outputs!T39</f>
        <v>0.03</v>
      </c>
      <c r="R550" s="558">
        <f xml:space="preserve"> Outputs!U39</f>
        <v>0.03</v>
      </c>
      <c r="S550" s="558">
        <f xml:space="preserve"> Outputs!V39</f>
        <v>0.03</v>
      </c>
      <c r="T550" s="558">
        <f xml:space="preserve"> Outputs!W39</f>
        <v>0.03</v>
      </c>
      <c r="U550" s="558">
        <f xml:space="preserve"> Outputs!X39</f>
        <v>0.03</v>
      </c>
      <c r="V550" s="558">
        <f xml:space="preserve"> Outputs!Y39</f>
        <v>0.03</v>
      </c>
      <c r="W550" s="558">
        <f xml:space="preserve"> Outputs!Z39</f>
        <v>0.03</v>
      </c>
      <c r="X550" s="558">
        <f xml:space="preserve"> Outputs!AA39</f>
        <v>0.03</v>
      </c>
      <c r="Y550" s="558">
        <f xml:space="preserve"> Outputs!AB39</f>
        <v>0.03</v>
      </c>
    </row>
    <row r="551" spans="1:25" ht="14">
      <c r="A551" t="s">
        <v>849</v>
      </c>
      <c r="B551" s="455" t="s">
        <v>771</v>
      </c>
      <c r="C551" s="455" t="s">
        <v>454</v>
      </c>
      <c r="D551" s="455" t="s">
        <v>50</v>
      </c>
      <c r="E551" s="455" t="s">
        <v>427</v>
      </c>
      <c r="F551" s="455"/>
      <c r="G551" s="456">
        <f xml:space="preserve"> Outputs!J42</f>
        <v>237.3416666666667</v>
      </c>
      <c r="H551" s="456">
        <f xml:space="preserve"> Outputs!K42</f>
        <v>244.67499999999998</v>
      </c>
      <c r="I551" s="456">
        <f xml:space="preserve"> Outputs!L42</f>
        <v>251.73333333333335</v>
      </c>
      <c r="J551" s="456">
        <f xml:space="preserve"> Outputs!M42</f>
        <v>256.66666666666669</v>
      </c>
      <c r="K551" s="456">
        <f xml:space="preserve"> Outputs!N42</f>
        <v>259.43333333333334</v>
      </c>
      <c r="L551" s="456">
        <f xml:space="preserve"> Outputs!O42</f>
        <v>264.99166666666673</v>
      </c>
      <c r="M551" s="456">
        <f xml:space="preserve"> Outputs!P42</f>
        <v>274.90833333333336</v>
      </c>
      <c r="N551" s="456">
        <f xml:space="preserve"> Outputs!Q42</f>
        <v>283.30833333333334</v>
      </c>
      <c r="O551" s="456">
        <f xml:space="preserve"> Outputs!R42</f>
        <v>292.2388184805576</v>
      </c>
      <c r="P551" s="456">
        <f xml:space="preserve"> Outputs!S42</f>
        <v>300.63476148772372</v>
      </c>
      <c r="Q551" s="456">
        <f xml:space="preserve"> Outputs!T42</f>
        <v>309.52983719330012</v>
      </c>
      <c r="R551" s="456">
        <f xml:space="preserve"> Outputs!U42</f>
        <v>319.28116714708784</v>
      </c>
      <c r="S551" s="456">
        <f xml:space="preserve"> Outputs!V42</f>
        <v>329.49816449579481</v>
      </c>
      <c r="T551" s="456">
        <f xml:space="preserve"> Outputs!W42</f>
        <v>340.04210575966027</v>
      </c>
      <c r="U551" s="456">
        <f xml:space="preserve"> Outputs!X42</f>
        <v>350.2433689324501</v>
      </c>
      <c r="V551" s="456">
        <f xml:space="preserve"> Outputs!Y42</f>
        <v>360.75067000042355</v>
      </c>
      <c r="W551" s="456">
        <f xml:space="preserve"> Outputs!Z42</f>
        <v>371.57319010043631</v>
      </c>
      <c r="X551" s="456">
        <f xml:space="preserve"> Outputs!AA42</f>
        <v>382.72038580344935</v>
      </c>
      <c r="Y551" s="456">
        <f xml:space="preserve"> Outputs!AB42</f>
        <v>394.20199737755303</v>
      </c>
    </row>
    <row r="552" spans="1:25" ht="14">
      <c r="A552" t="s">
        <v>849</v>
      </c>
      <c r="B552" s="455" t="s">
        <v>772</v>
      </c>
      <c r="C552" s="455" t="s">
        <v>455</v>
      </c>
      <c r="D552" s="455" t="s">
        <v>50</v>
      </c>
      <c r="E552" s="455" t="s">
        <v>427</v>
      </c>
      <c r="F552" s="455"/>
      <c r="G552" s="456">
        <f xml:space="preserve"> Outputs!J43</f>
        <v>94.308333333333351</v>
      </c>
      <c r="H552" s="456">
        <f xml:space="preserve"> Outputs!K43</f>
        <v>96.583333333333314</v>
      </c>
      <c r="I552" s="456">
        <f xml:space="preserve"> Outputs!L43</f>
        <v>98.600000000000009</v>
      </c>
      <c r="J552" s="456">
        <f xml:space="preserve"> Outputs!M43</f>
        <v>99.72499999999998</v>
      </c>
      <c r="K552" s="456">
        <f xml:space="preserve"> Outputs!N43</f>
        <v>100.16666666666667</v>
      </c>
      <c r="L552" s="456">
        <f xml:space="preserve"> Outputs!O43</f>
        <v>101.54166666666667</v>
      </c>
      <c r="M552" s="456">
        <f xml:space="preserve"> Outputs!P43</f>
        <v>104.21666666666665</v>
      </c>
      <c r="N552" s="456">
        <f xml:space="preserve"> Outputs!Q43</f>
        <v>106.43333333333334</v>
      </c>
      <c r="O552" s="456">
        <f xml:space="preserve"> Outputs!R43</f>
        <v>108.55238432841576</v>
      </c>
      <c r="P552" s="456">
        <f xml:space="preserve"> Outputs!S43</f>
        <v>110.7053733013603</v>
      </c>
      <c r="Q552" s="456">
        <f xml:space="preserve"> Outputs!T43</f>
        <v>112.92412852304592</v>
      </c>
      <c r="R552" s="456">
        <f xml:space="preserve"> Outputs!U43</f>
        <v>115.26744552524362</v>
      </c>
      <c r="S552" s="456">
        <f xml:space="preserve"> Outputs!V43</f>
        <v>117.68806188127378</v>
      </c>
      <c r="T552" s="456">
        <f xml:space="preserve"> Outputs!W43</f>
        <v>120.15951118078063</v>
      </c>
      <c r="U552" s="456">
        <f xml:space="preserve"> Outputs!X43</f>
        <v>122.56270140439625</v>
      </c>
      <c r="V552" s="456">
        <f xml:space="preserve"> Outputs!Y43</f>
        <v>125.01395543248417</v>
      </c>
      <c r="W552" s="456">
        <f xml:space="preserve"> Outputs!Z43</f>
        <v>127.51423454113387</v>
      </c>
      <c r="X552" s="456">
        <f xml:space="preserve"> Outputs!AA43</f>
        <v>130.06451923195652</v>
      </c>
      <c r="Y552" s="456">
        <f xml:space="preserve"> Outputs!AB43</f>
        <v>132.66580961659568</v>
      </c>
    </row>
    <row r="553" spans="1:25" ht="14">
      <c r="A553" t="s">
        <v>849</v>
      </c>
      <c r="B553" s="455" t="s">
        <v>773</v>
      </c>
      <c r="C553" s="455" t="s">
        <v>456</v>
      </c>
      <c r="D553" s="455" t="s">
        <v>1</v>
      </c>
      <c r="E553" s="455" t="s">
        <v>427</v>
      </c>
      <c r="F553" s="455"/>
      <c r="G553" s="558">
        <f xml:space="preserve"> Outputs!J46</f>
        <v>0</v>
      </c>
      <c r="H553" s="558">
        <f xml:space="preserve"> Outputs!K46</f>
        <v>2.9769392033542896E-2</v>
      </c>
      <c r="I553" s="558">
        <f xml:space="preserve"> Outputs!L46</f>
        <v>2.6465798045602673E-2</v>
      </c>
      <c r="J553" s="558">
        <f xml:space="preserve"> Outputs!M46</f>
        <v>1.983339944466489E-2</v>
      </c>
      <c r="K553" s="558">
        <f xml:space="preserve"> Outputs!N46</f>
        <v>1.0501750291715295E-2</v>
      </c>
      <c r="L553" s="558">
        <f xml:space="preserve"> Outputs!O46</f>
        <v>2.1939953810623525E-2</v>
      </c>
      <c r="M553" s="558">
        <f xml:space="preserve"> Outputs!P46</f>
        <v>3.8794726930320156E-2</v>
      </c>
      <c r="N553" s="558">
        <f xml:space="preserve"> Outputs!Q46</f>
        <v>3.1907179115300943E-2</v>
      </c>
      <c r="O553" s="558">
        <f xml:space="preserve"> Outputs!R46</f>
        <v>3.1089286235452596E-2</v>
      </c>
      <c r="P553" s="558">
        <f xml:space="preserve"> Outputs!S46</f>
        <v>2.7916629489431743E-2</v>
      </c>
      <c r="Q553" s="558">
        <f xml:space="preserve"> Outputs!T46</f>
        <v>2.9833184821123959E-2</v>
      </c>
      <c r="R553" s="558">
        <f xml:space="preserve"> Outputs!U46</f>
        <v>3.1833185109294782E-2</v>
      </c>
      <c r="S553" s="558">
        <f xml:space="preserve"> Outputs!V46</f>
        <v>3.2000000000000473E-2</v>
      </c>
      <c r="T553" s="558">
        <f xml:space="preserve"> Outputs!W46</f>
        <v>3.200000000000025E-2</v>
      </c>
      <c r="U553" s="558">
        <f xml:space="preserve"> Outputs!X46</f>
        <v>3.0000000000000027E-2</v>
      </c>
      <c r="V553" s="558">
        <f xml:space="preserve"> Outputs!Y46</f>
        <v>3.0000000000000027E-2</v>
      </c>
      <c r="W553" s="558">
        <f xml:space="preserve"> Outputs!Z46</f>
        <v>3.0000000000000027E-2</v>
      </c>
      <c r="X553" s="558">
        <f xml:space="preserve"> Outputs!AA46</f>
        <v>3.0000000000000027E-2</v>
      </c>
      <c r="Y553" s="558">
        <f xml:space="preserve"> Outputs!AB46</f>
        <v>3.0000000000000027E-2</v>
      </c>
    </row>
    <row r="554" spans="1:25" ht="14">
      <c r="A554" t="s">
        <v>849</v>
      </c>
      <c r="B554" s="455" t="s">
        <v>774</v>
      </c>
      <c r="C554" s="455" t="s">
        <v>457</v>
      </c>
      <c r="D554" s="455" t="s">
        <v>1</v>
      </c>
      <c r="E554" s="455" t="s">
        <v>427</v>
      </c>
      <c r="F554" s="455"/>
      <c r="G554" s="558">
        <f xml:space="preserve"> Outputs!J47</f>
        <v>0</v>
      </c>
      <c r="H554" s="558">
        <f xml:space="preserve"> Outputs!K47</f>
        <v>3.0897791510129391E-2</v>
      </c>
      <c r="I554" s="558">
        <f xml:space="preserve"> Outputs!L47</f>
        <v>2.8847791287762714E-2</v>
      </c>
      <c r="J554" s="558">
        <f xml:space="preserve"> Outputs!M47</f>
        <v>1.9597457627118731E-2</v>
      </c>
      <c r="K554" s="558">
        <f xml:space="preserve"> Outputs!N47</f>
        <v>1.0779220779220777E-2</v>
      </c>
      <c r="L554" s="558">
        <f xml:space="preserve"> Outputs!O47</f>
        <v>2.1424900424001248E-2</v>
      </c>
      <c r="M554" s="558">
        <f xml:space="preserve"> Outputs!P47</f>
        <v>3.7422560457875953E-2</v>
      </c>
      <c r="N554" s="558">
        <f xml:space="preserve"> Outputs!Q47</f>
        <v>3.0555639758707454E-2</v>
      </c>
      <c r="O554" s="558">
        <f xml:space="preserve"> Outputs!R47</f>
        <v>3.1522140708501123E-2</v>
      </c>
      <c r="P554" s="558">
        <f xml:space="preserve"> Outputs!S47</f>
        <v>2.8729732247137152E-2</v>
      </c>
      <c r="Q554" s="558">
        <f xml:space="preserve"> Outputs!T47</f>
        <v>2.9587648685595047E-2</v>
      </c>
      <c r="R554" s="558">
        <f xml:space="preserve"> Outputs!U47</f>
        <v>3.1503683270760252E-2</v>
      </c>
      <c r="S554" s="558">
        <f xml:space="preserve"> Outputs!V47</f>
        <v>3.2000000000000473E-2</v>
      </c>
      <c r="T554" s="558">
        <f xml:space="preserve"> Outputs!W47</f>
        <v>3.2000000000000028E-2</v>
      </c>
      <c r="U554" s="558">
        <f xml:space="preserve"> Outputs!X47</f>
        <v>3.0000000000000027E-2</v>
      </c>
      <c r="V554" s="558">
        <f xml:space="preserve"> Outputs!Y47</f>
        <v>2.9999999999999805E-2</v>
      </c>
      <c r="W554" s="558">
        <f xml:space="preserve"> Outputs!Z47</f>
        <v>3.0000000000000027E-2</v>
      </c>
      <c r="X554" s="558">
        <f xml:space="preserve"> Outputs!AA47</f>
        <v>2.9999999999999805E-2</v>
      </c>
      <c r="Y554" s="558">
        <f xml:space="preserve"> Outputs!AB47</f>
        <v>3.0000000000000471E-2</v>
      </c>
    </row>
    <row r="555" spans="1:25" ht="14">
      <c r="A555" t="s">
        <v>849</v>
      </c>
      <c r="B555" s="455" t="s">
        <v>775</v>
      </c>
      <c r="C555" s="455" t="s">
        <v>458</v>
      </c>
      <c r="D555" s="455" t="s">
        <v>1</v>
      </c>
      <c r="E555" s="455" t="s">
        <v>427</v>
      </c>
      <c r="F555" s="455"/>
      <c r="G555" s="558">
        <f xml:space="preserve"> Outputs!J48</f>
        <v>0</v>
      </c>
      <c r="H555" s="558">
        <f xml:space="preserve"> Outputs!K48</f>
        <v>3.2807308970099536E-2</v>
      </c>
      <c r="I555" s="558">
        <f xml:space="preserve"> Outputs!L48</f>
        <v>2.4527543224768911E-2</v>
      </c>
      <c r="J555" s="558">
        <f xml:space="preserve"> Outputs!M48</f>
        <v>9.0266875981162009E-3</v>
      </c>
      <c r="K555" s="558">
        <f xml:space="preserve"> Outputs!N48</f>
        <v>1.5558148580318898E-2</v>
      </c>
      <c r="L555" s="558">
        <f xml:space="preserve"> Outputs!O48</f>
        <v>3.1405591727307502E-2</v>
      </c>
      <c r="M555" s="558">
        <f xml:space="preserve"> Outputs!P48</f>
        <v>3.3419977720014815E-2</v>
      </c>
      <c r="N555" s="558">
        <f xml:space="preserve"> Outputs!Q48</f>
        <v>2.4434063959755781E-2</v>
      </c>
      <c r="O555" s="558">
        <f xml:space="preserve"> Outputs!R48</f>
        <v>3.8715075829605539E-2</v>
      </c>
      <c r="P555" s="558">
        <f xml:space="preserve"> Outputs!S48</f>
        <v>2.8499635627448061E-2</v>
      </c>
      <c r="Q555" s="558">
        <f xml:space="preserve"> Outputs!T48</f>
        <v>3.0499636334166969E-2</v>
      </c>
      <c r="R555" s="558">
        <f xml:space="preserve"> Outputs!U48</f>
        <v>3.2000000000000473E-2</v>
      </c>
      <c r="S555" s="558">
        <f xml:space="preserve"> Outputs!V48</f>
        <v>3.200000000000025E-2</v>
      </c>
      <c r="T555" s="558">
        <f xml:space="preserve"> Outputs!W48</f>
        <v>3.2000000000000473E-2</v>
      </c>
      <c r="U555" s="558">
        <f xml:space="preserve"> Outputs!X48</f>
        <v>3.0000000000000027E-2</v>
      </c>
      <c r="V555" s="558">
        <f xml:space="preserve"> Outputs!Y48</f>
        <v>3.0000000000000027E-2</v>
      </c>
      <c r="W555" s="558">
        <f xml:space="preserve"> Outputs!Z48</f>
        <v>3.0000000000000027E-2</v>
      </c>
      <c r="X555" s="558">
        <f xml:space="preserve"> Outputs!AA48</f>
        <v>3.0000000000000027E-2</v>
      </c>
      <c r="Y555" s="558">
        <f xml:space="preserve"> Outputs!AB48</f>
        <v>3.0000000000000027E-2</v>
      </c>
    </row>
    <row r="556" spans="1:25" ht="14">
      <c r="A556" t="s">
        <v>849</v>
      </c>
      <c r="B556" s="455" t="s">
        <v>776</v>
      </c>
      <c r="C556" s="455" t="s">
        <v>459</v>
      </c>
      <c r="D556" s="455" t="s">
        <v>1</v>
      </c>
      <c r="E556" s="455" t="s">
        <v>427</v>
      </c>
      <c r="F556" s="455"/>
      <c r="G556" s="558">
        <f xml:space="preserve"> Outputs!J49</f>
        <v>0</v>
      </c>
      <c r="H556" s="558">
        <f xml:space="preserve"> Outputs!K49</f>
        <v>2.428722280887019E-2</v>
      </c>
      <c r="I556" s="558">
        <f xml:space="preserve"> Outputs!L49</f>
        <v>1.8556701030927769E-2</v>
      </c>
      <c r="J556" s="558">
        <f xml:space="preserve"> Outputs!M49</f>
        <v>1.1133603238866474E-2</v>
      </c>
      <c r="K556" s="558">
        <f xml:space="preserve"> Outputs!N49</f>
        <v>4.0040040040039138E-3</v>
      </c>
      <c r="L556" s="558">
        <f xml:space="preserve"> Outputs!O49</f>
        <v>1.4955134596211339E-2</v>
      </c>
      <c r="M556" s="558">
        <f xml:space="preserve"> Outputs!P49</f>
        <v>2.8487229862475427E-2</v>
      </c>
      <c r="N556" s="558">
        <f xml:space="preserve"> Outputs!Q49</f>
        <v>2.1012416427889313E-2</v>
      </c>
      <c r="O556" s="558">
        <f xml:space="preserve"> Outputs!R49</f>
        <v>1.7874647541435307E-2</v>
      </c>
      <c r="P556" s="558">
        <f xml:space="preserve"> Outputs!S49</f>
        <v>1.9916629197662017E-2</v>
      </c>
      <c r="Q556" s="558">
        <f xml:space="preserve"> Outputs!T49</f>
        <v>2.0000000000000906E-2</v>
      </c>
      <c r="R556" s="558">
        <f xml:space="preserve"> Outputs!U49</f>
        <v>2.0916629234383644E-2</v>
      </c>
      <c r="S556" s="558">
        <f xml:space="preserve"> Outputs!V49</f>
        <v>2.1000000000000796E-2</v>
      </c>
      <c r="T556" s="558">
        <f xml:space="preserve"> Outputs!W49</f>
        <v>2.1000000000000796E-2</v>
      </c>
      <c r="U556" s="558">
        <f xml:space="preserve"> Outputs!X49</f>
        <v>2.0000000000000018E-2</v>
      </c>
      <c r="V556" s="558">
        <f xml:space="preserve"> Outputs!Y49</f>
        <v>2.0000000000000018E-2</v>
      </c>
      <c r="W556" s="558">
        <f xml:space="preserve"> Outputs!Z49</f>
        <v>2.0000000000000018E-2</v>
      </c>
      <c r="X556" s="558">
        <f xml:space="preserve"> Outputs!AA49</f>
        <v>2.0000000000000018E-2</v>
      </c>
      <c r="Y556" s="558">
        <f xml:space="preserve"> Outputs!AB49</f>
        <v>2.0000000000000018E-2</v>
      </c>
    </row>
    <row r="557" spans="1:25" ht="14">
      <c r="A557" t="s">
        <v>849</v>
      </c>
      <c r="B557" s="455" t="s">
        <v>777</v>
      </c>
      <c r="C557" s="455" t="s">
        <v>460</v>
      </c>
      <c r="D557" s="455" t="s">
        <v>1</v>
      </c>
      <c r="E557" s="455" t="s">
        <v>427</v>
      </c>
      <c r="F557" s="455"/>
      <c r="G557" s="558">
        <f xml:space="preserve"> Outputs!J50</f>
        <v>0</v>
      </c>
      <c r="H557" s="558">
        <f xml:space="preserve"> Outputs!K50</f>
        <v>2.4123000795263305E-2</v>
      </c>
      <c r="I557" s="558">
        <f xml:space="preserve"> Outputs!L50</f>
        <v>2.088006902502193E-2</v>
      </c>
      <c r="J557" s="558">
        <f xml:space="preserve"> Outputs!M50</f>
        <v>1.1409736308316099E-2</v>
      </c>
      <c r="K557" s="558">
        <f xml:space="preserve"> Outputs!N50</f>
        <v>4.4288459931480784E-3</v>
      </c>
      <c r="L557" s="558">
        <f xml:space="preserve"> Outputs!O50</f>
        <v>1.3727121464226277E-2</v>
      </c>
      <c r="M557" s="558">
        <f xml:space="preserve"> Outputs!P50</f>
        <v>2.6343865408288814E-2</v>
      </c>
      <c r="N557" s="558">
        <f xml:space="preserve"> Outputs!Q50</f>
        <v>2.1269790500559882E-2</v>
      </c>
      <c r="O557" s="558">
        <f xml:space="preserve"> Outputs!R50</f>
        <v>1.9909655450194963E-2</v>
      </c>
      <c r="P557" s="558">
        <f xml:space="preserve"> Outputs!S50</f>
        <v>1.983364056224568E-2</v>
      </c>
      <c r="Q557" s="558">
        <f xml:space="preserve"> Outputs!T50</f>
        <v>2.0041983108134875E-2</v>
      </c>
      <c r="R557" s="558">
        <f xml:space="preserve"> Outputs!U50</f>
        <v>2.0751251595618525E-2</v>
      </c>
      <c r="S557" s="558">
        <f xml:space="preserve"> Outputs!V50</f>
        <v>2.1000000000000352E-2</v>
      </c>
      <c r="T557" s="558">
        <f xml:space="preserve"> Outputs!W50</f>
        <v>2.1000000000000796E-2</v>
      </c>
      <c r="U557" s="558">
        <f xml:space="preserve"> Outputs!X50</f>
        <v>2.0000000000000018E-2</v>
      </c>
      <c r="V557" s="558">
        <f xml:space="preserve"> Outputs!Y50</f>
        <v>2.0000000000000018E-2</v>
      </c>
      <c r="W557" s="558">
        <f xml:space="preserve"> Outputs!Z50</f>
        <v>2.000000000000024E-2</v>
      </c>
      <c r="X557" s="558">
        <f xml:space="preserve"> Outputs!AA50</f>
        <v>1.9999999999999796E-2</v>
      </c>
      <c r="Y557" s="558">
        <f xml:space="preserve"> Outputs!AB50</f>
        <v>2.000000000000024E-2</v>
      </c>
    </row>
    <row r="558" spans="1:25" ht="14">
      <c r="A558" t="s">
        <v>849</v>
      </c>
      <c r="B558" s="455" t="s">
        <v>744</v>
      </c>
      <c r="C558" s="455" t="s">
        <v>461</v>
      </c>
      <c r="D558" s="455" t="s">
        <v>1</v>
      </c>
      <c r="E558" s="455" t="s">
        <v>427</v>
      </c>
      <c r="F558" s="455"/>
      <c r="G558" s="558">
        <f xml:space="preserve"> Outputs!J51</f>
        <v>0</v>
      </c>
      <c r="H558" s="558">
        <f xml:space="preserve"> Outputs!K51</f>
        <v>2.515723270440251E-2</v>
      </c>
      <c r="I558" s="558">
        <f xml:space="preserve"> Outputs!L51</f>
        <v>1.5337423312883347E-2</v>
      </c>
      <c r="J558" s="558">
        <f xml:space="preserve"> Outputs!M51</f>
        <v>3.0211480362536403E-3</v>
      </c>
      <c r="K558" s="558">
        <f xml:space="preserve"> Outputs!N51</f>
        <v>8.0321285140563248E-3</v>
      </c>
      <c r="L558" s="558">
        <f xml:space="preserve"> Outputs!O51</f>
        <v>2.2908366533864521E-2</v>
      </c>
      <c r="M558" s="558">
        <f xml:space="preserve"> Outputs!P51</f>
        <v>2.3369036027263812E-2</v>
      </c>
      <c r="N558" s="558">
        <f xml:space="preserve"> Outputs!Q51</f>
        <v>1.8078020932445371E-2</v>
      </c>
      <c r="O558" s="558">
        <f xml:space="preserve"> Outputs!R51</f>
        <v>2.3574481095728794E-2</v>
      </c>
      <c r="P558" s="558">
        <f xml:space="preserve"> Outputs!S51</f>
        <v>2.0000000000000684E-2</v>
      </c>
      <c r="Q558" s="558">
        <f xml:space="preserve"> Outputs!T51</f>
        <v>2.0249908140764772E-2</v>
      </c>
      <c r="R558" s="558">
        <f xml:space="preserve"> Outputs!U51</f>
        <v>2.1000000000000796E-2</v>
      </c>
      <c r="S558" s="558">
        <f xml:space="preserve"> Outputs!V51</f>
        <v>2.1000000000000574E-2</v>
      </c>
      <c r="T558" s="558">
        <f xml:space="preserve"> Outputs!W51</f>
        <v>2.1000000000000796E-2</v>
      </c>
      <c r="U558" s="558">
        <f xml:space="preserve"> Outputs!X51</f>
        <v>2.0000000000000018E-2</v>
      </c>
      <c r="V558" s="558">
        <f xml:space="preserve"> Outputs!Y51</f>
        <v>2.0000000000000018E-2</v>
      </c>
      <c r="W558" s="558">
        <f xml:space="preserve"> Outputs!Z51</f>
        <v>2.0000000000000018E-2</v>
      </c>
      <c r="X558" s="558">
        <f xml:space="preserve"> Outputs!AA51</f>
        <v>2.0000000000000018E-2</v>
      </c>
      <c r="Y558" s="558">
        <f xml:space="preserve"> Outputs!AB51</f>
        <v>2.0000000000000018E-2</v>
      </c>
    </row>
    <row r="559" spans="1:25" ht="14">
      <c r="A559" t="s">
        <v>849</v>
      </c>
      <c r="B559" s="455" t="s">
        <v>778</v>
      </c>
      <c r="C559" s="455" t="s">
        <v>462</v>
      </c>
      <c r="D559" s="455" t="s">
        <v>1</v>
      </c>
      <c r="E559" s="455" t="s">
        <v>427</v>
      </c>
      <c r="F559" s="455"/>
      <c r="G559" s="558">
        <f xml:space="preserve"> Outputs!J52</f>
        <v>0</v>
      </c>
      <c r="H559" s="558">
        <f xml:space="preserve"> Outputs!K52</f>
        <v>6.7747907148660858E-3</v>
      </c>
      <c r="I559" s="558">
        <f xml:space="preserve"> Outputs!L52</f>
        <v>7.967722262740784E-3</v>
      </c>
      <c r="J559" s="558">
        <f xml:space="preserve"> Outputs!M52</f>
        <v>8.1877213188026321E-3</v>
      </c>
      <c r="K559" s="558">
        <f xml:space="preserve"> Outputs!N52</f>
        <v>6.3503747860726989E-3</v>
      </c>
      <c r="L559" s="558">
        <f xml:space="preserve"> Outputs!O52</f>
        <v>7.6977789597749702E-3</v>
      </c>
      <c r="M559" s="558">
        <f xml:space="preserve"> Outputs!P52</f>
        <v>1.1078695049587139E-2</v>
      </c>
      <c r="N559" s="558">
        <f xml:space="preserve"> Outputs!Q52</f>
        <v>9.2858492581475716E-3</v>
      </c>
      <c r="O559" s="558">
        <f xml:space="preserve"> Outputs!R52</f>
        <v>1.161248525830616E-2</v>
      </c>
      <c r="P559" s="558">
        <f xml:space="preserve"> Outputs!S52</f>
        <v>8.8960916848914717E-3</v>
      </c>
      <c r="Q559" s="558">
        <f xml:space="preserve"> Outputs!T52</f>
        <v>9.5456655774601717E-3</v>
      </c>
      <c r="R559" s="558">
        <f xml:space="preserve"> Outputs!U52</f>
        <v>1.0752431675141727E-2</v>
      </c>
      <c r="S559" s="558">
        <f xml:space="preserve"> Outputs!V52</f>
        <v>1.1000000000000121E-2</v>
      </c>
      <c r="T559" s="558">
        <f xml:space="preserve"> Outputs!W52</f>
        <v>1.0999999999999233E-2</v>
      </c>
      <c r="U559" s="558">
        <f xml:space="preserve"> Outputs!X52</f>
        <v>1.0000000000000009E-2</v>
      </c>
      <c r="V559" s="558">
        <f xml:space="preserve"> Outputs!Y52</f>
        <v>9.9999999999997868E-3</v>
      </c>
      <c r="W559" s="558">
        <f xml:space="preserve"> Outputs!Z52</f>
        <v>9.9999999999997868E-3</v>
      </c>
      <c r="X559" s="558">
        <f xml:space="preserve"> Outputs!AA52</f>
        <v>1.0000000000000009E-2</v>
      </c>
      <c r="Y559" s="558">
        <f xml:space="preserve"> Outputs!AB52</f>
        <v>1.0000000000000231E-2</v>
      </c>
    </row>
    <row r="560" spans="1:25" ht="14">
      <c r="A560" t="s">
        <v>849</v>
      </c>
      <c r="B560" s="455" t="s">
        <v>779</v>
      </c>
      <c r="C560" s="455" t="s">
        <v>463</v>
      </c>
      <c r="D560" s="455" t="s">
        <v>1</v>
      </c>
      <c r="E560" s="455" t="s">
        <v>427</v>
      </c>
      <c r="F560" s="455"/>
      <c r="G560" s="558">
        <f xml:space="preserve"> Outputs!J55</f>
        <v>0</v>
      </c>
      <c r="H560" s="558">
        <f xml:space="preserve"> Outputs!K55</f>
        <v>0</v>
      </c>
      <c r="I560" s="558">
        <f xml:space="preserve"> Outputs!L55</f>
        <v>0</v>
      </c>
      <c r="J560" s="558">
        <f xml:space="preserve"> Outputs!M55</f>
        <v>0</v>
      </c>
      <c r="K560" s="558">
        <f xml:space="preserve"> Outputs!N55</f>
        <v>0</v>
      </c>
      <c r="L560" s="558">
        <f xml:space="preserve"> Outputs!O55</f>
        <v>0</v>
      </c>
      <c r="M560" s="558">
        <f xml:space="preserve"> Outputs!P55</f>
        <v>0</v>
      </c>
      <c r="N560" s="558">
        <f xml:space="preserve"> Outputs!Q55</f>
        <v>0</v>
      </c>
      <c r="O560" s="558">
        <f xml:space="preserve"> Outputs!R55</f>
        <v>0</v>
      </c>
      <c r="P560" s="558">
        <f xml:space="preserve"> Outputs!S55</f>
        <v>0.03</v>
      </c>
      <c r="Q560" s="558">
        <f xml:space="preserve"> Outputs!T55</f>
        <v>0.03</v>
      </c>
      <c r="R560" s="558">
        <f xml:space="preserve"> Outputs!U55</f>
        <v>0.03</v>
      </c>
      <c r="S560" s="558">
        <f xml:space="preserve"> Outputs!V55</f>
        <v>0.03</v>
      </c>
      <c r="T560" s="558">
        <f xml:space="preserve"> Outputs!W55</f>
        <v>0.03</v>
      </c>
      <c r="U560" s="558">
        <f xml:space="preserve"> Outputs!X55</f>
        <v>0.03</v>
      </c>
      <c r="V560" s="558">
        <f xml:space="preserve"> Outputs!Y55</f>
        <v>0.03</v>
      </c>
      <c r="W560" s="558">
        <f xml:space="preserve"> Outputs!Z55</f>
        <v>0.03</v>
      </c>
      <c r="X560" s="558">
        <f xml:space="preserve"> Outputs!AA55</f>
        <v>0.03</v>
      </c>
      <c r="Y560" s="558">
        <f xml:space="preserve"> Outputs!AB55</f>
        <v>0.03</v>
      </c>
    </row>
    <row r="561" spans="1:25" ht="14">
      <c r="A561" t="s">
        <v>849</v>
      </c>
      <c r="B561" s="455" t="s">
        <v>780</v>
      </c>
      <c r="C561" s="455" t="s">
        <v>464</v>
      </c>
      <c r="D561" s="455" t="s">
        <v>1</v>
      </c>
      <c r="E561" s="455" t="s">
        <v>427</v>
      </c>
      <c r="F561" s="455"/>
      <c r="G561" s="558">
        <f xml:space="preserve"> Outputs!J56</f>
        <v>0</v>
      </c>
      <c r="H561" s="558">
        <f xml:space="preserve"> Outputs!K56</f>
        <v>0</v>
      </c>
      <c r="I561" s="558">
        <f xml:space="preserve"> Outputs!L56</f>
        <v>0</v>
      </c>
      <c r="J561" s="558">
        <f xml:space="preserve"> Outputs!M56</f>
        <v>0</v>
      </c>
      <c r="K561" s="558">
        <f xml:space="preserve"> Outputs!N56</f>
        <v>0</v>
      </c>
      <c r="L561" s="558">
        <f xml:space="preserve"> Outputs!O56</f>
        <v>0</v>
      </c>
      <c r="M561" s="558">
        <f xml:space="preserve"> Outputs!P56</f>
        <v>0</v>
      </c>
      <c r="N561" s="558">
        <f xml:space="preserve"> Outputs!Q56</f>
        <v>0</v>
      </c>
      <c r="O561" s="558">
        <f xml:space="preserve"> Outputs!R56</f>
        <v>0</v>
      </c>
      <c r="P561" s="558">
        <f xml:space="preserve"> Outputs!S56</f>
        <v>0.02</v>
      </c>
      <c r="Q561" s="558">
        <f xml:space="preserve"> Outputs!T56</f>
        <v>0.02</v>
      </c>
      <c r="R561" s="558">
        <f xml:space="preserve"> Outputs!U56</f>
        <v>0.02</v>
      </c>
      <c r="S561" s="558">
        <f xml:space="preserve"> Outputs!V56</f>
        <v>0.02</v>
      </c>
      <c r="T561" s="558">
        <f xml:space="preserve"> Outputs!W56</f>
        <v>0.02</v>
      </c>
      <c r="U561" s="558">
        <f xml:space="preserve"> Outputs!X56</f>
        <v>0.02</v>
      </c>
      <c r="V561" s="558">
        <f xml:space="preserve"> Outputs!Y56</f>
        <v>0.02</v>
      </c>
      <c r="W561" s="558">
        <f xml:space="preserve"> Outputs!Z56</f>
        <v>0.02</v>
      </c>
      <c r="X561" s="558">
        <f xml:space="preserve"> Outputs!AA56</f>
        <v>0.02</v>
      </c>
      <c r="Y561" s="558">
        <f xml:space="preserve"> Outputs!AB56</f>
        <v>0.02</v>
      </c>
    </row>
    <row r="562" spans="1:25" ht="14">
      <c r="A562" t="s">
        <v>849</v>
      </c>
      <c r="B562" t="s">
        <v>792</v>
      </c>
      <c r="C562" t="s">
        <v>794</v>
      </c>
      <c r="D562" s="455" t="s">
        <v>796</v>
      </c>
      <c r="E562" s="455" t="s">
        <v>427</v>
      </c>
      <c r="F562" s="559" t="str">
        <f t="shared" ref="F562" ca="1" si="50">CONCATENATE("[…]", TEXT(NOW(),"dd/mm/yyy hh:mm:ss"))</f>
        <v>[…]12/12/2019 13:28:34</v>
      </c>
      <c r="G562" s="559" t="str">
        <f t="shared" ref="G562:Y562" ca="1" si="51">CONCATENATE("[…]", TEXT(NOW(),"dd/mm/yyy hh:mm:ss"))</f>
        <v>[…]12/12/2019 13:28:34</v>
      </c>
      <c r="H562" s="559" t="str">
        <f t="shared" ca="1" si="51"/>
        <v>[…]12/12/2019 13:28:34</v>
      </c>
      <c r="I562" s="559" t="str">
        <f t="shared" ca="1" si="51"/>
        <v>[…]12/12/2019 13:28:34</v>
      </c>
      <c r="J562" s="559" t="str">
        <f t="shared" ca="1" si="51"/>
        <v>[…]12/12/2019 13:28:34</v>
      </c>
      <c r="K562" s="559" t="str">
        <f t="shared" ca="1" si="51"/>
        <v>[…]12/12/2019 13:28:34</v>
      </c>
      <c r="L562" s="559" t="str">
        <f t="shared" ca="1" si="51"/>
        <v>[…]12/12/2019 13:28:34</v>
      </c>
      <c r="M562" s="559" t="str">
        <f t="shared" ca="1" si="51"/>
        <v>[…]12/12/2019 13:28:34</v>
      </c>
      <c r="N562" s="559" t="str">
        <f t="shared" ca="1" si="51"/>
        <v>[…]12/12/2019 13:28:34</v>
      </c>
      <c r="O562" s="559" t="str">
        <f t="shared" ca="1" si="51"/>
        <v>[…]12/12/2019 13:28:34</v>
      </c>
      <c r="P562" s="559" t="str">
        <f t="shared" ca="1" si="51"/>
        <v>[…]12/12/2019 13:28:34</v>
      </c>
      <c r="Q562" s="559" t="str">
        <f t="shared" ca="1" si="51"/>
        <v>[…]12/12/2019 13:28:34</v>
      </c>
      <c r="R562" s="559" t="str">
        <f t="shared" ca="1" si="51"/>
        <v>[…]12/12/2019 13:28:34</v>
      </c>
      <c r="S562" s="559" t="str">
        <f t="shared" ca="1" si="51"/>
        <v>[…]12/12/2019 13:28:34</v>
      </c>
      <c r="T562" s="559" t="str">
        <f t="shared" ca="1" si="51"/>
        <v>[…]12/12/2019 13:28:34</v>
      </c>
      <c r="U562" s="559" t="str">
        <f t="shared" ca="1" si="51"/>
        <v>[…]12/12/2019 13:28:34</v>
      </c>
      <c r="V562" s="559" t="str">
        <f t="shared" ca="1" si="51"/>
        <v>[…]12/12/2019 13:28:34</v>
      </c>
      <c r="W562" s="559" t="str">
        <f t="shared" ca="1" si="51"/>
        <v>[…]12/12/2019 13:28:34</v>
      </c>
      <c r="X562" s="559" t="str">
        <f t="shared" ca="1" si="51"/>
        <v>[…]12/12/2019 13:28:34</v>
      </c>
      <c r="Y562" s="559" t="str">
        <f t="shared" ca="1" si="51"/>
        <v>[…]12/12/2019 13:28:34</v>
      </c>
    </row>
    <row r="563" spans="1:25" ht="14">
      <c r="A563" t="s">
        <v>849</v>
      </c>
      <c r="B563" t="s">
        <v>793</v>
      </c>
      <c r="C563" t="s">
        <v>795</v>
      </c>
      <c r="D563" s="455" t="s">
        <v>796</v>
      </c>
      <c r="E563" s="455" t="s">
        <v>427</v>
      </c>
      <c r="F563" t="str">
        <f t="shared" ref="F563" ca="1" si="52">MID(CELL("filename"),SEARCH("[",CELL("filename"))+1,SEARCH("]",CELL("filename"))-SEARCH("[",CELL("filename"))-1)</f>
        <v>Inflation model_FD.xlsx</v>
      </c>
      <c r="G563" t="str">
        <f t="shared" ref="G563:Y563" ca="1" si="53">MID(CELL("filename"),SEARCH("[",CELL("filename"))+1,SEARCH("]",CELL("filename"))-SEARCH("[",CELL("filename"))-1)</f>
        <v>Inflation model_FD.xlsx</v>
      </c>
      <c r="H563" t="str">
        <f t="shared" ca="1" si="53"/>
        <v>Inflation model_FD.xlsx</v>
      </c>
      <c r="I563" t="str">
        <f t="shared" ca="1" si="53"/>
        <v>Inflation model_FD.xlsx</v>
      </c>
      <c r="J563" t="str">
        <f t="shared" ca="1" si="53"/>
        <v>Inflation model_FD.xlsx</v>
      </c>
      <c r="K563" t="str">
        <f t="shared" ca="1" si="53"/>
        <v>Inflation model_FD.xlsx</v>
      </c>
      <c r="L563" t="str">
        <f t="shared" ca="1" si="53"/>
        <v>Inflation model_FD.xlsx</v>
      </c>
      <c r="M563" t="str">
        <f t="shared" ca="1" si="53"/>
        <v>Inflation model_FD.xlsx</v>
      </c>
      <c r="N563" t="str">
        <f t="shared" ca="1" si="53"/>
        <v>Inflation model_FD.xlsx</v>
      </c>
      <c r="O563" t="str">
        <f t="shared" ca="1" si="53"/>
        <v>Inflation model_FD.xlsx</v>
      </c>
      <c r="P563" t="str">
        <f t="shared" ca="1" si="53"/>
        <v>Inflation model_FD.xlsx</v>
      </c>
      <c r="Q563" t="str">
        <f t="shared" ca="1" si="53"/>
        <v>Inflation model_FD.xlsx</v>
      </c>
      <c r="R563" t="str">
        <f t="shared" ca="1" si="53"/>
        <v>Inflation model_FD.xlsx</v>
      </c>
      <c r="S563" t="str">
        <f t="shared" ca="1" si="53"/>
        <v>Inflation model_FD.xlsx</v>
      </c>
      <c r="T563" t="str">
        <f t="shared" ca="1" si="53"/>
        <v>Inflation model_FD.xlsx</v>
      </c>
      <c r="U563" t="str">
        <f t="shared" ca="1" si="53"/>
        <v>Inflation model_FD.xlsx</v>
      </c>
      <c r="V563" t="str">
        <f t="shared" ca="1" si="53"/>
        <v>Inflation model_FD.xlsx</v>
      </c>
      <c r="W563" t="str">
        <f t="shared" ca="1" si="53"/>
        <v>Inflation model_FD.xlsx</v>
      </c>
      <c r="X563" t="str">
        <f t="shared" ca="1" si="53"/>
        <v>Inflation model_FD.xlsx</v>
      </c>
      <c r="Y563" t="str">
        <f t="shared" ca="1" si="53"/>
        <v>Inflation model_FD.xlsx</v>
      </c>
    </row>
    <row r="564" spans="1:25" ht="14">
      <c r="A564" t="s">
        <v>850</v>
      </c>
      <c r="B564" s="455" t="s">
        <v>743</v>
      </c>
      <c r="C564" s="455" t="s">
        <v>426</v>
      </c>
      <c r="D564" s="455" t="s">
        <v>50</v>
      </c>
      <c r="E564" s="455" t="s">
        <v>427</v>
      </c>
      <c r="F564" s="455"/>
      <c r="G564" s="456">
        <f xml:space="preserve"> Outputs!J9</f>
        <v>12</v>
      </c>
      <c r="H564" s="456">
        <f xml:space="preserve"> Outputs!K9</f>
        <v>12</v>
      </c>
      <c r="I564" s="456">
        <f xml:space="preserve"> Outputs!L9</f>
        <v>12</v>
      </c>
      <c r="J564" s="456">
        <f xml:space="preserve"> Outputs!M9</f>
        <v>12</v>
      </c>
      <c r="K564" s="456">
        <f xml:space="preserve"> Outputs!N9</f>
        <v>12</v>
      </c>
      <c r="L564" s="456">
        <f xml:space="preserve"> Outputs!O9</f>
        <v>12</v>
      </c>
      <c r="M564" s="456">
        <f xml:space="preserve"> Outputs!P9</f>
        <v>12</v>
      </c>
      <c r="N564" s="456">
        <f xml:space="preserve"> Outputs!Q9</f>
        <v>12</v>
      </c>
      <c r="O564" s="456">
        <f xml:space="preserve"> Outputs!R9</f>
        <v>12</v>
      </c>
      <c r="P564" s="456">
        <f xml:space="preserve"> Outputs!S9</f>
        <v>12</v>
      </c>
      <c r="Q564" s="456">
        <f xml:space="preserve"> Outputs!T9</f>
        <v>12</v>
      </c>
      <c r="R564" s="456">
        <f xml:space="preserve"> Outputs!U9</f>
        <v>12</v>
      </c>
      <c r="S564" s="456">
        <f xml:space="preserve"> Outputs!V9</f>
        <v>12</v>
      </c>
      <c r="T564" s="456">
        <f xml:space="preserve"> Outputs!W9</f>
        <v>12</v>
      </c>
      <c r="U564" s="456">
        <f xml:space="preserve"> Outputs!X9</f>
        <v>12</v>
      </c>
      <c r="V564" s="456">
        <f xml:space="preserve"> Outputs!Y9</f>
        <v>12</v>
      </c>
      <c r="W564" s="456">
        <f xml:space="preserve"> Outputs!Z9</f>
        <v>12</v>
      </c>
      <c r="X564" s="456">
        <f xml:space="preserve"> Outputs!AA9</f>
        <v>12</v>
      </c>
      <c r="Y564" s="456">
        <f xml:space="preserve"> Outputs!AB9</f>
        <v>12</v>
      </c>
    </row>
    <row r="565" spans="1:25" ht="14">
      <c r="A565" t="s">
        <v>850</v>
      </c>
      <c r="B565" s="455" t="s">
        <v>745</v>
      </c>
      <c r="C565" s="455" t="s">
        <v>428</v>
      </c>
      <c r="D565" s="455" t="s">
        <v>50</v>
      </c>
      <c r="E565" s="455" t="s">
        <v>427</v>
      </c>
      <c r="F565" s="455"/>
      <c r="G565" s="456">
        <f xml:space="preserve"> Outputs!J10</f>
        <v>234.4</v>
      </c>
      <c r="H565" s="456">
        <f xml:space="preserve"> Outputs!K10</f>
        <v>242.5</v>
      </c>
      <c r="I565" s="456">
        <f xml:space="preserve"> Outputs!L10</f>
        <v>249.5</v>
      </c>
      <c r="J565" s="456">
        <f xml:space="preserve"> Outputs!M10</f>
        <v>255.7</v>
      </c>
      <c r="K565" s="456">
        <f xml:space="preserve"> Outputs!N10</f>
        <v>258</v>
      </c>
      <c r="L565" s="456">
        <f xml:space="preserve"> Outputs!O10</f>
        <v>261.39999999999998</v>
      </c>
      <c r="M565" s="456">
        <f xml:space="preserve"> Outputs!P10</f>
        <v>270.60000000000002</v>
      </c>
      <c r="N565" s="456">
        <f xml:space="preserve"> Outputs!Q10</f>
        <v>279.7</v>
      </c>
      <c r="O565" s="456">
        <f xml:space="preserve"> Outputs!R10</f>
        <v>288.2</v>
      </c>
      <c r="P565" s="456">
        <f xml:space="preserve"> Outputs!S10</f>
        <v>296.81994379694231</v>
      </c>
      <c r="Q565" s="456">
        <f xml:space="preserve"> Outputs!T10</f>
        <v>305.32865399748647</v>
      </c>
      <c r="R565" s="456">
        <f xml:space="preserve"> Outputs!U10</f>
        <v>314.69193444620061</v>
      </c>
      <c r="S565" s="456">
        <f xml:space="preserve"> Outputs!V10</f>
        <v>324.76207634847918</v>
      </c>
      <c r="T565" s="456">
        <f xml:space="preserve"> Outputs!W10</f>
        <v>335.15446279163058</v>
      </c>
      <c r="U565" s="456">
        <f xml:space="preserve"> Outputs!X10</f>
        <v>345.2090966753795</v>
      </c>
      <c r="V565" s="456">
        <f xml:space="preserve"> Outputs!Y10</f>
        <v>355.56536957564089</v>
      </c>
      <c r="W565" s="456">
        <f xml:space="preserve"> Outputs!Z10</f>
        <v>366.2323306629101</v>
      </c>
      <c r="X565" s="456">
        <f xml:space="preserve"> Outputs!AA10</f>
        <v>377.21930058279742</v>
      </c>
      <c r="Y565" s="456">
        <f xml:space="preserve"> Outputs!AB10</f>
        <v>388.53587960028136</v>
      </c>
    </row>
    <row r="566" spans="1:25" ht="14">
      <c r="A566" t="s">
        <v>850</v>
      </c>
      <c r="B566" s="455" t="s">
        <v>746</v>
      </c>
      <c r="C566" s="455" t="s">
        <v>429</v>
      </c>
      <c r="D566" s="455" t="s">
        <v>50</v>
      </c>
      <c r="E566" s="455" t="s">
        <v>427</v>
      </c>
      <c r="F566" s="455"/>
      <c r="G566" s="456">
        <f xml:space="preserve"> Outputs!J11</f>
        <v>235.2</v>
      </c>
      <c r="H566" s="456">
        <f xml:space="preserve"> Outputs!K11</f>
        <v>242.4</v>
      </c>
      <c r="I566" s="456">
        <f xml:space="preserve"> Outputs!L11</f>
        <v>250</v>
      </c>
      <c r="J566" s="456">
        <f xml:space="preserve"> Outputs!M11</f>
        <v>255.9</v>
      </c>
      <c r="K566" s="456">
        <f xml:space="preserve"> Outputs!N11</f>
        <v>258.5</v>
      </c>
      <c r="L566" s="456">
        <f xml:space="preserve"> Outputs!O11</f>
        <v>262.10000000000002</v>
      </c>
      <c r="M566" s="456">
        <f xml:space="preserve"> Outputs!P11</f>
        <v>271.7</v>
      </c>
      <c r="N566" s="456">
        <f xml:space="preserve"> Outputs!Q11</f>
        <v>280.7</v>
      </c>
      <c r="O566" s="456">
        <f xml:space="preserve"> Outputs!R11</f>
        <v>289.2</v>
      </c>
      <c r="P566" s="456">
        <f xml:space="preserve"> Outputs!S11</f>
        <v>297.50379137925444</v>
      </c>
      <c r="Q566" s="456">
        <f xml:space="preserve"> Outputs!T11</f>
        <v>306.08167682745864</v>
      </c>
      <c r="R566" s="456">
        <f xml:space="preserve"> Outputs!U11</f>
        <v>315.51905088813692</v>
      </c>
      <c r="S566" s="456">
        <f xml:space="preserve"> Outputs!V11</f>
        <v>325.61566051655751</v>
      </c>
      <c r="T566" s="456">
        <f xml:space="preserve"> Outputs!W11</f>
        <v>336.03536165308736</v>
      </c>
      <c r="U566" s="456">
        <f xml:space="preserve"> Outputs!X11</f>
        <v>346.11642250268</v>
      </c>
      <c r="V566" s="456">
        <f xml:space="preserve"> Outputs!Y11</f>
        <v>356.49991517776039</v>
      </c>
      <c r="W566" s="456">
        <f xml:space="preserve"> Outputs!Z11</f>
        <v>367.19491263309322</v>
      </c>
      <c r="X566" s="456">
        <f xml:space="preserve"> Outputs!AA11</f>
        <v>378.21076001208604</v>
      </c>
      <c r="Y566" s="456">
        <f xml:space="preserve"> Outputs!AB11</f>
        <v>389.55708281244864</v>
      </c>
    </row>
    <row r="567" spans="1:25" ht="14">
      <c r="A567" t="s">
        <v>850</v>
      </c>
      <c r="B567" s="455" t="s">
        <v>747</v>
      </c>
      <c r="C567" s="455" t="s">
        <v>430</v>
      </c>
      <c r="D567" s="455" t="s">
        <v>50</v>
      </c>
      <c r="E567" s="455" t="s">
        <v>427</v>
      </c>
      <c r="F567" s="455"/>
      <c r="G567" s="456">
        <f xml:space="preserve"> Outputs!J12</f>
        <v>235.2</v>
      </c>
      <c r="H567" s="456">
        <f xml:space="preserve"> Outputs!K12</f>
        <v>241.8</v>
      </c>
      <c r="I567" s="456">
        <f xml:space="preserve"> Outputs!L12</f>
        <v>249.7</v>
      </c>
      <c r="J567" s="456">
        <f xml:space="preserve"> Outputs!M12</f>
        <v>256.3</v>
      </c>
      <c r="K567" s="456">
        <f xml:space="preserve"> Outputs!N12</f>
        <v>258.89999999999998</v>
      </c>
      <c r="L567" s="456">
        <f xml:space="preserve"> Outputs!O12</f>
        <v>263.10000000000002</v>
      </c>
      <c r="M567" s="456">
        <f xml:space="preserve"> Outputs!P12</f>
        <v>272.3</v>
      </c>
      <c r="N567" s="456">
        <f xml:space="preserve"> Outputs!Q12</f>
        <v>281.5</v>
      </c>
      <c r="O567" s="456">
        <f xml:space="preserve"> Outputs!R12</f>
        <v>289.60000000000002</v>
      </c>
      <c r="P567" s="456">
        <f xml:space="preserve"> Outputs!S12</f>
        <v>298.18921448748932</v>
      </c>
      <c r="Q567" s="456">
        <f xml:space="preserve"> Outputs!T12</f>
        <v>306.8365568148742</v>
      </c>
      <c r="R567" s="456">
        <f xml:space="preserve"> Outputs!U12</f>
        <v>316.34834127078682</v>
      </c>
      <c r="S567" s="456">
        <f xml:space="preserve"> Outputs!V12</f>
        <v>326.47148819145218</v>
      </c>
      <c r="T567" s="456">
        <f xml:space="preserve"> Outputs!W12</f>
        <v>336.91857581357868</v>
      </c>
      <c r="U567" s="456">
        <f xml:space="preserve"> Outputs!X12</f>
        <v>347.02613308798607</v>
      </c>
      <c r="V567" s="456">
        <f xml:space="preserve"> Outputs!Y12</f>
        <v>357.43691708062568</v>
      </c>
      <c r="W567" s="456">
        <f xml:space="preserve"> Outputs!Z12</f>
        <v>368.16002459304445</v>
      </c>
      <c r="X567" s="456">
        <f xml:space="preserve"> Outputs!AA12</f>
        <v>379.20482533083577</v>
      </c>
      <c r="Y567" s="456">
        <f xml:space="preserve"> Outputs!AB12</f>
        <v>390.58097009076084</v>
      </c>
    </row>
    <row r="568" spans="1:25" ht="14">
      <c r="A568" t="s">
        <v>850</v>
      </c>
      <c r="B568" s="455" t="s">
        <v>748</v>
      </c>
      <c r="C568" s="455" t="s">
        <v>431</v>
      </c>
      <c r="D568" s="455" t="s">
        <v>50</v>
      </c>
      <c r="E568" s="455" t="s">
        <v>427</v>
      </c>
      <c r="F568" s="455"/>
      <c r="G568" s="456">
        <f xml:space="preserve"> Outputs!J13</f>
        <v>234.7</v>
      </c>
      <c r="H568" s="456">
        <f xml:space="preserve"> Outputs!K13</f>
        <v>242.1</v>
      </c>
      <c r="I568" s="456">
        <f xml:space="preserve"> Outputs!L13</f>
        <v>249.7</v>
      </c>
      <c r="J568" s="456">
        <f xml:space="preserve"> Outputs!M13</f>
        <v>256</v>
      </c>
      <c r="K568" s="456">
        <f xml:space="preserve"> Outputs!N13</f>
        <v>258.60000000000002</v>
      </c>
      <c r="L568" s="456">
        <f xml:space="preserve"> Outputs!O13</f>
        <v>263.39999999999998</v>
      </c>
      <c r="M568" s="456">
        <f xml:space="preserve"> Outputs!P13</f>
        <v>272.89999999999998</v>
      </c>
      <c r="N568" s="456">
        <f xml:space="preserve"> Outputs!Q13</f>
        <v>281.7</v>
      </c>
      <c r="O568" s="456">
        <f xml:space="preserve"> Outputs!R13</f>
        <v>289.5</v>
      </c>
      <c r="P568" s="456">
        <f xml:space="preserve"> Outputs!S13</f>
        <v>298.87621675152292</v>
      </c>
      <c r="Q568" s="456">
        <f xml:space="preserve"> Outputs!T13</f>
        <v>307.59329853998446</v>
      </c>
      <c r="R568" s="456">
        <f xml:space="preserve"> Outputs!U13</f>
        <v>317.17981130799899</v>
      </c>
      <c r="S568" s="456">
        <f xml:space="preserve"> Outputs!V13</f>
        <v>327.32956526985515</v>
      </c>
      <c r="T568" s="456">
        <f xml:space="preserve"> Outputs!W13</f>
        <v>337.80411135849056</v>
      </c>
      <c r="U568" s="456">
        <f xml:space="preserve"> Outputs!X13</f>
        <v>347.9382346992453</v>
      </c>
      <c r="V568" s="456">
        <f xml:space="preserve"> Outputs!Y13</f>
        <v>358.37638174022266</v>
      </c>
      <c r="W568" s="456">
        <f xml:space="preserve"> Outputs!Z13</f>
        <v>369.12767319242937</v>
      </c>
      <c r="X568" s="456">
        <f xml:space="preserve"> Outputs!AA13</f>
        <v>380.20150338820224</v>
      </c>
      <c r="Y568" s="456">
        <f xml:space="preserve"> Outputs!AB13</f>
        <v>391.60754848984834</v>
      </c>
    </row>
    <row r="569" spans="1:25" ht="14">
      <c r="A569" t="s">
        <v>850</v>
      </c>
      <c r="B569" s="455" t="s">
        <v>749</v>
      </c>
      <c r="C569" s="455" t="s">
        <v>432</v>
      </c>
      <c r="D569" s="455" t="s">
        <v>50</v>
      </c>
      <c r="E569" s="455" t="s">
        <v>427</v>
      </c>
      <c r="F569" s="455"/>
      <c r="G569" s="456">
        <f xml:space="preserve"> Outputs!J14</f>
        <v>236.1</v>
      </c>
      <c r="H569" s="456">
        <f xml:space="preserve"> Outputs!K14</f>
        <v>243</v>
      </c>
      <c r="I569" s="456">
        <f xml:space="preserve"> Outputs!L14</f>
        <v>251</v>
      </c>
      <c r="J569" s="456">
        <f xml:space="preserve"> Outputs!M14</f>
        <v>257</v>
      </c>
      <c r="K569" s="456">
        <f xml:space="preserve"> Outputs!N14</f>
        <v>259.8</v>
      </c>
      <c r="L569" s="456">
        <f xml:space="preserve"> Outputs!O14</f>
        <v>264.39999999999998</v>
      </c>
      <c r="M569" s="456">
        <f xml:space="preserve"> Outputs!P14</f>
        <v>274.7</v>
      </c>
      <c r="N569" s="456">
        <f xml:space="preserve"> Outputs!Q14</f>
        <v>284.2</v>
      </c>
      <c r="O569" s="456">
        <f xml:space="preserve"> Outputs!R14</f>
        <v>291.5</v>
      </c>
      <c r="P569" s="456">
        <f xml:space="preserve"> Outputs!S14</f>
        <v>299.5648018095942</v>
      </c>
      <c r="Q569" s="456">
        <f xml:space="preserve"> Outputs!T14</f>
        <v>308.35190659433681</v>
      </c>
      <c r="R569" s="456">
        <f xml:space="preserve"> Outputs!U14</f>
        <v>318.01346672864008</v>
      </c>
      <c r="S569" s="456">
        <f xml:space="preserve"> Outputs!V14</f>
        <v>328.1898976639568</v>
      </c>
      <c r="T569" s="456">
        <f xml:space="preserve"> Outputs!W14</f>
        <v>338.69197438920344</v>
      </c>
      <c r="U569" s="456">
        <f xml:space="preserve"> Outputs!X14</f>
        <v>348.85273362087958</v>
      </c>
      <c r="V569" s="456">
        <f xml:space="preserve"> Outputs!Y14</f>
        <v>359.31831562950595</v>
      </c>
      <c r="W569" s="456">
        <f xml:space="preserve"> Outputs!Z14</f>
        <v>370.09786509839114</v>
      </c>
      <c r="X569" s="456">
        <f xml:space="preserve"> Outputs!AA14</f>
        <v>381.20080105134286</v>
      </c>
      <c r="Y569" s="456">
        <f xml:space="preserve"> Outputs!AB14</f>
        <v>392.63682508288315</v>
      </c>
    </row>
    <row r="570" spans="1:25" ht="14">
      <c r="A570" t="s">
        <v>850</v>
      </c>
      <c r="B570" s="455" t="s">
        <v>750</v>
      </c>
      <c r="C570" s="455" t="s">
        <v>433</v>
      </c>
      <c r="D570" s="455" t="s">
        <v>50</v>
      </c>
      <c r="E570" s="455" t="s">
        <v>427</v>
      </c>
      <c r="F570" s="455"/>
      <c r="G570" s="456">
        <f xml:space="preserve"> Outputs!J15</f>
        <v>237.9</v>
      </c>
      <c r="H570" s="456">
        <f xml:space="preserve"> Outputs!K15</f>
        <v>244.2</v>
      </c>
      <c r="I570" s="456">
        <f xml:space="preserve"> Outputs!L15</f>
        <v>251.9</v>
      </c>
      <c r="J570" s="456">
        <f xml:space="preserve"> Outputs!M15</f>
        <v>257.60000000000002</v>
      </c>
      <c r="K570" s="456">
        <f xml:space="preserve"> Outputs!N15</f>
        <v>259.60000000000002</v>
      </c>
      <c r="L570" s="456">
        <f xml:space="preserve"> Outputs!O15</f>
        <v>264.89999999999998</v>
      </c>
      <c r="M570" s="456">
        <f xml:space="preserve"> Outputs!P15</f>
        <v>275.10000000000002</v>
      </c>
      <c r="N570" s="456">
        <f xml:space="preserve"> Outputs!Q15</f>
        <v>284.10000000000002</v>
      </c>
      <c r="O570" s="456">
        <f xml:space="preserve"> Outputs!R15</f>
        <v>292.14789585630507</v>
      </c>
      <c r="P570" s="456">
        <f xml:space="preserve"> Outputs!S15</f>
        <v>300.25497330832422</v>
      </c>
      <c r="Q570" s="456">
        <f xml:space="preserve"> Outputs!T15</f>
        <v>309.11238558080265</v>
      </c>
      <c r="R570" s="456">
        <f xml:space="preserve"> Outputs!U15</f>
        <v>318.84931327663418</v>
      </c>
      <c r="S570" s="456">
        <f xml:space="preserve"> Outputs!V15</f>
        <v>329.05249130148667</v>
      </c>
      <c r="T570" s="456">
        <f xml:space="preserve"> Outputs!W15</f>
        <v>339.58217102313426</v>
      </c>
      <c r="U570" s="456">
        <f xml:space="preserve"> Outputs!X15</f>
        <v>349.76963615382829</v>
      </c>
      <c r="V570" s="456">
        <f xml:space="preserve"> Outputs!Y15</f>
        <v>360.26272523844312</v>
      </c>
      <c r="W570" s="456">
        <f xml:space="preserve"> Outputs!Z15</f>
        <v>371.07060699559645</v>
      </c>
      <c r="X570" s="456">
        <f xml:space="preserve"> Outputs!AA15</f>
        <v>382.20272520546433</v>
      </c>
      <c r="Y570" s="456">
        <f xml:space="preserve"> Outputs!AB15</f>
        <v>393.66880696162826</v>
      </c>
    </row>
    <row r="571" spans="1:25" ht="14">
      <c r="A571" t="s">
        <v>850</v>
      </c>
      <c r="B571" s="455" t="s">
        <v>751</v>
      </c>
      <c r="C571" s="455" t="s">
        <v>434</v>
      </c>
      <c r="D571" s="455" t="s">
        <v>50</v>
      </c>
      <c r="E571" s="455" t="s">
        <v>427</v>
      </c>
      <c r="F571" s="455"/>
      <c r="G571" s="456">
        <f xml:space="preserve"> Outputs!J16</f>
        <v>238</v>
      </c>
      <c r="H571" s="456">
        <f xml:space="preserve"> Outputs!K16</f>
        <v>245.6</v>
      </c>
      <c r="I571" s="456">
        <f xml:space="preserve"> Outputs!L16</f>
        <v>251.9</v>
      </c>
      <c r="J571" s="456">
        <f xml:space="preserve"> Outputs!M16</f>
        <v>257.7</v>
      </c>
      <c r="K571" s="456">
        <f xml:space="preserve"> Outputs!N16</f>
        <v>259.5</v>
      </c>
      <c r="L571" s="456">
        <f xml:space="preserve"> Outputs!O16</f>
        <v>264.8</v>
      </c>
      <c r="M571" s="456">
        <f xml:space="preserve"> Outputs!P16</f>
        <v>275.3</v>
      </c>
      <c r="N571" s="456">
        <f xml:space="preserve"> Outputs!Q16</f>
        <v>284.5</v>
      </c>
      <c r="O571" s="456">
        <f xml:space="preserve"> Outputs!R16</f>
        <v>292.79723174362425</v>
      </c>
      <c r="P571" s="456">
        <f xml:space="preserve"> Outputs!S16</f>
        <v>300.94673490273567</v>
      </c>
      <c r="Q571" s="456">
        <f xml:space="preserve"> Outputs!T16</f>
        <v>309.87474011360524</v>
      </c>
      <c r="R571" s="456">
        <f xml:space="preserve"> Outputs!U16</f>
        <v>319.68735671100222</v>
      </c>
      <c r="S571" s="456">
        <f xml:space="preserve"> Outputs!V16</f>
        <v>329.91735212575446</v>
      </c>
      <c r="T571" s="456">
        <f xml:space="preserve"> Outputs!W16</f>
        <v>340.47470739377866</v>
      </c>
      <c r="U571" s="456">
        <f xml:space="preserve"> Outputs!X16</f>
        <v>350.68894861559204</v>
      </c>
      <c r="V571" s="456">
        <f xml:space="preserve"> Outputs!Y16</f>
        <v>361.20961707405979</v>
      </c>
      <c r="W571" s="456">
        <f xml:space="preserve"> Outputs!Z16</f>
        <v>372.04590558628161</v>
      </c>
      <c r="X571" s="456">
        <f xml:space="preserve"> Outputs!AA16</f>
        <v>383.20728275387006</v>
      </c>
      <c r="Y571" s="456">
        <f xml:space="preserve"> Outputs!AB16</f>
        <v>394.70350123648615</v>
      </c>
    </row>
    <row r="572" spans="1:25" ht="14">
      <c r="A572" t="s">
        <v>850</v>
      </c>
      <c r="B572" s="455" t="s">
        <v>752</v>
      </c>
      <c r="C572" s="455" t="s">
        <v>435</v>
      </c>
      <c r="D572" s="455" t="s">
        <v>50</v>
      </c>
      <c r="E572" s="455" t="s">
        <v>427</v>
      </c>
      <c r="F572" s="455"/>
      <c r="G572" s="456">
        <f xml:space="preserve"> Outputs!J17</f>
        <v>238.5</v>
      </c>
      <c r="H572" s="456">
        <f xml:space="preserve"> Outputs!K17</f>
        <v>245.6</v>
      </c>
      <c r="I572" s="456">
        <f xml:space="preserve"> Outputs!L17</f>
        <v>252.1</v>
      </c>
      <c r="J572" s="456">
        <f xml:space="preserve"> Outputs!M17</f>
        <v>257.10000000000002</v>
      </c>
      <c r="K572" s="456">
        <f xml:space="preserve"> Outputs!N17</f>
        <v>259.8</v>
      </c>
      <c r="L572" s="456">
        <f xml:space="preserve"> Outputs!O17</f>
        <v>265.5</v>
      </c>
      <c r="M572" s="456">
        <f xml:space="preserve"> Outputs!P17</f>
        <v>275.8</v>
      </c>
      <c r="N572" s="456">
        <f xml:space="preserve"> Outputs!Q17</f>
        <v>284.60000000000002</v>
      </c>
      <c r="O572" s="456">
        <f xml:space="preserve"> Outputs!R17</f>
        <v>293.44801086260981</v>
      </c>
      <c r="P572" s="456">
        <f xml:space="preserve"> Outputs!S17</f>
        <v>301.640090256272</v>
      </c>
      <c r="Q572" s="456">
        <f xml:space="preserve"> Outputs!T17</f>
        <v>310.63897481834789</v>
      </c>
      <c r="R572" s="456">
        <f xml:space="preserve"> Outputs!U17</f>
        <v>320.52760280590189</v>
      </c>
      <c r="S572" s="456">
        <f xml:space="preserve"> Outputs!V17</f>
        <v>330.78448609569091</v>
      </c>
      <c r="T572" s="456">
        <f xml:space="preserve"> Outputs!W17</f>
        <v>341.36958965075308</v>
      </c>
      <c r="U572" s="456">
        <f xml:space="preserve"> Outputs!X17</f>
        <v>351.61067734027569</v>
      </c>
      <c r="V572" s="456">
        <f xml:space="preserve"> Outputs!Y17</f>
        <v>362.15899766048398</v>
      </c>
      <c r="W572" s="456">
        <f xml:space="preserve"> Outputs!Z17</f>
        <v>373.02376759029852</v>
      </c>
      <c r="X572" s="456">
        <f xml:space="preserve"> Outputs!AA17</f>
        <v>384.21448061800749</v>
      </c>
      <c r="Y572" s="456">
        <f xml:space="preserve"> Outputs!AB17</f>
        <v>395.74091503654773</v>
      </c>
    </row>
    <row r="573" spans="1:25" ht="14">
      <c r="A573" t="s">
        <v>850</v>
      </c>
      <c r="B573" s="455" t="s">
        <v>753</v>
      </c>
      <c r="C573" s="455" t="s">
        <v>436</v>
      </c>
      <c r="D573" s="455" t="s">
        <v>50</v>
      </c>
      <c r="E573" s="455" t="s">
        <v>427</v>
      </c>
      <c r="F573" s="455"/>
      <c r="G573" s="456">
        <f xml:space="preserve"> Outputs!J18</f>
        <v>239.4</v>
      </c>
      <c r="H573" s="456">
        <f xml:space="preserve"> Outputs!K18</f>
        <v>246.8</v>
      </c>
      <c r="I573" s="456">
        <f xml:space="preserve"> Outputs!L18</f>
        <v>253.4</v>
      </c>
      <c r="J573" s="456">
        <f xml:space="preserve"> Outputs!M18</f>
        <v>257.5</v>
      </c>
      <c r="K573" s="456">
        <f xml:space="preserve"> Outputs!N18</f>
        <v>260.60000000000002</v>
      </c>
      <c r="L573" s="456">
        <f xml:space="preserve"> Outputs!O18</f>
        <v>267.10000000000002</v>
      </c>
      <c r="M573" s="456">
        <f xml:space="preserve"> Outputs!P18</f>
        <v>278.10000000000002</v>
      </c>
      <c r="N573" s="456">
        <f xml:space="preserve"> Outputs!Q18</f>
        <v>285.60000000000002</v>
      </c>
      <c r="O573" s="456">
        <f xml:space="preserve"> Outputs!R18</f>
        <v>294.10023642102783</v>
      </c>
      <c r="P573" s="456">
        <f xml:space="preserve"> Outputs!S18</f>
        <v>302.33504304081697</v>
      </c>
      <c r="Q573" s="456">
        <f xml:space="preserve"> Outputs!T18</f>
        <v>311.40509433204181</v>
      </c>
      <c r="R573" s="456">
        <f xml:space="preserve"> Outputs!U18</f>
        <v>321.37005735066725</v>
      </c>
      <c r="S573" s="456">
        <f xml:space="preserve"> Outputs!V18</f>
        <v>331.65389918588875</v>
      </c>
      <c r="T573" s="456">
        <f xml:space="preserve"> Outputs!W18</f>
        <v>342.26682395983727</v>
      </c>
      <c r="U573" s="456">
        <f xml:space="preserve"> Outputs!X18</f>
        <v>352.53482867863238</v>
      </c>
      <c r="V573" s="456">
        <f xml:space="preserve"> Outputs!Y18</f>
        <v>363.11087353899137</v>
      </c>
      <c r="W573" s="456">
        <f xml:space="preserve"> Outputs!Z18</f>
        <v>374.00419974516115</v>
      </c>
      <c r="X573" s="456">
        <f xml:space="preserve"> Outputs!AA18</f>
        <v>385.22432573751598</v>
      </c>
      <c r="Y573" s="456">
        <f xml:space="preserve"> Outputs!AB18</f>
        <v>396.78105550964148</v>
      </c>
    </row>
    <row r="574" spans="1:25" ht="14">
      <c r="A574" t="s">
        <v>850</v>
      </c>
      <c r="B574" s="455" t="s">
        <v>754</v>
      </c>
      <c r="C574" s="455" t="s">
        <v>437</v>
      </c>
      <c r="D574" s="455" t="s">
        <v>50</v>
      </c>
      <c r="E574" s="455" t="s">
        <v>427</v>
      </c>
      <c r="F574" s="455"/>
      <c r="G574" s="456">
        <f xml:space="preserve"> Outputs!J19</f>
        <v>238</v>
      </c>
      <c r="H574" s="456">
        <f xml:space="preserve"> Outputs!K19</f>
        <v>245.8</v>
      </c>
      <c r="I574" s="456">
        <f xml:space="preserve"> Outputs!L19</f>
        <v>252.6</v>
      </c>
      <c r="J574" s="456">
        <f xml:space="preserve"> Outputs!M19</f>
        <v>255.4</v>
      </c>
      <c r="K574" s="456">
        <f xml:space="preserve"> Outputs!N19</f>
        <v>258.8</v>
      </c>
      <c r="L574" s="456">
        <f xml:space="preserve"> Outputs!O19</f>
        <v>265.5</v>
      </c>
      <c r="M574" s="456">
        <f xml:space="preserve"> Outputs!P19</f>
        <v>276</v>
      </c>
      <c r="N574" s="456">
        <f xml:space="preserve"> Outputs!Q19</f>
        <v>283</v>
      </c>
      <c r="O574" s="456">
        <f xml:space="preserve"> Outputs!R19</f>
        <v>294.77781803182262</v>
      </c>
      <c r="P574" s="456">
        <f xml:space="preserve"> Outputs!S19</f>
        <v>303.08068281857669</v>
      </c>
      <c r="Q574" s="456">
        <f xml:space="preserve"> Outputs!T19</f>
        <v>312.2235718506285</v>
      </c>
      <c r="R574" s="456">
        <f xml:space="preserve"> Outputs!U19</f>
        <v>322.21472614984873</v>
      </c>
      <c r="S574" s="456">
        <f xml:space="preserve"> Outputs!V19</f>
        <v>332.52559738664399</v>
      </c>
      <c r="T574" s="456">
        <f xml:space="preserve"> Outputs!W19</f>
        <v>343.16641650301671</v>
      </c>
      <c r="U574" s="456">
        <f xml:space="preserve"> Outputs!X19</f>
        <v>353.46140899810723</v>
      </c>
      <c r="V574" s="456">
        <f xml:space="preserve"> Outputs!Y19</f>
        <v>364.06525126805047</v>
      </c>
      <c r="W574" s="456">
        <f xml:space="preserve"> Outputs!Z19</f>
        <v>374.98720880609199</v>
      </c>
      <c r="X574" s="456">
        <f xml:space="preserve"> Outputs!AA19</f>
        <v>386.23682507027473</v>
      </c>
      <c r="Y574" s="456">
        <f xml:space="preserve"> Outputs!AB19</f>
        <v>397.82392982238298</v>
      </c>
    </row>
    <row r="575" spans="1:25" ht="14">
      <c r="A575" t="s">
        <v>850</v>
      </c>
      <c r="B575" s="455" t="s">
        <v>755</v>
      </c>
      <c r="C575" s="455" t="s">
        <v>438</v>
      </c>
      <c r="D575" s="455" t="s">
        <v>50</v>
      </c>
      <c r="E575" s="455" t="s">
        <v>427</v>
      </c>
      <c r="F575" s="455"/>
      <c r="G575" s="456">
        <f xml:space="preserve"> Outputs!J20</f>
        <v>239.9</v>
      </c>
      <c r="H575" s="456">
        <f xml:space="preserve"> Outputs!K20</f>
        <v>247.6</v>
      </c>
      <c r="I575" s="456">
        <f xml:space="preserve"> Outputs!L20</f>
        <v>254.2</v>
      </c>
      <c r="J575" s="456">
        <f xml:space="preserve"> Outputs!M20</f>
        <v>256.7</v>
      </c>
      <c r="K575" s="456">
        <f xml:space="preserve"> Outputs!N20</f>
        <v>260</v>
      </c>
      <c r="L575" s="456">
        <f xml:space="preserve"> Outputs!O20</f>
        <v>268.39999999999998</v>
      </c>
      <c r="M575" s="456">
        <f xml:space="preserve"> Outputs!P20</f>
        <v>278.10000000000002</v>
      </c>
      <c r="N575" s="456">
        <f xml:space="preserve"> Outputs!Q20</f>
        <v>285</v>
      </c>
      <c r="O575" s="456">
        <f xml:space="preserve"> Outputs!R20</f>
        <v>295.45696073228152</v>
      </c>
      <c r="P575" s="456">
        <f xml:space="preserve"> Outputs!S20</f>
        <v>303.82816154518133</v>
      </c>
      <c r="Q575" s="456">
        <f xml:space="preserve"> Outputs!T20</f>
        <v>313.04420060392721</v>
      </c>
      <c r="R575" s="456">
        <f xml:space="preserve"> Outputs!U20</f>
        <v>323.06161502325301</v>
      </c>
      <c r="S575" s="456">
        <f xml:space="preserve"> Outputs!V20</f>
        <v>333.39958670399722</v>
      </c>
      <c r="T575" s="456">
        <f xml:space="preserve"> Outputs!W20</f>
        <v>344.06837347852525</v>
      </c>
      <c r="U575" s="456">
        <f xml:space="preserve"> Outputs!X20</f>
        <v>354.39042468288102</v>
      </c>
      <c r="V575" s="456">
        <f xml:space="preserve"> Outputs!Y20</f>
        <v>365.02213742336744</v>
      </c>
      <c r="W575" s="456">
        <f xml:space="preserve"> Outputs!Z20</f>
        <v>375.97280154606847</v>
      </c>
      <c r="X575" s="456">
        <f xml:space="preserve"> Outputs!AA20</f>
        <v>387.25198559245052</v>
      </c>
      <c r="Y575" s="456">
        <f xml:space="preserve"> Outputs!AB20</f>
        <v>398.86954516022405</v>
      </c>
    </row>
    <row r="576" spans="1:25" ht="14">
      <c r="A576" t="s">
        <v>850</v>
      </c>
      <c r="B576" s="455" t="s">
        <v>756</v>
      </c>
      <c r="C576" s="455" t="s">
        <v>439</v>
      </c>
      <c r="D576" s="455" t="s">
        <v>50</v>
      </c>
      <c r="E576" s="455" t="s">
        <v>427</v>
      </c>
      <c r="F576" s="455"/>
      <c r="G576" s="456">
        <f xml:space="preserve"> Outputs!J21</f>
        <v>240.8</v>
      </c>
      <c r="H576" s="456">
        <f xml:space="preserve"> Outputs!K21</f>
        <v>248.7</v>
      </c>
      <c r="I576" s="456">
        <f xml:space="preserve"> Outputs!L21</f>
        <v>254.8</v>
      </c>
      <c r="J576" s="456">
        <f xml:space="preserve"> Outputs!M21</f>
        <v>257.10000000000002</v>
      </c>
      <c r="K576" s="456">
        <f xml:space="preserve"> Outputs!N21</f>
        <v>261.10000000000002</v>
      </c>
      <c r="L576" s="456">
        <f xml:space="preserve"> Outputs!O21</f>
        <v>269.3</v>
      </c>
      <c r="M576" s="456">
        <f xml:space="preserve"> Outputs!P21</f>
        <v>278.3</v>
      </c>
      <c r="N576" s="456">
        <f xml:space="preserve"> Outputs!Q21</f>
        <v>285.10000000000002</v>
      </c>
      <c r="O576" s="456">
        <f xml:space="preserve"> Outputs!R21</f>
        <v>296.13766811902059</v>
      </c>
      <c r="P576" s="456">
        <f xml:space="preserve"> Outputs!S21</f>
        <v>304.57748375597481</v>
      </c>
      <c r="Q576" s="456">
        <f xml:space="preserve"> Outputs!T21</f>
        <v>313.86698624610767</v>
      </c>
      <c r="R576" s="456">
        <f xml:space="preserve"> Outputs!U21</f>
        <v>323.91072980598324</v>
      </c>
      <c r="S576" s="456">
        <f xml:space="preserve"> Outputs!V21</f>
        <v>334.27587315977479</v>
      </c>
      <c r="T576" s="456">
        <f xml:space="preserve"> Outputs!W21</f>
        <v>344.97270110088772</v>
      </c>
      <c r="U576" s="456">
        <f xml:space="preserve"> Outputs!X21</f>
        <v>355.32188213391436</v>
      </c>
      <c r="V576" s="456">
        <f xml:space="preserve"> Outputs!Y21</f>
        <v>365.98153859793177</v>
      </c>
      <c r="W576" s="456">
        <f xml:space="preserve"> Outputs!Z21</f>
        <v>376.96098475586973</v>
      </c>
      <c r="X576" s="456">
        <f xml:space="preserve"> Outputs!AA21</f>
        <v>388.26981429854584</v>
      </c>
      <c r="Y576" s="456">
        <f xml:space="preserve"> Outputs!AB21</f>
        <v>399.91790872750221</v>
      </c>
    </row>
    <row r="577" spans="1:25" ht="14">
      <c r="A577" t="s">
        <v>850</v>
      </c>
      <c r="B577" s="455" t="s">
        <v>757</v>
      </c>
      <c r="C577" s="455" t="s">
        <v>440</v>
      </c>
      <c r="D577" s="455" t="s">
        <v>50</v>
      </c>
      <c r="E577" s="455" t="s">
        <v>427</v>
      </c>
      <c r="F577" s="455"/>
      <c r="G577" s="456">
        <f xml:space="preserve"> Outputs!J24</f>
        <v>12</v>
      </c>
      <c r="H577" s="456">
        <f xml:space="preserve"> Outputs!K24</f>
        <v>12</v>
      </c>
      <c r="I577" s="456">
        <f xml:space="preserve"> Outputs!L24</f>
        <v>12</v>
      </c>
      <c r="J577" s="456">
        <f xml:space="preserve"> Outputs!M24</f>
        <v>12</v>
      </c>
      <c r="K577" s="456">
        <f xml:space="preserve"> Outputs!N24</f>
        <v>12</v>
      </c>
      <c r="L577" s="456">
        <f xml:space="preserve"> Outputs!O24</f>
        <v>12</v>
      </c>
      <c r="M577" s="456">
        <f xml:space="preserve"> Outputs!P24</f>
        <v>12</v>
      </c>
      <c r="N577" s="456">
        <f xml:space="preserve"> Outputs!Q24</f>
        <v>12</v>
      </c>
      <c r="O577" s="456">
        <f xml:space="preserve"> Outputs!R24</f>
        <v>12</v>
      </c>
      <c r="P577" s="456">
        <f xml:space="preserve"> Outputs!S24</f>
        <v>12</v>
      </c>
      <c r="Q577" s="456">
        <f xml:space="preserve"> Outputs!T24</f>
        <v>12</v>
      </c>
      <c r="R577" s="456">
        <f xml:space="preserve"> Outputs!U24</f>
        <v>12</v>
      </c>
      <c r="S577" s="456">
        <f xml:space="preserve"> Outputs!V24</f>
        <v>12</v>
      </c>
      <c r="T577" s="456">
        <f xml:space="preserve"> Outputs!W24</f>
        <v>12</v>
      </c>
      <c r="U577" s="456">
        <f xml:space="preserve"> Outputs!X24</f>
        <v>12</v>
      </c>
      <c r="V577" s="456">
        <f xml:space="preserve"> Outputs!Y24</f>
        <v>12</v>
      </c>
      <c r="W577" s="456">
        <f xml:space="preserve"> Outputs!Z24</f>
        <v>12</v>
      </c>
      <c r="X577" s="456">
        <f xml:space="preserve"> Outputs!AA24</f>
        <v>12</v>
      </c>
      <c r="Y577" s="456">
        <f xml:space="preserve"> Outputs!AB24</f>
        <v>12</v>
      </c>
    </row>
    <row r="578" spans="1:25" ht="14">
      <c r="A578" t="s">
        <v>850</v>
      </c>
      <c r="B578" s="455" t="s">
        <v>758</v>
      </c>
      <c r="C578" s="455" t="s">
        <v>441</v>
      </c>
      <c r="D578" s="455" t="s">
        <v>50</v>
      </c>
      <c r="E578" s="455" t="s">
        <v>427</v>
      </c>
      <c r="F578" s="455"/>
      <c r="G578" s="456">
        <f xml:space="preserve"> Outputs!J25</f>
        <v>93.3</v>
      </c>
      <c r="H578" s="456">
        <f xml:space="preserve"> Outputs!K25</f>
        <v>95.9</v>
      </c>
      <c r="I578" s="456">
        <f xml:space="preserve"> Outputs!L25</f>
        <v>98</v>
      </c>
      <c r="J578" s="456">
        <f xml:space="preserve"> Outputs!M25</f>
        <v>99.6</v>
      </c>
      <c r="K578" s="456">
        <f xml:space="preserve"> Outputs!N25</f>
        <v>99.9</v>
      </c>
      <c r="L578" s="456">
        <f xml:space="preserve"> Outputs!O25</f>
        <v>100.6</v>
      </c>
      <c r="M578" s="456">
        <f xml:space="preserve"> Outputs!P25</f>
        <v>103.2</v>
      </c>
      <c r="N578" s="456">
        <f xml:space="preserve"> Outputs!Q25</f>
        <v>105.5</v>
      </c>
      <c r="O578" s="456">
        <f xml:space="preserve"> Outputs!R25</f>
        <v>107.6</v>
      </c>
      <c r="P578" s="456">
        <f xml:space="preserve"> Outputs!S25</f>
        <v>109.70335473997172</v>
      </c>
      <c r="Q578" s="456">
        <f xml:space="preserve"> Outputs!T25</f>
        <v>111.89742183477122</v>
      </c>
      <c r="R578" s="456">
        <f xml:space="preserve"> Outputs!U25</f>
        <v>114.1726572294514</v>
      </c>
      <c r="S578" s="456">
        <f xml:space="preserve"> Outputs!V25</f>
        <v>116.57028303126997</v>
      </c>
      <c r="T578" s="456">
        <f xml:space="preserve"> Outputs!W25</f>
        <v>119.0182589749267</v>
      </c>
      <c r="U578" s="456">
        <f xml:space="preserve"> Outputs!X25</f>
        <v>121.39862415442524</v>
      </c>
      <c r="V578" s="456">
        <f xml:space="preserve"> Outputs!Y25</f>
        <v>123.82659663751375</v>
      </c>
      <c r="W578" s="456">
        <f xml:space="preserve"> Outputs!Z25</f>
        <v>126.30312857026402</v>
      </c>
      <c r="X578" s="456">
        <f xml:space="preserve"> Outputs!AA25</f>
        <v>128.8291911416693</v>
      </c>
      <c r="Y578" s="456">
        <f xml:space="preserve"> Outputs!AB25</f>
        <v>131.40577496450268</v>
      </c>
    </row>
    <row r="579" spans="1:25" ht="14">
      <c r="A579" t="s">
        <v>850</v>
      </c>
      <c r="B579" s="455" t="s">
        <v>759</v>
      </c>
      <c r="C579" s="455" t="s">
        <v>442</v>
      </c>
      <c r="D579" s="455" t="s">
        <v>50</v>
      </c>
      <c r="E579" s="455" t="s">
        <v>427</v>
      </c>
      <c r="F579" s="455"/>
      <c r="G579" s="456">
        <f xml:space="preserve"> Outputs!J26</f>
        <v>93.5</v>
      </c>
      <c r="H579" s="456">
        <f xml:space="preserve"> Outputs!K26</f>
        <v>95.9</v>
      </c>
      <c r="I579" s="456">
        <f xml:space="preserve"> Outputs!L26</f>
        <v>98.2</v>
      </c>
      <c r="J579" s="456">
        <f xml:space="preserve"> Outputs!M26</f>
        <v>99.6</v>
      </c>
      <c r="K579" s="456">
        <f xml:space="preserve"> Outputs!N26</f>
        <v>100.1</v>
      </c>
      <c r="L579" s="456">
        <f xml:space="preserve"> Outputs!O26</f>
        <v>100.8</v>
      </c>
      <c r="M579" s="456">
        <f xml:space="preserve"> Outputs!P26</f>
        <v>103.5</v>
      </c>
      <c r="N579" s="456">
        <f xml:space="preserve"> Outputs!Q26</f>
        <v>105.9</v>
      </c>
      <c r="O579" s="456">
        <f xml:space="preserve"> Outputs!R26</f>
        <v>107.9</v>
      </c>
      <c r="P579" s="456">
        <f xml:space="preserve"> Outputs!S26</f>
        <v>109.88453874941817</v>
      </c>
      <c r="Q579" s="456">
        <f xml:space="preserve"> Outputs!T26</f>
        <v>112.08222952440661</v>
      </c>
      <c r="R579" s="456">
        <f xml:space="preserve"> Outputs!U26</f>
        <v>114.37056169674494</v>
      </c>
      <c r="S579" s="456">
        <f xml:space="preserve"> Outputs!V26</f>
        <v>116.77234349237666</v>
      </c>
      <c r="T579" s="456">
        <f xml:space="preserve"> Outputs!W26</f>
        <v>119.22456270571664</v>
      </c>
      <c r="U579" s="456">
        <f xml:space="preserve"> Outputs!X26</f>
        <v>121.60905395983097</v>
      </c>
      <c r="V579" s="456">
        <f xml:space="preserve"> Outputs!Y26</f>
        <v>124.0412350390276</v>
      </c>
      <c r="W579" s="456">
        <f xml:space="preserve"> Outputs!Z26</f>
        <v>126.52205973980816</v>
      </c>
      <c r="X579" s="456">
        <f xml:space="preserve"> Outputs!AA26</f>
        <v>129.05250093460432</v>
      </c>
      <c r="Y579" s="456">
        <f xml:space="preserve"> Outputs!AB26</f>
        <v>131.63355095329641</v>
      </c>
    </row>
    <row r="580" spans="1:25" ht="14">
      <c r="A580" t="s">
        <v>850</v>
      </c>
      <c r="B580" s="455" t="s">
        <v>760</v>
      </c>
      <c r="C580" s="455" t="s">
        <v>443</v>
      </c>
      <c r="D580" s="455" t="s">
        <v>50</v>
      </c>
      <c r="E580" s="455" t="s">
        <v>427</v>
      </c>
      <c r="F580" s="455"/>
      <c r="G580" s="456">
        <f xml:space="preserve"> Outputs!J27</f>
        <v>93.5</v>
      </c>
      <c r="H580" s="456">
        <f xml:space="preserve"> Outputs!K27</f>
        <v>95.6</v>
      </c>
      <c r="I580" s="456">
        <f xml:space="preserve"> Outputs!L27</f>
        <v>98</v>
      </c>
      <c r="J580" s="456">
        <f xml:space="preserve"> Outputs!M27</f>
        <v>99.8</v>
      </c>
      <c r="K580" s="456">
        <f xml:space="preserve"> Outputs!N27</f>
        <v>100.1</v>
      </c>
      <c r="L580" s="456">
        <f xml:space="preserve"> Outputs!O27</f>
        <v>101</v>
      </c>
      <c r="M580" s="456">
        <f xml:space="preserve"> Outputs!P27</f>
        <v>103.5</v>
      </c>
      <c r="N580" s="456">
        <f xml:space="preserve"> Outputs!Q27</f>
        <v>105.9</v>
      </c>
      <c r="O580" s="456">
        <f xml:space="preserve"> Outputs!R27</f>
        <v>107.9</v>
      </c>
      <c r="P580" s="456">
        <f xml:space="preserve"> Outputs!S27</f>
        <v>110.06602199898684</v>
      </c>
      <c r="Q580" s="456">
        <f xml:space="preserve"> Outputs!T27</f>
        <v>112.26734243896665</v>
      </c>
      <c r="R580" s="456">
        <f xml:space="preserve"> Outputs!U27</f>
        <v>114.56880920745294</v>
      </c>
      <c r="S580" s="456">
        <f xml:space="preserve"> Outputs!V27</f>
        <v>116.97475420080953</v>
      </c>
      <c r="T580" s="456">
        <f xml:space="preserve"> Outputs!W27</f>
        <v>119.4312240390266</v>
      </c>
      <c r="U580" s="456">
        <f xml:space="preserve"> Outputs!X27</f>
        <v>121.81984851980714</v>
      </c>
      <c r="V580" s="456">
        <f xml:space="preserve"> Outputs!Y27</f>
        <v>124.25624549020328</v>
      </c>
      <c r="W580" s="456">
        <f xml:space="preserve"> Outputs!Z27</f>
        <v>126.74137040000736</v>
      </c>
      <c r="X580" s="456">
        <f xml:space="preserve"> Outputs!AA27</f>
        <v>129.27619780800751</v>
      </c>
      <c r="Y580" s="456">
        <f xml:space="preserve"> Outputs!AB27</f>
        <v>131.86172176416767</v>
      </c>
    </row>
    <row r="581" spans="1:25" ht="14">
      <c r="A581" t="s">
        <v>850</v>
      </c>
      <c r="B581" s="455" t="s">
        <v>761</v>
      </c>
      <c r="C581" s="455" t="s">
        <v>444</v>
      </c>
      <c r="D581" s="455" t="s">
        <v>50</v>
      </c>
      <c r="E581" s="455" t="s">
        <v>427</v>
      </c>
      <c r="F581" s="455"/>
      <c r="G581" s="456">
        <f xml:space="preserve"> Outputs!J28</f>
        <v>93.5</v>
      </c>
      <c r="H581" s="456">
        <f xml:space="preserve"> Outputs!K28</f>
        <v>95.7</v>
      </c>
      <c r="I581" s="456">
        <f xml:space="preserve"> Outputs!L28</f>
        <v>98</v>
      </c>
      <c r="J581" s="456">
        <f xml:space="preserve"> Outputs!M28</f>
        <v>99.6</v>
      </c>
      <c r="K581" s="456">
        <f xml:space="preserve"> Outputs!N28</f>
        <v>100</v>
      </c>
      <c r="L581" s="456">
        <f xml:space="preserve"> Outputs!O28</f>
        <v>100.9</v>
      </c>
      <c r="M581" s="456">
        <f xml:space="preserve"> Outputs!P28</f>
        <v>103.5</v>
      </c>
      <c r="N581" s="456">
        <f xml:space="preserve"> Outputs!Q28</f>
        <v>105.9</v>
      </c>
      <c r="O581" s="456">
        <f xml:space="preserve"> Outputs!R28</f>
        <v>108</v>
      </c>
      <c r="P581" s="456">
        <f xml:space="preserve"> Outputs!S28</f>
        <v>110.24780498289711</v>
      </c>
      <c r="Q581" s="456">
        <f xml:space="preserve"> Outputs!T28</f>
        <v>112.45276108255513</v>
      </c>
      <c r="R581" s="456">
        <f xml:space="preserve"> Outputs!U28</f>
        <v>114.7674003561996</v>
      </c>
      <c r="S581" s="456">
        <f xml:space="preserve"> Outputs!V28</f>
        <v>117.17751576367986</v>
      </c>
      <c r="T581" s="456">
        <f xml:space="preserve"> Outputs!W28</f>
        <v>119.63824359471722</v>
      </c>
      <c r="U581" s="456">
        <f xml:space="preserve"> Outputs!X28</f>
        <v>122.03100846661157</v>
      </c>
      <c r="V581" s="456">
        <f xml:space="preserve"> Outputs!Y28</f>
        <v>124.4716286359438</v>
      </c>
      <c r="W581" s="456">
        <f xml:space="preserve"> Outputs!Z28</f>
        <v>126.96106120866268</v>
      </c>
      <c r="X581" s="456">
        <f xml:space="preserve"> Outputs!AA28</f>
        <v>129.50028243283595</v>
      </c>
      <c r="Y581" s="456">
        <f xml:space="preserve"> Outputs!AB28</f>
        <v>132.09028808149267</v>
      </c>
    </row>
    <row r="582" spans="1:25" ht="14">
      <c r="A582" t="s">
        <v>850</v>
      </c>
      <c r="B582" s="455" t="s">
        <v>762</v>
      </c>
      <c r="C582" s="455" t="s">
        <v>445</v>
      </c>
      <c r="D582" s="455" t="s">
        <v>50</v>
      </c>
      <c r="E582" s="455" t="s">
        <v>427</v>
      </c>
      <c r="F582" s="455"/>
      <c r="G582" s="456">
        <f xml:space="preserve"> Outputs!J29</f>
        <v>93.9</v>
      </c>
      <c r="H582" s="456">
        <f xml:space="preserve"> Outputs!K29</f>
        <v>96.1</v>
      </c>
      <c r="I582" s="456">
        <f xml:space="preserve"> Outputs!L29</f>
        <v>98.4</v>
      </c>
      <c r="J582" s="456">
        <f xml:space="preserve"> Outputs!M29</f>
        <v>99.9</v>
      </c>
      <c r="K582" s="456">
        <f xml:space="preserve"> Outputs!N29</f>
        <v>100.3</v>
      </c>
      <c r="L582" s="456">
        <f xml:space="preserve"> Outputs!O29</f>
        <v>101.2</v>
      </c>
      <c r="M582" s="456">
        <f xml:space="preserve"> Outputs!P29</f>
        <v>104</v>
      </c>
      <c r="N582" s="456">
        <f xml:space="preserve"> Outputs!Q29</f>
        <v>106.5</v>
      </c>
      <c r="O582" s="456">
        <f xml:space="preserve"> Outputs!R29</f>
        <v>108.3</v>
      </c>
      <c r="P582" s="456">
        <f xml:space="preserve"> Outputs!S29</f>
        <v>110.42988819618461</v>
      </c>
      <c r="Q582" s="456">
        <f xml:space="preserve"> Outputs!T29</f>
        <v>112.63848596010838</v>
      </c>
      <c r="R582" s="456">
        <f xml:space="preserve"> Outputs!U29</f>
        <v>114.96633573863983</v>
      </c>
      <c r="S582" s="456">
        <f xml:space="preserve"> Outputs!V29</f>
        <v>117.38062878915133</v>
      </c>
      <c r="T582" s="456">
        <f xml:space="preserve"> Outputs!W29</f>
        <v>119.8456219937236</v>
      </c>
      <c r="U582" s="456">
        <f xml:space="preserve"> Outputs!X29</f>
        <v>122.24253443359807</v>
      </c>
      <c r="V582" s="456">
        <f xml:space="preserve"> Outputs!Y29</f>
        <v>124.68738512227003</v>
      </c>
      <c r="W582" s="456">
        <f xml:space="preserve"> Outputs!Z29</f>
        <v>127.18113282471543</v>
      </c>
      <c r="X582" s="456">
        <f xml:space="preserve"> Outputs!AA29</f>
        <v>129.72475548120974</v>
      </c>
      <c r="Y582" s="456">
        <f xml:space="preserve"> Outputs!AB29</f>
        <v>132.31925059083395</v>
      </c>
    </row>
    <row r="583" spans="1:25" ht="14">
      <c r="A583" t="s">
        <v>850</v>
      </c>
      <c r="B583" s="455" t="s">
        <v>763</v>
      </c>
      <c r="C583" s="455" t="s">
        <v>446</v>
      </c>
      <c r="D583" s="455" t="s">
        <v>50</v>
      </c>
      <c r="E583" s="455" t="s">
        <v>427</v>
      </c>
      <c r="F583" s="455"/>
      <c r="G583" s="456">
        <f xml:space="preserve"> Outputs!J30</f>
        <v>94.5</v>
      </c>
      <c r="H583" s="456">
        <f xml:space="preserve"> Outputs!K30</f>
        <v>96.4</v>
      </c>
      <c r="I583" s="456">
        <f xml:space="preserve"> Outputs!L30</f>
        <v>98.7</v>
      </c>
      <c r="J583" s="456">
        <f xml:space="preserve"> Outputs!M30</f>
        <v>100</v>
      </c>
      <c r="K583" s="456">
        <f xml:space="preserve"> Outputs!N30</f>
        <v>100.2</v>
      </c>
      <c r="L583" s="456">
        <f xml:space="preserve"> Outputs!O30</f>
        <v>101.5</v>
      </c>
      <c r="M583" s="456">
        <f xml:space="preserve"> Outputs!P30</f>
        <v>104.3</v>
      </c>
      <c r="N583" s="456">
        <f xml:space="preserve"> Outputs!Q30</f>
        <v>106.6</v>
      </c>
      <c r="O583" s="456">
        <f xml:space="preserve"> Outputs!R30</f>
        <v>108.4699996176289</v>
      </c>
      <c r="P583" s="456">
        <f xml:space="preserve"> Outputs!S30</f>
        <v>110.61227213470256</v>
      </c>
      <c r="Q583" s="456">
        <f xml:space="preserve"> Outputs!T30</f>
        <v>112.8245175773967</v>
      </c>
      <c r="R583" s="456">
        <f xml:space="preserve"> Outputs!U30</f>
        <v>115.16561595146101</v>
      </c>
      <c r="S583" s="456">
        <f xml:space="preserve"> Outputs!V30</f>
        <v>117.58409388644176</v>
      </c>
      <c r="T583" s="456">
        <f xml:space="preserve"> Outputs!W30</f>
        <v>120.05335985805712</v>
      </c>
      <c r="U583" s="456">
        <f xml:space="preserve"> Outputs!X30</f>
        <v>122.45442705521826</v>
      </c>
      <c r="V583" s="456">
        <f xml:space="preserve"> Outputs!Y30</f>
        <v>124.90351559632263</v>
      </c>
      <c r="W583" s="456">
        <f xml:space="preserve"> Outputs!Z30</f>
        <v>127.40158590824909</v>
      </c>
      <c r="X583" s="456">
        <f xml:space="preserve"> Outputs!AA30</f>
        <v>129.94961762641407</v>
      </c>
      <c r="Y583" s="456">
        <f xml:space="preserve"> Outputs!AB30</f>
        <v>132.54860997894235</v>
      </c>
    </row>
    <row r="584" spans="1:25" ht="14">
      <c r="A584" t="s">
        <v>850</v>
      </c>
      <c r="B584" s="455" t="s">
        <v>764</v>
      </c>
      <c r="C584" s="455" t="s">
        <v>447</v>
      </c>
      <c r="D584" s="455" t="s">
        <v>50</v>
      </c>
      <c r="E584" s="455" t="s">
        <v>427</v>
      </c>
      <c r="F584" s="455"/>
      <c r="G584" s="456">
        <f xml:space="preserve"> Outputs!J31</f>
        <v>94.5</v>
      </c>
      <c r="H584" s="456">
        <f xml:space="preserve"> Outputs!K31</f>
        <v>96.8</v>
      </c>
      <c r="I584" s="456">
        <f xml:space="preserve"> Outputs!L31</f>
        <v>98.8</v>
      </c>
      <c r="J584" s="456">
        <f xml:space="preserve"> Outputs!M31</f>
        <v>100.1</v>
      </c>
      <c r="K584" s="456">
        <f xml:space="preserve"> Outputs!N31</f>
        <v>100.3</v>
      </c>
      <c r="L584" s="456">
        <f xml:space="preserve"> Outputs!O31</f>
        <v>101.6</v>
      </c>
      <c r="M584" s="456">
        <f xml:space="preserve"> Outputs!P31</f>
        <v>104.4</v>
      </c>
      <c r="N584" s="456">
        <f xml:space="preserve"> Outputs!Q31</f>
        <v>106.7</v>
      </c>
      <c r="O584" s="456">
        <f xml:space="preserve"> Outputs!R31</f>
        <v>108.64026608539625</v>
      </c>
      <c r="P584" s="456">
        <f xml:space="preserve"> Outputs!S31</f>
        <v>110.79495729512315</v>
      </c>
      <c r="Q584" s="456">
        <f xml:space="preserve"> Outputs!T31</f>
        <v>113.01085644102571</v>
      </c>
      <c r="R584" s="456">
        <f xml:space="preserve"> Outputs!U31</f>
        <v>115.36524159238483</v>
      </c>
      <c r="S584" s="456">
        <f xml:space="preserve"> Outputs!V31</f>
        <v>117.78791166582499</v>
      </c>
      <c r="T584" s="456">
        <f xml:space="preserve"> Outputs!W31</f>
        <v>120.2614578108074</v>
      </c>
      <c r="U584" s="456">
        <f xml:space="preserve"> Outputs!X31</f>
        <v>122.66668696702355</v>
      </c>
      <c r="V584" s="456">
        <f xml:space="preserve"> Outputs!Y31</f>
        <v>125.12002070636403</v>
      </c>
      <c r="W584" s="456">
        <f xml:space="preserve"> Outputs!Z31</f>
        <v>127.62242112049131</v>
      </c>
      <c r="X584" s="456">
        <f xml:space="preserve"> Outputs!AA31</f>
        <v>130.17486954290115</v>
      </c>
      <c r="Y584" s="456">
        <f xml:space="preserve"> Outputs!AB31</f>
        <v>132.77836693375917</v>
      </c>
    </row>
    <row r="585" spans="1:25" ht="14">
      <c r="A585" t="s">
        <v>850</v>
      </c>
      <c r="B585" s="455" t="s">
        <v>765</v>
      </c>
      <c r="C585" s="455" t="s">
        <v>448</v>
      </c>
      <c r="D585" s="455" t="s">
        <v>50</v>
      </c>
      <c r="E585" s="455" t="s">
        <v>427</v>
      </c>
      <c r="F585" s="455"/>
      <c r="G585" s="456">
        <f xml:space="preserve"> Outputs!J32</f>
        <v>94.7</v>
      </c>
      <c r="H585" s="456">
        <f xml:space="preserve"> Outputs!K32</f>
        <v>97</v>
      </c>
      <c r="I585" s="456">
        <f xml:space="preserve"> Outputs!L32</f>
        <v>98.8</v>
      </c>
      <c r="J585" s="456">
        <f xml:space="preserve"> Outputs!M32</f>
        <v>99.9</v>
      </c>
      <c r="K585" s="456">
        <f xml:space="preserve"> Outputs!N32</f>
        <v>100.3</v>
      </c>
      <c r="L585" s="456">
        <f xml:space="preserve"> Outputs!O32</f>
        <v>101.8</v>
      </c>
      <c r="M585" s="456">
        <f xml:space="preserve"> Outputs!P32</f>
        <v>104.7</v>
      </c>
      <c r="N585" s="456">
        <f xml:space="preserve"> Outputs!Q32</f>
        <v>106.9</v>
      </c>
      <c r="O585" s="456">
        <f xml:space="preserve"> Outputs!R32</f>
        <v>108.81079982217945</v>
      </c>
      <c r="P585" s="456">
        <f xml:space="preserve"> Outputs!S32</f>
        <v>110.97794417493883</v>
      </c>
      <c r="Q585" s="456">
        <f xml:space="preserve"> Outputs!T32</f>
        <v>113.1975030584377</v>
      </c>
      <c r="R585" s="456">
        <f xml:space="preserve"> Outputs!U32</f>
        <v>115.56521326016906</v>
      </c>
      <c r="S585" s="456">
        <f xml:space="preserve"> Outputs!V32</f>
        <v>117.99208273863269</v>
      </c>
      <c r="T585" s="456">
        <f xml:space="preserve"> Outputs!W32</f>
        <v>120.46991647614406</v>
      </c>
      <c r="U585" s="456">
        <f xml:space="preserve"> Outputs!X32</f>
        <v>122.87931480566695</v>
      </c>
      <c r="V585" s="456">
        <f xml:space="preserve"> Outputs!Y32</f>
        <v>125.3369011017803</v>
      </c>
      <c r="W585" s="456">
        <f xml:space="preserve"> Outputs!Z32</f>
        <v>127.8436391238159</v>
      </c>
      <c r="X585" s="456">
        <f xml:space="preserve"> Outputs!AA32</f>
        <v>130.40051190629222</v>
      </c>
      <c r="Y585" s="456">
        <f xml:space="preserve"> Outputs!AB32</f>
        <v>133.00852214441807</v>
      </c>
    </row>
    <row r="586" spans="1:25" ht="14">
      <c r="A586" t="s">
        <v>850</v>
      </c>
      <c r="B586" s="455" t="s">
        <v>766</v>
      </c>
      <c r="C586" s="455" t="s">
        <v>449</v>
      </c>
      <c r="D586" s="455" t="s">
        <v>50</v>
      </c>
      <c r="E586" s="455" t="s">
        <v>427</v>
      </c>
      <c r="F586" s="455"/>
      <c r="G586" s="456">
        <f xml:space="preserve"> Outputs!J33</f>
        <v>95</v>
      </c>
      <c r="H586" s="456">
        <f xml:space="preserve"> Outputs!K33</f>
        <v>97.3</v>
      </c>
      <c r="I586" s="456">
        <f xml:space="preserve"> Outputs!L33</f>
        <v>99.2</v>
      </c>
      <c r="J586" s="456">
        <f xml:space="preserve"> Outputs!M33</f>
        <v>99.9</v>
      </c>
      <c r="K586" s="456">
        <f xml:space="preserve"> Outputs!N33</f>
        <v>100.4</v>
      </c>
      <c r="L586" s="456">
        <f xml:space="preserve"> Outputs!O33</f>
        <v>102.2</v>
      </c>
      <c r="M586" s="456">
        <f xml:space="preserve"> Outputs!P33</f>
        <v>105</v>
      </c>
      <c r="N586" s="456">
        <f xml:space="preserve"> Outputs!Q33</f>
        <v>107.1</v>
      </c>
      <c r="O586" s="456">
        <f xml:space="preserve"> Outputs!R33</f>
        <v>108.98160124751338</v>
      </c>
      <c r="P586" s="456">
        <f xml:space="preserve"> Outputs!S33</f>
        <v>111.1612332724637</v>
      </c>
      <c r="Q586" s="456">
        <f xml:space="preserve"> Outputs!T33</f>
        <v>113.38445793791308</v>
      </c>
      <c r="R586" s="456">
        <f xml:space="preserve"> Outputs!U33</f>
        <v>115.76553155460934</v>
      </c>
      <c r="S586" s="456">
        <f xml:space="preserve"> Outputs!V33</f>
        <v>118.19660771725621</v>
      </c>
      <c r="T586" s="456">
        <f xml:space="preserve"> Outputs!W33</f>
        <v>120.67873647931867</v>
      </c>
      <c r="U586" s="456">
        <f xml:space="preserve"> Outputs!X33</f>
        <v>123.09231120890504</v>
      </c>
      <c r="V586" s="456">
        <f xml:space="preserve"> Outputs!Y33</f>
        <v>125.55415743308315</v>
      </c>
      <c r="W586" s="456">
        <f xml:space="preserve"> Outputs!Z33</f>
        <v>128.0652405817448</v>
      </c>
      <c r="X586" s="456">
        <f xml:space="preserve"> Outputs!AA33</f>
        <v>130.6265453933797</v>
      </c>
      <c r="Y586" s="456">
        <f xml:space="preserve"> Outputs!AB33</f>
        <v>133.23907630124731</v>
      </c>
    </row>
    <row r="587" spans="1:25" ht="14">
      <c r="A587" t="s">
        <v>850</v>
      </c>
      <c r="B587" s="455" t="s">
        <v>767</v>
      </c>
      <c r="C587" s="455" t="s">
        <v>450</v>
      </c>
      <c r="D587" s="455" t="s">
        <v>50</v>
      </c>
      <c r="E587" s="455" t="s">
        <v>427</v>
      </c>
      <c r="F587" s="455"/>
      <c r="G587" s="456">
        <f xml:space="preserve"> Outputs!J34</f>
        <v>94.7</v>
      </c>
      <c r="H587" s="456">
        <f xml:space="preserve"> Outputs!K34</f>
        <v>97</v>
      </c>
      <c r="I587" s="456">
        <f xml:space="preserve"> Outputs!L34</f>
        <v>98.7</v>
      </c>
      <c r="J587" s="456">
        <f xml:space="preserve"> Outputs!M34</f>
        <v>99.2</v>
      </c>
      <c r="K587" s="456">
        <f xml:space="preserve"> Outputs!N34</f>
        <v>99.9</v>
      </c>
      <c r="L587" s="456">
        <f xml:space="preserve"> Outputs!O34</f>
        <v>101.8</v>
      </c>
      <c r="M587" s="456">
        <f xml:space="preserve"> Outputs!P34</f>
        <v>104.5</v>
      </c>
      <c r="N587" s="456">
        <f xml:space="preserve"> Outputs!Q34</f>
        <v>106.4</v>
      </c>
      <c r="O587" s="456">
        <f xml:space="preserve"> Outputs!R34</f>
        <v>109.1615932223871</v>
      </c>
      <c r="P587" s="456">
        <f xml:space="preserve"> Outputs!S34</f>
        <v>111.3448250868349</v>
      </c>
      <c r="Q587" s="456">
        <f xml:space="preserve"> Outputs!T34</f>
        <v>113.58099615723886</v>
      </c>
      <c r="R587" s="456">
        <f xml:space="preserve"> Outputs!U34</f>
        <v>115.96619707654096</v>
      </c>
      <c r="S587" s="456">
        <f xml:space="preserve"> Outputs!V34</f>
        <v>118.40148721514839</v>
      </c>
      <c r="T587" s="456">
        <f xml:space="preserve"> Outputs!W34</f>
        <v>120.88791844666659</v>
      </c>
      <c r="U587" s="456">
        <f xml:space="preserve"> Outputs!X34</f>
        <v>123.30567681559992</v>
      </c>
      <c r="V587" s="456">
        <f xml:space="preserve"> Outputs!Y34</f>
        <v>125.77179035191192</v>
      </c>
      <c r="W587" s="456">
        <f xml:space="preserve"> Outputs!Z34</f>
        <v>128.28722615895015</v>
      </c>
      <c r="X587" s="456">
        <f xml:space="preserve"> Outputs!AA34</f>
        <v>130.85297068212915</v>
      </c>
      <c r="Y587" s="456">
        <f xml:space="preserve"> Outputs!AB34</f>
        <v>133.47003009577173</v>
      </c>
    </row>
    <row r="588" spans="1:25" ht="14">
      <c r="A588" t="s">
        <v>850</v>
      </c>
      <c r="B588" s="455" t="s">
        <v>768</v>
      </c>
      <c r="C588" s="455" t="s">
        <v>451</v>
      </c>
      <c r="D588" s="455" t="s">
        <v>50</v>
      </c>
      <c r="E588" s="455" t="s">
        <v>427</v>
      </c>
      <c r="F588" s="455"/>
      <c r="G588" s="456">
        <f xml:space="preserve"> Outputs!J35</f>
        <v>95.2</v>
      </c>
      <c r="H588" s="456">
        <f xml:space="preserve"> Outputs!K35</f>
        <v>97.5</v>
      </c>
      <c r="I588" s="456">
        <f xml:space="preserve"> Outputs!L35</f>
        <v>99.1</v>
      </c>
      <c r="J588" s="456">
        <f xml:space="preserve"> Outputs!M35</f>
        <v>99.5</v>
      </c>
      <c r="K588" s="456">
        <f xml:space="preserve"> Outputs!N35</f>
        <v>100.1</v>
      </c>
      <c r="L588" s="456">
        <f xml:space="preserve"> Outputs!O35</f>
        <v>102.4</v>
      </c>
      <c r="M588" s="456">
        <f xml:space="preserve"> Outputs!P35</f>
        <v>104.9</v>
      </c>
      <c r="N588" s="456">
        <f xml:space="preserve"> Outputs!Q35</f>
        <v>106.8</v>
      </c>
      <c r="O588" s="456">
        <f xml:space="preserve"> Outputs!R35</f>
        <v>109.34188246864102</v>
      </c>
      <c r="P588" s="456">
        <f xml:space="preserve"> Outputs!S35</f>
        <v>111.52872011801389</v>
      </c>
      <c r="Q588" s="456">
        <f xml:space="preserve"> Outputs!T35</f>
        <v>113.7778750517538</v>
      </c>
      <c r="R588" s="456">
        <f xml:space="preserve"> Outputs!U35</f>
        <v>116.16721042784071</v>
      </c>
      <c r="S588" s="456">
        <f xml:space="preserve"> Outputs!V35</f>
        <v>118.60672184682544</v>
      </c>
      <c r="T588" s="456">
        <f xml:space="preserve"> Outputs!W35</f>
        <v>121.09746300560886</v>
      </c>
      <c r="U588" s="456">
        <f xml:space="preserve"> Outputs!X35</f>
        <v>123.51941226572104</v>
      </c>
      <c r="V588" s="456">
        <f xml:space="preserve"> Outputs!Y35</f>
        <v>125.98980051103547</v>
      </c>
      <c r="W588" s="456">
        <f xml:space="preserve"> Outputs!Z35</f>
        <v>128.50959652125619</v>
      </c>
      <c r="X588" s="456">
        <f xml:space="preserve"> Outputs!AA35</f>
        <v>131.07978845168131</v>
      </c>
      <c r="Y588" s="456">
        <f xml:space="preserve"> Outputs!AB35</f>
        <v>133.70138422071494</v>
      </c>
    </row>
    <row r="589" spans="1:25" ht="14">
      <c r="A589" t="s">
        <v>850</v>
      </c>
      <c r="B589" s="455" t="s">
        <v>769</v>
      </c>
      <c r="C589" s="455" t="s">
        <v>452</v>
      </c>
      <c r="D589" s="455" t="s">
        <v>50</v>
      </c>
      <c r="E589" s="455" t="s">
        <v>427</v>
      </c>
      <c r="F589" s="455"/>
      <c r="G589" s="456">
        <f xml:space="preserve"> Outputs!J36</f>
        <v>95.4</v>
      </c>
      <c r="H589" s="456">
        <f xml:space="preserve"> Outputs!K36</f>
        <v>97.8</v>
      </c>
      <c r="I589" s="456">
        <f xml:space="preserve"> Outputs!L36</f>
        <v>99.3</v>
      </c>
      <c r="J589" s="456">
        <f xml:space="preserve"> Outputs!M36</f>
        <v>99.6</v>
      </c>
      <c r="K589" s="456">
        <f xml:space="preserve"> Outputs!N36</f>
        <v>100.4</v>
      </c>
      <c r="L589" s="456">
        <f xml:space="preserve"> Outputs!O36</f>
        <v>102.7</v>
      </c>
      <c r="M589" s="456">
        <f xml:space="preserve"> Outputs!P36</f>
        <v>105.1</v>
      </c>
      <c r="N589" s="456">
        <f xml:space="preserve"> Outputs!Q36</f>
        <v>107</v>
      </c>
      <c r="O589" s="456">
        <f xml:space="preserve"> Outputs!R36</f>
        <v>109.52246947724298</v>
      </c>
      <c r="P589" s="456">
        <f xml:space="preserve"> Outputs!S36</f>
        <v>111.7129188667879</v>
      </c>
      <c r="Q589" s="456">
        <f xml:space="preserve"> Outputs!T36</f>
        <v>113.97509521197706</v>
      </c>
      <c r="R589" s="456">
        <f xml:space="preserve"> Outputs!U36</f>
        <v>116.36857221142867</v>
      </c>
      <c r="S589" s="456">
        <f xml:space="preserve"> Outputs!V36</f>
        <v>118.81231222786873</v>
      </c>
      <c r="T589" s="456">
        <f xml:space="preserve"> Outputs!W36</f>
        <v>121.30737078465407</v>
      </c>
      <c r="U589" s="456">
        <f xml:space="preserve"> Outputs!X36</f>
        <v>123.73351820034715</v>
      </c>
      <c r="V589" s="456">
        <f xml:space="preserve"> Outputs!Y36</f>
        <v>126.20818856435409</v>
      </c>
      <c r="W589" s="456">
        <f xml:space="preserve"> Outputs!Z36</f>
        <v>128.73235233564117</v>
      </c>
      <c r="X589" s="456">
        <f xml:space="preserve"> Outputs!AA36</f>
        <v>131.30699938235398</v>
      </c>
      <c r="Y589" s="456">
        <f xml:space="preserve"> Outputs!AB36</f>
        <v>133.93313937000107</v>
      </c>
    </row>
    <row r="590" spans="1:25" ht="14">
      <c r="A590" t="s">
        <v>850</v>
      </c>
      <c r="B590" s="455" t="s">
        <v>770</v>
      </c>
      <c r="C590" s="455" t="s">
        <v>453</v>
      </c>
      <c r="D590" s="455" t="s">
        <v>1</v>
      </c>
      <c r="E590" s="455" t="s">
        <v>427</v>
      </c>
      <c r="F590" s="455"/>
      <c r="G590" s="558">
        <f xml:space="preserve"> Outputs!J39</f>
        <v>0</v>
      </c>
      <c r="H590" s="558">
        <f xml:space="preserve"> Outputs!K39</f>
        <v>0</v>
      </c>
      <c r="I590" s="558">
        <f xml:space="preserve"> Outputs!L39</f>
        <v>0</v>
      </c>
      <c r="J590" s="558">
        <f xml:space="preserve"> Outputs!M39</f>
        <v>0</v>
      </c>
      <c r="K590" s="558">
        <f xml:space="preserve"> Outputs!N39</f>
        <v>0</v>
      </c>
      <c r="L590" s="558">
        <f xml:space="preserve"> Outputs!O39</f>
        <v>0</v>
      </c>
      <c r="M590" s="558">
        <f xml:space="preserve"> Outputs!P39</f>
        <v>0</v>
      </c>
      <c r="N590" s="558">
        <f xml:space="preserve"> Outputs!Q39</f>
        <v>0.03</v>
      </c>
      <c r="O590" s="558">
        <f xml:space="preserve"> Outputs!R39</f>
        <v>0.03</v>
      </c>
      <c r="P590" s="558">
        <f xml:space="preserve"> Outputs!S39</f>
        <v>0.03</v>
      </c>
      <c r="Q590" s="558">
        <f xml:space="preserve"> Outputs!T39</f>
        <v>0.03</v>
      </c>
      <c r="R590" s="558">
        <f xml:space="preserve"> Outputs!U39</f>
        <v>0.03</v>
      </c>
      <c r="S590" s="558">
        <f xml:space="preserve"> Outputs!V39</f>
        <v>0.03</v>
      </c>
      <c r="T590" s="558">
        <f xml:space="preserve"> Outputs!W39</f>
        <v>0.03</v>
      </c>
      <c r="U590" s="558">
        <f xml:space="preserve"> Outputs!X39</f>
        <v>0.03</v>
      </c>
      <c r="V590" s="558">
        <f xml:space="preserve"> Outputs!Y39</f>
        <v>0.03</v>
      </c>
      <c r="W590" s="558">
        <f xml:space="preserve"> Outputs!Z39</f>
        <v>0.03</v>
      </c>
      <c r="X590" s="558">
        <f xml:space="preserve"> Outputs!AA39</f>
        <v>0.03</v>
      </c>
      <c r="Y590" s="558">
        <f xml:space="preserve"> Outputs!AB39</f>
        <v>0.03</v>
      </c>
    </row>
    <row r="591" spans="1:25" ht="14">
      <c r="A591" t="s">
        <v>850</v>
      </c>
      <c r="B591" s="455" t="s">
        <v>771</v>
      </c>
      <c r="C591" s="455" t="s">
        <v>454</v>
      </c>
      <c r="D591" s="455" t="s">
        <v>50</v>
      </c>
      <c r="E591" s="455" t="s">
        <v>427</v>
      </c>
      <c r="F591" s="455"/>
      <c r="G591" s="456">
        <f xml:space="preserve"> Outputs!J42</f>
        <v>237.3416666666667</v>
      </c>
      <c r="H591" s="456">
        <f xml:space="preserve"> Outputs!K42</f>
        <v>244.67499999999998</v>
      </c>
      <c r="I591" s="456">
        <f xml:space="preserve"> Outputs!L42</f>
        <v>251.73333333333335</v>
      </c>
      <c r="J591" s="456">
        <f xml:space="preserve"> Outputs!M42</f>
        <v>256.66666666666669</v>
      </c>
      <c r="K591" s="456">
        <f xml:space="preserve"> Outputs!N42</f>
        <v>259.43333333333334</v>
      </c>
      <c r="L591" s="456">
        <f xml:space="preserve"> Outputs!O42</f>
        <v>264.99166666666673</v>
      </c>
      <c r="M591" s="456">
        <f xml:space="preserve"> Outputs!P42</f>
        <v>274.90833333333336</v>
      </c>
      <c r="N591" s="456">
        <f xml:space="preserve"> Outputs!Q42</f>
        <v>283.30833333333334</v>
      </c>
      <c r="O591" s="456">
        <f xml:space="preserve"> Outputs!R42</f>
        <v>292.2388184805576</v>
      </c>
      <c r="P591" s="456">
        <f xml:space="preserve"> Outputs!S42</f>
        <v>300.63476148772372</v>
      </c>
      <c r="Q591" s="456">
        <f xml:space="preserve"> Outputs!T42</f>
        <v>309.52983719330012</v>
      </c>
      <c r="R591" s="456">
        <f xml:space="preserve"> Outputs!U42</f>
        <v>319.28116714708784</v>
      </c>
      <c r="S591" s="456">
        <f xml:space="preserve"> Outputs!V42</f>
        <v>329.49816449579481</v>
      </c>
      <c r="T591" s="456">
        <f xml:space="preserve"> Outputs!W42</f>
        <v>340.04210575966027</v>
      </c>
      <c r="U591" s="456">
        <f xml:space="preserve"> Outputs!X42</f>
        <v>350.2433689324501</v>
      </c>
      <c r="V591" s="456">
        <f xml:space="preserve"> Outputs!Y42</f>
        <v>360.75067000042355</v>
      </c>
      <c r="W591" s="456">
        <f xml:space="preserve"> Outputs!Z42</f>
        <v>371.57319010043631</v>
      </c>
      <c r="X591" s="456">
        <f xml:space="preserve"> Outputs!AA42</f>
        <v>382.72038580344935</v>
      </c>
      <c r="Y591" s="456">
        <f xml:space="preserve"> Outputs!AB42</f>
        <v>394.20199737755303</v>
      </c>
    </row>
    <row r="592" spans="1:25" ht="14">
      <c r="A592" t="s">
        <v>850</v>
      </c>
      <c r="B592" s="455" t="s">
        <v>772</v>
      </c>
      <c r="C592" s="455" t="s">
        <v>455</v>
      </c>
      <c r="D592" s="455" t="s">
        <v>50</v>
      </c>
      <c r="E592" s="455" t="s">
        <v>427</v>
      </c>
      <c r="F592" s="455"/>
      <c r="G592" s="456">
        <f xml:space="preserve"> Outputs!J43</f>
        <v>94.308333333333351</v>
      </c>
      <c r="H592" s="456">
        <f xml:space="preserve"> Outputs!K43</f>
        <v>96.583333333333314</v>
      </c>
      <c r="I592" s="456">
        <f xml:space="preserve"> Outputs!L43</f>
        <v>98.600000000000009</v>
      </c>
      <c r="J592" s="456">
        <f xml:space="preserve"> Outputs!M43</f>
        <v>99.72499999999998</v>
      </c>
      <c r="K592" s="456">
        <f xml:space="preserve"> Outputs!N43</f>
        <v>100.16666666666667</v>
      </c>
      <c r="L592" s="456">
        <f xml:space="preserve"> Outputs!O43</f>
        <v>101.54166666666667</v>
      </c>
      <c r="M592" s="456">
        <f xml:space="preserve"> Outputs!P43</f>
        <v>104.21666666666665</v>
      </c>
      <c r="N592" s="456">
        <f xml:space="preserve"> Outputs!Q43</f>
        <v>106.43333333333334</v>
      </c>
      <c r="O592" s="456">
        <f xml:space="preserve"> Outputs!R43</f>
        <v>108.55238432841576</v>
      </c>
      <c r="P592" s="456">
        <f xml:space="preserve"> Outputs!S43</f>
        <v>110.7053733013603</v>
      </c>
      <c r="Q592" s="456">
        <f xml:space="preserve"> Outputs!T43</f>
        <v>112.92412852304592</v>
      </c>
      <c r="R592" s="456">
        <f xml:space="preserve"> Outputs!U43</f>
        <v>115.26744552524362</v>
      </c>
      <c r="S592" s="456">
        <f xml:space="preserve"> Outputs!V43</f>
        <v>117.68806188127378</v>
      </c>
      <c r="T592" s="456">
        <f xml:space="preserve"> Outputs!W43</f>
        <v>120.15951118078063</v>
      </c>
      <c r="U592" s="456">
        <f xml:space="preserve"> Outputs!X43</f>
        <v>122.56270140439625</v>
      </c>
      <c r="V592" s="456">
        <f xml:space="preserve"> Outputs!Y43</f>
        <v>125.01395543248417</v>
      </c>
      <c r="W592" s="456">
        <f xml:space="preserve"> Outputs!Z43</f>
        <v>127.51423454113387</v>
      </c>
      <c r="X592" s="456">
        <f xml:space="preserve"> Outputs!AA43</f>
        <v>130.06451923195652</v>
      </c>
      <c r="Y592" s="456">
        <f xml:space="preserve"> Outputs!AB43</f>
        <v>132.66580961659568</v>
      </c>
    </row>
    <row r="593" spans="1:25" ht="14">
      <c r="A593" t="s">
        <v>850</v>
      </c>
      <c r="B593" s="455" t="s">
        <v>773</v>
      </c>
      <c r="C593" s="455" t="s">
        <v>456</v>
      </c>
      <c r="D593" s="455" t="s">
        <v>1</v>
      </c>
      <c r="E593" s="455" t="s">
        <v>427</v>
      </c>
      <c r="F593" s="455"/>
      <c r="G593" s="558">
        <f xml:space="preserve"> Outputs!J46</f>
        <v>0</v>
      </c>
      <c r="H593" s="558">
        <f xml:space="preserve"> Outputs!K46</f>
        <v>2.9769392033542896E-2</v>
      </c>
      <c r="I593" s="558">
        <f xml:space="preserve"> Outputs!L46</f>
        <v>2.6465798045602673E-2</v>
      </c>
      <c r="J593" s="558">
        <f xml:space="preserve"> Outputs!M46</f>
        <v>1.983339944466489E-2</v>
      </c>
      <c r="K593" s="558">
        <f xml:space="preserve"> Outputs!N46</f>
        <v>1.0501750291715295E-2</v>
      </c>
      <c r="L593" s="558">
        <f xml:space="preserve"> Outputs!O46</f>
        <v>2.1939953810623525E-2</v>
      </c>
      <c r="M593" s="558">
        <f xml:space="preserve"> Outputs!P46</f>
        <v>3.8794726930320156E-2</v>
      </c>
      <c r="N593" s="558">
        <f xml:space="preserve"> Outputs!Q46</f>
        <v>3.1907179115300943E-2</v>
      </c>
      <c r="O593" s="558">
        <f xml:space="preserve"> Outputs!R46</f>
        <v>3.1089286235452596E-2</v>
      </c>
      <c r="P593" s="558">
        <f xml:space="preserve"> Outputs!S46</f>
        <v>2.7916629489431743E-2</v>
      </c>
      <c r="Q593" s="558">
        <f xml:space="preserve"> Outputs!T46</f>
        <v>2.9833184821123959E-2</v>
      </c>
      <c r="R593" s="558">
        <f xml:space="preserve"> Outputs!U46</f>
        <v>3.1833185109294782E-2</v>
      </c>
      <c r="S593" s="558">
        <f xml:space="preserve"> Outputs!V46</f>
        <v>3.2000000000000473E-2</v>
      </c>
      <c r="T593" s="558">
        <f xml:space="preserve"> Outputs!W46</f>
        <v>3.200000000000025E-2</v>
      </c>
      <c r="U593" s="558">
        <f xml:space="preserve"> Outputs!X46</f>
        <v>3.0000000000000027E-2</v>
      </c>
      <c r="V593" s="558">
        <f xml:space="preserve"> Outputs!Y46</f>
        <v>3.0000000000000027E-2</v>
      </c>
      <c r="W593" s="558">
        <f xml:space="preserve"> Outputs!Z46</f>
        <v>3.0000000000000027E-2</v>
      </c>
      <c r="X593" s="558">
        <f xml:space="preserve"> Outputs!AA46</f>
        <v>3.0000000000000027E-2</v>
      </c>
      <c r="Y593" s="558">
        <f xml:space="preserve"> Outputs!AB46</f>
        <v>3.0000000000000027E-2</v>
      </c>
    </row>
    <row r="594" spans="1:25" ht="14">
      <c r="A594" t="s">
        <v>850</v>
      </c>
      <c r="B594" s="455" t="s">
        <v>774</v>
      </c>
      <c r="C594" s="455" t="s">
        <v>457</v>
      </c>
      <c r="D594" s="455" t="s">
        <v>1</v>
      </c>
      <c r="E594" s="455" t="s">
        <v>427</v>
      </c>
      <c r="F594" s="455"/>
      <c r="G594" s="558">
        <f xml:space="preserve"> Outputs!J47</f>
        <v>0</v>
      </c>
      <c r="H594" s="558">
        <f xml:space="preserve"> Outputs!K47</f>
        <v>3.0897791510129391E-2</v>
      </c>
      <c r="I594" s="558">
        <f xml:space="preserve"> Outputs!L47</f>
        <v>2.8847791287762714E-2</v>
      </c>
      <c r="J594" s="558">
        <f xml:space="preserve"> Outputs!M47</f>
        <v>1.9597457627118731E-2</v>
      </c>
      <c r="K594" s="558">
        <f xml:space="preserve"> Outputs!N47</f>
        <v>1.0779220779220777E-2</v>
      </c>
      <c r="L594" s="558">
        <f xml:space="preserve"> Outputs!O47</f>
        <v>2.1424900424001248E-2</v>
      </c>
      <c r="M594" s="558">
        <f xml:space="preserve"> Outputs!P47</f>
        <v>3.7422560457875953E-2</v>
      </c>
      <c r="N594" s="558">
        <f xml:space="preserve"> Outputs!Q47</f>
        <v>3.0555639758707454E-2</v>
      </c>
      <c r="O594" s="558">
        <f xml:space="preserve"> Outputs!R47</f>
        <v>3.1522140708501123E-2</v>
      </c>
      <c r="P594" s="558">
        <f xml:space="preserve"> Outputs!S47</f>
        <v>2.8729732247137152E-2</v>
      </c>
      <c r="Q594" s="558">
        <f xml:space="preserve"> Outputs!T47</f>
        <v>2.9587648685595047E-2</v>
      </c>
      <c r="R594" s="558">
        <f xml:space="preserve"> Outputs!U47</f>
        <v>3.1503683270760252E-2</v>
      </c>
      <c r="S594" s="558">
        <f xml:space="preserve"> Outputs!V47</f>
        <v>3.2000000000000473E-2</v>
      </c>
      <c r="T594" s="558">
        <f xml:space="preserve"> Outputs!W47</f>
        <v>3.2000000000000028E-2</v>
      </c>
      <c r="U594" s="558">
        <f xml:space="preserve"> Outputs!X47</f>
        <v>3.0000000000000027E-2</v>
      </c>
      <c r="V594" s="558">
        <f xml:space="preserve"> Outputs!Y47</f>
        <v>2.9999999999999805E-2</v>
      </c>
      <c r="W594" s="558">
        <f xml:space="preserve"> Outputs!Z47</f>
        <v>3.0000000000000027E-2</v>
      </c>
      <c r="X594" s="558">
        <f xml:space="preserve"> Outputs!AA47</f>
        <v>2.9999999999999805E-2</v>
      </c>
      <c r="Y594" s="558">
        <f xml:space="preserve"> Outputs!AB47</f>
        <v>3.0000000000000471E-2</v>
      </c>
    </row>
    <row r="595" spans="1:25" ht="14">
      <c r="A595" t="s">
        <v>850</v>
      </c>
      <c r="B595" s="455" t="s">
        <v>775</v>
      </c>
      <c r="C595" s="455" t="s">
        <v>458</v>
      </c>
      <c r="D595" s="455" t="s">
        <v>1</v>
      </c>
      <c r="E595" s="455" t="s">
        <v>427</v>
      </c>
      <c r="F595" s="455"/>
      <c r="G595" s="558">
        <f xml:space="preserve"> Outputs!J48</f>
        <v>0</v>
      </c>
      <c r="H595" s="558">
        <f xml:space="preserve"> Outputs!K48</f>
        <v>3.2807308970099536E-2</v>
      </c>
      <c r="I595" s="558">
        <f xml:space="preserve"> Outputs!L48</f>
        <v>2.4527543224768911E-2</v>
      </c>
      <c r="J595" s="558">
        <f xml:space="preserve"> Outputs!M48</f>
        <v>9.0266875981162009E-3</v>
      </c>
      <c r="K595" s="558">
        <f xml:space="preserve"> Outputs!N48</f>
        <v>1.5558148580318898E-2</v>
      </c>
      <c r="L595" s="558">
        <f xml:space="preserve"> Outputs!O48</f>
        <v>3.1405591727307502E-2</v>
      </c>
      <c r="M595" s="558">
        <f xml:space="preserve"> Outputs!P48</f>
        <v>3.3419977720014815E-2</v>
      </c>
      <c r="N595" s="558">
        <f xml:space="preserve"> Outputs!Q48</f>
        <v>2.4434063959755781E-2</v>
      </c>
      <c r="O595" s="558">
        <f xml:space="preserve"> Outputs!R48</f>
        <v>3.8715075829605539E-2</v>
      </c>
      <c r="P595" s="558">
        <f xml:space="preserve"> Outputs!S48</f>
        <v>2.8499635627448061E-2</v>
      </c>
      <c r="Q595" s="558">
        <f xml:space="preserve"> Outputs!T48</f>
        <v>3.0499636334166969E-2</v>
      </c>
      <c r="R595" s="558">
        <f xml:space="preserve"> Outputs!U48</f>
        <v>3.2000000000000473E-2</v>
      </c>
      <c r="S595" s="558">
        <f xml:space="preserve"> Outputs!V48</f>
        <v>3.200000000000025E-2</v>
      </c>
      <c r="T595" s="558">
        <f xml:space="preserve"> Outputs!W48</f>
        <v>3.2000000000000473E-2</v>
      </c>
      <c r="U595" s="558">
        <f xml:space="preserve"> Outputs!X48</f>
        <v>3.0000000000000027E-2</v>
      </c>
      <c r="V595" s="558">
        <f xml:space="preserve"> Outputs!Y48</f>
        <v>3.0000000000000027E-2</v>
      </c>
      <c r="W595" s="558">
        <f xml:space="preserve"> Outputs!Z48</f>
        <v>3.0000000000000027E-2</v>
      </c>
      <c r="X595" s="558">
        <f xml:space="preserve"> Outputs!AA48</f>
        <v>3.0000000000000027E-2</v>
      </c>
      <c r="Y595" s="558">
        <f xml:space="preserve"> Outputs!AB48</f>
        <v>3.0000000000000027E-2</v>
      </c>
    </row>
    <row r="596" spans="1:25" ht="14">
      <c r="A596" t="s">
        <v>850</v>
      </c>
      <c r="B596" s="455" t="s">
        <v>776</v>
      </c>
      <c r="C596" s="455" t="s">
        <v>459</v>
      </c>
      <c r="D596" s="455" t="s">
        <v>1</v>
      </c>
      <c r="E596" s="455" t="s">
        <v>427</v>
      </c>
      <c r="F596" s="455"/>
      <c r="G596" s="558">
        <f xml:space="preserve"> Outputs!J49</f>
        <v>0</v>
      </c>
      <c r="H596" s="558">
        <f xml:space="preserve"> Outputs!K49</f>
        <v>2.428722280887019E-2</v>
      </c>
      <c r="I596" s="558">
        <f xml:space="preserve"> Outputs!L49</f>
        <v>1.8556701030927769E-2</v>
      </c>
      <c r="J596" s="558">
        <f xml:space="preserve"> Outputs!M49</f>
        <v>1.1133603238866474E-2</v>
      </c>
      <c r="K596" s="558">
        <f xml:space="preserve"> Outputs!N49</f>
        <v>4.0040040040039138E-3</v>
      </c>
      <c r="L596" s="558">
        <f xml:space="preserve"> Outputs!O49</f>
        <v>1.4955134596211339E-2</v>
      </c>
      <c r="M596" s="558">
        <f xml:space="preserve"> Outputs!P49</f>
        <v>2.8487229862475427E-2</v>
      </c>
      <c r="N596" s="558">
        <f xml:space="preserve"> Outputs!Q49</f>
        <v>2.1012416427889313E-2</v>
      </c>
      <c r="O596" s="558">
        <f xml:space="preserve"> Outputs!R49</f>
        <v>1.7874647541435307E-2</v>
      </c>
      <c r="P596" s="558">
        <f xml:space="preserve"> Outputs!S49</f>
        <v>1.9916629197662017E-2</v>
      </c>
      <c r="Q596" s="558">
        <f xml:space="preserve"> Outputs!T49</f>
        <v>2.0000000000000906E-2</v>
      </c>
      <c r="R596" s="558">
        <f xml:space="preserve"> Outputs!U49</f>
        <v>2.0916629234383644E-2</v>
      </c>
      <c r="S596" s="558">
        <f xml:space="preserve"> Outputs!V49</f>
        <v>2.1000000000000796E-2</v>
      </c>
      <c r="T596" s="558">
        <f xml:space="preserve"> Outputs!W49</f>
        <v>2.1000000000000796E-2</v>
      </c>
      <c r="U596" s="558">
        <f xml:space="preserve"> Outputs!X49</f>
        <v>2.0000000000000018E-2</v>
      </c>
      <c r="V596" s="558">
        <f xml:space="preserve"> Outputs!Y49</f>
        <v>2.0000000000000018E-2</v>
      </c>
      <c r="W596" s="558">
        <f xml:space="preserve"> Outputs!Z49</f>
        <v>2.0000000000000018E-2</v>
      </c>
      <c r="X596" s="558">
        <f xml:space="preserve"> Outputs!AA49</f>
        <v>2.0000000000000018E-2</v>
      </c>
      <c r="Y596" s="558">
        <f xml:space="preserve"> Outputs!AB49</f>
        <v>2.0000000000000018E-2</v>
      </c>
    </row>
    <row r="597" spans="1:25" ht="14">
      <c r="A597" t="s">
        <v>850</v>
      </c>
      <c r="B597" s="455" t="s">
        <v>777</v>
      </c>
      <c r="C597" s="455" t="s">
        <v>460</v>
      </c>
      <c r="D597" s="455" t="s">
        <v>1</v>
      </c>
      <c r="E597" s="455" t="s">
        <v>427</v>
      </c>
      <c r="F597" s="455"/>
      <c r="G597" s="558">
        <f xml:space="preserve"> Outputs!J50</f>
        <v>0</v>
      </c>
      <c r="H597" s="558">
        <f xml:space="preserve"> Outputs!K50</f>
        <v>2.4123000795263305E-2</v>
      </c>
      <c r="I597" s="558">
        <f xml:space="preserve"> Outputs!L50</f>
        <v>2.088006902502193E-2</v>
      </c>
      <c r="J597" s="558">
        <f xml:space="preserve"> Outputs!M50</f>
        <v>1.1409736308316099E-2</v>
      </c>
      <c r="K597" s="558">
        <f xml:space="preserve"> Outputs!N50</f>
        <v>4.4288459931480784E-3</v>
      </c>
      <c r="L597" s="558">
        <f xml:space="preserve"> Outputs!O50</f>
        <v>1.3727121464226277E-2</v>
      </c>
      <c r="M597" s="558">
        <f xml:space="preserve"> Outputs!P50</f>
        <v>2.6343865408288814E-2</v>
      </c>
      <c r="N597" s="558">
        <f xml:space="preserve"> Outputs!Q50</f>
        <v>2.1269790500559882E-2</v>
      </c>
      <c r="O597" s="558">
        <f xml:space="preserve"> Outputs!R50</f>
        <v>1.9909655450194963E-2</v>
      </c>
      <c r="P597" s="558">
        <f xml:space="preserve"> Outputs!S50</f>
        <v>1.983364056224568E-2</v>
      </c>
      <c r="Q597" s="558">
        <f xml:space="preserve"> Outputs!T50</f>
        <v>2.0041983108134875E-2</v>
      </c>
      <c r="R597" s="558">
        <f xml:space="preserve"> Outputs!U50</f>
        <v>2.0751251595618525E-2</v>
      </c>
      <c r="S597" s="558">
        <f xml:space="preserve"> Outputs!V50</f>
        <v>2.1000000000000352E-2</v>
      </c>
      <c r="T597" s="558">
        <f xml:space="preserve"> Outputs!W50</f>
        <v>2.1000000000000796E-2</v>
      </c>
      <c r="U597" s="558">
        <f xml:space="preserve"> Outputs!X50</f>
        <v>2.0000000000000018E-2</v>
      </c>
      <c r="V597" s="558">
        <f xml:space="preserve"> Outputs!Y50</f>
        <v>2.0000000000000018E-2</v>
      </c>
      <c r="W597" s="558">
        <f xml:space="preserve"> Outputs!Z50</f>
        <v>2.000000000000024E-2</v>
      </c>
      <c r="X597" s="558">
        <f xml:space="preserve"> Outputs!AA50</f>
        <v>1.9999999999999796E-2</v>
      </c>
      <c r="Y597" s="558">
        <f xml:space="preserve"> Outputs!AB50</f>
        <v>2.000000000000024E-2</v>
      </c>
    </row>
    <row r="598" spans="1:25" ht="14">
      <c r="A598" t="s">
        <v>850</v>
      </c>
      <c r="B598" s="455" t="s">
        <v>744</v>
      </c>
      <c r="C598" s="455" t="s">
        <v>461</v>
      </c>
      <c r="D598" s="455" t="s">
        <v>1</v>
      </c>
      <c r="E598" s="455" t="s">
        <v>427</v>
      </c>
      <c r="F598" s="455"/>
      <c r="G598" s="558">
        <f xml:space="preserve"> Outputs!J51</f>
        <v>0</v>
      </c>
      <c r="H598" s="558">
        <f xml:space="preserve"> Outputs!K51</f>
        <v>2.515723270440251E-2</v>
      </c>
      <c r="I598" s="558">
        <f xml:space="preserve"> Outputs!L51</f>
        <v>1.5337423312883347E-2</v>
      </c>
      <c r="J598" s="558">
        <f xml:space="preserve"> Outputs!M51</f>
        <v>3.0211480362536403E-3</v>
      </c>
      <c r="K598" s="558">
        <f xml:space="preserve"> Outputs!N51</f>
        <v>8.0321285140563248E-3</v>
      </c>
      <c r="L598" s="558">
        <f xml:space="preserve"> Outputs!O51</f>
        <v>2.2908366533864521E-2</v>
      </c>
      <c r="M598" s="558">
        <f xml:space="preserve"> Outputs!P51</f>
        <v>2.3369036027263812E-2</v>
      </c>
      <c r="N598" s="558">
        <f xml:space="preserve"> Outputs!Q51</f>
        <v>1.8078020932445371E-2</v>
      </c>
      <c r="O598" s="558">
        <f xml:space="preserve"> Outputs!R51</f>
        <v>2.3574481095728794E-2</v>
      </c>
      <c r="P598" s="558">
        <f xml:space="preserve"> Outputs!S51</f>
        <v>2.0000000000000684E-2</v>
      </c>
      <c r="Q598" s="558">
        <f xml:space="preserve"> Outputs!T51</f>
        <v>2.0249908140764772E-2</v>
      </c>
      <c r="R598" s="558">
        <f xml:space="preserve"> Outputs!U51</f>
        <v>2.1000000000000796E-2</v>
      </c>
      <c r="S598" s="558">
        <f xml:space="preserve"> Outputs!V51</f>
        <v>2.1000000000000574E-2</v>
      </c>
      <c r="T598" s="558">
        <f xml:space="preserve"> Outputs!W51</f>
        <v>2.1000000000000796E-2</v>
      </c>
      <c r="U598" s="558">
        <f xml:space="preserve"> Outputs!X51</f>
        <v>2.0000000000000018E-2</v>
      </c>
      <c r="V598" s="558">
        <f xml:space="preserve"> Outputs!Y51</f>
        <v>2.0000000000000018E-2</v>
      </c>
      <c r="W598" s="558">
        <f xml:space="preserve"> Outputs!Z51</f>
        <v>2.0000000000000018E-2</v>
      </c>
      <c r="X598" s="558">
        <f xml:space="preserve"> Outputs!AA51</f>
        <v>2.0000000000000018E-2</v>
      </c>
      <c r="Y598" s="558">
        <f xml:space="preserve"> Outputs!AB51</f>
        <v>2.0000000000000018E-2</v>
      </c>
    </row>
    <row r="599" spans="1:25" ht="14">
      <c r="A599" t="s">
        <v>850</v>
      </c>
      <c r="B599" s="455" t="s">
        <v>778</v>
      </c>
      <c r="C599" s="455" t="s">
        <v>462</v>
      </c>
      <c r="D599" s="455" t="s">
        <v>1</v>
      </c>
      <c r="E599" s="455" t="s">
        <v>427</v>
      </c>
      <c r="F599" s="455"/>
      <c r="G599" s="558">
        <f xml:space="preserve"> Outputs!J52</f>
        <v>0</v>
      </c>
      <c r="H599" s="558">
        <f xml:space="preserve"> Outputs!K52</f>
        <v>6.7747907148660858E-3</v>
      </c>
      <c r="I599" s="558">
        <f xml:space="preserve"> Outputs!L52</f>
        <v>7.967722262740784E-3</v>
      </c>
      <c r="J599" s="558">
        <f xml:space="preserve"> Outputs!M52</f>
        <v>8.1877213188026321E-3</v>
      </c>
      <c r="K599" s="558">
        <f xml:space="preserve"> Outputs!N52</f>
        <v>6.3503747860726989E-3</v>
      </c>
      <c r="L599" s="558">
        <f xml:space="preserve"> Outputs!O52</f>
        <v>7.6977789597749702E-3</v>
      </c>
      <c r="M599" s="558">
        <f xml:space="preserve"> Outputs!P52</f>
        <v>1.1078695049587139E-2</v>
      </c>
      <c r="N599" s="558">
        <f xml:space="preserve"> Outputs!Q52</f>
        <v>9.2858492581475716E-3</v>
      </c>
      <c r="O599" s="558">
        <f xml:space="preserve"> Outputs!R52</f>
        <v>1.161248525830616E-2</v>
      </c>
      <c r="P599" s="558">
        <f xml:space="preserve"> Outputs!S52</f>
        <v>8.8960916848914717E-3</v>
      </c>
      <c r="Q599" s="558">
        <f xml:space="preserve"> Outputs!T52</f>
        <v>9.5456655774601717E-3</v>
      </c>
      <c r="R599" s="558">
        <f xml:space="preserve"> Outputs!U52</f>
        <v>1.0752431675141727E-2</v>
      </c>
      <c r="S599" s="558">
        <f xml:space="preserve"> Outputs!V52</f>
        <v>1.1000000000000121E-2</v>
      </c>
      <c r="T599" s="558">
        <f xml:space="preserve"> Outputs!W52</f>
        <v>1.0999999999999233E-2</v>
      </c>
      <c r="U599" s="558">
        <f xml:space="preserve"> Outputs!X52</f>
        <v>1.0000000000000009E-2</v>
      </c>
      <c r="V599" s="558">
        <f xml:space="preserve"> Outputs!Y52</f>
        <v>9.9999999999997868E-3</v>
      </c>
      <c r="W599" s="558">
        <f xml:space="preserve"> Outputs!Z52</f>
        <v>9.9999999999997868E-3</v>
      </c>
      <c r="X599" s="558">
        <f xml:space="preserve"> Outputs!AA52</f>
        <v>1.0000000000000009E-2</v>
      </c>
      <c r="Y599" s="558">
        <f xml:space="preserve"> Outputs!AB52</f>
        <v>1.0000000000000231E-2</v>
      </c>
    </row>
    <row r="600" spans="1:25" ht="14">
      <c r="A600" t="s">
        <v>850</v>
      </c>
      <c r="B600" s="455" t="s">
        <v>779</v>
      </c>
      <c r="C600" s="455" t="s">
        <v>463</v>
      </c>
      <c r="D600" s="455" t="s">
        <v>1</v>
      </c>
      <c r="E600" s="455" t="s">
        <v>427</v>
      </c>
      <c r="F600" s="455"/>
      <c r="G600" s="558">
        <f xml:space="preserve"> Outputs!J55</f>
        <v>0</v>
      </c>
      <c r="H600" s="558">
        <f xml:space="preserve"> Outputs!K55</f>
        <v>0</v>
      </c>
      <c r="I600" s="558">
        <f xml:space="preserve"> Outputs!L55</f>
        <v>0</v>
      </c>
      <c r="J600" s="558">
        <f xml:space="preserve"> Outputs!M55</f>
        <v>0</v>
      </c>
      <c r="K600" s="558">
        <f xml:space="preserve"> Outputs!N55</f>
        <v>0</v>
      </c>
      <c r="L600" s="558">
        <f xml:space="preserve"> Outputs!O55</f>
        <v>0</v>
      </c>
      <c r="M600" s="558">
        <f xml:space="preserve"> Outputs!P55</f>
        <v>0</v>
      </c>
      <c r="N600" s="558">
        <f xml:space="preserve"> Outputs!Q55</f>
        <v>0</v>
      </c>
      <c r="O600" s="558">
        <f xml:space="preserve"> Outputs!R55</f>
        <v>0</v>
      </c>
      <c r="P600" s="558">
        <f xml:space="preserve"> Outputs!S55</f>
        <v>0.03</v>
      </c>
      <c r="Q600" s="558">
        <f xml:space="preserve"> Outputs!T55</f>
        <v>0.03</v>
      </c>
      <c r="R600" s="558">
        <f xml:space="preserve"> Outputs!U55</f>
        <v>0.03</v>
      </c>
      <c r="S600" s="558">
        <f xml:space="preserve"> Outputs!V55</f>
        <v>0.03</v>
      </c>
      <c r="T600" s="558">
        <f xml:space="preserve"> Outputs!W55</f>
        <v>0.03</v>
      </c>
      <c r="U600" s="558">
        <f xml:space="preserve"> Outputs!X55</f>
        <v>0.03</v>
      </c>
      <c r="V600" s="558">
        <f xml:space="preserve"> Outputs!Y55</f>
        <v>0.03</v>
      </c>
      <c r="W600" s="558">
        <f xml:space="preserve"> Outputs!Z55</f>
        <v>0.03</v>
      </c>
      <c r="X600" s="558">
        <f xml:space="preserve"> Outputs!AA55</f>
        <v>0.03</v>
      </c>
      <c r="Y600" s="558">
        <f xml:space="preserve"> Outputs!AB55</f>
        <v>0.03</v>
      </c>
    </row>
    <row r="601" spans="1:25" ht="14">
      <c r="A601" t="s">
        <v>850</v>
      </c>
      <c r="B601" s="455" t="s">
        <v>780</v>
      </c>
      <c r="C601" s="455" t="s">
        <v>464</v>
      </c>
      <c r="D601" s="455" t="s">
        <v>1</v>
      </c>
      <c r="E601" s="455" t="s">
        <v>427</v>
      </c>
      <c r="F601" s="455"/>
      <c r="G601" s="558">
        <f xml:space="preserve"> Outputs!J56</f>
        <v>0</v>
      </c>
      <c r="H601" s="558">
        <f xml:space="preserve"> Outputs!K56</f>
        <v>0</v>
      </c>
      <c r="I601" s="558">
        <f xml:space="preserve"> Outputs!L56</f>
        <v>0</v>
      </c>
      <c r="J601" s="558">
        <f xml:space="preserve"> Outputs!M56</f>
        <v>0</v>
      </c>
      <c r="K601" s="558">
        <f xml:space="preserve"> Outputs!N56</f>
        <v>0</v>
      </c>
      <c r="L601" s="558">
        <f xml:space="preserve"> Outputs!O56</f>
        <v>0</v>
      </c>
      <c r="M601" s="558">
        <f xml:space="preserve"> Outputs!P56</f>
        <v>0</v>
      </c>
      <c r="N601" s="558">
        <f xml:space="preserve"> Outputs!Q56</f>
        <v>0</v>
      </c>
      <c r="O601" s="558">
        <f xml:space="preserve"> Outputs!R56</f>
        <v>0</v>
      </c>
      <c r="P601" s="558">
        <f xml:space="preserve"> Outputs!S56</f>
        <v>0.02</v>
      </c>
      <c r="Q601" s="558">
        <f xml:space="preserve"> Outputs!T56</f>
        <v>0.02</v>
      </c>
      <c r="R601" s="558">
        <f xml:space="preserve"> Outputs!U56</f>
        <v>0.02</v>
      </c>
      <c r="S601" s="558">
        <f xml:space="preserve"> Outputs!V56</f>
        <v>0.02</v>
      </c>
      <c r="T601" s="558">
        <f xml:space="preserve"> Outputs!W56</f>
        <v>0.02</v>
      </c>
      <c r="U601" s="558">
        <f xml:space="preserve"> Outputs!X56</f>
        <v>0.02</v>
      </c>
      <c r="V601" s="558">
        <f xml:space="preserve"> Outputs!Y56</f>
        <v>0.02</v>
      </c>
      <c r="W601" s="558">
        <f xml:space="preserve"> Outputs!Z56</f>
        <v>0.02</v>
      </c>
      <c r="X601" s="558">
        <f xml:space="preserve"> Outputs!AA56</f>
        <v>0.02</v>
      </c>
      <c r="Y601" s="558">
        <f xml:space="preserve"> Outputs!AB56</f>
        <v>0.02</v>
      </c>
    </row>
    <row r="602" spans="1:25" ht="14">
      <c r="A602" t="s">
        <v>850</v>
      </c>
      <c r="B602" t="s">
        <v>792</v>
      </c>
      <c r="C602" t="s">
        <v>794</v>
      </c>
      <c r="D602" s="455" t="s">
        <v>796</v>
      </c>
      <c r="E602" s="455" t="s">
        <v>427</v>
      </c>
      <c r="F602" s="559" t="str">
        <f t="shared" ref="F602" ca="1" si="54">CONCATENATE("[…]", TEXT(NOW(),"dd/mm/yyy hh:mm:ss"))</f>
        <v>[…]12/12/2019 13:28:34</v>
      </c>
      <c r="G602" s="559" t="str">
        <f t="shared" ref="G602:Y602" ca="1" si="55">CONCATENATE("[…]", TEXT(NOW(),"dd/mm/yyy hh:mm:ss"))</f>
        <v>[…]12/12/2019 13:28:34</v>
      </c>
      <c r="H602" s="559" t="str">
        <f t="shared" ca="1" si="55"/>
        <v>[…]12/12/2019 13:28:34</v>
      </c>
      <c r="I602" s="559" t="str">
        <f t="shared" ca="1" si="55"/>
        <v>[…]12/12/2019 13:28:34</v>
      </c>
      <c r="J602" s="559" t="str">
        <f t="shared" ca="1" si="55"/>
        <v>[…]12/12/2019 13:28:34</v>
      </c>
      <c r="K602" s="559" t="str">
        <f t="shared" ca="1" si="55"/>
        <v>[…]12/12/2019 13:28:34</v>
      </c>
      <c r="L602" s="559" t="str">
        <f t="shared" ca="1" si="55"/>
        <v>[…]12/12/2019 13:28:34</v>
      </c>
      <c r="M602" s="559" t="str">
        <f t="shared" ca="1" si="55"/>
        <v>[…]12/12/2019 13:28:34</v>
      </c>
      <c r="N602" s="559" t="str">
        <f t="shared" ca="1" si="55"/>
        <v>[…]12/12/2019 13:28:34</v>
      </c>
      <c r="O602" s="559" t="str">
        <f t="shared" ca="1" si="55"/>
        <v>[…]12/12/2019 13:28:34</v>
      </c>
      <c r="P602" s="559" t="str">
        <f t="shared" ca="1" si="55"/>
        <v>[…]12/12/2019 13:28:34</v>
      </c>
      <c r="Q602" s="559" t="str">
        <f t="shared" ca="1" si="55"/>
        <v>[…]12/12/2019 13:28:34</v>
      </c>
      <c r="R602" s="559" t="str">
        <f t="shared" ca="1" si="55"/>
        <v>[…]12/12/2019 13:28:34</v>
      </c>
      <c r="S602" s="559" t="str">
        <f t="shared" ca="1" si="55"/>
        <v>[…]12/12/2019 13:28:34</v>
      </c>
      <c r="T602" s="559" t="str">
        <f t="shared" ca="1" si="55"/>
        <v>[…]12/12/2019 13:28:34</v>
      </c>
      <c r="U602" s="559" t="str">
        <f t="shared" ca="1" si="55"/>
        <v>[…]12/12/2019 13:28:34</v>
      </c>
      <c r="V602" s="559" t="str">
        <f t="shared" ca="1" si="55"/>
        <v>[…]12/12/2019 13:28:34</v>
      </c>
      <c r="W602" s="559" t="str">
        <f t="shared" ca="1" si="55"/>
        <v>[…]12/12/2019 13:28:34</v>
      </c>
      <c r="X602" s="559" t="str">
        <f t="shared" ca="1" si="55"/>
        <v>[…]12/12/2019 13:28:34</v>
      </c>
      <c r="Y602" s="559" t="str">
        <f t="shared" ca="1" si="55"/>
        <v>[…]12/12/2019 13:28:34</v>
      </c>
    </row>
    <row r="603" spans="1:25" ht="14">
      <c r="A603" t="s">
        <v>850</v>
      </c>
      <c r="B603" t="s">
        <v>793</v>
      </c>
      <c r="C603" t="s">
        <v>795</v>
      </c>
      <c r="D603" s="455" t="s">
        <v>796</v>
      </c>
      <c r="E603" s="455" t="s">
        <v>427</v>
      </c>
      <c r="F603" t="str">
        <f t="shared" ref="F603" ca="1" si="56">MID(CELL("filename"),SEARCH("[",CELL("filename"))+1,SEARCH("]",CELL("filename"))-SEARCH("[",CELL("filename"))-1)</f>
        <v>Inflation model_FD.xlsx</v>
      </c>
      <c r="G603" t="str">
        <f t="shared" ref="G603:Y603" ca="1" si="57">MID(CELL("filename"),SEARCH("[",CELL("filename"))+1,SEARCH("]",CELL("filename"))-SEARCH("[",CELL("filename"))-1)</f>
        <v>Inflation model_FD.xlsx</v>
      </c>
      <c r="H603" t="str">
        <f t="shared" ca="1" si="57"/>
        <v>Inflation model_FD.xlsx</v>
      </c>
      <c r="I603" t="str">
        <f t="shared" ca="1" si="57"/>
        <v>Inflation model_FD.xlsx</v>
      </c>
      <c r="J603" t="str">
        <f t="shared" ca="1" si="57"/>
        <v>Inflation model_FD.xlsx</v>
      </c>
      <c r="K603" t="str">
        <f t="shared" ca="1" si="57"/>
        <v>Inflation model_FD.xlsx</v>
      </c>
      <c r="L603" t="str">
        <f t="shared" ca="1" si="57"/>
        <v>Inflation model_FD.xlsx</v>
      </c>
      <c r="M603" t="str">
        <f t="shared" ca="1" si="57"/>
        <v>Inflation model_FD.xlsx</v>
      </c>
      <c r="N603" t="str">
        <f t="shared" ca="1" si="57"/>
        <v>Inflation model_FD.xlsx</v>
      </c>
      <c r="O603" t="str">
        <f t="shared" ca="1" si="57"/>
        <v>Inflation model_FD.xlsx</v>
      </c>
      <c r="P603" t="str">
        <f t="shared" ca="1" si="57"/>
        <v>Inflation model_FD.xlsx</v>
      </c>
      <c r="Q603" t="str">
        <f t="shared" ca="1" si="57"/>
        <v>Inflation model_FD.xlsx</v>
      </c>
      <c r="R603" t="str">
        <f t="shared" ca="1" si="57"/>
        <v>Inflation model_FD.xlsx</v>
      </c>
      <c r="S603" t="str">
        <f t="shared" ca="1" si="57"/>
        <v>Inflation model_FD.xlsx</v>
      </c>
      <c r="T603" t="str">
        <f t="shared" ca="1" si="57"/>
        <v>Inflation model_FD.xlsx</v>
      </c>
      <c r="U603" t="str">
        <f t="shared" ca="1" si="57"/>
        <v>Inflation model_FD.xlsx</v>
      </c>
      <c r="V603" t="str">
        <f t="shared" ca="1" si="57"/>
        <v>Inflation model_FD.xlsx</v>
      </c>
      <c r="W603" t="str">
        <f t="shared" ca="1" si="57"/>
        <v>Inflation model_FD.xlsx</v>
      </c>
      <c r="X603" t="str">
        <f t="shared" ca="1" si="57"/>
        <v>Inflation model_FD.xlsx</v>
      </c>
      <c r="Y603" t="str">
        <f t="shared" ca="1" si="57"/>
        <v>Inflation model_FD.xlsx</v>
      </c>
    </row>
    <row r="604" spans="1:25" ht="14">
      <c r="A604" t="s">
        <v>851</v>
      </c>
      <c r="B604" s="455" t="s">
        <v>743</v>
      </c>
      <c r="C604" s="455" t="s">
        <v>426</v>
      </c>
      <c r="D604" s="455" t="s">
        <v>50</v>
      </c>
      <c r="E604" s="455" t="s">
        <v>427</v>
      </c>
      <c r="F604" s="455"/>
      <c r="G604" s="456">
        <f xml:space="preserve"> Outputs!J9</f>
        <v>12</v>
      </c>
      <c r="H604" s="456">
        <f xml:space="preserve"> Outputs!K9</f>
        <v>12</v>
      </c>
      <c r="I604" s="456">
        <f xml:space="preserve"> Outputs!L9</f>
        <v>12</v>
      </c>
      <c r="J604" s="456">
        <f xml:space="preserve"> Outputs!M9</f>
        <v>12</v>
      </c>
      <c r="K604" s="456">
        <f xml:space="preserve"> Outputs!N9</f>
        <v>12</v>
      </c>
      <c r="L604" s="456">
        <f xml:space="preserve"> Outputs!O9</f>
        <v>12</v>
      </c>
      <c r="M604" s="456">
        <f xml:space="preserve"> Outputs!P9</f>
        <v>12</v>
      </c>
      <c r="N604" s="456">
        <f xml:space="preserve"> Outputs!Q9</f>
        <v>12</v>
      </c>
      <c r="O604" s="456">
        <f xml:space="preserve"> Outputs!R9</f>
        <v>12</v>
      </c>
      <c r="P604" s="456">
        <f xml:space="preserve"> Outputs!S9</f>
        <v>12</v>
      </c>
      <c r="Q604" s="456">
        <f xml:space="preserve"> Outputs!T9</f>
        <v>12</v>
      </c>
      <c r="R604" s="456">
        <f xml:space="preserve"> Outputs!U9</f>
        <v>12</v>
      </c>
      <c r="S604" s="456">
        <f xml:space="preserve"> Outputs!V9</f>
        <v>12</v>
      </c>
      <c r="T604" s="456">
        <f xml:space="preserve"> Outputs!W9</f>
        <v>12</v>
      </c>
      <c r="U604" s="456">
        <f xml:space="preserve"> Outputs!X9</f>
        <v>12</v>
      </c>
      <c r="V604" s="456">
        <f xml:space="preserve"> Outputs!Y9</f>
        <v>12</v>
      </c>
      <c r="W604" s="456">
        <f xml:space="preserve"> Outputs!Z9</f>
        <v>12</v>
      </c>
      <c r="X604" s="456">
        <f xml:space="preserve"> Outputs!AA9</f>
        <v>12</v>
      </c>
      <c r="Y604" s="456">
        <f xml:space="preserve"> Outputs!AB9</f>
        <v>12</v>
      </c>
    </row>
    <row r="605" spans="1:25" ht="14">
      <c r="A605" t="s">
        <v>851</v>
      </c>
      <c r="B605" s="455" t="s">
        <v>745</v>
      </c>
      <c r="C605" s="455" t="s">
        <v>428</v>
      </c>
      <c r="D605" s="455" t="s">
        <v>50</v>
      </c>
      <c r="E605" s="455" t="s">
        <v>427</v>
      </c>
      <c r="F605" s="455"/>
      <c r="G605" s="456">
        <f xml:space="preserve"> Outputs!J10</f>
        <v>234.4</v>
      </c>
      <c r="H605" s="456">
        <f xml:space="preserve"> Outputs!K10</f>
        <v>242.5</v>
      </c>
      <c r="I605" s="456">
        <f xml:space="preserve"> Outputs!L10</f>
        <v>249.5</v>
      </c>
      <c r="J605" s="456">
        <f xml:space="preserve"> Outputs!M10</f>
        <v>255.7</v>
      </c>
      <c r="K605" s="456">
        <f xml:space="preserve"> Outputs!N10</f>
        <v>258</v>
      </c>
      <c r="L605" s="456">
        <f xml:space="preserve"> Outputs!O10</f>
        <v>261.39999999999998</v>
      </c>
      <c r="M605" s="456">
        <f xml:space="preserve"> Outputs!P10</f>
        <v>270.60000000000002</v>
      </c>
      <c r="N605" s="456">
        <f xml:space="preserve"> Outputs!Q10</f>
        <v>279.7</v>
      </c>
      <c r="O605" s="456">
        <f xml:space="preserve"> Outputs!R10</f>
        <v>288.2</v>
      </c>
      <c r="P605" s="456">
        <f xml:space="preserve"> Outputs!S10</f>
        <v>296.81994379694231</v>
      </c>
      <c r="Q605" s="456">
        <f xml:space="preserve"> Outputs!T10</f>
        <v>305.32865399748647</v>
      </c>
      <c r="R605" s="456">
        <f xml:space="preserve"> Outputs!U10</f>
        <v>314.69193444620061</v>
      </c>
      <c r="S605" s="456">
        <f xml:space="preserve"> Outputs!V10</f>
        <v>324.76207634847918</v>
      </c>
      <c r="T605" s="456">
        <f xml:space="preserve"> Outputs!W10</f>
        <v>335.15446279163058</v>
      </c>
      <c r="U605" s="456">
        <f xml:space="preserve"> Outputs!X10</f>
        <v>345.2090966753795</v>
      </c>
      <c r="V605" s="456">
        <f xml:space="preserve"> Outputs!Y10</f>
        <v>355.56536957564089</v>
      </c>
      <c r="W605" s="456">
        <f xml:space="preserve"> Outputs!Z10</f>
        <v>366.2323306629101</v>
      </c>
      <c r="X605" s="456">
        <f xml:space="preserve"> Outputs!AA10</f>
        <v>377.21930058279742</v>
      </c>
      <c r="Y605" s="456">
        <f xml:space="preserve"> Outputs!AB10</f>
        <v>388.53587960028136</v>
      </c>
    </row>
    <row r="606" spans="1:25" ht="14">
      <c r="A606" t="s">
        <v>851</v>
      </c>
      <c r="B606" s="455" t="s">
        <v>746</v>
      </c>
      <c r="C606" s="455" t="s">
        <v>429</v>
      </c>
      <c r="D606" s="455" t="s">
        <v>50</v>
      </c>
      <c r="E606" s="455" t="s">
        <v>427</v>
      </c>
      <c r="F606" s="455"/>
      <c r="G606" s="456">
        <f xml:space="preserve"> Outputs!J11</f>
        <v>235.2</v>
      </c>
      <c r="H606" s="456">
        <f xml:space="preserve"> Outputs!K11</f>
        <v>242.4</v>
      </c>
      <c r="I606" s="456">
        <f xml:space="preserve"> Outputs!L11</f>
        <v>250</v>
      </c>
      <c r="J606" s="456">
        <f xml:space="preserve"> Outputs!M11</f>
        <v>255.9</v>
      </c>
      <c r="K606" s="456">
        <f xml:space="preserve"> Outputs!N11</f>
        <v>258.5</v>
      </c>
      <c r="L606" s="456">
        <f xml:space="preserve"> Outputs!O11</f>
        <v>262.10000000000002</v>
      </c>
      <c r="M606" s="456">
        <f xml:space="preserve"> Outputs!P11</f>
        <v>271.7</v>
      </c>
      <c r="N606" s="456">
        <f xml:space="preserve"> Outputs!Q11</f>
        <v>280.7</v>
      </c>
      <c r="O606" s="456">
        <f xml:space="preserve"> Outputs!R11</f>
        <v>289.2</v>
      </c>
      <c r="P606" s="456">
        <f xml:space="preserve"> Outputs!S11</f>
        <v>297.50379137925444</v>
      </c>
      <c r="Q606" s="456">
        <f xml:space="preserve"> Outputs!T11</f>
        <v>306.08167682745864</v>
      </c>
      <c r="R606" s="456">
        <f xml:space="preserve"> Outputs!U11</f>
        <v>315.51905088813692</v>
      </c>
      <c r="S606" s="456">
        <f xml:space="preserve"> Outputs!V11</f>
        <v>325.61566051655751</v>
      </c>
      <c r="T606" s="456">
        <f xml:space="preserve"> Outputs!W11</f>
        <v>336.03536165308736</v>
      </c>
      <c r="U606" s="456">
        <f xml:space="preserve"> Outputs!X11</f>
        <v>346.11642250268</v>
      </c>
      <c r="V606" s="456">
        <f xml:space="preserve"> Outputs!Y11</f>
        <v>356.49991517776039</v>
      </c>
      <c r="W606" s="456">
        <f xml:space="preserve"> Outputs!Z11</f>
        <v>367.19491263309322</v>
      </c>
      <c r="X606" s="456">
        <f xml:space="preserve"> Outputs!AA11</f>
        <v>378.21076001208604</v>
      </c>
      <c r="Y606" s="456">
        <f xml:space="preserve"> Outputs!AB11</f>
        <v>389.55708281244864</v>
      </c>
    </row>
    <row r="607" spans="1:25" ht="14">
      <c r="A607" t="s">
        <v>851</v>
      </c>
      <c r="B607" s="455" t="s">
        <v>747</v>
      </c>
      <c r="C607" s="455" t="s">
        <v>430</v>
      </c>
      <c r="D607" s="455" t="s">
        <v>50</v>
      </c>
      <c r="E607" s="455" t="s">
        <v>427</v>
      </c>
      <c r="F607" s="455"/>
      <c r="G607" s="456">
        <f xml:space="preserve"> Outputs!J12</f>
        <v>235.2</v>
      </c>
      <c r="H607" s="456">
        <f xml:space="preserve"> Outputs!K12</f>
        <v>241.8</v>
      </c>
      <c r="I607" s="456">
        <f xml:space="preserve"> Outputs!L12</f>
        <v>249.7</v>
      </c>
      <c r="J607" s="456">
        <f xml:space="preserve"> Outputs!M12</f>
        <v>256.3</v>
      </c>
      <c r="K607" s="456">
        <f xml:space="preserve"> Outputs!N12</f>
        <v>258.89999999999998</v>
      </c>
      <c r="L607" s="456">
        <f xml:space="preserve"> Outputs!O12</f>
        <v>263.10000000000002</v>
      </c>
      <c r="M607" s="456">
        <f xml:space="preserve"> Outputs!P12</f>
        <v>272.3</v>
      </c>
      <c r="N607" s="456">
        <f xml:space="preserve"> Outputs!Q12</f>
        <v>281.5</v>
      </c>
      <c r="O607" s="456">
        <f xml:space="preserve"> Outputs!R12</f>
        <v>289.60000000000002</v>
      </c>
      <c r="P607" s="456">
        <f xml:space="preserve"> Outputs!S12</f>
        <v>298.18921448748932</v>
      </c>
      <c r="Q607" s="456">
        <f xml:space="preserve"> Outputs!T12</f>
        <v>306.8365568148742</v>
      </c>
      <c r="R607" s="456">
        <f xml:space="preserve"> Outputs!U12</f>
        <v>316.34834127078682</v>
      </c>
      <c r="S607" s="456">
        <f xml:space="preserve"> Outputs!V12</f>
        <v>326.47148819145218</v>
      </c>
      <c r="T607" s="456">
        <f xml:space="preserve"> Outputs!W12</f>
        <v>336.91857581357868</v>
      </c>
      <c r="U607" s="456">
        <f xml:space="preserve"> Outputs!X12</f>
        <v>347.02613308798607</v>
      </c>
      <c r="V607" s="456">
        <f xml:space="preserve"> Outputs!Y12</f>
        <v>357.43691708062568</v>
      </c>
      <c r="W607" s="456">
        <f xml:space="preserve"> Outputs!Z12</f>
        <v>368.16002459304445</v>
      </c>
      <c r="X607" s="456">
        <f xml:space="preserve"> Outputs!AA12</f>
        <v>379.20482533083577</v>
      </c>
      <c r="Y607" s="456">
        <f xml:space="preserve"> Outputs!AB12</f>
        <v>390.58097009076084</v>
      </c>
    </row>
    <row r="608" spans="1:25" ht="14">
      <c r="A608" t="s">
        <v>851</v>
      </c>
      <c r="B608" s="455" t="s">
        <v>748</v>
      </c>
      <c r="C608" s="455" t="s">
        <v>431</v>
      </c>
      <c r="D608" s="455" t="s">
        <v>50</v>
      </c>
      <c r="E608" s="455" t="s">
        <v>427</v>
      </c>
      <c r="F608" s="455"/>
      <c r="G608" s="456">
        <f xml:space="preserve"> Outputs!J13</f>
        <v>234.7</v>
      </c>
      <c r="H608" s="456">
        <f xml:space="preserve"> Outputs!K13</f>
        <v>242.1</v>
      </c>
      <c r="I608" s="456">
        <f xml:space="preserve"> Outputs!L13</f>
        <v>249.7</v>
      </c>
      <c r="J608" s="456">
        <f xml:space="preserve"> Outputs!M13</f>
        <v>256</v>
      </c>
      <c r="K608" s="456">
        <f xml:space="preserve"> Outputs!N13</f>
        <v>258.60000000000002</v>
      </c>
      <c r="L608" s="456">
        <f xml:space="preserve"> Outputs!O13</f>
        <v>263.39999999999998</v>
      </c>
      <c r="M608" s="456">
        <f xml:space="preserve"> Outputs!P13</f>
        <v>272.89999999999998</v>
      </c>
      <c r="N608" s="456">
        <f xml:space="preserve"> Outputs!Q13</f>
        <v>281.7</v>
      </c>
      <c r="O608" s="456">
        <f xml:space="preserve"> Outputs!R13</f>
        <v>289.5</v>
      </c>
      <c r="P608" s="456">
        <f xml:space="preserve"> Outputs!S13</f>
        <v>298.87621675152292</v>
      </c>
      <c r="Q608" s="456">
        <f xml:space="preserve"> Outputs!T13</f>
        <v>307.59329853998446</v>
      </c>
      <c r="R608" s="456">
        <f xml:space="preserve"> Outputs!U13</f>
        <v>317.17981130799899</v>
      </c>
      <c r="S608" s="456">
        <f xml:space="preserve"> Outputs!V13</f>
        <v>327.32956526985515</v>
      </c>
      <c r="T608" s="456">
        <f xml:space="preserve"> Outputs!W13</f>
        <v>337.80411135849056</v>
      </c>
      <c r="U608" s="456">
        <f xml:space="preserve"> Outputs!X13</f>
        <v>347.9382346992453</v>
      </c>
      <c r="V608" s="456">
        <f xml:space="preserve"> Outputs!Y13</f>
        <v>358.37638174022266</v>
      </c>
      <c r="W608" s="456">
        <f xml:space="preserve"> Outputs!Z13</f>
        <v>369.12767319242937</v>
      </c>
      <c r="X608" s="456">
        <f xml:space="preserve"> Outputs!AA13</f>
        <v>380.20150338820224</v>
      </c>
      <c r="Y608" s="456">
        <f xml:space="preserve"> Outputs!AB13</f>
        <v>391.60754848984834</v>
      </c>
    </row>
    <row r="609" spans="1:25" ht="14">
      <c r="A609" t="s">
        <v>851</v>
      </c>
      <c r="B609" s="455" t="s">
        <v>749</v>
      </c>
      <c r="C609" s="455" t="s">
        <v>432</v>
      </c>
      <c r="D609" s="455" t="s">
        <v>50</v>
      </c>
      <c r="E609" s="455" t="s">
        <v>427</v>
      </c>
      <c r="F609" s="455"/>
      <c r="G609" s="456">
        <f xml:space="preserve"> Outputs!J14</f>
        <v>236.1</v>
      </c>
      <c r="H609" s="456">
        <f xml:space="preserve"> Outputs!K14</f>
        <v>243</v>
      </c>
      <c r="I609" s="456">
        <f xml:space="preserve"> Outputs!L14</f>
        <v>251</v>
      </c>
      <c r="J609" s="456">
        <f xml:space="preserve"> Outputs!M14</f>
        <v>257</v>
      </c>
      <c r="K609" s="456">
        <f xml:space="preserve"> Outputs!N14</f>
        <v>259.8</v>
      </c>
      <c r="L609" s="456">
        <f xml:space="preserve"> Outputs!O14</f>
        <v>264.39999999999998</v>
      </c>
      <c r="M609" s="456">
        <f xml:space="preserve"> Outputs!P14</f>
        <v>274.7</v>
      </c>
      <c r="N609" s="456">
        <f xml:space="preserve"> Outputs!Q14</f>
        <v>284.2</v>
      </c>
      <c r="O609" s="456">
        <f xml:space="preserve"> Outputs!R14</f>
        <v>291.5</v>
      </c>
      <c r="P609" s="456">
        <f xml:space="preserve"> Outputs!S14</f>
        <v>299.5648018095942</v>
      </c>
      <c r="Q609" s="456">
        <f xml:space="preserve"> Outputs!T14</f>
        <v>308.35190659433681</v>
      </c>
      <c r="R609" s="456">
        <f xml:space="preserve"> Outputs!U14</f>
        <v>318.01346672864008</v>
      </c>
      <c r="S609" s="456">
        <f xml:space="preserve"> Outputs!V14</f>
        <v>328.1898976639568</v>
      </c>
      <c r="T609" s="456">
        <f xml:space="preserve"> Outputs!W14</f>
        <v>338.69197438920344</v>
      </c>
      <c r="U609" s="456">
        <f xml:space="preserve"> Outputs!X14</f>
        <v>348.85273362087958</v>
      </c>
      <c r="V609" s="456">
        <f xml:space="preserve"> Outputs!Y14</f>
        <v>359.31831562950595</v>
      </c>
      <c r="W609" s="456">
        <f xml:space="preserve"> Outputs!Z14</f>
        <v>370.09786509839114</v>
      </c>
      <c r="X609" s="456">
        <f xml:space="preserve"> Outputs!AA14</f>
        <v>381.20080105134286</v>
      </c>
      <c r="Y609" s="456">
        <f xml:space="preserve"> Outputs!AB14</f>
        <v>392.63682508288315</v>
      </c>
    </row>
    <row r="610" spans="1:25" ht="14">
      <c r="A610" t="s">
        <v>851</v>
      </c>
      <c r="B610" s="455" t="s">
        <v>750</v>
      </c>
      <c r="C610" s="455" t="s">
        <v>433</v>
      </c>
      <c r="D610" s="455" t="s">
        <v>50</v>
      </c>
      <c r="E610" s="455" t="s">
        <v>427</v>
      </c>
      <c r="F610" s="455"/>
      <c r="G610" s="456">
        <f xml:space="preserve"> Outputs!J15</f>
        <v>237.9</v>
      </c>
      <c r="H610" s="456">
        <f xml:space="preserve"> Outputs!K15</f>
        <v>244.2</v>
      </c>
      <c r="I610" s="456">
        <f xml:space="preserve"> Outputs!L15</f>
        <v>251.9</v>
      </c>
      <c r="J610" s="456">
        <f xml:space="preserve"> Outputs!M15</f>
        <v>257.60000000000002</v>
      </c>
      <c r="K610" s="456">
        <f xml:space="preserve"> Outputs!N15</f>
        <v>259.60000000000002</v>
      </c>
      <c r="L610" s="456">
        <f xml:space="preserve"> Outputs!O15</f>
        <v>264.89999999999998</v>
      </c>
      <c r="M610" s="456">
        <f xml:space="preserve"> Outputs!P15</f>
        <v>275.10000000000002</v>
      </c>
      <c r="N610" s="456">
        <f xml:space="preserve"> Outputs!Q15</f>
        <v>284.10000000000002</v>
      </c>
      <c r="O610" s="456">
        <f xml:space="preserve"> Outputs!R15</f>
        <v>292.14789585630507</v>
      </c>
      <c r="P610" s="456">
        <f xml:space="preserve"> Outputs!S15</f>
        <v>300.25497330832422</v>
      </c>
      <c r="Q610" s="456">
        <f xml:space="preserve"> Outputs!T15</f>
        <v>309.11238558080265</v>
      </c>
      <c r="R610" s="456">
        <f xml:space="preserve"> Outputs!U15</f>
        <v>318.84931327663418</v>
      </c>
      <c r="S610" s="456">
        <f xml:space="preserve"> Outputs!V15</f>
        <v>329.05249130148667</v>
      </c>
      <c r="T610" s="456">
        <f xml:space="preserve"> Outputs!W15</f>
        <v>339.58217102313426</v>
      </c>
      <c r="U610" s="456">
        <f xml:space="preserve"> Outputs!X15</f>
        <v>349.76963615382829</v>
      </c>
      <c r="V610" s="456">
        <f xml:space="preserve"> Outputs!Y15</f>
        <v>360.26272523844312</v>
      </c>
      <c r="W610" s="456">
        <f xml:space="preserve"> Outputs!Z15</f>
        <v>371.07060699559645</v>
      </c>
      <c r="X610" s="456">
        <f xml:space="preserve"> Outputs!AA15</f>
        <v>382.20272520546433</v>
      </c>
      <c r="Y610" s="456">
        <f xml:space="preserve"> Outputs!AB15</f>
        <v>393.66880696162826</v>
      </c>
    </row>
    <row r="611" spans="1:25" ht="14">
      <c r="A611" t="s">
        <v>851</v>
      </c>
      <c r="B611" s="455" t="s">
        <v>751</v>
      </c>
      <c r="C611" s="455" t="s">
        <v>434</v>
      </c>
      <c r="D611" s="455" t="s">
        <v>50</v>
      </c>
      <c r="E611" s="455" t="s">
        <v>427</v>
      </c>
      <c r="F611" s="455"/>
      <c r="G611" s="456">
        <f xml:space="preserve"> Outputs!J16</f>
        <v>238</v>
      </c>
      <c r="H611" s="456">
        <f xml:space="preserve"> Outputs!K16</f>
        <v>245.6</v>
      </c>
      <c r="I611" s="456">
        <f xml:space="preserve"> Outputs!L16</f>
        <v>251.9</v>
      </c>
      <c r="J611" s="456">
        <f xml:space="preserve"> Outputs!M16</f>
        <v>257.7</v>
      </c>
      <c r="K611" s="456">
        <f xml:space="preserve"> Outputs!N16</f>
        <v>259.5</v>
      </c>
      <c r="L611" s="456">
        <f xml:space="preserve"> Outputs!O16</f>
        <v>264.8</v>
      </c>
      <c r="M611" s="456">
        <f xml:space="preserve"> Outputs!P16</f>
        <v>275.3</v>
      </c>
      <c r="N611" s="456">
        <f xml:space="preserve"> Outputs!Q16</f>
        <v>284.5</v>
      </c>
      <c r="O611" s="456">
        <f xml:space="preserve"> Outputs!R16</f>
        <v>292.79723174362425</v>
      </c>
      <c r="P611" s="456">
        <f xml:space="preserve"> Outputs!S16</f>
        <v>300.94673490273567</v>
      </c>
      <c r="Q611" s="456">
        <f xml:space="preserve"> Outputs!T16</f>
        <v>309.87474011360524</v>
      </c>
      <c r="R611" s="456">
        <f xml:space="preserve"> Outputs!U16</f>
        <v>319.68735671100222</v>
      </c>
      <c r="S611" s="456">
        <f xml:space="preserve"> Outputs!V16</f>
        <v>329.91735212575446</v>
      </c>
      <c r="T611" s="456">
        <f xml:space="preserve"> Outputs!W16</f>
        <v>340.47470739377866</v>
      </c>
      <c r="U611" s="456">
        <f xml:space="preserve"> Outputs!X16</f>
        <v>350.68894861559204</v>
      </c>
      <c r="V611" s="456">
        <f xml:space="preserve"> Outputs!Y16</f>
        <v>361.20961707405979</v>
      </c>
      <c r="W611" s="456">
        <f xml:space="preserve"> Outputs!Z16</f>
        <v>372.04590558628161</v>
      </c>
      <c r="X611" s="456">
        <f xml:space="preserve"> Outputs!AA16</f>
        <v>383.20728275387006</v>
      </c>
      <c r="Y611" s="456">
        <f xml:space="preserve"> Outputs!AB16</f>
        <v>394.70350123648615</v>
      </c>
    </row>
    <row r="612" spans="1:25" ht="14">
      <c r="A612" t="s">
        <v>851</v>
      </c>
      <c r="B612" s="455" t="s">
        <v>752</v>
      </c>
      <c r="C612" s="455" t="s">
        <v>435</v>
      </c>
      <c r="D612" s="455" t="s">
        <v>50</v>
      </c>
      <c r="E612" s="455" t="s">
        <v>427</v>
      </c>
      <c r="F612" s="455"/>
      <c r="G612" s="456">
        <f xml:space="preserve"> Outputs!J17</f>
        <v>238.5</v>
      </c>
      <c r="H612" s="456">
        <f xml:space="preserve"> Outputs!K17</f>
        <v>245.6</v>
      </c>
      <c r="I612" s="456">
        <f xml:space="preserve"> Outputs!L17</f>
        <v>252.1</v>
      </c>
      <c r="J612" s="456">
        <f xml:space="preserve"> Outputs!M17</f>
        <v>257.10000000000002</v>
      </c>
      <c r="K612" s="456">
        <f xml:space="preserve"> Outputs!N17</f>
        <v>259.8</v>
      </c>
      <c r="L612" s="456">
        <f xml:space="preserve"> Outputs!O17</f>
        <v>265.5</v>
      </c>
      <c r="M612" s="456">
        <f xml:space="preserve"> Outputs!P17</f>
        <v>275.8</v>
      </c>
      <c r="N612" s="456">
        <f xml:space="preserve"> Outputs!Q17</f>
        <v>284.60000000000002</v>
      </c>
      <c r="O612" s="456">
        <f xml:space="preserve"> Outputs!R17</f>
        <v>293.44801086260981</v>
      </c>
      <c r="P612" s="456">
        <f xml:space="preserve"> Outputs!S17</f>
        <v>301.640090256272</v>
      </c>
      <c r="Q612" s="456">
        <f xml:space="preserve"> Outputs!T17</f>
        <v>310.63897481834789</v>
      </c>
      <c r="R612" s="456">
        <f xml:space="preserve"> Outputs!U17</f>
        <v>320.52760280590189</v>
      </c>
      <c r="S612" s="456">
        <f xml:space="preserve"> Outputs!V17</f>
        <v>330.78448609569091</v>
      </c>
      <c r="T612" s="456">
        <f xml:space="preserve"> Outputs!W17</f>
        <v>341.36958965075308</v>
      </c>
      <c r="U612" s="456">
        <f xml:space="preserve"> Outputs!X17</f>
        <v>351.61067734027569</v>
      </c>
      <c r="V612" s="456">
        <f xml:space="preserve"> Outputs!Y17</f>
        <v>362.15899766048398</v>
      </c>
      <c r="W612" s="456">
        <f xml:space="preserve"> Outputs!Z17</f>
        <v>373.02376759029852</v>
      </c>
      <c r="X612" s="456">
        <f xml:space="preserve"> Outputs!AA17</f>
        <v>384.21448061800749</v>
      </c>
      <c r="Y612" s="456">
        <f xml:space="preserve"> Outputs!AB17</f>
        <v>395.74091503654773</v>
      </c>
    </row>
    <row r="613" spans="1:25" ht="14">
      <c r="A613" t="s">
        <v>851</v>
      </c>
      <c r="B613" s="455" t="s">
        <v>753</v>
      </c>
      <c r="C613" s="455" t="s">
        <v>436</v>
      </c>
      <c r="D613" s="455" t="s">
        <v>50</v>
      </c>
      <c r="E613" s="455" t="s">
        <v>427</v>
      </c>
      <c r="F613" s="455"/>
      <c r="G613" s="456">
        <f xml:space="preserve"> Outputs!J18</f>
        <v>239.4</v>
      </c>
      <c r="H613" s="456">
        <f xml:space="preserve"> Outputs!K18</f>
        <v>246.8</v>
      </c>
      <c r="I613" s="456">
        <f xml:space="preserve"> Outputs!L18</f>
        <v>253.4</v>
      </c>
      <c r="J613" s="456">
        <f xml:space="preserve"> Outputs!M18</f>
        <v>257.5</v>
      </c>
      <c r="K613" s="456">
        <f xml:space="preserve"> Outputs!N18</f>
        <v>260.60000000000002</v>
      </c>
      <c r="L613" s="456">
        <f xml:space="preserve"> Outputs!O18</f>
        <v>267.10000000000002</v>
      </c>
      <c r="M613" s="456">
        <f xml:space="preserve"> Outputs!P18</f>
        <v>278.10000000000002</v>
      </c>
      <c r="N613" s="456">
        <f xml:space="preserve"> Outputs!Q18</f>
        <v>285.60000000000002</v>
      </c>
      <c r="O613" s="456">
        <f xml:space="preserve"> Outputs!R18</f>
        <v>294.10023642102783</v>
      </c>
      <c r="P613" s="456">
        <f xml:space="preserve"> Outputs!S18</f>
        <v>302.33504304081697</v>
      </c>
      <c r="Q613" s="456">
        <f xml:space="preserve"> Outputs!T18</f>
        <v>311.40509433204181</v>
      </c>
      <c r="R613" s="456">
        <f xml:space="preserve"> Outputs!U18</f>
        <v>321.37005735066725</v>
      </c>
      <c r="S613" s="456">
        <f xml:space="preserve"> Outputs!V18</f>
        <v>331.65389918588875</v>
      </c>
      <c r="T613" s="456">
        <f xml:space="preserve"> Outputs!W18</f>
        <v>342.26682395983727</v>
      </c>
      <c r="U613" s="456">
        <f xml:space="preserve"> Outputs!X18</f>
        <v>352.53482867863238</v>
      </c>
      <c r="V613" s="456">
        <f xml:space="preserve"> Outputs!Y18</f>
        <v>363.11087353899137</v>
      </c>
      <c r="W613" s="456">
        <f xml:space="preserve"> Outputs!Z18</f>
        <v>374.00419974516115</v>
      </c>
      <c r="X613" s="456">
        <f xml:space="preserve"> Outputs!AA18</f>
        <v>385.22432573751598</v>
      </c>
      <c r="Y613" s="456">
        <f xml:space="preserve"> Outputs!AB18</f>
        <v>396.78105550964148</v>
      </c>
    </row>
    <row r="614" spans="1:25" ht="14">
      <c r="A614" t="s">
        <v>851</v>
      </c>
      <c r="B614" s="455" t="s">
        <v>754</v>
      </c>
      <c r="C614" s="455" t="s">
        <v>437</v>
      </c>
      <c r="D614" s="455" t="s">
        <v>50</v>
      </c>
      <c r="E614" s="455" t="s">
        <v>427</v>
      </c>
      <c r="F614" s="455"/>
      <c r="G614" s="456">
        <f xml:space="preserve"> Outputs!J19</f>
        <v>238</v>
      </c>
      <c r="H614" s="456">
        <f xml:space="preserve"> Outputs!K19</f>
        <v>245.8</v>
      </c>
      <c r="I614" s="456">
        <f xml:space="preserve"> Outputs!L19</f>
        <v>252.6</v>
      </c>
      <c r="J614" s="456">
        <f xml:space="preserve"> Outputs!M19</f>
        <v>255.4</v>
      </c>
      <c r="K614" s="456">
        <f xml:space="preserve"> Outputs!N19</f>
        <v>258.8</v>
      </c>
      <c r="L614" s="456">
        <f xml:space="preserve"> Outputs!O19</f>
        <v>265.5</v>
      </c>
      <c r="M614" s="456">
        <f xml:space="preserve"> Outputs!P19</f>
        <v>276</v>
      </c>
      <c r="N614" s="456">
        <f xml:space="preserve"> Outputs!Q19</f>
        <v>283</v>
      </c>
      <c r="O614" s="456">
        <f xml:space="preserve"> Outputs!R19</f>
        <v>294.77781803182262</v>
      </c>
      <c r="P614" s="456">
        <f xml:space="preserve"> Outputs!S19</f>
        <v>303.08068281857669</v>
      </c>
      <c r="Q614" s="456">
        <f xml:space="preserve"> Outputs!T19</f>
        <v>312.2235718506285</v>
      </c>
      <c r="R614" s="456">
        <f xml:space="preserve"> Outputs!U19</f>
        <v>322.21472614984873</v>
      </c>
      <c r="S614" s="456">
        <f xml:space="preserve"> Outputs!V19</f>
        <v>332.52559738664399</v>
      </c>
      <c r="T614" s="456">
        <f xml:space="preserve"> Outputs!W19</f>
        <v>343.16641650301671</v>
      </c>
      <c r="U614" s="456">
        <f xml:space="preserve"> Outputs!X19</f>
        <v>353.46140899810723</v>
      </c>
      <c r="V614" s="456">
        <f xml:space="preserve"> Outputs!Y19</f>
        <v>364.06525126805047</v>
      </c>
      <c r="W614" s="456">
        <f xml:space="preserve"> Outputs!Z19</f>
        <v>374.98720880609199</v>
      </c>
      <c r="X614" s="456">
        <f xml:space="preserve"> Outputs!AA19</f>
        <v>386.23682507027473</v>
      </c>
      <c r="Y614" s="456">
        <f xml:space="preserve"> Outputs!AB19</f>
        <v>397.82392982238298</v>
      </c>
    </row>
    <row r="615" spans="1:25" ht="14">
      <c r="A615" t="s">
        <v>851</v>
      </c>
      <c r="B615" s="455" t="s">
        <v>755</v>
      </c>
      <c r="C615" s="455" t="s">
        <v>438</v>
      </c>
      <c r="D615" s="455" t="s">
        <v>50</v>
      </c>
      <c r="E615" s="455" t="s">
        <v>427</v>
      </c>
      <c r="F615" s="455"/>
      <c r="G615" s="456">
        <f xml:space="preserve"> Outputs!J20</f>
        <v>239.9</v>
      </c>
      <c r="H615" s="456">
        <f xml:space="preserve"> Outputs!K20</f>
        <v>247.6</v>
      </c>
      <c r="I615" s="456">
        <f xml:space="preserve"> Outputs!L20</f>
        <v>254.2</v>
      </c>
      <c r="J615" s="456">
        <f xml:space="preserve"> Outputs!M20</f>
        <v>256.7</v>
      </c>
      <c r="K615" s="456">
        <f xml:space="preserve"> Outputs!N20</f>
        <v>260</v>
      </c>
      <c r="L615" s="456">
        <f xml:space="preserve"> Outputs!O20</f>
        <v>268.39999999999998</v>
      </c>
      <c r="M615" s="456">
        <f xml:space="preserve"> Outputs!P20</f>
        <v>278.10000000000002</v>
      </c>
      <c r="N615" s="456">
        <f xml:space="preserve"> Outputs!Q20</f>
        <v>285</v>
      </c>
      <c r="O615" s="456">
        <f xml:space="preserve"> Outputs!R20</f>
        <v>295.45696073228152</v>
      </c>
      <c r="P615" s="456">
        <f xml:space="preserve"> Outputs!S20</f>
        <v>303.82816154518133</v>
      </c>
      <c r="Q615" s="456">
        <f xml:space="preserve"> Outputs!T20</f>
        <v>313.04420060392721</v>
      </c>
      <c r="R615" s="456">
        <f xml:space="preserve"> Outputs!U20</f>
        <v>323.06161502325301</v>
      </c>
      <c r="S615" s="456">
        <f xml:space="preserve"> Outputs!V20</f>
        <v>333.39958670399722</v>
      </c>
      <c r="T615" s="456">
        <f xml:space="preserve"> Outputs!W20</f>
        <v>344.06837347852525</v>
      </c>
      <c r="U615" s="456">
        <f xml:space="preserve"> Outputs!X20</f>
        <v>354.39042468288102</v>
      </c>
      <c r="V615" s="456">
        <f xml:space="preserve"> Outputs!Y20</f>
        <v>365.02213742336744</v>
      </c>
      <c r="W615" s="456">
        <f xml:space="preserve"> Outputs!Z20</f>
        <v>375.97280154606847</v>
      </c>
      <c r="X615" s="456">
        <f xml:space="preserve"> Outputs!AA20</f>
        <v>387.25198559245052</v>
      </c>
      <c r="Y615" s="456">
        <f xml:space="preserve"> Outputs!AB20</f>
        <v>398.86954516022405</v>
      </c>
    </row>
    <row r="616" spans="1:25" ht="14">
      <c r="A616" t="s">
        <v>851</v>
      </c>
      <c r="B616" s="455" t="s">
        <v>756</v>
      </c>
      <c r="C616" s="455" t="s">
        <v>439</v>
      </c>
      <c r="D616" s="455" t="s">
        <v>50</v>
      </c>
      <c r="E616" s="455" t="s">
        <v>427</v>
      </c>
      <c r="F616" s="455"/>
      <c r="G616" s="456">
        <f xml:space="preserve"> Outputs!J21</f>
        <v>240.8</v>
      </c>
      <c r="H616" s="456">
        <f xml:space="preserve"> Outputs!K21</f>
        <v>248.7</v>
      </c>
      <c r="I616" s="456">
        <f xml:space="preserve"> Outputs!L21</f>
        <v>254.8</v>
      </c>
      <c r="J616" s="456">
        <f xml:space="preserve"> Outputs!M21</f>
        <v>257.10000000000002</v>
      </c>
      <c r="K616" s="456">
        <f xml:space="preserve"> Outputs!N21</f>
        <v>261.10000000000002</v>
      </c>
      <c r="L616" s="456">
        <f xml:space="preserve"> Outputs!O21</f>
        <v>269.3</v>
      </c>
      <c r="M616" s="456">
        <f xml:space="preserve"> Outputs!P21</f>
        <v>278.3</v>
      </c>
      <c r="N616" s="456">
        <f xml:space="preserve"> Outputs!Q21</f>
        <v>285.10000000000002</v>
      </c>
      <c r="O616" s="456">
        <f xml:space="preserve"> Outputs!R21</f>
        <v>296.13766811902059</v>
      </c>
      <c r="P616" s="456">
        <f xml:space="preserve"> Outputs!S21</f>
        <v>304.57748375597481</v>
      </c>
      <c r="Q616" s="456">
        <f xml:space="preserve"> Outputs!T21</f>
        <v>313.86698624610767</v>
      </c>
      <c r="R616" s="456">
        <f xml:space="preserve"> Outputs!U21</f>
        <v>323.91072980598324</v>
      </c>
      <c r="S616" s="456">
        <f xml:space="preserve"> Outputs!V21</f>
        <v>334.27587315977479</v>
      </c>
      <c r="T616" s="456">
        <f xml:space="preserve"> Outputs!W21</f>
        <v>344.97270110088772</v>
      </c>
      <c r="U616" s="456">
        <f xml:space="preserve"> Outputs!X21</f>
        <v>355.32188213391436</v>
      </c>
      <c r="V616" s="456">
        <f xml:space="preserve"> Outputs!Y21</f>
        <v>365.98153859793177</v>
      </c>
      <c r="W616" s="456">
        <f xml:space="preserve"> Outputs!Z21</f>
        <v>376.96098475586973</v>
      </c>
      <c r="X616" s="456">
        <f xml:space="preserve"> Outputs!AA21</f>
        <v>388.26981429854584</v>
      </c>
      <c r="Y616" s="456">
        <f xml:space="preserve"> Outputs!AB21</f>
        <v>399.91790872750221</v>
      </c>
    </row>
    <row r="617" spans="1:25" ht="14">
      <c r="A617" t="s">
        <v>851</v>
      </c>
      <c r="B617" s="455" t="s">
        <v>757</v>
      </c>
      <c r="C617" s="455" t="s">
        <v>440</v>
      </c>
      <c r="D617" s="455" t="s">
        <v>50</v>
      </c>
      <c r="E617" s="455" t="s">
        <v>427</v>
      </c>
      <c r="F617" s="455"/>
      <c r="G617" s="456">
        <f xml:space="preserve"> Outputs!J24</f>
        <v>12</v>
      </c>
      <c r="H617" s="456">
        <f xml:space="preserve"> Outputs!K24</f>
        <v>12</v>
      </c>
      <c r="I617" s="456">
        <f xml:space="preserve"> Outputs!L24</f>
        <v>12</v>
      </c>
      <c r="J617" s="456">
        <f xml:space="preserve"> Outputs!M24</f>
        <v>12</v>
      </c>
      <c r="K617" s="456">
        <f xml:space="preserve"> Outputs!N24</f>
        <v>12</v>
      </c>
      <c r="L617" s="456">
        <f xml:space="preserve"> Outputs!O24</f>
        <v>12</v>
      </c>
      <c r="M617" s="456">
        <f xml:space="preserve"> Outputs!P24</f>
        <v>12</v>
      </c>
      <c r="N617" s="456">
        <f xml:space="preserve"> Outputs!Q24</f>
        <v>12</v>
      </c>
      <c r="O617" s="456">
        <f xml:space="preserve"> Outputs!R24</f>
        <v>12</v>
      </c>
      <c r="P617" s="456">
        <f xml:space="preserve"> Outputs!S24</f>
        <v>12</v>
      </c>
      <c r="Q617" s="456">
        <f xml:space="preserve"> Outputs!T24</f>
        <v>12</v>
      </c>
      <c r="R617" s="456">
        <f xml:space="preserve"> Outputs!U24</f>
        <v>12</v>
      </c>
      <c r="S617" s="456">
        <f xml:space="preserve"> Outputs!V24</f>
        <v>12</v>
      </c>
      <c r="T617" s="456">
        <f xml:space="preserve"> Outputs!W24</f>
        <v>12</v>
      </c>
      <c r="U617" s="456">
        <f xml:space="preserve"> Outputs!X24</f>
        <v>12</v>
      </c>
      <c r="V617" s="456">
        <f xml:space="preserve"> Outputs!Y24</f>
        <v>12</v>
      </c>
      <c r="W617" s="456">
        <f xml:space="preserve"> Outputs!Z24</f>
        <v>12</v>
      </c>
      <c r="X617" s="456">
        <f xml:space="preserve"> Outputs!AA24</f>
        <v>12</v>
      </c>
      <c r="Y617" s="456">
        <f xml:space="preserve"> Outputs!AB24</f>
        <v>12</v>
      </c>
    </row>
    <row r="618" spans="1:25" ht="14">
      <c r="A618" t="s">
        <v>851</v>
      </c>
      <c r="B618" s="455" t="s">
        <v>758</v>
      </c>
      <c r="C618" s="455" t="s">
        <v>441</v>
      </c>
      <c r="D618" s="455" t="s">
        <v>50</v>
      </c>
      <c r="E618" s="455" t="s">
        <v>427</v>
      </c>
      <c r="F618" s="455"/>
      <c r="G618" s="456">
        <f xml:space="preserve"> Outputs!J25</f>
        <v>93.3</v>
      </c>
      <c r="H618" s="456">
        <f xml:space="preserve"> Outputs!K25</f>
        <v>95.9</v>
      </c>
      <c r="I618" s="456">
        <f xml:space="preserve"> Outputs!L25</f>
        <v>98</v>
      </c>
      <c r="J618" s="456">
        <f xml:space="preserve"> Outputs!M25</f>
        <v>99.6</v>
      </c>
      <c r="K618" s="456">
        <f xml:space="preserve"> Outputs!N25</f>
        <v>99.9</v>
      </c>
      <c r="L618" s="456">
        <f xml:space="preserve"> Outputs!O25</f>
        <v>100.6</v>
      </c>
      <c r="M618" s="456">
        <f xml:space="preserve"> Outputs!P25</f>
        <v>103.2</v>
      </c>
      <c r="N618" s="456">
        <f xml:space="preserve"> Outputs!Q25</f>
        <v>105.5</v>
      </c>
      <c r="O618" s="456">
        <f xml:space="preserve"> Outputs!R25</f>
        <v>107.6</v>
      </c>
      <c r="P618" s="456">
        <f xml:space="preserve"> Outputs!S25</f>
        <v>109.70335473997172</v>
      </c>
      <c r="Q618" s="456">
        <f xml:space="preserve"> Outputs!T25</f>
        <v>111.89742183477122</v>
      </c>
      <c r="R618" s="456">
        <f xml:space="preserve"> Outputs!U25</f>
        <v>114.1726572294514</v>
      </c>
      <c r="S618" s="456">
        <f xml:space="preserve"> Outputs!V25</f>
        <v>116.57028303126997</v>
      </c>
      <c r="T618" s="456">
        <f xml:space="preserve"> Outputs!W25</f>
        <v>119.0182589749267</v>
      </c>
      <c r="U618" s="456">
        <f xml:space="preserve"> Outputs!X25</f>
        <v>121.39862415442524</v>
      </c>
      <c r="V618" s="456">
        <f xml:space="preserve"> Outputs!Y25</f>
        <v>123.82659663751375</v>
      </c>
      <c r="W618" s="456">
        <f xml:space="preserve"> Outputs!Z25</f>
        <v>126.30312857026402</v>
      </c>
      <c r="X618" s="456">
        <f xml:space="preserve"> Outputs!AA25</f>
        <v>128.8291911416693</v>
      </c>
      <c r="Y618" s="456">
        <f xml:space="preserve"> Outputs!AB25</f>
        <v>131.40577496450268</v>
      </c>
    </row>
    <row r="619" spans="1:25" ht="14">
      <c r="A619" t="s">
        <v>851</v>
      </c>
      <c r="B619" s="455" t="s">
        <v>759</v>
      </c>
      <c r="C619" s="455" t="s">
        <v>442</v>
      </c>
      <c r="D619" s="455" t="s">
        <v>50</v>
      </c>
      <c r="E619" s="455" t="s">
        <v>427</v>
      </c>
      <c r="F619" s="455"/>
      <c r="G619" s="456">
        <f xml:space="preserve"> Outputs!J26</f>
        <v>93.5</v>
      </c>
      <c r="H619" s="456">
        <f xml:space="preserve"> Outputs!K26</f>
        <v>95.9</v>
      </c>
      <c r="I619" s="456">
        <f xml:space="preserve"> Outputs!L26</f>
        <v>98.2</v>
      </c>
      <c r="J619" s="456">
        <f xml:space="preserve"> Outputs!M26</f>
        <v>99.6</v>
      </c>
      <c r="K619" s="456">
        <f xml:space="preserve"> Outputs!N26</f>
        <v>100.1</v>
      </c>
      <c r="L619" s="456">
        <f xml:space="preserve"> Outputs!O26</f>
        <v>100.8</v>
      </c>
      <c r="M619" s="456">
        <f xml:space="preserve"> Outputs!P26</f>
        <v>103.5</v>
      </c>
      <c r="N619" s="456">
        <f xml:space="preserve"> Outputs!Q26</f>
        <v>105.9</v>
      </c>
      <c r="O619" s="456">
        <f xml:space="preserve"> Outputs!R26</f>
        <v>107.9</v>
      </c>
      <c r="P619" s="456">
        <f xml:space="preserve"> Outputs!S26</f>
        <v>109.88453874941817</v>
      </c>
      <c r="Q619" s="456">
        <f xml:space="preserve"> Outputs!T26</f>
        <v>112.08222952440661</v>
      </c>
      <c r="R619" s="456">
        <f xml:space="preserve"> Outputs!U26</f>
        <v>114.37056169674494</v>
      </c>
      <c r="S619" s="456">
        <f xml:space="preserve"> Outputs!V26</f>
        <v>116.77234349237666</v>
      </c>
      <c r="T619" s="456">
        <f xml:space="preserve"> Outputs!W26</f>
        <v>119.22456270571664</v>
      </c>
      <c r="U619" s="456">
        <f xml:space="preserve"> Outputs!X26</f>
        <v>121.60905395983097</v>
      </c>
      <c r="V619" s="456">
        <f xml:space="preserve"> Outputs!Y26</f>
        <v>124.0412350390276</v>
      </c>
      <c r="W619" s="456">
        <f xml:space="preserve"> Outputs!Z26</f>
        <v>126.52205973980816</v>
      </c>
      <c r="X619" s="456">
        <f xml:space="preserve"> Outputs!AA26</f>
        <v>129.05250093460432</v>
      </c>
      <c r="Y619" s="456">
        <f xml:space="preserve"> Outputs!AB26</f>
        <v>131.63355095329641</v>
      </c>
    </row>
    <row r="620" spans="1:25" ht="14">
      <c r="A620" t="s">
        <v>851</v>
      </c>
      <c r="B620" s="455" t="s">
        <v>760</v>
      </c>
      <c r="C620" s="455" t="s">
        <v>443</v>
      </c>
      <c r="D620" s="455" t="s">
        <v>50</v>
      </c>
      <c r="E620" s="455" t="s">
        <v>427</v>
      </c>
      <c r="F620" s="455"/>
      <c r="G620" s="456">
        <f xml:space="preserve"> Outputs!J27</f>
        <v>93.5</v>
      </c>
      <c r="H620" s="456">
        <f xml:space="preserve"> Outputs!K27</f>
        <v>95.6</v>
      </c>
      <c r="I620" s="456">
        <f xml:space="preserve"> Outputs!L27</f>
        <v>98</v>
      </c>
      <c r="J620" s="456">
        <f xml:space="preserve"> Outputs!M27</f>
        <v>99.8</v>
      </c>
      <c r="K620" s="456">
        <f xml:space="preserve"> Outputs!N27</f>
        <v>100.1</v>
      </c>
      <c r="L620" s="456">
        <f xml:space="preserve"> Outputs!O27</f>
        <v>101</v>
      </c>
      <c r="M620" s="456">
        <f xml:space="preserve"> Outputs!P27</f>
        <v>103.5</v>
      </c>
      <c r="N620" s="456">
        <f xml:space="preserve"> Outputs!Q27</f>
        <v>105.9</v>
      </c>
      <c r="O620" s="456">
        <f xml:space="preserve"> Outputs!R27</f>
        <v>107.9</v>
      </c>
      <c r="P620" s="456">
        <f xml:space="preserve"> Outputs!S27</f>
        <v>110.06602199898684</v>
      </c>
      <c r="Q620" s="456">
        <f xml:space="preserve"> Outputs!T27</f>
        <v>112.26734243896665</v>
      </c>
      <c r="R620" s="456">
        <f xml:space="preserve"> Outputs!U27</f>
        <v>114.56880920745294</v>
      </c>
      <c r="S620" s="456">
        <f xml:space="preserve"> Outputs!V27</f>
        <v>116.97475420080953</v>
      </c>
      <c r="T620" s="456">
        <f xml:space="preserve"> Outputs!W27</f>
        <v>119.4312240390266</v>
      </c>
      <c r="U620" s="456">
        <f xml:space="preserve"> Outputs!X27</f>
        <v>121.81984851980714</v>
      </c>
      <c r="V620" s="456">
        <f xml:space="preserve"> Outputs!Y27</f>
        <v>124.25624549020328</v>
      </c>
      <c r="W620" s="456">
        <f xml:space="preserve"> Outputs!Z27</f>
        <v>126.74137040000736</v>
      </c>
      <c r="X620" s="456">
        <f xml:space="preserve"> Outputs!AA27</f>
        <v>129.27619780800751</v>
      </c>
      <c r="Y620" s="456">
        <f xml:space="preserve"> Outputs!AB27</f>
        <v>131.86172176416767</v>
      </c>
    </row>
    <row r="621" spans="1:25" ht="14">
      <c r="A621" t="s">
        <v>851</v>
      </c>
      <c r="B621" s="455" t="s">
        <v>761</v>
      </c>
      <c r="C621" s="455" t="s">
        <v>444</v>
      </c>
      <c r="D621" s="455" t="s">
        <v>50</v>
      </c>
      <c r="E621" s="455" t="s">
        <v>427</v>
      </c>
      <c r="F621" s="455"/>
      <c r="G621" s="456">
        <f xml:space="preserve"> Outputs!J28</f>
        <v>93.5</v>
      </c>
      <c r="H621" s="456">
        <f xml:space="preserve"> Outputs!K28</f>
        <v>95.7</v>
      </c>
      <c r="I621" s="456">
        <f xml:space="preserve"> Outputs!L28</f>
        <v>98</v>
      </c>
      <c r="J621" s="456">
        <f xml:space="preserve"> Outputs!M28</f>
        <v>99.6</v>
      </c>
      <c r="K621" s="456">
        <f xml:space="preserve"> Outputs!N28</f>
        <v>100</v>
      </c>
      <c r="L621" s="456">
        <f xml:space="preserve"> Outputs!O28</f>
        <v>100.9</v>
      </c>
      <c r="M621" s="456">
        <f xml:space="preserve"> Outputs!P28</f>
        <v>103.5</v>
      </c>
      <c r="N621" s="456">
        <f xml:space="preserve"> Outputs!Q28</f>
        <v>105.9</v>
      </c>
      <c r="O621" s="456">
        <f xml:space="preserve"> Outputs!R28</f>
        <v>108</v>
      </c>
      <c r="P621" s="456">
        <f xml:space="preserve"> Outputs!S28</f>
        <v>110.24780498289711</v>
      </c>
      <c r="Q621" s="456">
        <f xml:space="preserve"> Outputs!T28</f>
        <v>112.45276108255513</v>
      </c>
      <c r="R621" s="456">
        <f xml:space="preserve"> Outputs!U28</f>
        <v>114.7674003561996</v>
      </c>
      <c r="S621" s="456">
        <f xml:space="preserve"> Outputs!V28</f>
        <v>117.17751576367986</v>
      </c>
      <c r="T621" s="456">
        <f xml:space="preserve"> Outputs!W28</f>
        <v>119.63824359471722</v>
      </c>
      <c r="U621" s="456">
        <f xml:space="preserve"> Outputs!X28</f>
        <v>122.03100846661157</v>
      </c>
      <c r="V621" s="456">
        <f xml:space="preserve"> Outputs!Y28</f>
        <v>124.4716286359438</v>
      </c>
      <c r="W621" s="456">
        <f xml:space="preserve"> Outputs!Z28</f>
        <v>126.96106120866268</v>
      </c>
      <c r="X621" s="456">
        <f xml:space="preserve"> Outputs!AA28</f>
        <v>129.50028243283595</v>
      </c>
      <c r="Y621" s="456">
        <f xml:space="preserve"> Outputs!AB28</f>
        <v>132.09028808149267</v>
      </c>
    </row>
    <row r="622" spans="1:25" ht="14">
      <c r="A622" t="s">
        <v>851</v>
      </c>
      <c r="B622" s="455" t="s">
        <v>762</v>
      </c>
      <c r="C622" s="455" t="s">
        <v>445</v>
      </c>
      <c r="D622" s="455" t="s">
        <v>50</v>
      </c>
      <c r="E622" s="455" t="s">
        <v>427</v>
      </c>
      <c r="F622" s="455"/>
      <c r="G622" s="456">
        <f xml:space="preserve"> Outputs!J29</f>
        <v>93.9</v>
      </c>
      <c r="H622" s="456">
        <f xml:space="preserve"> Outputs!K29</f>
        <v>96.1</v>
      </c>
      <c r="I622" s="456">
        <f xml:space="preserve"> Outputs!L29</f>
        <v>98.4</v>
      </c>
      <c r="J622" s="456">
        <f xml:space="preserve"> Outputs!M29</f>
        <v>99.9</v>
      </c>
      <c r="K622" s="456">
        <f xml:space="preserve"> Outputs!N29</f>
        <v>100.3</v>
      </c>
      <c r="L622" s="456">
        <f xml:space="preserve"> Outputs!O29</f>
        <v>101.2</v>
      </c>
      <c r="M622" s="456">
        <f xml:space="preserve"> Outputs!P29</f>
        <v>104</v>
      </c>
      <c r="N622" s="456">
        <f xml:space="preserve"> Outputs!Q29</f>
        <v>106.5</v>
      </c>
      <c r="O622" s="456">
        <f xml:space="preserve"> Outputs!R29</f>
        <v>108.3</v>
      </c>
      <c r="P622" s="456">
        <f xml:space="preserve"> Outputs!S29</f>
        <v>110.42988819618461</v>
      </c>
      <c r="Q622" s="456">
        <f xml:space="preserve"> Outputs!T29</f>
        <v>112.63848596010838</v>
      </c>
      <c r="R622" s="456">
        <f xml:space="preserve"> Outputs!U29</f>
        <v>114.96633573863983</v>
      </c>
      <c r="S622" s="456">
        <f xml:space="preserve"> Outputs!V29</f>
        <v>117.38062878915133</v>
      </c>
      <c r="T622" s="456">
        <f xml:space="preserve"> Outputs!W29</f>
        <v>119.8456219937236</v>
      </c>
      <c r="U622" s="456">
        <f xml:space="preserve"> Outputs!X29</f>
        <v>122.24253443359807</v>
      </c>
      <c r="V622" s="456">
        <f xml:space="preserve"> Outputs!Y29</f>
        <v>124.68738512227003</v>
      </c>
      <c r="W622" s="456">
        <f xml:space="preserve"> Outputs!Z29</f>
        <v>127.18113282471543</v>
      </c>
      <c r="X622" s="456">
        <f xml:space="preserve"> Outputs!AA29</f>
        <v>129.72475548120974</v>
      </c>
      <c r="Y622" s="456">
        <f xml:space="preserve"> Outputs!AB29</f>
        <v>132.31925059083395</v>
      </c>
    </row>
    <row r="623" spans="1:25" ht="14">
      <c r="A623" t="s">
        <v>851</v>
      </c>
      <c r="B623" s="455" t="s">
        <v>763</v>
      </c>
      <c r="C623" s="455" t="s">
        <v>446</v>
      </c>
      <c r="D623" s="455" t="s">
        <v>50</v>
      </c>
      <c r="E623" s="455" t="s">
        <v>427</v>
      </c>
      <c r="F623" s="455"/>
      <c r="G623" s="456">
        <f xml:space="preserve"> Outputs!J30</f>
        <v>94.5</v>
      </c>
      <c r="H623" s="456">
        <f xml:space="preserve"> Outputs!K30</f>
        <v>96.4</v>
      </c>
      <c r="I623" s="456">
        <f xml:space="preserve"> Outputs!L30</f>
        <v>98.7</v>
      </c>
      <c r="J623" s="456">
        <f xml:space="preserve"> Outputs!M30</f>
        <v>100</v>
      </c>
      <c r="K623" s="456">
        <f xml:space="preserve"> Outputs!N30</f>
        <v>100.2</v>
      </c>
      <c r="L623" s="456">
        <f xml:space="preserve"> Outputs!O30</f>
        <v>101.5</v>
      </c>
      <c r="M623" s="456">
        <f xml:space="preserve"> Outputs!P30</f>
        <v>104.3</v>
      </c>
      <c r="N623" s="456">
        <f xml:space="preserve"> Outputs!Q30</f>
        <v>106.6</v>
      </c>
      <c r="O623" s="456">
        <f xml:space="preserve"> Outputs!R30</f>
        <v>108.4699996176289</v>
      </c>
      <c r="P623" s="456">
        <f xml:space="preserve"> Outputs!S30</f>
        <v>110.61227213470256</v>
      </c>
      <c r="Q623" s="456">
        <f xml:space="preserve"> Outputs!T30</f>
        <v>112.8245175773967</v>
      </c>
      <c r="R623" s="456">
        <f xml:space="preserve"> Outputs!U30</f>
        <v>115.16561595146101</v>
      </c>
      <c r="S623" s="456">
        <f xml:space="preserve"> Outputs!V30</f>
        <v>117.58409388644176</v>
      </c>
      <c r="T623" s="456">
        <f xml:space="preserve"> Outputs!W30</f>
        <v>120.05335985805712</v>
      </c>
      <c r="U623" s="456">
        <f xml:space="preserve"> Outputs!X30</f>
        <v>122.45442705521826</v>
      </c>
      <c r="V623" s="456">
        <f xml:space="preserve"> Outputs!Y30</f>
        <v>124.90351559632263</v>
      </c>
      <c r="W623" s="456">
        <f xml:space="preserve"> Outputs!Z30</f>
        <v>127.40158590824909</v>
      </c>
      <c r="X623" s="456">
        <f xml:space="preserve"> Outputs!AA30</f>
        <v>129.94961762641407</v>
      </c>
      <c r="Y623" s="456">
        <f xml:space="preserve"> Outputs!AB30</f>
        <v>132.54860997894235</v>
      </c>
    </row>
    <row r="624" spans="1:25" ht="14">
      <c r="A624" t="s">
        <v>851</v>
      </c>
      <c r="B624" s="455" t="s">
        <v>764</v>
      </c>
      <c r="C624" s="455" t="s">
        <v>447</v>
      </c>
      <c r="D624" s="455" t="s">
        <v>50</v>
      </c>
      <c r="E624" s="455" t="s">
        <v>427</v>
      </c>
      <c r="F624" s="455"/>
      <c r="G624" s="456">
        <f xml:space="preserve"> Outputs!J31</f>
        <v>94.5</v>
      </c>
      <c r="H624" s="456">
        <f xml:space="preserve"> Outputs!K31</f>
        <v>96.8</v>
      </c>
      <c r="I624" s="456">
        <f xml:space="preserve"> Outputs!L31</f>
        <v>98.8</v>
      </c>
      <c r="J624" s="456">
        <f xml:space="preserve"> Outputs!M31</f>
        <v>100.1</v>
      </c>
      <c r="K624" s="456">
        <f xml:space="preserve"> Outputs!N31</f>
        <v>100.3</v>
      </c>
      <c r="L624" s="456">
        <f xml:space="preserve"> Outputs!O31</f>
        <v>101.6</v>
      </c>
      <c r="M624" s="456">
        <f xml:space="preserve"> Outputs!P31</f>
        <v>104.4</v>
      </c>
      <c r="N624" s="456">
        <f xml:space="preserve"> Outputs!Q31</f>
        <v>106.7</v>
      </c>
      <c r="O624" s="456">
        <f xml:space="preserve"> Outputs!R31</f>
        <v>108.64026608539625</v>
      </c>
      <c r="P624" s="456">
        <f xml:space="preserve"> Outputs!S31</f>
        <v>110.79495729512315</v>
      </c>
      <c r="Q624" s="456">
        <f xml:space="preserve"> Outputs!T31</f>
        <v>113.01085644102571</v>
      </c>
      <c r="R624" s="456">
        <f xml:space="preserve"> Outputs!U31</f>
        <v>115.36524159238483</v>
      </c>
      <c r="S624" s="456">
        <f xml:space="preserve"> Outputs!V31</f>
        <v>117.78791166582499</v>
      </c>
      <c r="T624" s="456">
        <f xml:space="preserve"> Outputs!W31</f>
        <v>120.2614578108074</v>
      </c>
      <c r="U624" s="456">
        <f xml:space="preserve"> Outputs!X31</f>
        <v>122.66668696702355</v>
      </c>
      <c r="V624" s="456">
        <f xml:space="preserve"> Outputs!Y31</f>
        <v>125.12002070636403</v>
      </c>
      <c r="W624" s="456">
        <f xml:space="preserve"> Outputs!Z31</f>
        <v>127.62242112049131</v>
      </c>
      <c r="X624" s="456">
        <f xml:space="preserve"> Outputs!AA31</f>
        <v>130.17486954290115</v>
      </c>
      <c r="Y624" s="456">
        <f xml:space="preserve"> Outputs!AB31</f>
        <v>132.77836693375917</v>
      </c>
    </row>
    <row r="625" spans="1:25" ht="14">
      <c r="A625" t="s">
        <v>851</v>
      </c>
      <c r="B625" s="455" t="s">
        <v>765</v>
      </c>
      <c r="C625" s="455" t="s">
        <v>448</v>
      </c>
      <c r="D625" s="455" t="s">
        <v>50</v>
      </c>
      <c r="E625" s="455" t="s">
        <v>427</v>
      </c>
      <c r="F625" s="455"/>
      <c r="G625" s="456">
        <f xml:space="preserve"> Outputs!J32</f>
        <v>94.7</v>
      </c>
      <c r="H625" s="456">
        <f xml:space="preserve"> Outputs!K32</f>
        <v>97</v>
      </c>
      <c r="I625" s="456">
        <f xml:space="preserve"> Outputs!L32</f>
        <v>98.8</v>
      </c>
      <c r="J625" s="456">
        <f xml:space="preserve"> Outputs!M32</f>
        <v>99.9</v>
      </c>
      <c r="K625" s="456">
        <f xml:space="preserve"> Outputs!N32</f>
        <v>100.3</v>
      </c>
      <c r="L625" s="456">
        <f xml:space="preserve"> Outputs!O32</f>
        <v>101.8</v>
      </c>
      <c r="M625" s="456">
        <f xml:space="preserve"> Outputs!P32</f>
        <v>104.7</v>
      </c>
      <c r="N625" s="456">
        <f xml:space="preserve"> Outputs!Q32</f>
        <v>106.9</v>
      </c>
      <c r="O625" s="456">
        <f xml:space="preserve"> Outputs!R32</f>
        <v>108.81079982217945</v>
      </c>
      <c r="P625" s="456">
        <f xml:space="preserve"> Outputs!S32</f>
        <v>110.97794417493883</v>
      </c>
      <c r="Q625" s="456">
        <f xml:space="preserve"> Outputs!T32</f>
        <v>113.1975030584377</v>
      </c>
      <c r="R625" s="456">
        <f xml:space="preserve"> Outputs!U32</f>
        <v>115.56521326016906</v>
      </c>
      <c r="S625" s="456">
        <f xml:space="preserve"> Outputs!V32</f>
        <v>117.99208273863269</v>
      </c>
      <c r="T625" s="456">
        <f xml:space="preserve"> Outputs!W32</f>
        <v>120.46991647614406</v>
      </c>
      <c r="U625" s="456">
        <f xml:space="preserve"> Outputs!X32</f>
        <v>122.87931480566695</v>
      </c>
      <c r="V625" s="456">
        <f xml:space="preserve"> Outputs!Y32</f>
        <v>125.3369011017803</v>
      </c>
      <c r="W625" s="456">
        <f xml:space="preserve"> Outputs!Z32</f>
        <v>127.8436391238159</v>
      </c>
      <c r="X625" s="456">
        <f xml:space="preserve"> Outputs!AA32</f>
        <v>130.40051190629222</v>
      </c>
      <c r="Y625" s="456">
        <f xml:space="preserve"> Outputs!AB32</f>
        <v>133.00852214441807</v>
      </c>
    </row>
    <row r="626" spans="1:25" ht="14">
      <c r="A626" t="s">
        <v>851</v>
      </c>
      <c r="B626" s="455" t="s">
        <v>766</v>
      </c>
      <c r="C626" s="455" t="s">
        <v>449</v>
      </c>
      <c r="D626" s="455" t="s">
        <v>50</v>
      </c>
      <c r="E626" s="455" t="s">
        <v>427</v>
      </c>
      <c r="F626" s="455"/>
      <c r="G626" s="456">
        <f xml:space="preserve"> Outputs!J33</f>
        <v>95</v>
      </c>
      <c r="H626" s="456">
        <f xml:space="preserve"> Outputs!K33</f>
        <v>97.3</v>
      </c>
      <c r="I626" s="456">
        <f xml:space="preserve"> Outputs!L33</f>
        <v>99.2</v>
      </c>
      <c r="J626" s="456">
        <f xml:space="preserve"> Outputs!M33</f>
        <v>99.9</v>
      </c>
      <c r="K626" s="456">
        <f xml:space="preserve"> Outputs!N33</f>
        <v>100.4</v>
      </c>
      <c r="L626" s="456">
        <f xml:space="preserve"> Outputs!O33</f>
        <v>102.2</v>
      </c>
      <c r="M626" s="456">
        <f xml:space="preserve"> Outputs!P33</f>
        <v>105</v>
      </c>
      <c r="N626" s="456">
        <f xml:space="preserve"> Outputs!Q33</f>
        <v>107.1</v>
      </c>
      <c r="O626" s="456">
        <f xml:space="preserve"> Outputs!R33</f>
        <v>108.98160124751338</v>
      </c>
      <c r="P626" s="456">
        <f xml:space="preserve"> Outputs!S33</f>
        <v>111.1612332724637</v>
      </c>
      <c r="Q626" s="456">
        <f xml:space="preserve"> Outputs!T33</f>
        <v>113.38445793791308</v>
      </c>
      <c r="R626" s="456">
        <f xml:space="preserve"> Outputs!U33</f>
        <v>115.76553155460934</v>
      </c>
      <c r="S626" s="456">
        <f xml:space="preserve"> Outputs!V33</f>
        <v>118.19660771725621</v>
      </c>
      <c r="T626" s="456">
        <f xml:space="preserve"> Outputs!W33</f>
        <v>120.67873647931867</v>
      </c>
      <c r="U626" s="456">
        <f xml:space="preserve"> Outputs!X33</f>
        <v>123.09231120890504</v>
      </c>
      <c r="V626" s="456">
        <f xml:space="preserve"> Outputs!Y33</f>
        <v>125.55415743308315</v>
      </c>
      <c r="W626" s="456">
        <f xml:space="preserve"> Outputs!Z33</f>
        <v>128.0652405817448</v>
      </c>
      <c r="X626" s="456">
        <f xml:space="preserve"> Outputs!AA33</f>
        <v>130.6265453933797</v>
      </c>
      <c r="Y626" s="456">
        <f xml:space="preserve"> Outputs!AB33</f>
        <v>133.23907630124731</v>
      </c>
    </row>
    <row r="627" spans="1:25" ht="14">
      <c r="A627" t="s">
        <v>851</v>
      </c>
      <c r="B627" s="455" t="s">
        <v>767</v>
      </c>
      <c r="C627" s="455" t="s">
        <v>450</v>
      </c>
      <c r="D627" s="455" t="s">
        <v>50</v>
      </c>
      <c r="E627" s="455" t="s">
        <v>427</v>
      </c>
      <c r="F627" s="455"/>
      <c r="G627" s="456">
        <f xml:space="preserve"> Outputs!J34</f>
        <v>94.7</v>
      </c>
      <c r="H627" s="456">
        <f xml:space="preserve"> Outputs!K34</f>
        <v>97</v>
      </c>
      <c r="I627" s="456">
        <f xml:space="preserve"> Outputs!L34</f>
        <v>98.7</v>
      </c>
      <c r="J627" s="456">
        <f xml:space="preserve"> Outputs!M34</f>
        <v>99.2</v>
      </c>
      <c r="K627" s="456">
        <f xml:space="preserve"> Outputs!N34</f>
        <v>99.9</v>
      </c>
      <c r="L627" s="456">
        <f xml:space="preserve"> Outputs!O34</f>
        <v>101.8</v>
      </c>
      <c r="M627" s="456">
        <f xml:space="preserve"> Outputs!P34</f>
        <v>104.5</v>
      </c>
      <c r="N627" s="456">
        <f xml:space="preserve"> Outputs!Q34</f>
        <v>106.4</v>
      </c>
      <c r="O627" s="456">
        <f xml:space="preserve"> Outputs!R34</f>
        <v>109.1615932223871</v>
      </c>
      <c r="P627" s="456">
        <f xml:space="preserve"> Outputs!S34</f>
        <v>111.3448250868349</v>
      </c>
      <c r="Q627" s="456">
        <f xml:space="preserve"> Outputs!T34</f>
        <v>113.58099615723886</v>
      </c>
      <c r="R627" s="456">
        <f xml:space="preserve"> Outputs!U34</f>
        <v>115.96619707654096</v>
      </c>
      <c r="S627" s="456">
        <f xml:space="preserve"> Outputs!V34</f>
        <v>118.40148721514839</v>
      </c>
      <c r="T627" s="456">
        <f xml:space="preserve"> Outputs!W34</f>
        <v>120.88791844666659</v>
      </c>
      <c r="U627" s="456">
        <f xml:space="preserve"> Outputs!X34</f>
        <v>123.30567681559992</v>
      </c>
      <c r="V627" s="456">
        <f xml:space="preserve"> Outputs!Y34</f>
        <v>125.77179035191192</v>
      </c>
      <c r="W627" s="456">
        <f xml:space="preserve"> Outputs!Z34</f>
        <v>128.28722615895015</v>
      </c>
      <c r="X627" s="456">
        <f xml:space="preserve"> Outputs!AA34</f>
        <v>130.85297068212915</v>
      </c>
      <c r="Y627" s="456">
        <f xml:space="preserve"> Outputs!AB34</f>
        <v>133.47003009577173</v>
      </c>
    </row>
    <row r="628" spans="1:25" ht="14">
      <c r="A628" t="s">
        <v>851</v>
      </c>
      <c r="B628" s="455" t="s">
        <v>768</v>
      </c>
      <c r="C628" s="455" t="s">
        <v>451</v>
      </c>
      <c r="D628" s="455" t="s">
        <v>50</v>
      </c>
      <c r="E628" s="455" t="s">
        <v>427</v>
      </c>
      <c r="F628" s="455"/>
      <c r="G628" s="456">
        <f xml:space="preserve"> Outputs!J35</f>
        <v>95.2</v>
      </c>
      <c r="H628" s="456">
        <f xml:space="preserve"> Outputs!K35</f>
        <v>97.5</v>
      </c>
      <c r="I628" s="456">
        <f xml:space="preserve"> Outputs!L35</f>
        <v>99.1</v>
      </c>
      <c r="J628" s="456">
        <f xml:space="preserve"> Outputs!M35</f>
        <v>99.5</v>
      </c>
      <c r="K628" s="456">
        <f xml:space="preserve"> Outputs!N35</f>
        <v>100.1</v>
      </c>
      <c r="L628" s="456">
        <f xml:space="preserve"> Outputs!O35</f>
        <v>102.4</v>
      </c>
      <c r="M628" s="456">
        <f xml:space="preserve"> Outputs!P35</f>
        <v>104.9</v>
      </c>
      <c r="N628" s="456">
        <f xml:space="preserve"> Outputs!Q35</f>
        <v>106.8</v>
      </c>
      <c r="O628" s="456">
        <f xml:space="preserve"> Outputs!R35</f>
        <v>109.34188246864102</v>
      </c>
      <c r="P628" s="456">
        <f xml:space="preserve"> Outputs!S35</f>
        <v>111.52872011801389</v>
      </c>
      <c r="Q628" s="456">
        <f xml:space="preserve"> Outputs!T35</f>
        <v>113.7778750517538</v>
      </c>
      <c r="R628" s="456">
        <f xml:space="preserve"> Outputs!U35</f>
        <v>116.16721042784071</v>
      </c>
      <c r="S628" s="456">
        <f xml:space="preserve"> Outputs!V35</f>
        <v>118.60672184682544</v>
      </c>
      <c r="T628" s="456">
        <f xml:space="preserve"> Outputs!W35</f>
        <v>121.09746300560886</v>
      </c>
      <c r="U628" s="456">
        <f xml:space="preserve"> Outputs!X35</f>
        <v>123.51941226572104</v>
      </c>
      <c r="V628" s="456">
        <f xml:space="preserve"> Outputs!Y35</f>
        <v>125.98980051103547</v>
      </c>
      <c r="W628" s="456">
        <f xml:space="preserve"> Outputs!Z35</f>
        <v>128.50959652125619</v>
      </c>
      <c r="X628" s="456">
        <f xml:space="preserve"> Outputs!AA35</f>
        <v>131.07978845168131</v>
      </c>
      <c r="Y628" s="456">
        <f xml:space="preserve"> Outputs!AB35</f>
        <v>133.70138422071494</v>
      </c>
    </row>
    <row r="629" spans="1:25" ht="14">
      <c r="A629" t="s">
        <v>851</v>
      </c>
      <c r="B629" s="455" t="s">
        <v>769</v>
      </c>
      <c r="C629" s="455" t="s">
        <v>452</v>
      </c>
      <c r="D629" s="455" t="s">
        <v>50</v>
      </c>
      <c r="E629" s="455" t="s">
        <v>427</v>
      </c>
      <c r="F629" s="455"/>
      <c r="G629" s="456">
        <f xml:space="preserve"> Outputs!J36</f>
        <v>95.4</v>
      </c>
      <c r="H629" s="456">
        <f xml:space="preserve"> Outputs!K36</f>
        <v>97.8</v>
      </c>
      <c r="I629" s="456">
        <f xml:space="preserve"> Outputs!L36</f>
        <v>99.3</v>
      </c>
      <c r="J629" s="456">
        <f xml:space="preserve"> Outputs!M36</f>
        <v>99.6</v>
      </c>
      <c r="K629" s="456">
        <f xml:space="preserve"> Outputs!N36</f>
        <v>100.4</v>
      </c>
      <c r="L629" s="456">
        <f xml:space="preserve"> Outputs!O36</f>
        <v>102.7</v>
      </c>
      <c r="M629" s="456">
        <f xml:space="preserve"> Outputs!P36</f>
        <v>105.1</v>
      </c>
      <c r="N629" s="456">
        <f xml:space="preserve"> Outputs!Q36</f>
        <v>107</v>
      </c>
      <c r="O629" s="456">
        <f xml:space="preserve"> Outputs!R36</f>
        <v>109.52246947724298</v>
      </c>
      <c r="P629" s="456">
        <f xml:space="preserve"> Outputs!S36</f>
        <v>111.7129188667879</v>
      </c>
      <c r="Q629" s="456">
        <f xml:space="preserve"> Outputs!T36</f>
        <v>113.97509521197706</v>
      </c>
      <c r="R629" s="456">
        <f xml:space="preserve"> Outputs!U36</f>
        <v>116.36857221142867</v>
      </c>
      <c r="S629" s="456">
        <f xml:space="preserve"> Outputs!V36</f>
        <v>118.81231222786873</v>
      </c>
      <c r="T629" s="456">
        <f xml:space="preserve"> Outputs!W36</f>
        <v>121.30737078465407</v>
      </c>
      <c r="U629" s="456">
        <f xml:space="preserve"> Outputs!X36</f>
        <v>123.73351820034715</v>
      </c>
      <c r="V629" s="456">
        <f xml:space="preserve"> Outputs!Y36</f>
        <v>126.20818856435409</v>
      </c>
      <c r="W629" s="456">
        <f xml:space="preserve"> Outputs!Z36</f>
        <v>128.73235233564117</v>
      </c>
      <c r="X629" s="456">
        <f xml:space="preserve"> Outputs!AA36</f>
        <v>131.30699938235398</v>
      </c>
      <c r="Y629" s="456">
        <f xml:space="preserve"> Outputs!AB36</f>
        <v>133.93313937000107</v>
      </c>
    </row>
    <row r="630" spans="1:25" ht="14">
      <c r="A630" t="s">
        <v>851</v>
      </c>
      <c r="B630" s="455" t="s">
        <v>770</v>
      </c>
      <c r="C630" s="455" t="s">
        <v>453</v>
      </c>
      <c r="D630" s="455" t="s">
        <v>1</v>
      </c>
      <c r="E630" s="455" t="s">
        <v>427</v>
      </c>
      <c r="F630" s="455"/>
      <c r="G630" s="558">
        <f xml:space="preserve"> Outputs!J39</f>
        <v>0</v>
      </c>
      <c r="H630" s="558">
        <f xml:space="preserve"> Outputs!K39</f>
        <v>0</v>
      </c>
      <c r="I630" s="558">
        <f xml:space="preserve"> Outputs!L39</f>
        <v>0</v>
      </c>
      <c r="J630" s="558">
        <f xml:space="preserve"> Outputs!M39</f>
        <v>0</v>
      </c>
      <c r="K630" s="558">
        <f xml:space="preserve"> Outputs!N39</f>
        <v>0</v>
      </c>
      <c r="L630" s="558">
        <f xml:space="preserve"> Outputs!O39</f>
        <v>0</v>
      </c>
      <c r="M630" s="558">
        <f xml:space="preserve"> Outputs!P39</f>
        <v>0</v>
      </c>
      <c r="N630" s="558">
        <f xml:space="preserve"> Outputs!Q39</f>
        <v>0.03</v>
      </c>
      <c r="O630" s="558">
        <f xml:space="preserve"> Outputs!R39</f>
        <v>0.03</v>
      </c>
      <c r="P630" s="558">
        <f xml:space="preserve"> Outputs!S39</f>
        <v>0.03</v>
      </c>
      <c r="Q630" s="558">
        <f xml:space="preserve"> Outputs!T39</f>
        <v>0.03</v>
      </c>
      <c r="R630" s="558">
        <f xml:space="preserve"> Outputs!U39</f>
        <v>0.03</v>
      </c>
      <c r="S630" s="558">
        <f xml:space="preserve"> Outputs!V39</f>
        <v>0.03</v>
      </c>
      <c r="T630" s="558">
        <f xml:space="preserve"> Outputs!W39</f>
        <v>0.03</v>
      </c>
      <c r="U630" s="558">
        <f xml:space="preserve"> Outputs!X39</f>
        <v>0.03</v>
      </c>
      <c r="V630" s="558">
        <f xml:space="preserve"> Outputs!Y39</f>
        <v>0.03</v>
      </c>
      <c r="W630" s="558">
        <f xml:space="preserve"> Outputs!Z39</f>
        <v>0.03</v>
      </c>
      <c r="X630" s="558">
        <f xml:space="preserve"> Outputs!AA39</f>
        <v>0.03</v>
      </c>
      <c r="Y630" s="558">
        <f xml:space="preserve"> Outputs!AB39</f>
        <v>0.03</v>
      </c>
    </row>
    <row r="631" spans="1:25" ht="14">
      <c r="A631" t="s">
        <v>851</v>
      </c>
      <c r="B631" s="455" t="s">
        <v>771</v>
      </c>
      <c r="C631" s="455" t="s">
        <v>454</v>
      </c>
      <c r="D631" s="455" t="s">
        <v>50</v>
      </c>
      <c r="E631" s="455" t="s">
        <v>427</v>
      </c>
      <c r="F631" s="455"/>
      <c r="G631" s="456">
        <f xml:space="preserve"> Outputs!J42</f>
        <v>237.3416666666667</v>
      </c>
      <c r="H631" s="456">
        <f xml:space="preserve"> Outputs!K42</f>
        <v>244.67499999999998</v>
      </c>
      <c r="I631" s="456">
        <f xml:space="preserve"> Outputs!L42</f>
        <v>251.73333333333335</v>
      </c>
      <c r="J631" s="456">
        <f xml:space="preserve"> Outputs!M42</f>
        <v>256.66666666666669</v>
      </c>
      <c r="K631" s="456">
        <f xml:space="preserve"> Outputs!N42</f>
        <v>259.43333333333334</v>
      </c>
      <c r="L631" s="456">
        <f xml:space="preserve"> Outputs!O42</f>
        <v>264.99166666666673</v>
      </c>
      <c r="M631" s="456">
        <f xml:space="preserve"> Outputs!P42</f>
        <v>274.90833333333336</v>
      </c>
      <c r="N631" s="456">
        <f xml:space="preserve"> Outputs!Q42</f>
        <v>283.30833333333334</v>
      </c>
      <c r="O631" s="456">
        <f xml:space="preserve"> Outputs!R42</f>
        <v>292.2388184805576</v>
      </c>
      <c r="P631" s="456">
        <f xml:space="preserve"> Outputs!S42</f>
        <v>300.63476148772372</v>
      </c>
      <c r="Q631" s="456">
        <f xml:space="preserve"> Outputs!T42</f>
        <v>309.52983719330012</v>
      </c>
      <c r="R631" s="456">
        <f xml:space="preserve"> Outputs!U42</f>
        <v>319.28116714708784</v>
      </c>
      <c r="S631" s="456">
        <f xml:space="preserve"> Outputs!V42</f>
        <v>329.49816449579481</v>
      </c>
      <c r="T631" s="456">
        <f xml:space="preserve"> Outputs!W42</f>
        <v>340.04210575966027</v>
      </c>
      <c r="U631" s="456">
        <f xml:space="preserve"> Outputs!X42</f>
        <v>350.2433689324501</v>
      </c>
      <c r="V631" s="456">
        <f xml:space="preserve"> Outputs!Y42</f>
        <v>360.75067000042355</v>
      </c>
      <c r="W631" s="456">
        <f xml:space="preserve"> Outputs!Z42</f>
        <v>371.57319010043631</v>
      </c>
      <c r="X631" s="456">
        <f xml:space="preserve"> Outputs!AA42</f>
        <v>382.72038580344935</v>
      </c>
      <c r="Y631" s="456">
        <f xml:space="preserve"> Outputs!AB42</f>
        <v>394.20199737755303</v>
      </c>
    </row>
    <row r="632" spans="1:25" ht="14">
      <c r="A632" t="s">
        <v>851</v>
      </c>
      <c r="B632" s="455" t="s">
        <v>772</v>
      </c>
      <c r="C632" s="455" t="s">
        <v>455</v>
      </c>
      <c r="D632" s="455" t="s">
        <v>50</v>
      </c>
      <c r="E632" s="455" t="s">
        <v>427</v>
      </c>
      <c r="F632" s="455"/>
      <c r="G632" s="456">
        <f xml:space="preserve"> Outputs!J43</f>
        <v>94.308333333333351</v>
      </c>
      <c r="H632" s="456">
        <f xml:space="preserve"> Outputs!K43</f>
        <v>96.583333333333314</v>
      </c>
      <c r="I632" s="456">
        <f xml:space="preserve"> Outputs!L43</f>
        <v>98.600000000000009</v>
      </c>
      <c r="J632" s="456">
        <f xml:space="preserve"> Outputs!M43</f>
        <v>99.72499999999998</v>
      </c>
      <c r="K632" s="456">
        <f xml:space="preserve"> Outputs!N43</f>
        <v>100.16666666666667</v>
      </c>
      <c r="L632" s="456">
        <f xml:space="preserve"> Outputs!O43</f>
        <v>101.54166666666667</v>
      </c>
      <c r="M632" s="456">
        <f xml:space="preserve"> Outputs!P43</f>
        <v>104.21666666666665</v>
      </c>
      <c r="N632" s="456">
        <f xml:space="preserve"> Outputs!Q43</f>
        <v>106.43333333333334</v>
      </c>
      <c r="O632" s="456">
        <f xml:space="preserve"> Outputs!R43</f>
        <v>108.55238432841576</v>
      </c>
      <c r="P632" s="456">
        <f xml:space="preserve"> Outputs!S43</f>
        <v>110.7053733013603</v>
      </c>
      <c r="Q632" s="456">
        <f xml:space="preserve"> Outputs!T43</f>
        <v>112.92412852304592</v>
      </c>
      <c r="R632" s="456">
        <f xml:space="preserve"> Outputs!U43</f>
        <v>115.26744552524362</v>
      </c>
      <c r="S632" s="456">
        <f xml:space="preserve"> Outputs!V43</f>
        <v>117.68806188127378</v>
      </c>
      <c r="T632" s="456">
        <f xml:space="preserve"> Outputs!W43</f>
        <v>120.15951118078063</v>
      </c>
      <c r="U632" s="456">
        <f xml:space="preserve"> Outputs!X43</f>
        <v>122.56270140439625</v>
      </c>
      <c r="V632" s="456">
        <f xml:space="preserve"> Outputs!Y43</f>
        <v>125.01395543248417</v>
      </c>
      <c r="W632" s="456">
        <f xml:space="preserve"> Outputs!Z43</f>
        <v>127.51423454113387</v>
      </c>
      <c r="X632" s="456">
        <f xml:space="preserve"> Outputs!AA43</f>
        <v>130.06451923195652</v>
      </c>
      <c r="Y632" s="456">
        <f xml:space="preserve"> Outputs!AB43</f>
        <v>132.66580961659568</v>
      </c>
    </row>
    <row r="633" spans="1:25" ht="14">
      <c r="A633" t="s">
        <v>851</v>
      </c>
      <c r="B633" s="455" t="s">
        <v>773</v>
      </c>
      <c r="C633" s="455" t="s">
        <v>456</v>
      </c>
      <c r="D633" s="455" t="s">
        <v>1</v>
      </c>
      <c r="E633" s="455" t="s">
        <v>427</v>
      </c>
      <c r="F633" s="455"/>
      <c r="G633" s="558">
        <f xml:space="preserve"> Outputs!J46</f>
        <v>0</v>
      </c>
      <c r="H633" s="558">
        <f xml:space="preserve"> Outputs!K46</f>
        <v>2.9769392033542896E-2</v>
      </c>
      <c r="I633" s="558">
        <f xml:space="preserve"> Outputs!L46</f>
        <v>2.6465798045602673E-2</v>
      </c>
      <c r="J633" s="558">
        <f xml:space="preserve"> Outputs!M46</f>
        <v>1.983339944466489E-2</v>
      </c>
      <c r="K633" s="558">
        <f xml:space="preserve"> Outputs!N46</f>
        <v>1.0501750291715295E-2</v>
      </c>
      <c r="L633" s="558">
        <f xml:space="preserve"> Outputs!O46</f>
        <v>2.1939953810623525E-2</v>
      </c>
      <c r="M633" s="558">
        <f xml:space="preserve"> Outputs!P46</f>
        <v>3.8794726930320156E-2</v>
      </c>
      <c r="N633" s="558">
        <f xml:space="preserve"> Outputs!Q46</f>
        <v>3.1907179115300943E-2</v>
      </c>
      <c r="O633" s="558">
        <f xml:space="preserve"> Outputs!R46</f>
        <v>3.1089286235452596E-2</v>
      </c>
      <c r="P633" s="558">
        <f xml:space="preserve"> Outputs!S46</f>
        <v>2.7916629489431743E-2</v>
      </c>
      <c r="Q633" s="558">
        <f xml:space="preserve"> Outputs!T46</f>
        <v>2.9833184821123959E-2</v>
      </c>
      <c r="R633" s="558">
        <f xml:space="preserve"> Outputs!U46</f>
        <v>3.1833185109294782E-2</v>
      </c>
      <c r="S633" s="558">
        <f xml:space="preserve"> Outputs!V46</f>
        <v>3.2000000000000473E-2</v>
      </c>
      <c r="T633" s="558">
        <f xml:space="preserve"> Outputs!W46</f>
        <v>3.200000000000025E-2</v>
      </c>
      <c r="U633" s="558">
        <f xml:space="preserve"> Outputs!X46</f>
        <v>3.0000000000000027E-2</v>
      </c>
      <c r="V633" s="558">
        <f xml:space="preserve"> Outputs!Y46</f>
        <v>3.0000000000000027E-2</v>
      </c>
      <c r="W633" s="558">
        <f xml:space="preserve"> Outputs!Z46</f>
        <v>3.0000000000000027E-2</v>
      </c>
      <c r="X633" s="558">
        <f xml:space="preserve"> Outputs!AA46</f>
        <v>3.0000000000000027E-2</v>
      </c>
      <c r="Y633" s="558">
        <f xml:space="preserve"> Outputs!AB46</f>
        <v>3.0000000000000027E-2</v>
      </c>
    </row>
    <row r="634" spans="1:25" ht="14">
      <c r="A634" t="s">
        <v>851</v>
      </c>
      <c r="B634" s="455" t="s">
        <v>774</v>
      </c>
      <c r="C634" s="455" t="s">
        <v>457</v>
      </c>
      <c r="D634" s="455" t="s">
        <v>1</v>
      </c>
      <c r="E634" s="455" t="s">
        <v>427</v>
      </c>
      <c r="F634" s="455"/>
      <c r="G634" s="558">
        <f xml:space="preserve"> Outputs!J47</f>
        <v>0</v>
      </c>
      <c r="H634" s="558">
        <f xml:space="preserve"> Outputs!K47</f>
        <v>3.0897791510129391E-2</v>
      </c>
      <c r="I634" s="558">
        <f xml:space="preserve"> Outputs!L47</f>
        <v>2.8847791287762714E-2</v>
      </c>
      <c r="J634" s="558">
        <f xml:space="preserve"> Outputs!M47</f>
        <v>1.9597457627118731E-2</v>
      </c>
      <c r="K634" s="558">
        <f xml:space="preserve"> Outputs!N47</f>
        <v>1.0779220779220777E-2</v>
      </c>
      <c r="L634" s="558">
        <f xml:space="preserve"> Outputs!O47</f>
        <v>2.1424900424001248E-2</v>
      </c>
      <c r="M634" s="558">
        <f xml:space="preserve"> Outputs!P47</f>
        <v>3.7422560457875953E-2</v>
      </c>
      <c r="N634" s="558">
        <f xml:space="preserve"> Outputs!Q47</f>
        <v>3.0555639758707454E-2</v>
      </c>
      <c r="O634" s="558">
        <f xml:space="preserve"> Outputs!R47</f>
        <v>3.1522140708501123E-2</v>
      </c>
      <c r="P634" s="558">
        <f xml:space="preserve"> Outputs!S47</f>
        <v>2.8729732247137152E-2</v>
      </c>
      <c r="Q634" s="558">
        <f xml:space="preserve"> Outputs!T47</f>
        <v>2.9587648685595047E-2</v>
      </c>
      <c r="R634" s="558">
        <f xml:space="preserve"> Outputs!U47</f>
        <v>3.1503683270760252E-2</v>
      </c>
      <c r="S634" s="558">
        <f xml:space="preserve"> Outputs!V47</f>
        <v>3.2000000000000473E-2</v>
      </c>
      <c r="T634" s="558">
        <f xml:space="preserve"> Outputs!W47</f>
        <v>3.2000000000000028E-2</v>
      </c>
      <c r="U634" s="558">
        <f xml:space="preserve"> Outputs!X47</f>
        <v>3.0000000000000027E-2</v>
      </c>
      <c r="V634" s="558">
        <f xml:space="preserve"> Outputs!Y47</f>
        <v>2.9999999999999805E-2</v>
      </c>
      <c r="W634" s="558">
        <f xml:space="preserve"> Outputs!Z47</f>
        <v>3.0000000000000027E-2</v>
      </c>
      <c r="X634" s="558">
        <f xml:space="preserve"> Outputs!AA47</f>
        <v>2.9999999999999805E-2</v>
      </c>
      <c r="Y634" s="558">
        <f xml:space="preserve"> Outputs!AB47</f>
        <v>3.0000000000000471E-2</v>
      </c>
    </row>
    <row r="635" spans="1:25" ht="14">
      <c r="A635" t="s">
        <v>851</v>
      </c>
      <c r="B635" s="455" t="s">
        <v>775</v>
      </c>
      <c r="C635" s="455" t="s">
        <v>458</v>
      </c>
      <c r="D635" s="455" t="s">
        <v>1</v>
      </c>
      <c r="E635" s="455" t="s">
        <v>427</v>
      </c>
      <c r="F635" s="455"/>
      <c r="G635" s="558">
        <f xml:space="preserve"> Outputs!J48</f>
        <v>0</v>
      </c>
      <c r="H635" s="558">
        <f xml:space="preserve"> Outputs!K48</f>
        <v>3.2807308970099536E-2</v>
      </c>
      <c r="I635" s="558">
        <f xml:space="preserve"> Outputs!L48</f>
        <v>2.4527543224768911E-2</v>
      </c>
      <c r="J635" s="558">
        <f xml:space="preserve"> Outputs!M48</f>
        <v>9.0266875981162009E-3</v>
      </c>
      <c r="K635" s="558">
        <f xml:space="preserve"> Outputs!N48</f>
        <v>1.5558148580318898E-2</v>
      </c>
      <c r="L635" s="558">
        <f xml:space="preserve"> Outputs!O48</f>
        <v>3.1405591727307502E-2</v>
      </c>
      <c r="M635" s="558">
        <f xml:space="preserve"> Outputs!P48</f>
        <v>3.3419977720014815E-2</v>
      </c>
      <c r="N635" s="558">
        <f xml:space="preserve"> Outputs!Q48</f>
        <v>2.4434063959755781E-2</v>
      </c>
      <c r="O635" s="558">
        <f xml:space="preserve"> Outputs!R48</f>
        <v>3.8715075829605539E-2</v>
      </c>
      <c r="P635" s="558">
        <f xml:space="preserve"> Outputs!S48</f>
        <v>2.8499635627448061E-2</v>
      </c>
      <c r="Q635" s="558">
        <f xml:space="preserve"> Outputs!T48</f>
        <v>3.0499636334166969E-2</v>
      </c>
      <c r="R635" s="558">
        <f xml:space="preserve"> Outputs!U48</f>
        <v>3.2000000000000473E-2</v>
      </c>
      <c r="S635" s="558">
        <f xml:space="preserve"> Outputs!V48</f>
        <v>3.200000000000025E-2</v>
      </c>
      <c r="T635" s="558">
        <f xml:space="preserve"> Outputs!W48</f>
        <v>3.2000000000000473E-2</v>
      </c>
      <c r="U635" s="558">
        <f xml:space="preserve"> Outputs!X48</f>
        <v>3.0000000000000027E-2</v>
      </c>
      <c r="V635" s="558">
        <f xml:space="preserve"> Outputs!Y48</f>
        <v>3.0000000000000027E-2</v>
      </c>
      <c r="W635" s="558">
        <f xml:space="preserve"> Outputs!Z48</f>
        <v>3.0000000000000027E-2</v>
      </c>
      <c r="X635" s="558">
        <f xml:space="preserve"> Outputs!AA48</f>
        <v>3.0000000000000027E-2</v>
      </c>
      <c r="Y635" s="558">
        <f xml:space="preserve"> Outputs!AB48</f>
        <v>3.0000000000000027E-2</v>
      </c>
    </row>
    <row r="636" spans="1:25" ht="14">
      <c r="A636" t="s">
        <v>851</v>
      </c>
      <c r="B636" s="455" t="s">
        <v>776</v>
      </c>
      <c r="C636" s="455" t="s">
        <v>459</v>
      </c>
      <c r="D636" s="455" t="s">
        <v>1</v>
      </c>
      <c r="E636" s="455" t="s">
        <v>427</v>
      </c>
      <c r="F636" s="455"/>
      <c r="G636" s="558">
        <f xml:space="preserve"> Outputs!J49</f>
        <v>0</v>
      </c>
      <c r="H636" s="558">
        <f xml:space="preserve"> Outputs!K49</f>
        <v>2.428722280887019E-2</v>
      </c>
      <c r="I636" s="558">
        <f xml:space="preserve"> Outputs!L49</f>
        <v>1.8556701030927769E-2</v>
      </c>
      <c r="J636" s="558">
        <f xml:space="preserve"> Outputs!M49</f>
        <v>1.1133603238866474E-2</v>
      </c>
      <c r="K636" s="558">
        <f xml:space="preserve"> Outputs!N49</f>
        <v>4.0040040040039138E-3</v>
      </c>
      <c r="L636" s="558">
        <f xml:space="preserve"> Outputs!O49</f>
        <v>1.4955134596211339E-2</v>
      </c>
      <c r="M636" s="558">
        <f xml:space="preserve"> Outputs!P49</f>
        <v>2.8487229862475427E-2</v>
      </c>
      <c r="N636" s="558">
        <f xml:space="preserve"> Outputs!Q49</f>
        <v>2.1012416427889313E-2</v>
      </c>
      <c r="O636" s="558">
        <f xml:space="preserve"> Outputs!R49</f>
        <v>1.7874647541435307E-2</v>
      </c>
      <c r="P636" s="558">
        <f xml:space="preserve"> Outputs!S49</f>
        <v>1.9916629197662017E-2</v>
      </c>
      <c r="Q636" s="558">
        <f xml:space="preserve"> Outputs!T49</f>
        <v>2.0000000000000906E-2</v>
      </c>
      <c r="R636" s="558">
        <f xml:space="preserve"> Outputs!U49</f>
        <v>2.0916629234383644E-2</v>
      </c>
      <c r="S636" s="558">
        <f xml:space="preserve"> Outputs!V49</f>
        <v>2.1000000000000796E-2</v>
      </c>
      <c r="T636" s="558">
        <f xml:space="preserve"> Outputs!W49</f>
        <v>2.1000000000000796E-2</v>
      </c>
      <c r="U636" s="558">
        <f xml:space="preserve"> Outputs!X49</f>
        <v>2.0000000000000018E-2</v>
      </c>
      <c r="V636" s="558">
        <f xml:space="preserve"> Outputs!Y49</f>
        <v>2.0000000000000018E-2</v>
      </c>
      <c r="W636" s="558">
        <f xml:space="preserve"> Outputs!Z49</f>
        <v>2.0000000000000018E-2</v>
      </c>
      <c r="X636" s="558">
        <f xml:space="preserve"> Outputs!AA49</f>
        <v>2.0000000000000018E-2</v>
      </c>
      <c r="Y636" s="558">
        <f xml:space="preserve"> Outputs!AB49</f>
        <v>2.0000000000000018E-2</v>
      </c>
    </row>
    <row r="637" spans="1:25" ht="14">
      <c r="A637" t="s">
        <v>851</v>
      </c>
      <c r="B637" s="455" t="s">
        <v>777</v>
      </c>
      <c r="C637" s="455" t="s">
        <v>460</v>
      </c>
      <c r="D637" s="455" t="s">
        <v>1</v>
      </c>
      <c r="E637" s="455" t="s">
        <v>427</v>
      </c>
      <c r="F637" s="455"/>
      <c r="G637" s="558">
        <f xml:space="preserve"> Outputs!J50</f>
        <v>0</v>
      </c>
      <c r="H637" s="558">
        <f xml:space="preserve"> Outputs!K50</f>
        <v>2.4123000795263305E-2</v>
      </c>
      <c r="I637" s="558">
        <f xml:space="preserve"> Outputs!L50</f>
        <v>2.088006902502193E-2</v>
      </c>
      <c r="J637" s="558">
        <f xml:space="preserve"> Outputs!M50</f>
        <v>1.1409736308316099E-2</v>
      </c>
      <c r="K637" s="558">
        <f xml:space="preserve"> Outputs!N50</f>
        <v>4.4288459931480784E-3</v>
      </c>
      <c r="L637" s="558">
        <f xml:space="preserve"> Outputs!O50</f>
        <v>1.3727121464226277E-2</v>
      </c>
      <c r="M637" s="558">
        <f xml:space="preserve"> Outputs!P50</f>
        <v>2.6343865408288814E-2</v>
      </c>
      <c r="N637" s="558">
        <f xml:space="preserve"> Outputs!Q50</f>
        <v>2.1269790500559882E-2</v>
      </c>
      <c r="O637" s="558">
        <f xml:space="preserve"> Outputs!R50</f>
        <v>1.9909655450194963E-2</v>
      </c>
      <c r="P637" s="558">
        <f xml:space="preserve"> Outputs!S50</f>
        <v>1.983364056224568E-2</v>
      </c>
      <c r="Q637" s="558">
        <f xml:space="preserve"> Outputs!T50</f>
        <v>2.0041983108134875E-2</v>
      </c>
      <c r="R637" s="558">
        <f xml:space="preserve"> Outputs!U50</f>
        <v>2.0751251595618525E-2</v>
      </c>
      <c r="S637" s="558">
        <f xml:space="preserve"> Outputs!V50</f>
        <v>2.1000000000000352E-2</v>
      </c>
      <c r="T637" s="558">
        <f xml:space="preserve"> Outputs!W50</f>
        <v>2.1000000000000796E-2</v>
      </c>
      <c r="U637" s="558">
        <f xml:space="preserve"> Outputs!X50</f>
        <v>2.0000000000000018E-2</v>
      </c>
      <c r="V637" s="558">
        <f xml:space="preserve"> Outputs!Y50</f>
        <v>2.0000000000000018E-2</v>
      </c>
      <c r="W637" s="558">
        <f xml:space="preserve"> Outputs!Z50</f>
        <v>2.000000000000024E-2</v>
      </c>
      <c r="X637" s="558">
        <f xml:space="preserve"> Outputs!AA50</f>
        <v>1.9999999999999796E-2</v>
      </c>
      <c r="Y637" s="558">
        <f xml:space="preserve"> Outputs!AB50</f>
        <v>2.000000000000024E-2</v>
      </c>
    </row>
    <row r="638" spans="1:25" ht="14">
      <c r="A638" t="s">
        <v>851</v>
      </c>
      <c r="B638" s="455" t="s">
        <v>744</v>
      </c>
      <c r="C638" s="455" t="s">
        <v>461</v>
      </c>
      <c r="D638" s="455" t="s">
        <v>1</v>
      </c>
      <c r="E638" s="455" t="s">
        <v>427</v>
      </c>
      <c r="F638" s="455"/>
      <c r="G638" s="558">
        <f xml:space="preserve"> Outputs!J51</f>
        <v>0</v>
      </c>
      <c r="H638" s="558">
        <f xml:space="preserve"> Outputs!K51</f>
        <v>2.515723270440251E-2</v>
      </c>
      <c r="I638" s="558">
        <f xml:space="preserve"> Outputs!L51</f>
        <v>1.5337423312883347E-2</v>
      </c>
      <c r="J638" s="558">
        <f xml:space="preserve"> Outputs!M51</f>
        <v>3.0211480362536403E-3</v>
      </c>
      <c r="K638" s="558">
        <f xml:space="preserve"> Outputs!N51</f>
        <v>8.0321285140563248E-3</v>
      </c>
      <c r="L638" s="558">
        <f xml:space="preserve"> Outputs!O51</f>
        <v>2.2908366533864521E-2</v>
      </c>
      <c r="M638" s="558">
        <f xml:space="preserve"> Outputs!P51</f>
        <v>2.3369036027263812E-2</v>
      </c>
      <c r="N638" s="558">
        <f xml:space="preserve"> Outputs!Q51</f>
        <v>1.8078020932445371E-2</v>
      </c>
      <c r="O638" s="558">
        <f xml:space="preserve"> Outputs!R51</f>
        <v>2.3574481095728794E-2</v>
      </c>
      <c r="P638" s="558">
        <f xml:space="preserve"> Outputs!S51</f>
        <v>2.0000000000000684E-2</v>
      </c>
      <c r="Q638" s="558">
        <f xml:space="preserve"> Outputs!T51</f>
        <v>2.0249908140764772E-2</v>
      </c>
      <c r="R638" s="558">
        <f xml:space="preserve"> Outputs!U51</f>
        <v>2.1000000000000796E-2</v>
      </c>
      <c r="S638" s="558">
        <f xml:space="preserve"> Outputs!V51</f>
        <v>2.1000000000000574E-2</v>
      </c>
      <c r="T638" s="558">
        <f xml:space="preserve"> Outputs!W51</f>
        <v>2.1000000000000796E-2</v>
      </c>
      <c r="U638" s="558">
        <f xml:space="preserve"> Outputs!X51</f>
        <v>2.0000000000000018E-2</v>
      </c>
      <c r="V638" s="558">
        <f xml:space="preserve"> Outputs!Y51</f>
        <v>2.0000000000000018E-2</v>
      </c>
      <c r="W638" s="558">
        <f xml:space="preserve"> Outputs!Z51</f>
        <v>2.0000000000000018E-2</v>
      </c>
      <c r="X638" s="558">
        <f xml:space="preserve"> Outputs!AA51</f>
        <v>2.0000000000000018E-2</v>
      </c>
      <c r="Y638" s="558">
        <f xml:space="preserve"> Outputs!AB51</f>
        <v>2.0000000000000018E-2</v>
      </c>
    </row>
    <row r="639" spans="1:25" ht="14">
      <c r="A639" t="s">
        <v>851</v>
      </c>
      <c r="B639" s="455" t="s">
        <v>778</v>
      </c>
      <c r="C639" s="455" t="s">
        <v>462</v>
      </c>
      <c r="D639" s="455" t="s">
        <v>1</v>
      </c>
      <c r="E639" s="455" t="s">
        <v>427</v>
      </c>
      <c r="F639" s="455"/>
      <c r="G639" s="558">
        <f xml:space="preserve"> Outputs!J52</f>
        <v>0</v>
      </c>
      <c r="H639" s="558">
        <f xml:space="preserve"> Outputs!K52</f>
        <v>6.7747907148660858E-3</v>
      </c>
      <c r="I639" s="558">
        <f xml:space="preserve"> Outputs!L52</f>
        <v>7.967722262740784E-3</v>
      </c>
      <c r="J639" s="558">
        <f xml:space="preserve"> Outputs!M52</f>
        <v>8.1877213188026321E-3</v>
      </c>
      <c r="K639" s="558">
        <f xml:space="preserve"> Outputs!N52</f>
        <v>6.3503747860726989E-3</v>
      </c>
      <c r="L639" s="558">
        <f xml:space="preserve"> Outputs!O52</f>
        <v>7.6977789597749702E-3</v>
      </c>
      <c r="M639" s="558">
        <f xml:space="preserve"> Outputs!P52</f>
        <v>1.1078695049587139E-2</v>
      </c>
      <c r="N639" s="558">
        <f xml:space="preserve"> Outputs!Q52</f>
        <v>9.2858492581475716E-3</v>
      </c>
      <c r="O639" s="558">
        <f xml:space="preserve"> Outputs!R52</f>
        <v>1.161248525830616E-2</v>
      </c>
      <c r="P639" s="558">
        <f xml:space="preserve"> Outputs!S52</f>
        <v>8.8960916848914717E-3</v>
      </c>
      <c r="Q639" s="558">
        <f xml:space="preserve"> Outputs!T52</f>
        <v>9.5456655774601717E-3</v>
      </c>
      <c r="R639" s="558">
        <f xml:space="preserve"> Outputs!U52</f>
        <v>1.0752431675141727E-2</v>
      </c>
      <c r="S639" s="558">
        <f xml:space="preserve"> Outputs!V52</f>
        <v>1.1000000000000121E-2</v>
      </c>
      <c r="T639" s="558">
        <f xml:space="preserve"> Outputs!W52</f>
        <v>1.0999999999999233E-2</v>
      </c>
      <c r="U639" s="558">
        <f xml:space="preserve"> Outputs!X52</f>
        <v>1.0000000000000009E-2</v>
      </c>
      <c r="V639" s="558">
        <f xml:space="preserve"> Outputs!Y52</f>
        <v>9.9999999999997868E-3</v>
      </c>
      <c r="W639" s="558">
        <f xml:space="preserve"> Outputs!Z52</f>
        <v>9.9999999999997868E-3</v>
      </c>
      <c r="X639" s="558">
        <f xml:space="preserve"> Outputs!AA52</f>
        <v>1.0000000000000009E-2</v>
      </c>
      <c r="Y639" s="558">
        <f xml:space="preserve"> Outputs!AB52</f>
        <v>1.0000000000000231E-2</v>
      </c>
    </row>
    <row r="640" spans="1:25" ht="14">
      <c r="A640" t="s">
        <v>851</v>
      </c>
      <c r="B640" s="455" t="s">
        <v>779</v>
      </c>
      <c r="C640" s="455" t="s">
        <v>463</v>
      </c>
      <c r="D640" s="455" t="s">
        <v>1</v>
      </c>
      <c r="E640" s="455" t="s">
        <v>427</v>
      </c>
      <c r="F640" s="455"/>
      <c r="G640" s="558">
        <f xml:space="preserve"> Outputs!J55</f>
        <v>0</v>
      </c>
      <c r="H640" s="558">
        <f xml:space="preserve"> Outputs!K55</f>
        <v>0</v>
      </c>
      <c r="I640" s="558">
        <f xml:space="preserve"> Outputs!L55</f>
        <v>0</v>
      </c>
      <c r="J640" s="558">
        <f xml:space="preserve"> Outputs!M55</f>
        <v>0</v>
      </c>
      <c r="K640" s="558">
        <f xml:space="preserve"> Outputs!N55</f>
        <v>0</v>
      </c>
      <c r="L640" s="558">
        <f xml:space="preserve"> Outputs!O55</f>
        <v>0</v>
      </c>
      <c r="M640" s="558">
        <f xml:space="preserve"> Outputs!P55</f>
        <v>0</v>
      </c>
      <c r="N640" s="558">
        <f xml:space="preserve"> Outputs!Q55</f>
        <v>0</v>
      </c>
      <c r="O640" s="558">
        <f xml:space="preserve"> Outputs!R55</f>
        <v>0</v>
      </c>
      <c r="P640" s="558">
        <f xml:space="preserve"> Outputs!S55</f>
        <v>0.03</v>
      </c>
      <c r="Q640" s="558">
        <f xml:space="preserve"> Outputs!T55</f>
        <v>0.03</v>
      </c>
      <c r="R640" s="558">
        <f xml:space="preserve"> Outputs!U55</f>
        <v>0.03</v>
      </c>
      <c r="S640" s="558">
        <f xml:space="preserve"> Outputs!V55</f>
        <v>0.03</v>
      </c>
      <c r="T640" s="558">
        <f xml:space="preserve"> Outputs!W55</f>
        <v>0.03</v>
      </c>
      <c r="U640" s="558">
        <f xml:space="preserve"> Outputs!X55</f>
        <v>0.03</v>
      </c>
      <c r="V640" s="558">
        <f xml:space="preserve"> Outputs!Y55</f>
        <v>0.03</v>
      </c>
      <c r="W640" s="558">
        <f xml:space="preserve"> Outputs!Z55</f>
        <v>0.03</v>
      </c>
      <c r="X640" s="558">
        <f xml:space="preserve"> Outputs!AA55</f>
        <v>0.03</v>
      </c>
      <c r="Y640" s="558">
        <f xml:space="preserve"> Outputs!AB55</f>
        <v>0.03</v>
      </c>
    </row>
    <row r="641" spans="1:25" ht="14">
      <c r="A641" t="s">
        <v>851</v>
      </c>
      <c r="B641" s="455" t="s">
        <v>780</v>
      </c>
      <c r="C641" s="455" t="s">
        <v>464</v>
      </c>
      <c r="D641" s="455" t="s">
        <v>1</v>
      </c>
      <c r="E641" s="455" t="s">
        <v>427</v>
      </c>
      <c r="F641" s="455"/>
      <c r="G641" s="558">
        <f xml:space="preserve"> Outputs!J56</f>
        <v>0</v>
      </c>
      <c r="H641" s="558">
        <f xml:space="preserve"> Outputs!K56</f>
        <v>0</v>
      </c>
      <c r="I641" s="558">
        <f xml:space="preserve"> Outputs!L56</f>
        <v>0</v>
      </c>
      <c r="J641" s="558">
        <f xml:space="preserve"> Outputs!M56</f>
        <v>0</v>
      </c>
      <c r="K641" s="558">
        <f xml:space="preserve"> Outputs!N56</f>
        <v>0</v>
      </c>
      <c r="L641" s="558">
        <f xml:space="preserve"> Outputs!O56</f>
        <v>0</v>
      </c>
      <c r="M641" s="558">
        <f xml:space="preserve"> Outputs!P56</f>
        <v>0</v>
      </c>
      <c r="N641" s="558">
        <f xml:space="preserve"> Outputs!Q56</f>
        <v>0</v>
      </c>
      <c r="O641" s="558">
        <f xml:space="preserve"> Outputs!R56</f>
        <v>0</v>
      </c>
      <c r="P641" s="558">
        <f xml:space="preserve"> Outputs!S56</f>
        <v>0.02</v>
      </c>
      <c r="Q641" s="558">
        <f xml:space="preserve"> Outputs!T56</f>
        <v>0.02</v>
      </c>
      <c r="R641" s="558">
        <f xml:space="preserve"> Outputs!U56</f>
        <v>0.02</v>
      </c>
      <c r="S641" s="558">
        <f xml:space="preserve"> Outputs!V56</f>
        <v>0.02</v>
      </c>
      <c r="T641" s="558">
        <f xml:space="preserve"> Outputs!W56</f>
        <v>0.02</v>
      </c>
      <c r="U641" s="558">
        <f xml:space="preserve"> Outputs!X56</f>
        <v>0.02</v>
      </c>
      <c r="V641" s="558">
        <f xml:space="preserve"> Outputs!Y56</f>
        <v>0.02</v>
      </c>
      <c r="W641" s="558">
        <f xml:space="preserve"> Outputs!Z56</f>
        <v>0.02</v>
      </c>
      <c r="X641" s="558">
        <f xml:space="preserve"> Outputs!AA56</f>
        <v>0.02</v>
      </c>
      <c r="Y641" s="558">
        <f xml:space="preserve"> Outputs!AB56</f>
        <v>0.02</v>
      </c>
    </row>
    <row r="642" spans="1:25" ht="14">
      <c r="A642" t="s">
        <v>851</v>
      </c>
      <c r="B642" t="s">
        <v>792</v>
      </c>
      <c r="C642" t="s">
        <v>794</v>
      </c>
      <c r="D642" s="455" t="s">
        <v>796</v>
      </c>
      <c r="E642" s="455" t="s">
        <v>427</v>
      </c>
      <c r="F642" s="559" t="str">
        <f t="shared" ref="F642" ca="1" si="58">CONCATENATE("[…]", TEXT(NOW(),"dd/mm/yyy hh:mm:ss"))</f>
        <v>[…]12/12/2019 13:28:34</v>
      </c>
      <c r="G642" s="559" t="str">
        <f t="shared" ref="G642:Y642" ca="1" si="59">CONCATENATE("[…]", TEXT(NOW(),"dd/mm/yyy hh:mm:ss"))</f>
        <v>[…]12/12/2019 13:28:34</v>
      </c>
      <c r="H642" s="559" t="str">
        <f t="shared" ca="1" si="59"/>
        <v>[…]12/12/2019 13:28:34</v>
      </c>
      <c r="I642" s="559" t="str">
        <f t="shared" ca="1" si="59"/>
        <v>[…]12/12/2019 13:28:34</v>
      </c>
      <c r="J642" s="559" t="str">
        <f t="shared" ca="1" si="59"/>
        <v>[…]12/12/2019 13:28:34</v>
      </c>
      <c r="K642" s="559" t="str">
        <f t="shared" ca="1" si="59"/>
        <v>[…]12/12/2019 13:28:34</v>
      </c>
      <c r="L642" s="559" t="str">
        <f t="shared" ca="1" si="59"/>
        <v>[…]12/12/2019 13:28:34</v>
      </c>
      <c r="M642" s="559" t="str">
        <f t="shared" ca="1" si="59"/>
        <v>[…]12/12/2019 13:28:34</v>
      </c>
      <c r="N642" s="559" t="str">
        <f t="shared" ca="1" si="59"/>
        <v>[…]12/12/2019 13:28:34</v>
      </c>
      <c r="O642" s="559" t="str">
        <f t="shared" ca="1" si="59"/>
        <v>[…]12/12/2019 13:28:34</v>
      </c>
      <c r="P642" s="559" t="str">
        <f t="shared" ca="1" si="59"/>
        <v>[…]12/12/2019 13:28:34</v>
      </c>
      <c r="Q642" s="559" t="str">
        <f t="shared" ca="1" si="59"/>
        <v>[…]12/12/2019 13:28:34</v>
      </c>
      <c r="R642" s="559" t="str">
        <f t="shared" ca="1" si="59"/>
        <v>[…]12/12/2019 13:28:34</v>
      </c>
      <c r="S642" s="559" t="str">
        <f t="shared" ca="1" si="59"/>
        <v>[…]12/12/2019 13:28:34</v>
      </c>
      <c r="T642" s="559" t="str">
        <f t="shared" ca="1" si="59"/>
        <v>[…]12/12/2019 13:28:34</v>
      </c>
      <c r="U642" s="559" t="str">
        <f t="shared" ca="1" si="59"/>
        <v>[…]12/12/2019 13:28:34</v>
      </c>
      <c r="V642" s="559" t="str">
        <f t="shared" ca="1" si="59"/>
        <v>[…]12/12/2019 13:28:34</v>
      </c>
      <c r="W642" s="559" t="str">
        <f t="shared" ca="1" si="59"/>
        <v>[…]12/12/2019 13:28:34</v>
      </c>
      <c r="X642" s="559" t="str">
        <f t="shared" ca="1" si="59"/>
        <v>[…]12/12/2019 13:28:34</v>
      </c>
      <c r="Y642" s="559" t="str">
        <f t="shared" ca="1" si="59"/>
        <v>[…]12/12/2019 13:28:34</v>
      </c>
    </row>
    <row r="643" spans="1:25" ht="14">
      <c r="A643" t="s">
        <v>851</v>
      </c>
      <c r="B643" t="s">
        <v>793</v>
      </c>
      <c r="C643" t="s">
        <v>795</v>
      </c>
      <c r="D643" s="455" t="s">
        <v>796</v>
      </c>
      <c r="E643" s="455" t="s">
        <v>427</v>
      </c>
      <c r="F643" t="str">
        <f t="shared" ref="F643" ca="1" si="60">MID(CELL("filename"),SEARCH("[",CELL("filename"))+1,SEARCH("]",CELL("filename"))-SEARCH("[",CELL("filename"))-1)</f>
        <v>Inflation model_FD.xlsx</v>
      </c>
      <c r="G643" t="str">
        <f t="shared" ref="G643:Y643" ca="1" si="61">MID(CELL("filename"),SEARCH("[",CELL("filename"))+1,SEARCH("]",CELL("filename"))-SEARCH("[",CELL("filename"))-1)</f>
        <v>Inflation model_FD.xlsx</v>
      </c>
      <c r="H643" t="str">
        <f t="shared" ca="1" si="61"/>
        <v>Inflation model_FD.xlsx</v>
      </c>
      <c r="I643" t="str">
        <f t="shared" ca="1" si="61"/>
        <v>Inflation model_FD.xlsx</v>
      </c>
      <c r="J643" t="str">
        <f t="shared" ca="1" si="61"/>
        <v>Inflation model_FD.xlsx</v>
      </c>
      <c r="K643" t="str">
        <f t="shared" ca="1" si="61"/>
        <v>Inflation model_FD.xlsx</v>
      </c>
      <c r="L643" t="str">
        <f t="shared" ca="1" si="61"/>
        <v>Inflation model_FD.xlsx</v>
      </c>
      <c r="M643" t="str">
        <f t="shared" ca="1" si="61"/>
        <v>Inflation model_FD.xlsx</v>
      </c>
      <c r="N643" t="str">
        <f t="shared" ca="1" si="61"/>
        <v>Inflation model_FD.xlsx</v>
      </c>
      <c r="O643" t="str">
        <f t="shared" ca="1" si="61"/>
        <v>Inflation model_FD.xlsx</v>
      </c>
      <c r="P643" t="str">
        <f t="shared" ca="1" si="61"/>
        <v>Inflation model_FD.xlsx</v>
      </c>
      <c r="Q643" t="str">
        <f t="shared" ca="1" si="61"/>
        <v>Inflation model_FD.xlsx</v>
      </c>
      <c r="R643" t="str">
        <f t="shared" ca="1" si="61"/>
        <v>Inflation model_FD.xlsx</v>
      </c>
      <c r="S643" t="str">
        <f t="shared" ca="1" si="61"/>
        <v>Inflation model_FD.xlsx</v>
      </c>
      <c r="T643" t="str">
        <f t="shared" ca="1" si="61"/>
        <v>Inflation model_FD.xlsx</v>
      </c>
      <c r="U643" t="str">
        <f t="shared" ca="1" si="61"/>
        <v>Inflation model_FD.xlsx</v>
      </c>
      <c r="V643" t="str">
        <f t="shared" ca="1" si="61"/>
        <v>Inflation model_FD.xlsx</v>
      </c>
      <c r="W643" t="str">
        <f t="shared" ca="1" si="61"/>
        <v>Inflation model_FD.xlsx</v>
      </c>
      <c r="X643" t="str">
        <f t="shared" ca="1" si="61"/>
        <v>Inflation model_FD.xlsx</v>
      </c>
      <c r="Y643" t="str">
        <f t="shared" ca="1" si="61"/>
        <v>Inflation model_FD.xlsx</v>
      </c>
    </row>
    <row r="644" spans="1:25" ht="14">
      <c r="A644" t="s">
        <v>852</v>
      </c>
      <c r="B644" s="455" t="s">
        <v>743</v>
      </c>
      <c r="C644" s="455" t="s">
        <v>426</v>
      </c>
      <c r="D644" s="455" t="s">
        <v>50</v>
      </c>
      <c r="E644" s="455" t="s">
        <v>427</v>
      </c>
      <c r="F644" s="455"/>
      <c r="G644" s="456">
        <f xml:space="preserve"> Outputs!J9</f>
        <v>12</v>
      </c>
      <c r="H644" s="456">
        <f xml:space="preserve"> Outputs!K9</f>
        <v>12</v>
      </c>
      <c r="I644" s="456">
        <f xml:space="preserve"> Outputs!L9</f>
        <v>12</v>
      </c>
      <c r="J644" s="456">
        <f xml:space="preserve"> Outputs!M9</f>
        <v>12</v>
      </c>
      <c r="K644" s="456">
        <f xml:space="preserve"> Outputs!N9</f>
        <v>12</v>
      </c>
      <c r="L644" s="456">
        <f xml:space="preserve"> Outputs!O9</f>
        <v>12</v>
      </c>
      <c r="M644" s="456">
        <f xml:space="preserve"> Outputs!P9</f>
        <v>12</v>
      </c>
      <c r="N644" s="456">
        <f xml:space="preserve"> Outputs!Q9</f>
        <v>12</v>
      </c>
      <c r="O644" s="456">
        <f xml:space="preserve"> Outputs!R9</f>
        <v>12</v>
      </c>
      <c r="P644" s="456">
        <f xml:space="preserve"> Outputs!S9</f>
        <v>12</v>
      </c>
      <c r="Q644" s="456">
        <f xml:space="preserve"> Outputs!T9</f>
        <v>12</v>
      </c>
      <c r="R644" s="456">
        <f xml:space="preserve"> Outputs!U9</f>
        <v>12</v>
      </c>
      <c r="S644" s="456">
        <f xml:space="preserve"> Outputs!V9</f>
        <v>12</v>
      </c>
      <c r="T644" s="456">
        <f xml:space="preserve"> Outputs!W9</f>
        <v>12</v>
      </c>
      <c r="U644" s="456">
        <f xml:space="preserve"> Outputs!X9</f>
        <v>12</v>
      </c>
      <c r="V644" s="456">
        <f xml:space="preserve"> Outputs!Y9</f>
        <v>12</v>
      </c>
      <c r="W644" s="456">
        <f xml:space="preserve"> Outputs!Z9</f>
        <v>12</v>
      </c>
      <c r="X644" s="456">
        <f xml:space="preserve"> Outputs!AA9</f>
        <v>12</v>
      </c>
      <c r="Y644" s="456">
        <f xml:space="preserve"> Outputs!AB9</f>
        <v>12</v>
      </c>
    </row>
    <row r="645" spans="1:25" ht="14">
      <c r="A645" t="s">
        <v>852</v>
      </c>
      <c r="B645" s="455" t="s">
        <v>745</v>
      </c>
      <c r="C645" s="455" t="s">
        <v>428</v>
      </c>
      <c r="D645" s="455" t="s">
        <v>50</v>
      </c>
      <c r="E645" s="455" t="s">
        <v>427</v>
      </c>
      <c r="F645" s="455"/>
      <c r="G645" s="456">
        <f xml:space="preserve"> Outputs!J10</f>
        <v>234.4</v>
      </c>
      <c r="H645" s="456">
        <f xml:space="preserve"> Outputs!K10</f>
        <v>242.5</v>
      </c>
      <c r="I645" s="456">
        <f xml:space="preserve"> Outputs!L10</f>
        <v>249.5</v>
      </c>
      <c r="J645" s="456">
        <f xml:space="preserve"> Outputs!M10</f>
        <v>255.7</v>
      </c>
      <c r="K645" s="456">
        <f xml:space="preserve"> Outputs!N10</f>
        <v>258</v>
      </c>
      <c r="L645" s="456">
        <f xml:space="preserve"> Outputs!O10</f>
        <v>261.39999999999998</v>
      </c>
      <c r="M645" s="456">
        <f xml:space="preserve"> Outputs!P10</f>
        <v>270.60000000000002</v>
      </c>
      <c r="N645" s="456">
        <f xml:space="preserve"> Outputs!Q10</f>
        <v>279.7</v>
      </c>
      <c r="O645" s="456">
        <f xml:space="preserve"> Outputs!R10</f>
        <v>288.2</v>
      </c>
      <c r="P645" s="456">
        <f xml:space="preserve"> Outputs!S10</f>
        <v>296.81994379694231</v>
      </c>
      <c r="Q645" s="456">
        <f xml:space="preserve"> Outputs!T10</f>
        <v>305.32865399748647</v>
      </c>
      <c r="R645" s="456">
        <f xml:space="preserve"> Outputs!U10</f>
        <v>314.69193444620061</v>
      </c>
      <c r="S645" s="456">
        <f xml:space="preserve"> Outputs!V10</f>
        <v>324.76207634847918</v>
      </c>
      <c r="T645" s="456">
        <f xml:space="preserve"> Outputs!W10</f>
        <v>335.15446279163058</v>
      </c>
      <c r="U645" s="456">
        <f xml:space="preserve"> Outputs!X10</f>
        <v>345.2090966753795</v>
      </c>
      <c r="V645" s="456">
        <f xml:space="preserve"> Outputs!Y10</f>
        <v>355.56536957564089</v>
      </c>
      <c r="W645" s="456">
        <f xml:space="preserve"> Outputs!Z10</f>
        <v>366.2323306629101</v>
      </c>
      <c r="X645" s="456">
        <f xml:space="preserve"> Outputs!AA10</f>
        <v>377.21930058279742</v>
      </c>
      <c r="Y645" s="456">
        <f xml:space="preserve"> Outputs!AB10</f>
        <v>388.53587960028136</v>
      </c>
    </row>
    <row r="646" spans="1:25" ht="14">
      <c r="A646" t="s">
        <v>852</v>
      </c>
      <c r="B646" s="455" t="s">
        <v>746</v>
      </c>
      <c r="C646" s="455" t="s">
        <v>429</v>
      </c>
      <c r="D646" s="455" t="s">
        <v>50</v>
      </c>
      <c r="E646" s="455" t="s">
        <v>427</v>
      </c>
      <c r="F646" s="455"/>
      <c r="G646" s="456">
        <f xml:space="preserve"> Outputs!J11</f>
        <v>235.2</v>
      </c>
      <c r="H646" s="456">
        <f xml:space="preserve"> Outputs!K11</f>
        <v>242.4</v>
      </c>
      <c r="I646" s="456">
        <f xml:space="preserve"> Outputs!L11</f>
        <v>250</v>
      </c>
      <c r="J646" s="456">
        <f xml:space="preserve"> Outputs!M11</f>
        <v>255.9</v>
      </c>
      <c r="K646" s="456">
        <f xml:space="preserve"> Outputs!N11</f>
        <v>258.5</v>
      </c>
      <c r="L646" s="456">
        <f xml:space="preserve"> Outputs!O11</f>
        <v>262.10000000000002</v>
      </c>
      <c r="M646" s="456">
        <f xml:space="preserve"> Outputs!P11</f>
        <v>271.7</v>
      </c>
      <c r="N646" s="456">
        <f xml:space="preserve"> Outputs!Q11</f>
        <v>280.7</v>
      </c>
      <c r="O646" s="456">
        <f xml:space="preserve"> Outputs!R11</f>
        <v>289.2</v>
      </c>
      <c r="P646" s="456">
        <f xml:space="preserve"> Outputs!S11</f>
        <v>297.50379137925444</v>
      </c>
      <c r="Q646" s="456">
        <f xml:space="preserve"> Outputs!T11</f>
        <v>306.08167682745864</v>
      </c>
      <c r="R646" s="456">
        <f xml:space="preserve"> Outputs!U11</f>
        <v>315.51905088813692</v>
      </c>
      <c r="S646" s="456">
        <f xml:space="preserve"> Outputs!V11</f>
        <v>325.61566051655751</v>
      </c>
      <c r="T646" s="456">
        <f xml:space="preserve"> Outputs!W11</f>
        <v>336.03536165308736</v>
      </c>
      <c r="U646" s="456">
        <f xml:space="preserve"> Outputs!X11</f>
        <v>346.11642250268</v>
      </c>
      <c r="V646" s="456">
        <f xml:space="preserve"> Outputs!Y11</f>
        <v>356.49991517776039</v>
      </c>
      <c r="W646" s="456">
        <f xml:space="preserve"> Outputs!Z11</f>
        <v>367.19491263309322</v>
      </c>
      <c r="X646" s="456">
        <f xml:space="preserve"> Outputs!AA11</f>
        <v>378.21076001208604</v>
      </c>
      <c r="Y646" s="456">
        <f xml:space="preserve"> Outputs!AB11</f>
        <v>389.55708281244864</v>
      </c>
    </row>
    <row r="647" spans="1:25" ht="14">
      <c r="A647" t="s">
        <v>852</v>
      </c>
      <c r="B647" s="455" t="s">
        <v>747</v>
      </c>
      <c r="C647" s="455" t="s">
        <v>430</v>
      </c>
      <c r="D647" s="455" t="s">
        <v>50</v>
      </c>
      <c r="E647" s="455" t="s">
        <v>427</v>
      </c>
      <c r="F647" s="455"/>
      <c r="G647" s="456">
        <f xml:space="preserve"> Outputs!J12</f>
        <v>235.2</v>
      </c>
      <c r="H647" s="456">
        <f xml:space="preserve"> Outputs!K12</f>
        <v>241.8</v>
      </c>
      <c r="I647" s="456">
        <f xml:space="preserve"> Outputs!L12</f>
        <v>249.7</v>
      </c>
      <c r="J647" s="456">
        <f xml:space="preserve"> Outputs!M12</f>
        <v>256.3</v>
      </c>
      <c r="K647" s="456">
        <f xml:space="preserve"> Outputs!N12</f>
        <v>258.89999999999998</v>
      </c>
      <c r="L647" s="456">
        <f xml:space="preserve"> Outputs!O12</f>
        <v>263.10000000000002</v>
      </c>
      <c r="M647" s="456">
        <f xml:space="preserve"> Outputs!P12</f>
        <v>272.3</v>
      </c>
      <c r="N647" s="456">
        <f xml:space="preserve"> Outputs!Q12</f>
        <v>281.5</v>
      </c>
      <c r="O647" s="456">
        <f xml:space="preserve"> Outputs!R12</f>
        <v>289.60000000000002</v>
      </c>
      <c r="P647" s="456">
        <f xml:space="preserve"> Outputs!S12</f>
        <v>298.18921448748932</v>
      </c>
      <c r="Q647" s="456">
        <f xml:space="preserve"> Outputs!T12</f>
        <v>306.8365568148742</v>
      </c>
      <c r="R647" s="456">
        <f xml:space="preserve"> Outputs!U12</f>
        <v>316.34834127078682</v>
      </c>
      <c r="S647" s="456">
        <f xml:space="preserve"> Outputs!V12</f>
        <v>326.47148819145218</v>
      </c>
      <c r="T647" s="456">
        <f xml:space="preserve"> Outputs!W12</f>
        <v>336.91857581357868</v>
      </c>
      <c r="U647" s="456">
        <f xml:space="preserve"> Outputs!X12</f>
        <v>347.02613308798607</v>
      </c>
      <c r="V647" s="456">
        <f xml:space="preserve"> Outputs!Y12</f>
        <v>357.43691708062568</v>
      </c>
      <c r="W647" s="456">
        <f xml:space="preserve"> Outputs!Z12</f>
        <v>368.16002459304445</v>
      </c>
      <c r="X647" s="456">
        <f xml:space="preserve"> Outputs!AA12</f>
        <v>379.20482533083577</v>
      </c>
      <c r="Y647" s="456">
        <f xml:space="preserve"> Outputs!AB12</f>
        <v>390.58097009076084</v>
      </c>
    </row>
    <row r="648" spans="1:25" ht="14">
      <c r="A648" t="s">
        <v>852</v>
      </c>
      <c r="B648" s="455" t="s">
        <v>748</v>
      </c>
      <c r="C648" s="455" t="s">
        <v>431</v>
      </c>
      <c r="D648" s="455" t="s">
        <v>50</v>
      </c>
      <c r="E648" s="455" t="s">
        <v>427</v>
      </c>
      <c r="F648" s="455"/>
      <c r="G648" s="456">
        <f xml:space="preserve"> Outputs!J13</f>
        <v>234.7</v>
      </c>
      <c r="H648" s="456">
        <f xml:space="preserve"> Outputs!K13</f>
        <v>242.1</v>
      </c>
      <c r="I648" s="456">
        <f xml:space="preserve"> Outputs!L13</f>
        <v>249.7</v>
      </c>
      <c r="J648" s="456">
        <f xml:space="preserve"> Outputs!M13</f>
        <v>256</v>
      </c>
      <c r="K648" s="456">
        <f xml:space="preserve"> Outputs!N13</f>
        <v>258.60000000000002</v>
      </c>
      <c r="L648" s="456">
        <f xml:space="preserve"> Outputs!O13</f>
        <v>263.39999999999998</v>
      </c>
      <c r="M648" s="456">
        <f xml:space="preserve"> Outputs!P13</f>
        <v>272.89999999999998</v>
      </c>
      <c r="N648" s="456">
        <f xml:space="preserve"> Outputs!Q13</f>
        <v>281.7</v>
      </c>
      <c r="O648" s="456">
        <f xml:space="preserve"> Outputs!R13</f>
        <v>289.5</v>
      </c>
      <c r="P648" s="456">
        <f xml:space="preserve"> Outputs!S13</f>
        <v>298.87621675152292</v>
      </c>
      <c r="Q648" s="456">
        <f xml:space="preserve"> Outputs!T13</f>
        <v>307.59329853998446</v>
      </c>
      <c r="R648" s="456">
        <f xml:space="preserve"> Outputs!U13</f>
        <v>317.17981130799899</v>
      </c>
      <c r="S648" s="456">
        <f xml:space="preserve"> Outputs!V13</f>
        <v>327.32956526985515</v>
      </c>
      <c r="T648" s="456">
        <f xml:space="preserve"> Outputs!W13</f>
        <v>337.80411135849056</v>
      </c>
      <c r="U648" s="456">
        <f xml:space="preserve"> Outputs!X13</f>
        <v>347.9382346992453</v>
      </c>
      <c r="V648" s="456">
        <f xml:space="preserve"> Outputs!Y13</f>
        <v>358.37638174022266</v>
      </c>
      <c r="W648" s="456">
        <f xml:space="preserve"> Outputs!Z13</f>
        <v>369.12767319242937</v>
      </c>
      <c r="X648" s="456">
        <f xml:space="preserve"> Outputs!AA13</f>
        <v>380.20150338820224</v>
      </c>
      <c r="Y648" s="456">
        <f xml:space="preserve"> Outputs!AB13</f>
        <v>391.60754848984834</v>
      </c>
    </row>
    <row r="649" spans="1:25" ht="14">
      <c r="A649" t="s">
        <v>852</v>
      </c>
      <c r="B649" s="455" t="s">
        <v>749</v>
      </c>
      <c r="C649" s="455" t="s">
        <v>432</v>
      </c>
      <c r="D649" s="455" t="s">
        <v>50</v>
      </c>
      <c r="E649" s="455" t="s">
        <v>427</v>
      </c>
      <c r="F649" s="455"/>
      <c r="G649" s="456">
        <f xml:space="preserve"> Outputs!J14</f>
        <v>236.1</v>
      </c>
      <c r="H649" s="456">
        <f xml:space="preserve"> Outputs!K14</f>
        <v>243</v>
      </c>
      <c r="I649" s="456">
        <f xml:space="preserve"> Outputs!L14</f>
        <v>251</v>
      </c>
      <c r="J649" s="456">
        <f xml:space="preserve"> Outputs!M14</f>
        <v>257</v>
      </c>
      <c r="K649" s="456">
        <f xml:space="preserve"> Outputs!N14</f>
        <v>259.8</v>
      </c>
      <c r="L649" s="456">
        <f xml:space="preserve"> Outputs!O14</f>
        <v>264.39999999999998</v>
      </c>
      <c r="M649" s="456">
        <f xml:space="preserve"> Outputs!P14</f>
        <v>274.7</v>
      </c>
      <c r="N649" s="456">
        <f xml:space="preserve"> Outputs!Q14</f>
        <v>284.2</v>
      </c>
      <c r="O649" s="456">
        <f xml:space="preserve"> Outputs!R14</f>
        <v>291.5</v>
      </c>
      <c r="P649" s="456">
        <f xml:space="preserve"> Outputs!S14</f>
        <v>299.5648018095942</v>
      </c>
      <c r="Q649" s="456">
        <f xml:space="preserve"> Outputs!T14</f>
        <v>308.35190659433681</v>
      </c>
      <c r="R649" s="456">
        <f xml:space="preserve"> Outputs!U14</f>
        <v>318.01346672864008</v>
      </c>
      <c r="S649" s="456">
        <f xml:space="preserve"> Outputs!V14</f>
        <v>328.1898976639568</v>
      </c>
      <c r="T649" s="456">
        <f xml:space="preserve"> Outputs!W14</f>
        <v>338.69197438920344</v>
      </c>
      <c r="U649" s="456">
        <f xml:space="preserve"> Outputs!X14</f>
        <v>348.85273362087958</v>
      </c>
      <c r="V649" s="456">
        <f xml:space="preserve"> Outputs!Y14</f>
        <v>359.31831562950595</v>
      </c>
      <c r="W649" s="456">
        <f xml:space="preserve"> Outputs!Z14</f>
        <v>370.09786509839114</v>
      </c>
      <c r="X649" s="456">
        <f xml:space="preserve"> Outputs!AA14</f>
        <v>381.20080105134286</v>
      </c>
      <c r="Y649" s="456">
        <f xml:space="preserve"> Outputs!AB14</f>
        <v>392.63682508288315</v>
      </c>
    </row>
    <row r="650" spans="1:25" ht="14">
      <c r="A650" t="s">
        <v>852</v>
      </c>
      <c r="B650" s="455" t="s">
        <v>750</v>
      </c>
      <c r="C650" s="455" t="s">
        <v>433</v>
      </c>
      <c r="D650" s="455" t="s">
        <v>50</v>
      </c>
      <c r="E650" s="455" t="s">
        <v>427</v>
      </c>
      <c r="F650" s="455"/>
      <c r="G650" s="456">
        <f xml:space="preserve"> Outputs!J15</f>
        <v>237.9</v>
      </c>
      <c r="H650" s="456">
        <f xml:space="preserve"> Outputs!K15</f>
        <v>244.2</v>
      </c>
      <c r="I650" s="456">
        <f xml:space="preserve"> Outputs!L15</f>
        <v>251.9</v>
      </c>
      <c r="J650" s="456">
        <f xml:space="preserve"> Outputs!M15</f>
        <v>257.60000000000002</v>
      </c>
      <c r="K650" s="456">
        <f xml:space="preserve"> Outputs!N15</f>
        <v>259.60000000000002</v>
      </c>
      <c r="L650" s="456">
        <f xml:space="preserve"> Outputs!O15</f>
        <v>264.89999999999998</v>
      </c>
      <c r="M650" s="456">
        <f xml:space="preserve"> Outputs!P15</f>
        <v>275.10000000000002</v>
      </c>
      <c r="N650" s="456">
        <f xml:space="preserve"> Outputs!Q15</f>
        <v>284.10000000000002</v>
      </c>
      <c r="O650" s="456">
        <f xml:space="preserve"> Outputs!R15</f>
        <v>292.14789585630507</v>
      </c>
      <c r="P650" s="456">
        <f xml:space="preserve"> Outputs!S15</f>
        <v>300.25497330832422</v>
      </c>
      <c r="Q650" s="456">
        <f xml:space="preserve"> Outputs!T15</f>
        <v>309.11238558080265</v>
      </c>
      <c r="R650" s="456">
        <f xml:space="preserve"> Outputs!U15</f>
        <v>318.84931327663418</v>
      </c>
      <c r="S650" s="456">
        <f xml:space="preserve"> Outputs!V15</f>
        <v>329.05249130148667</v>
      </c>
      <c r="T650" s="456">
        <f xml:space="preserve"> Outputs!W15</f>
        <v>339.58217102313426</v>
      </c>
      <c r="U650" s="456">
        <f xml:space="preserve"> Outputs!X15</f>
        <v>349.76963615382829</v>
      </c>
      <c r="V650" s="456">
        <f xml:space="preserve"> Outputs!Y15</f>
        <v>360.26272523844312</v>
      </c>
      <c r="W650" s="456">
        <f xml:space="preserve"> Outputs!Z15</f>
        <v>371.07060699559645</v>
      </c>
      <c r="X650" s="456">
        <f xml:space="preserve"> Outputs!AA15</f>
        <v>382.20272520546433</v>
      </c>
      <c r="Y650" s="456">
        <f xml:space="preserve"> Outputs!AB15</f>
        <v>393.66880696162826</v>
      </c>
    </row>
    <row r="651" spans="1:25" ht="14">
      <c r="A651" t="s">
        <v>852</v>
      </c>
      <c r="B651" s="455" t="s">
        <v>751</v>
      </c>
      <c r="C651" s="455" t="s">
        <v>434</v>
      </c>
      <c r="D651" s="455" t="s">
        <v>50</v>
      </c>
      <c r="E651" s="455" t="s">
        <v>427</v>
      </c>
      <c r="F651" s="455"/>
      <c r="G651" s="456">
        <f xml:space="preserve"> Outputs!J16</f>
        <v>238</v>
      </c>
      <c r="H651" s="456">
        <f xml:space="preserve"> Outputs!K16</f>
        <v>245.6</v>
      </c>
      <c r="I651" s="456">
        <f xml:space="preserve"> Outputs!L16</f>
        <v>251.9</v>
      </c>
      <c r="J651" s="456">
        <f xml:space="preserve"> Outputs!M16</f>
        <v>257.7</v>
      </c>
      <c r="K651" s="456">
        <f xml:space="preserve"> Outputs!N16</f>
        <v>259.5</v>
      </c>
      <c r="L651" s="456">
        <f xml:space="preserve"> Outputs!O16</f>
        <v>264.8</v>
      </c>
      <c r="M651" s="456">
        <f xml:space="preserve"> Outputs!P16</f>
        <v>275.3</v>
      </c>
      <c r="N651" s="456">
        <f xml:space="preserve"> Outputs!Q16</f>
        <v>284.5</v>
      </c>
      <c r="O651" s="456">
        <f xml:space="preserve"> Outputs!R16</f>
        <v>292.79723174362425</v>
      </c>
      <c r="P651" s="456">
        <f xml:space="preserve"> Outputs!S16</f>
        <v>300.94673490273567</v>
      </c>
      <c r="Q651" s="456">
        <f xml:space="preserve"> Outputs!T16</f>
        <v>309.87474011360524</v>
      </c>
      <c r="R651" s="456">
        <f xml:space="preserve"> Outputs!U16</f>
        <v>319.68735671100222</v>
      </c>
      <c r="S651" s="456">
        <f xml:space="preserve"> Outputs!V16</f>
        <v>329.91735212575446</v>
      </c>
      <c r="T651" s="456">
        <f xml:space="preserve"> Outputs!W16</f>
        <v>340.47470739377866</v>
      </c>
      <c r="U651" s="456">
        <f xml:space="preserve"> Outputs!X16</f>
        <v>350.68894861559204</v>
      </c>
      <c r="V651" s="456">
        <f xml:space="preserve"> Outputs!Y16</f>
        <v>361.20961707405979</v>
      </c>
      <c r="W651" s="456">
        <f xml:space="preserve"> Outputs!Z16</f>
        <v>372.04590558628161</v>
      </c>
      <c r="X651" s="456">
        <f xml:space="preserve"> Outputs!AA16</f>
        <v>383.20728275387006</v>
      </c>
      <c r="Y651" s="456">
        <f xml:space="preserve"> Outputs!AB16</f>
        <v>394.70350123648615</v>
      </c>
    </row>
    <row r="652" spans="1:25" ht="14">
      <c r="A652" t="s">
        <v>852</v>
      </c>
      <c r="B652" s="455" t="s">
        <v>752</v>
      </c>
      <c r="C652" s="455" t="s">
        <v>435</v>
      </c>
      <c r="D652" s="455" t="s">
        <v>50</v>
      </c>
      <c r="E652" s="455" t="s">
        <v>427</v>
      </c>
      <c r="F652" s="455"/>
      <c r="G652" s="456">
        <f xml:space="preserve"> Outputs!J17</f>
        <v>238.5</v>
      </c>
      <c r="H652" s="456">
        <f xml:space="preserve"> Outputs!K17</f>
        <v>245.6</v>
      </c>
      <c r="I652" s="456">
        <f xml:space="preserve"> Outputs!L17</f>
        <v>252.1</v>
      </c>
      <c r="J652" s="456">
        <f xml:space="preserve"> Outputs!M17</f>
        <v>257.10000000000002</v>
      </c>
      <c r="K652" s="456">
        <f xml:space="preserve"> Outputs!N17</f>
        <v>259.8</v>
      </c>
      <c r="L652" s="456">
        <f xml:space="preserve"> Outputs!O17</f>
        <v>265.5</v>
      </c>
      <c r="M652" s="456">
        <f xml:space="preserve"> Outputs!P17</f>
        <v>275.8</v>
      </c>
      <c r="N652" s="456">
        <f xml:space="preserve"> Outputs!Q17</f>
        <v>284.60000000000002</v>
      </c>
      <c r="O652" s="456">
        <f xml:space="preserve"> Outputs!R17</f>
        <v>293.44801086260981</v>
      </c>
      <c r="P652" s="456">
        <f xml:space="preserve"> Outputs!S17</f>
        <v>301.640090256272</v>
      </c>
      <c r="Q652" s="456">
        <f xml:space="preserve"> Outputs!T17</f>
        <v>310.63897481834789</v>
      </c>
      <c r="R652" s="456">
        <f xml:space="preserve"> Outputs!U17</f>
        <v>320.52760280590189</v>
      </c>
      <c r="S652" s="456">
        <f xml:space="preserve"> Outputs!V17</f>
        <v>330.78448609569091</v>
      </c>
      <c r="T652" s="456">
        <f xml:space="preserve"> Outputs!W17</f>
        <v>341.36958965075308</v>
      </c>
      <c r="U652" s="456">
        <f xml:space="preserve"> Outputs!X17</f>
        <v>351.61067734027569</v>
      </c>
      <c r="V652" s="456">
        <f xml:space="preserve"> Outputs!Y17</f>
        <v>362.15899766048398</v>
      </c>
      <c r="W652" s="456">
        <f xml:space="preserve"> Outputs!Z17</f>
        <v>373.02376759029852</v>
      </c>
      <c r="X652" s="456">
        <f xml:space="preserve"> Outputs!AA17</f>
        <v>384.21448061800749</v>
      </c>
      <c r="Y652" s="456">
        <f xml:space="preserve"> Outputs!AB17</f>
        <v>395.74091503654773</v>
      </c>
    </row>
    <row r="653" spans="1:25" ht="14">
      <c r="A653" t="s">
        <v>852</v>
      </c>
      <c r="B653" s="455" t="s">
        <v>753</v>
      </c>
      <c r="C653" s="455" t="s">
        <v>436</v>
      </c>
      <c r="D653" s="455" t="s">
        <v>50</v>
      </c>
      <c r="E653" s="455" t="s">
        <v>427</v>
      </c>
      <c r="F653" s="455"/>
      <c r="G653" s="456">
        <f xml:space="preserve"> Outputs!J18</f>
        <v>239.4</v>
      </c>
      <c r="H653" s="456">
        <f xml:space="preserve"> Outputs!K18</f>
        <v>246.8</v>
      </c>
      <c r="I653" s="456">
        <f xml:space="preserve"> Outputs!L18</f>
        <v>253.4</v>
      </c>
      <c r="J653" s="456">
        <f xml:space="preserve"> Outputs!M18</f>
        <v>257.5</v>
      </c>
      <c r="K653" s="456">
        <f xml:space="preserve"> Outputs!N18</f>
        <v>260.60000000000002</v>
      </c>
      <c r="L653" s="456">
        <f xml:space="preserve"> Outputs!O18</f>
        <v>267.10000000000002</v>
      </c>
      <c r="M653" s="456">
        <f xml:space="preserve"> Outputs!P18</f>
        <v>278.10000000000002</v>
      </c>
      <c r="N653" s="456">
        <f xml:space="preserve"> Outputs!Q18</f>
        <v>285.60000000000002</v>
      </c>
      <c r="O653" s="456">
        <f xml:space="preserve"> Outputs!R18</f>
        <v>294.10023642102783</v>
      </c>
      <c r="P653" s="456">
        <f xml:space="preserve"> Outputs!S18</f>
        <v>302.33504304081697</v>
      </c>
      <c r="Q653" s="456">
        <f xml:space="preserve"> Outputs!T18</f>
        <v>311.40509433204181</v>
      </c>
      <c r="R653" s="456">
        <f xml:space="preserve"> Outputs!U18</f>
        <v>321.37005735066725</v>
      </c>
      <c r="S653" s="456">
        <f xml:space="preserve"> Outputs!V18</f>
        <v>331.65389918588875</v>
      </c>
      <c r="T653" s="456">
        <f xml:space="preserve"> Outputs!W18</f>
        <v>342.26682395983727</v>
      </c>
      <c r="U653" s="456">
        <f xml:space="preserve"> Outputs!X18</f>
        <v>352.53482867863238</v>
      </c>
      <c r="V653" s="456">
        <f xml:space="preserve"> Outputs!Y18</f>
        <v>363.11087353899137</v>
      </c>
      <c r="W653" s="456">
        <f xml:space="preserve"> Outputs!Z18</f>
        <v>374.00419974516115</v>
      </c>
      <c r="X653" s="456">
        <f xml:space="preserve"> Outputs!AA18</f>
        <v>385.22432573751598</v>
      </c>
      <c r="Y653" s="456">
        <f xml:space="preserve"> Outputs!AB18</f>
        <v>396.78105550964148</v>
      </c>
    </row>
    <row r="654" spans="1:25" ht="14">
      <c r="A654" t="s">
        <v>852</v>
      </c>
      <c r="B654" s="455" t="s">
        <v>754</v>
      </c>
      <c r="C654" s="455" t="s">
        <v>437</v>
      </c>
      <c r="D654" s="455" t="s">
        <v>50</v>
      </c>
      <c r="E654" s="455" t="s">
        <v>427</v>
      </c>
      <c r="F654" s="455"/>
      <c r="G654" s="456">
        <f xml:space="preserve"> Outputs!J19</f>
        <v>238</v>
      </c>
      <c r="H654" s="456">
        <f xml:space="preserve"> Outputs!K19</f>
        <v>245.8</v>
      </c>
      <c r="I654" s="456">
        <f xml:space="preserve"> Outputs!L19</f>
        <v>252.6</v>
      </c>
      <c r="J654" s="456">
        <f xml:space="preserve"> Outputs!M19</f>
        <v>255.4</v>
      </c>
      <c r="K654" s="456">
        <f xml:space="preserve"> Outputs!N19</f>
        <v>258.8</v>
      </c>
      <c r="L654" s="456">
        <f xml:space="preserve"> Outputs!O19</f>
        <v>265.5</v>
      </c>
      <c r="M654" s="456">
        <f xml:space="preserve"> Outputs!P19</f>
        <v>276</v>
      </c>
      <c r="N654" s="456">
        <f xml:space="preserve"> Outputs!Q19</f>
        <v>283</v>
      </c>
      <c r="O654" s="456">
        <f xml:space="preserve"> Outputs!R19</f>
        <v>294.77781803182262</v>
      </c>
      <c r="P654" s="456">
        <f xml:space="preserve"> Outputs!S19</f>
        <v>303.08068281857669</v>
      </c>
      <c r="Q654" s="456">
        <f xml:space="preserve"> Outputs!T19</f>
        <v>312.2235718506285</v>
      </c>
      <c r="R654" s="456">
        <f xml:space="preserve"> Outputs!U19</f>
        <v>322.21472614984873</v>
      </c>
      <c r="S654" s="456">
        <f xml:space="preserve"> Outputs!V19</f>
        <v>332.52559738664399</v>
      </c>
      <c r="T654" s="456">
        <f xml:space="preserve"> Outputs!W19</f>
        <v>343.16641650301671</v>
      </c>
      <c r="U654" s="456">
        <f xml:space="preserve"> Outputs!X19</f>
        <v>353.46140899810723</v>
      </c>
      <c r="V654" s="456">
        <f xml:space="preserve"> Outputs!Y19</f>
        <v>364.06525126805047</v>
      </c>
      <c r="W654" s="456">
        <f xml:space="preserve"> Outputs!Z19</f>
        <v>374.98720880609199</v>
      </c>
      <c r="X654" s="456">
        <f xml:space="preserve"> Outputs!AA19</f>
        <v>386.23682507027473</v>
      </c>
      <c r="Y654" s="456">
        <f xml:space="preserve"> Outputs!AB19</f>
        <v>397.82392982238298</v>
      </c>
    </row>
    <row r="655" spans="1:25" ht="14">
      <c r="A655" t="s">
        <v>852</v>
      </c>
      <c r="B655" s="455" t="s">
        <v>755</v>
      </c>
      <c r="C655" s="455" t="s">
        <v>438</v>
      </c>
      <c r="D655" s="455" t="s">
        <v>50</v>
      </c>
      <c r="E655" s="455" t="s">
        <v>427</v>
      </c>
      <c r="F655" s="455"/>
      <c r="G655" s="456">
        <f xml:space="preserve"> Outputs!J20</f>
        <v>239.9</v>
      </c>
      <c r="H655" s="456">
        <f xml:space="preserve"> Outputs!K20</f>
        <v>247.6</v>
      </c>
      <c r="I655" s="456">
        <f xml:space="preserve"> Outputs!L20</f>
        <v>254.2</v>
      </c>
      <c r="J655" s="456">
        <f xml:space="preserve"> Outputs!M20</f>
        <v>256.7</v>
      </c>
      <c r="K655" s="456">
        <f xml:space="preserve"> Outputs!N20</f>
        <v>260</v>
      </c>
      <c r="L655" s="456">
        <f xml:space="preserve"> Outputs!O20</f>
        <v>268.39999999999998</v>
      </c>
      <c r="M655" s="456">
        <f xml:space="preserve"> Outputs!P20</f>
        <v>278.10000000000002</v>
      </c>
      <c r="N655" s="456">
        <f xml:space="preserve"> Outputs!Q20</f>
        <v>285</v>
      </c>
      <c r="O655" s="456">
        <f xml:space="preserve"> Outputs!R20</f>
        <v>295.45696073228152</v>
      </c>
      <c r="P655" s="456">
        <f xml:space="preserve"> Outputs!S20</f>
        <v>303.82816154518133</v>
      </c>
      <c r="Q655" s="456">
        <f xml:space="preserve"> Outputs!T20</f>
        <v>313.04420060392721</v>
      </c>
      <c r="R655" s="456">
        <f xml:space="preserve"> Outputs!U20</f>
        <v>323.06161502325301</v>
      </c>
      <c r="S655" s="456">
        <f xml:space="preserve"> Outputs!V20</f>
        <v>333.39958670399722</v>
      </c>
      <c r="T655" s="456">
        <f xml:space="preserve"> Outputs!W20</f>
        <v>344.06837347852525</v>
      </c>
      <c r="U655" s="456">
        <f xml:space="preserve"> Outputs!X20</f>
        <v>354.39042468288102</v>
      </c>
      <c r="V655" s="456">
        <f xml:space="preserve"> Outputs!Y20</f>
        <v>365.02213742336744</v>
      </c>
      <c r="W655" s="456">
        <f xml:space="preserve"> Outputs!Z20</f>
        <v>375.97280154606847</v>
      </c>
      <c r="X655" s="456">
        <f xml:space="preserve"> Outputs!AA20</f>
        <v>387.25198559245052</v>
      </c>
      <c r="Y655" s="456">
        <f xml:space="preserve"> Outputs!AB20</f>
        <v>398.86954516022405</v>
      </c>
    </row>
    <row r="656" spans="1:25" ht="14">
      <c r="A656" t="s">
        <v>852</v>
      </c>
      <c r="B656" s="455" t="s">
        <v>756</v>
      </c>
      <c r="C656" s="455" t="s">
        <v>439</v>
      </c>
      <c r="D656" s="455" t="s">
        <v>50</v>
      </c>
      <c r="E656" s="455" t="s">
        <v>427</v>
      </c>
      <c r="F656" s="455"/>
      <c r="G656" s="456">
        <f xml:space="preserve"> Outputs!J21</f>
        <v>240.8</v>
      </c>
      <c r="H656" s="456">
        <f xml:space="preserve"> Outputs!K21</f>
        <v>248.7</v>
      </c>
      <c r="I656" s="456">
        <f xml:space="preserve"> Outputs!L21</f>
        <v>254.8</v>
      </c>
      <c r="J656" s="456">
        <f xml:space="preserve"> Outputs!M21</f>
        <v>257.10000000000002</v>
      </c>
      <c r="K656" s="456">
        <f xml:space="preserve"> Outputs!N21</f>
        <v>261.10000000000002</v>
      </c>
      <c r="L656" s="456">
        <f xml:space="preserve"> Outputs!O21</f>
        <v>269.3</v>
      </c>
      <c r="M656" s="456">
        <f xml:space="preserve"> Outputs!P21</f>
        <v>278.3</v>
      </c>
      <c r="N656" s="456">
        <f xml:space="preserve"> Outputs!Q21</f>
        <v>285.10000000000002</v>
      </c>
      <c r="O656" s="456">
        <f xml:space="preserve"> Outputs!R21</f>
        <v>296.13766811902059</v>
      </c>
      <c r="P656" s="456">
        <f xml:space="preserve"> Outputs!S21</f>
        <v>304.57748375597481</v>
      </c>
      <c r="Q656" s="456">
        <f xml:space="preserve"> Outputs!T21</f>
        <v>313.86698624610767</v>
      </c>
      <c r="R656" s="456">
        <f xml:space="preserve"> Outputs!U21</f>
        <v>323.91072980598324</v>
      </c>
      <c r="S656" s="456">
        <f xml:space="preserve"> Outputs!V21</f>
        <v>334.27587315977479</v>
      </c>
      <c r="T656" s="456">
        <f xml:space="preserve"> Outputs!W21</f>
        <v>344.97270110088772</v>
      </c>
      <c r="U656" s="456">
        <f xml:space="preserve"> Outputs!X21</f>
        <v>355.32188213391436</v>
      </c>
      <c r="V656" s="456">
        <f xml:space="preserve"> Outputs!Y21</f>
        <v>365.98153859793177</v>
      </c>
      <c r="W656" s="456">
        <f xml:space="preserve"> Outputs!Z21</f>
        <v>376.96098475586973</v>
      </c>
      <c r="X656" s="456">
        <f xml:space="preserve"> Outputs!AA21</f>
        <v>388.26981429854584</v>
      </c>
      <c r="Y656" s="456">
        <f xml:space="preserve"> Outputs!AB21</f>
        <v>399.91790872750221</v>
      </c>
    </row>
    <row r="657" spans="1:25" ht="14">
      <c r="A657" t="s">
        <v>852</v>
      </c>
      <c r="B657" s="455" t="s">
        <v>757</v>
      </c>
      <c r="C657" s="455" t="s">
        <v>440</v>
      </c>
      <c r="D657" s="455" t="s">
        <v>50</v>
      </c>
      <c r="E657" s="455" t="s">
        <v>427</v>
      </c>
      <c r="F657" s="455"/>
      <c r="G657" s="456">
        <f xml:space="preserve"> Outputs!J24</f>
        <v>12</v>
      </c>
      <c r="H657" s="456">
        <f xml:space="preserve"> Outputs!K24</f>
        <v>12</v>
      </c>
      <c r="I657" s="456">
        <f xml:space="preserve"> Outputs!L24</f>
        <v>12</v>
      </c>
      <c r="J657" s="456">
        <f xml:space="preserve"> Outputs!M24</f>
        <v>12</v>
      </c>
      <c r="K657" s="456">
        <f xml:space="preserve"> Outputs!N24</f>
        <v>12</v>
      </c>
      <c r="L657" s="456">
        <f xml:space="preserve"> Outputs!O24</f>
        <v>12</v>
      </c>
      <c r="M657" s="456">
        <f xml:space="preserve"> Outputs!P24</f>
        <v>12</v>
      </c>
      <c r="N657" s="456">
        <f xml:space="preserve"> Outputs!Q24</f>
        <v>12</v>
      </c>
      <c r="O657" s="456">
        <f xml:space="preserve"> Outputs!R24</f>
        <v>12</v>
      </c>
      <c r="P657" s="456">
        <f xml:space="preserve"> Outputs!S24</f>
        <v>12</v>
      </c>
      <c r="Q657" s="456">
        <f xml:space="preserve"> Outputs!T24</f>
        <v>12</v>
      </c>
      <c r="R657" s="456">
        <f xml:space="preserve"> Outputs!U24</f>
        <v>12</v>
      </c>
      <c r="S657" s="456">
        <f xml:space="preserve"> Outputs!V24</f>
        <v>12</v>
      </c>
      <c r="T657" s="456">
        <f xml:space="preserve"> Outputs!W24</f>
        <v>12</v>
      </c>
      <c r="U657" s="456">
        <f xml:space="preserve"> Outputs!X24</f>
        <v>12</v>
      </c>
      <c r="V657" s="456">
        <f xml:space="preserve"> Outputs!Y24</f>
        <v>12</v>
      </c>
      <c r="W657" s="456">
        <f xml:space="preserve"> Outputs!Z24</f>
        <v>12</v>
      </c>
      <c r="X657" s="456">
        <f xml:space="preserve"> Outputs!AA24</f>
        <v>12</v>
      </c>
      <c r="Y657" s="456">
        <f xml:space="preserve"> Outputs!AB24</f>
        <v>12</v>
      </c>
    </row>
    <row r="658" spans="1:25" ht="14">
      <c r="A658" t="s">
        <v>852</v>
      </c>
      <c r="B658" s="455" t="s">
        <v>758</v>
      </c>
      <c r="C658" s="455" t="s">
        <v>441</v>
      </c>
      <c r="D658" s="455" t="s">
        <v>50</v>
      </c>
      <c r="E658" s="455" t="s">
        <v>427</v>
      </c>
      <c r="F658" s="455"/>
      <c r="G658" s="456">
        <f xml:space="preserve"> Outputs!J25</f>
        <v>93.3</v>
      </c>
      <c r="H658" s="456">
        <f xml:space="preserve"> Outputs!K25</f>
        <v>95.9</v>
      </c>
      <c r="I658" s="456">
        <f xml:space="preserve"> Outputs!L25</f>
        <v>98</v>
      </c>
      <c r="J658" s="456">
        <f xml:space="preserve"> Outputs!M25</f>
        <v>99.6</v>
      </c>
      <c r="K658" s="456">
        <f xml:space="preserve"> Outputs!N25</f>
        <v>99.9</v>
      </c>
      <c r="L658" s="456">
        <f xml:space="preserve"> Outputs!O25</f>
        <v>100.6</v>
      </c>
      <c r="M658" s="456">
        <f xml:space="preserve"> Outputs!P25</f>
        <v>103.2</v>
      </c>
      <c r="N658" s="456">
        <f xml:space="preserve"> Outputs!Q25</f>
        <v>105.5</v>
      </c>
      <c r="O658" s="456">
        <f xml:space="preserve"> Outputs!R25</f>
        <v>107.6</v>
      </c>
      <c r="P658" s="456">
        <f xml:space="preserve"> Outputs!S25</f>
        <v>109.70335473997172</v>
      </c>
      <c r="Q658" s="456">
        <f xml:space="preserve"> Outputs!T25</f>
        <v>111.89742183477122</v>
      </c>
      <c r="R658" s="456">
        <f xml:space="preserve"> Outputs!U25</f>
        <v>114.1726572294514</v>
      </c>
      <c r="S658" s="456">
        <f xml:space="preserve"> Outputs!V25</f>
        <v>116.57028303126997</v>
      </c>
      <c r="T658" s="456">
        <f xml:space="preserve"> Outputs!W25</f>
        <v>119.0182589749267</v>
      </c>
      <c r="U658" s="456">
        <f xml:space="preserve"> Outputs!X25</f>
        <v>121.39862415442524</v>
      </c>
      <c r="V658" s="456">
        <f xml:space="preserve"> Outputs!Y25</f>
        <v>123.82659663751375</v>
      </c>
      <c r="W658" s="456">
        <f xml:space="preserve"> Outputs!Z25</f>
        <v>126.30312857026402</v>
      </c>
      <c r="X658" s="456">
        <f xml:space="preserve"> Outputs!AA25</f>
        <v>128.8291911416693</v>
      </c>
      <c r="Y658" s="456">
        <f xml:space="preserve"> Outputs!AB25</f>
        <v>131.40577496450268</v>
      </c>
    </row>
    <row r="659" spans="1:25" ht="14">
      <c r="A659" t="s">
        <v>852</v>
      </c>
      <c r="B659" s="455" t="s">
        <v>759</v>
      </c>
      <c r="C659" s="455" t="s">
        <v>442</v>
      </c>
      <c r="D659" s="455" t="s">
        <v>50</v>
      </c>
      <c r="E659" s="455" t="s">
        <v>427</v>
      </c>
      <c r="F659" s="455"/>
      <c r="G659" s="456">
        <f xml:space="preserve"> Outputs!J26</f>
        <v>93.5</v>
      </c>
      <c r="H659" s="456">
        <f xml:space="preserve"> Outputs!K26</f>
        <v>95.9</v>
      </c>
      <c r="I659" s="456">
        <f xml:space="preserve"> Outputs!L26</f>
        <v>98.2</v>
      </c>
      <c r="J659" s="456">
        <f xml:space="preserve"> Outputs!M26</f>
        <v>99.6</v>
      </c>
      <c r="K659" s="456">
        <f xml:space="preserve"> Outputs!N26</f>
        <v>100.1</v>
      </c>
      <c r="L659" s="456">
        <f xml:space="preserve"> Outputs!O26</f>
        <v>100.8</v>
      </c>
      <c r="M659" s="456">
        <f xml:space="preserve"> Outputs!P26</f>
        <v>103.5</v>
      </c>
      <c r="N659" s="456">
        <f xml:space="preserve"> Outputs!Q26</f>
        <v>105.9</v>
      </c>
      <c r="O659" s="456">
        <f xml:space="preserve"> Outputs!R26</f>
        <v>107.9</v>
      </c>
      <c r="P659" s="456">
        <f xml:space="preserve"> Outputs!S26</f>
        <v>109.88453874941817</v>
      </c>
      <c r="Q659" s="456">
        <f xml:space="preserve"> Outputs!T26</f>
        <v>112.08222952440661</v>
      </c>
      <c r="R659" s="456">
        <f xml:space="preserve"> Outputs!U26</f>
        <v>114.37056169674494</v>
      </c>
      <c r="S659" s="456">
        <f xml:space="preserve"> Outputs!V26</f>
        <v>116.77234349237666</v>
      </c>
      <c r="T659" s="456">
        <f xml:space="preserve"> Outputs!W26</f>
        <v>119.22456270571664</v>
      </c>
      <c r="U659" s="456">
        <f xml:space="preserve"> Outputs!X26</f>
        <v>121.60905395983097</v>
      </c>
      <c r="V659" s="456">
        <f xml:space="preserve"> Outputs!Y26</f>
        <v>124.0412350390276</v>
      </c>
      <c r="W659" s="456">
        <f xml:space="preserve"> Outputs!Z26</f>
        <v>126.52205973980816</v>
      </c>
      <c r="X659" s="456">
        <f xml:space="preserve"> Outputs!AA26</f>
        <v>129.05250093460432</v>
      </c>
      <c r="Y659" s="456">
        <f xml:space="preserve"> Outputs!AB26</f>
        <v>131.63355095329641</v>
      </c>
    </row>
    <row r="660" spans="1:25" ht="14">
      <c r="A660" t="s">
        <v>852</v>
      </c>
      <c r="B660" s="455" t="s">
        <v>760</v>
      </c>
      <c r="C660" s="455" t="s">
        <v>443</v>
      </c>
      <c r="D660" s="455" t="s">
        <v>50</v>
      </c>
      <c r="E660" s="455" t="s">
        <v>427</v>
      </c>
      <c r="F660" s="455"/>
      <c r="G660" s="456">
        <f xml:space="preserve"> Outputs!J27</f>
        <v>93.5</v>
      </c>
      <c r="H660" s="456">
        <f xml:space="preserve"> Outputs!K27</f>
        <v>95.6</v>
      </c>
      <c r="I660" s="456">
        <f xml:space="preserve"> Outputs!L27</f>
        <v>98</v>
      </c>
      <c r="J660" s="456">
        <f xml:space="preserve"> Outputs!M27</f>
        <v>99.8</v>
      </c>
      <c r="K660" s="456">
        <f xml:space="preserve"> Outputs!N27</f>
        <v>100.1</v>
      </c>
      <c r="L660" s="456">
        <f xml:space="preserve"> Outputs!O27</f>
        <v>101</v>
      </c>
      <c r="M660" s="456">
        <f xml:space="preserve"> Outputs!P27</f>
        <v>103.5</v>
      </c>
      <c r="N660" s="456">
        <f xml:space="preserve"> Outputs!Q27</f>
        <v>105.9</v>
      </c>
      <c r="O660" s="456">
        <f xml:space="preserve"> Outputs!R27</f>
        <v>107.9</v>
      </c>
      <c r="P660" s="456">
        <f xml:space="preserve"> Outputs!S27</f>
        <v>110.06602199898684</v>
      </c>
      <c r="Q660" s="456">
        <f xml:space="preserve"> Outputs!T27</f>
        <v>112.26734243896665</v>
      </c>
      <c r="R660" s="456">
        <f xml:space="preserve"> Outputs!U27</f>
        <v>114.56880920745294</v>
      </c>
      <c r="S660" s="456">
        <f xml:space="preserve"> Outputs!V27</f>
        <v>116.97475420080953</v>
      </c>
      <c r="T660" s="456">
        <f xml:space="preserve"> Outputs!W27</f>
        <v>119.4312240390266</v>
      </c>
      <c r="U660" s="456">
        <f xml:space="preserve"> Outputs!X27</f>
        <v>121.81984851980714</v>
      </c>
      <c r="V660" s="456">
        <f xml:space="preserve"> Outputs!Y27</f>
        <v>124.25624549020328</v>
      </c>
      <c r="W660" s="456">
        <f xml:space="preserve"> Outputs!Z27</f>
        <v>126.74137040000736</v>
      </c>
      <c r="X660" s="456">
        <f xml:space="preserve"> Outputs!AA27</f>
        <v>129.27619780800751</v>
      </c>
      <c r="Y660" s="456">
        <f xml:space="preserve"> Outputs!AB27</f>
        <v>131.86172176416767</v>
      </c>
    </row>
    <row r="661" spans="1:25" ht="14">
      <c r="A661" t="s">
        <v>852</v>
      </c>
      <c r="B661" s="455" t="s">
        <v>761</v>
      </c>
      <c r="C661" s="455" t="s">
        <v>444</v>
      </c>
      <c r="D661" s="455" t="s">
        <v>50</v>
      </c>
      <c r="E661" s="455" t="s">
        <v>427</v>
      </c>
      <c r="F661" s="455"/>
      <c r="G661" s="456">
        <f xml:space="preserve"> Outputs!J28</f>
        <v>93.5</v>
      </c>
      <c r="H661" s="456">
        <f xml:space="preserve"> Outputs!K28</f>
        <v>95.7</v>
      </c>
      <c r="I661" s="456">
        <f xml:space="preserve"> Outputs!L28</f>
        <v>98</v>
      </c>
      <c r="J661" s="456">
        <f xml:space="preserve"> Outputs!M28</f>
        <v>99.6</v>
      </c>
      <c r="K661" s="456">
        <f xml:space="preserve"> Outputs!N28</f>
        <v>100</v>
      </c>
      <c r="L661" s="456">
        <f xml:space="preserve"> Outputs!O28</f>
        <v>100.9</v>
      </c>
      <c r="M661" s="456">
        <f xml:space="preserve"> Outputs!P28</f>
        <v>103.5</v>
      </c>
      <c r="N661" s="456">
        <f xml:space="preserve"> Outputs!Q28</f>
        <v>105.9</v>
      </c>
      <c r="O661" s="456">
        <f xml:space="preserve"> Outputs!R28</f>
        <v>108</v>
      </c>
      <c r="P661" s="456">
        <f xml:space="preserve"> Outputs!S28</f>
        <v>110.24780498289711</v>
      </c>
      <c r="Q661" s="456">
        <f xml:space="preserve"> Outputs!T28</f>
        <v>112.45276108255513</v>
      </c>
      <c r="R661" s="456">
        <f xml:space="preserve"> Outputs!U28</f>
        <v>114.7674003561996</v>
      </c>
      <c r="S661" s="456">
        <f xml:space="preserve"> Outputs!V28</f>
        <v>117.17751576367986</v>
      </c>
      <c r="T661" s="456">
        <f xml:space="preserve"> Outputs!W28</f>
        <v>119.63824359471722</v>
      </c>
      <c r="U661" s="456">
        <f xml:space="preserve"> Outputs!X28</f>
        <v>122.03100846661157</v>
      </c>
      <c r="V661" s="456">
        <f xml:space="preserve"> Outputs!Y28</f>
        <v>124.4716286359438</v>
      </c>
      <c r="W661" s="456">
        <f xml:space="preserve"> Outputs!Z28</f>
        <v>126.96106120866268</v>
      </c>
      <c r="X661" s="456">
        <f xml:space="preserve"> Outputs!AA28</f>
        <v>129.50028243283595</v>
      </c>
      <c r="Y661" s="456">
        <f xml:space="preserve"> Outputs!AB28</f>
        <v>132.09028808149267</v>
      </c>
    </row>
    <row r="662" spans="1:25" ht="14">
      <c r="A662" t="s">
        <v>852</v>
      </c>
      <c r="B662" s="455" t="s">
        <v>762</v>
      </c>
      <c r="C662" s="455" t="s">
        <v>445</v>
      </c>
      <c r="D662" s="455" t="s">
        <v>50</v>
      </c>
      <c r="E662" s="455" t="s">
        <v>427</v>
      </c>
      <c r="F662" s="455"/>
      <c r="G662" s="456">
        <f xml:space="preserve"> Outputs!J29</f>
        <v>93.9</v>
      </c>
      <c r="H662" s="456">
        <f xml:space="preserve"> Outputs!K29</f>
        <v>96.1</v>
      </c>
      <c r="I662" s="456">
        <f xml:space="preserve"> Outputs!L29</f>
        <v>98.4</v>
      </c>
      <c r="J662" s="456">
        <f xml:space="preserve"> Outputs!M29</f>
        <v>99.9</v>
      </c>
      <c r="K662" s="456">
        <f xml:space="preserve"> Outputs!N29</f>
        <v>100.3</v>
      </c>
      <c r="L662" s="456">
        <f xml:space="preserve"> Outputs!O29</f>
        <v>101.2</v>
      </c>
      <c r="M662" s="456">
        <f xml:space="preserve"> Outputs!P29</f>
        <v>104</v>
      </c>
      <c r="N662" s="456">
        <f xml:space="preserve"> Outputs!Q29</f>
        <v>106.5</v>
      </c>
      <c r="O662" s="456">
        <f xml:space="preserve"> Outputs!R29</f>
        <v>108.3</v>
      </c>
      <c r="P662" s="456">
        <f xml:space="preserve"> Outputs!S29</f>
        <v>110.42988819618461</v>
      </c>
      <c r="Q662" s="456">
        <f xml:space="preserve"> Outputs!T29</f>
        <v>112.63848596010838</v>
      </c>
      <c r="R662" s="456">
        <f xml:space="preserve"> Outputs!U29</f>
        <v>114.96633573863983</v>
      </c>
      <c r="S662" s="456">
        <f xml:space="preserve"> Outputs!V29</f>
        <v>117.38062878915133</v>
      </c>
      <c r="T662" s="456">
        <f xml:space="preserve"> Outputs!W29</f>
        <v>119.8456219937236</v>
      </c>
      <c r="U662" s="456">
        <f xml:space="preserve"> Outputs!X29</f>
        <v>122.24253443359807</v>
      </c>
      <c r="V662" s="456">
        <f xml:space="preserve"> Outputs!Y29</f>
        <v>124.68738512227003</v>
      </c>
      <c r="W662" s="456">
        <f xml:space="preserve"> Outputs!Z29</f>
        <v>127.18113282471543</v>
      </c>
      <c r="X662" s="456">
        <f xml:space="preserve"> Outputs!AA29</f>
        <v>129.72475548120974</v>
      </c>
      <c r="Y662" s="456">
        <f xml:space="preserve"> Outputs!AB29</f>
        <v>132.31925059083395</v>
      </c>
    </row>
    <row r="663" spans="1:25" ht="14">
      <c r="A663" t="s">
        <v>852</v>
      </c>
      <c r="B663" s="455" t="s">
        <v>763</v>
      </c>
      <c r="C663" s="455" t="s">
        <v>446</v>
      </c>
      <c r="D663" s="455" t="s">
        <v>50</v>
      </c>
      <c r="E663" s="455" t="s">
        <v>427</v>
      </c>
      <c r="F663" s="455"/>
      <c r="G663" s="456">
        <f xml:space="preserve"> Outputs!J30</f>
        <v>94.5</v>
      </c>
      <c r="H663" s="456">
        <f xml:space="preserve"> Outputs!K30</f>
        <v>96.4</v>
      </c>
      <c r="I663" s="456">
        <f xml:space="preserve"> Outputs!L30</f>
        <v>98.7</v>
      </c>
      <c r="J663" s="456">
        <f xml:space="preserve"> Outputs!M30</f>
        <v>100</v>
      </c>
      <c r="K663" s="456">
        <f xml:space="preserve"> Outputs!N30</f>
        <v>100.2</v>
      </c>
      <c r="L663" s="456">
        <f xml:space="preserve"> Outputs!O30</f>
        <v>101.5</v>
      </c>
      <c r="M663" s="456">
        <f xml:space="preserve"> Outputs!P30</f>
        <v>104.3</v>
      </c>
      <c r="N663" s="456">
        <f xml:space="preserve"> Outputs!Q30</f>
        <v>106.6</v>
      </c>
      <c r="O663" s="456">
        <f xml:space="preserve"> Outputs!R30</f>
        <v>108.4699996176289</v>
      </c>
      <c r="P663" s="456">
        <f xml:space="preserve"> Outputs!S30</f>
        <v>110.61227213470256</v>
      </c>
      <c r="Q663" s="456">
        <f xml:space="preserve"> Outputs!T30</f>
        <v>112.8245175773967</v>
      </c>
      <c r="R663" s="456">
        <f xml:space="preserve"> Outputs!U30</f>
        <v>115.16561595146101</v>
      </c>
      <c r="S663" s="456">
        <f xml:space="preserve"> Outputs!V30</f>
        <v>117.58409388644176</v>
      </c>
      <c r="T663" s="456">
        <f xml:space="preserve"> Outputs!W30</f>
        <v>120.05335985805712</v>
      </c>
      <c r="U663" s="456">
        <f xml:space="preserve"> Outputs!X30</f>
        <v>122.45442705521826</v>
      </c>
      <c r="V663" s="456">
        <f xml:space="preserve"> Outputs!Y30</f>
        <v>124.90351559632263</v>
      </c>
      <c r="W663" s="456">
        <f xml:space="preserve"> Outputs!Z30</f>
        <v>127.40158590824909</v>
      </c>
      <c r="X663" s="456">
        <f xml:space="preserve"> Outputs!AA30</f>
        <v>129.94961762641407</v>
      </c>
      <c r="Y663" s="456">
        <f xml:space="preserve"> Outputs!AB30</f>
        <v>132.54860997894235</v>
      </c>
    </row>
    <row r="664" spans="1:25" ht="14">
      <c r="A664" t="s">
        <v>852</v>
      </c>
      <c r="B664" s="455" t="s">
        <v>764</v>
      </c>
      <c r="C664" s="455" t="s">
        <v>447</v>
      </c>
      <c r="D664" s="455" t="s">
        <v>50</v>
      </c>
      <c r="E664" s="455" t="s">
        <v>427</v>
      </c>
      <c r="F664" s="455"/>
      <c r="G664" s="456">
        <f xml:space="preserve"> Outputs!J31</f>
        <v>94.5</v>
      </c>
      <c r="H664" s="456">
        <f xml:space="preserve"> Outputs!K31</f>
        <v>96.8</v>
      </c>
      <c r="I664" s="456">
        <f xml:space="preserve"> Outputs!L31</f>
        <v>98.8</v>
      </c>
      <c r="J664" s="456">
        <f xml:space="preserve"> Outputs!M31</f>
        <v>100.1</v>
      </c>
      <c r="K664" s="456">
        <f xml:space="preserve"> Outputs!N31</f>
        <v>100.3</v>
      </c>
      <c r="L664" s="456">
        <f xml:space="preserve"> Outputs!O31</f>
        <v>101.6</v>
      </c>
      <c r="M664" s="456">
        <f xml:space="preserve"> Outputs!P31</f>
        <v>104.4</v>
      </c>
      <c r="N664" s="456">
        <f xml:space="preserve"> Outputs!Q31</f>
        <v>106.7</v>
      </c>
      <c r="O664" s="456">
        <f xml:space="preserve"> Outputs!R31</f>
        <v>108.64026608539625</v>
      </c>
      <c r="P664" s="456">
        <f xml:space="preserve"> Outputs!S31</f>
        <v>110.79495729512315</v>
      </c>
      <c r="Q664" s="456">
        <f xml:space="preserve"> Outputs!T31</f>
        <v>113.01085644102571</v>
      </c>
      <c r="R664" s="456">
        <f xml:space="preserve"> Outputs!U31</f>
        <v>115.36524159238483</v>
      </c>
      <c r="S664" s="456">
        <f xml:space="preserve"> Outputs!V31</f>
        <v>117.78791166582499</v>
      </c>
      <c r="T664" s="456">
        <f xml:space="preserve"> Outputs!W31</f>
        <v>120.2614578108074</v>
      </c>
      <c r="U664" s="456">
        <f xml:space="preserve"> Outputs!X31</f>
        <v>122.66668696702355</v>
      </c>
      <c r="V664" s="456">
        <f xml:space="preserve"> Outputs!Y31</f>
        <v>125.12002070636403</v>
      </c>
      <c r="W664" s="456">
        <f xml:space="preserve"> Outputs!Z31</f>
        <v>127.62242112049131</v>
      </c>
      <c r="X664" s="456">
        <f xml:space="preserve"> Outputs!AA31</f>
        <v>130.17486954290115</v>
      </c>
      <c r="Y664" s="456">
        <f xml:space="preserve"> Outputs!AB31</f>
        <v>132.77836693375917</v>
      </c>
    </row>
    <row r="665" spans="1:25" ht="14">
      <c r="A665" t="s">
        <v>852</v>
      </c>
      <c r="B665" s="455" t="s">
        <v>765</v>
      </c>
      <c r="C665" s="455" t="s">
        <v>448</v>
      </c>
      <c r="D665" s="455" t="s">
        <v>50</v>
      </c>
      <c r="E665" s="455" t="s">
        <v>427</v>
      </c>
      <c r="F665" s="455"/>
      <c r="G665" s="456">
        <f xml:space="preserve"> Outputs!J32</f>
        <v>94.7</v>
      </c>
      <c r="H665" s="456">
        <f xml:space="preserve"> Outputs!K32</f>
        <v>97</v>
      </c>
      <c r="I665" s="456">
        <f xml:space="preserve"> Outputs!L32</f>
        <v>98.8</v>
      </c>
      <c r="J665" s="456">
        <f xml:space="preserve"> Outputs!M32</f>
        <v>99.9</v>
      </c>
      <c r="K665" s="456">
        <f xml:space="preserve"> Outputs!N32</f>
        <v>100.3</v>
      </c>
      <c r="L665" s="456">
        <f xml:space="preserve"> Outputs!O32</f>
        <v>101.8</v>
      </c>
      <c r="M665" s="456">
        <f xml:space="preserve"> Outputs!P32</f>
        <v>104.7</v>
      </c>
      <c r="N665" s="456">
        <f xml:space="preserve"> Outputs!Q32</f>
        <v>106.9</v>
      </c>
      <c r="O665" s="456">
        <f xml:space="preserve"> Outputs!R32</f>
        <v>108.81079982217945</v>
      </c>
      <c r="P665" s="456">
        <f xml:space="preserve"> Outputs!S32</f>
        <v>110.97794417493883</v>
      </c>
      <c r="Q665" s="456">
        <f xml:space="preserve"> Outputs!T32</f>
        <v>113.1975030584377</v>
      </c>
      <c r="R665" s="456">
        <f xml:space="preserve"> Outputs!U32</f>
        <v>115.56521326016906</v>
      </c>
      <c r="S665" s="456">
        <f xml:space="preserve"> Outputs!V32</f>
        <v>117.99208273863269</v>
      </c>
      <c r="T665" s="456">
        <f xml:space="preserve"> Outputs!W32</f>
        <v>120.46991647614406</v>
      </c>
      <c r="U665" s="456">
        <f xml:space="preserve"> Outputs!X32</f>
        <v>122.87931480566695</v>
      </c>
      <c r="V665" s="456">
        <f xml:space="preserve"> Outputs!Y32</f>
        <v>125.3369011017803</v>
      </c>
      <c r="W665" s="456">
        <f xml:space="preserve"> Outputs!Z32</f>
        <v>127.8436391238159</v>
      </c>
      <c r="X665" s="456">
        <f xml:space="preserve"> Outputs!AA32</f>
        <v>130.40051190629222</v>
      </c>
      <c r="Y665" s="456">
        <f xml:space="preserve"> Outputs!AB32</f>
        <v>133.00852214441807</v>
      </c>
    </row>
    <row r="666" spans="1:25" ht="14">
      <c r="A666" t="s">
        <v>852</v>
      </c>
      <c r="B666" s="455" t="s">
        <v>766</v>
      </c>
      <c r="C666" s="455" t="s">
        <v>449</v>
      </c>
      <c r="D666" s="455" t="s">
        <v>50</v>
      </c>
      <c r="E666" s="455" t="s">
        <v>427</v>
      </c>
      <c r="F666" s="455"/>
      <c r="G666" s="456">
        <f xml:space="preserve"> Outputs!J33</f>
        <v>95</v>
      </c>
      <c r="H666" s="456">
        <f xml:space="preserve"> Outputs!K33</f>
        <v>97.3</v>
      </c>
      <c r="I666" s="456">
        <f xml:space="preserve"> Outputs!L33</f>
        <v>99.2</v>
      </c>
      <c r="J666" s="456">
        <f xml:space="preserve"> Outputs!M33</f>
        <v>99.9</v>
      </c>
      <c r="K666" s="456">
        <f xml:space="preserve"> Outputs!N33</f>
        <v>100.4</v>
      </c>
      <c r="L666" s="456">
        <f xml:space="preserve"> Outputs!O33</f>
        <v>102.2</v>
      </c>
      <c r="M666" s="456">
        <f xml:space="preserve"> Outputs!P33</f>
        <v>105</v>
      </c>
      <c r="N666" s="456">
        <f xml:space="preserve"> Outputs!Q33</f>
        <v>107.1</v>
      </c>
      <c r="O666" s="456">
        <f xml:space="preserve"> Outputs!R33</f>
        <v>108.98160124751338</v>
      </c>
      <c r="P666" s="456">
        <f xml:space="preserve"> Outputs!S33</f>
        <v>111.1612332724637</v>
      </c>
      <c r="Q666" s="456">
        <f xml:space="preserve"> Outputs!T33</f>
        <v>113.38445793791308</v>
      </c>
      <c r="R666" s="456">
        <f xml:space="preserve"> Outputs!U33</f>
        <v>115.76553155460934</v>
      </c>
      <c r="S666" s="456">
        <f xml:space="preserve"> Outputs!V33</f>
        <v>118.19660771725621</v>
      </c>
      <c r="T666" s="456">
        <f xml:space="preserve"> Outputs!W33</f>
        <v>120.67873647931867</v>
      </c>
      <c r="U666" s="456">
        <f xml:space="preserve"> Outputs!X33</f>
        <v>123.09231120890504</v>
      </c>
      <c r="V666" s="456">
        <f xml:space="preserve"> Outputs!Y33</f>
        <v>125.55415743308315</v>
      </c>
      <c r="W666" s="456">
        <f xml:space="preserve"> Outputs!Z33</f>
        <v>128.0652405817448</v>
      </c>
      <c r="X666" s="456">
        <f xml:space="preserve"> Outputs!AA33</f>
        <v>130.6265453933797</v>
      </c>
      <c r="Y666" s="456">
        <f xml:space="preserve"> Outputs!AB33</f>
        <v>133.23907630124731</v>
      </c>
    </row>
    <row r="667" spans="1:25" ht="14">
      <c r="A667" t="s">
        <v>852</v>
      </c>
      <c r="B667" s="455" t="s">
        <v>767</v>
      </c>
      <c r="C667" s="455" t="s">
        <v>450</v>
      </c>
      <c r="D667" s="455" t="s">
        <v>50</v>
      </c>
      <c r="E667" s="455" t="s">
        <v>427</v>
      </c>
      <c r="F667" s="455"/>
      <c r="G667" s="456">
        <f xml:space="preserve"> Outputs!J34</f>
        <v>94.7</v>
      </c>
      <c r="H667" s="456">
        <f xml:space="preserve"> Outputs!K34</f>
        <v>97</v>
      </c>
      <c r="I667" s="456">
        <f xml:space="preserve"> Outputs!L34</f>
        <v>98.7</v>
      </c>
      <c r="J667" s="456">
        <f xml:space="preserve"> Outputs!M34</f>
        <v>99.2</v>
      </c>
      <c r="K667" s="456">
        <f xml:space="preserve"> Outputs!N34</f>
        <v>99.9</v>
      </c>
      <c r="L667" s="456">
        <f xml:space="preserve"> Outputs!O34</f>
        <v>101.8</v>
      </c>
      <c r="M667" s="456">
        <f xml:space="preserve"> Outputs!P34</f>
        <v>104.5</v>
      </c>
      <c r="N667" s="456">
        <f xml:space="preserve"> Outputs!Q34</f>
        <v>106.4</v>
      </c>
      <c r="O667" s="456">
        <f xml:space="preserve"> Outputs!R34</f>
        <v>109.1615932223871</v>
      </c>
      <c r="P667" s="456">
        <f xml:space="preserve"> Outputs!S34</f>
        <v>111.3448250868349</v>
      </c>
      <c r="Q667" s="456">
        <f xml:space="preserve"> Outputs!T34</f>
        <v>113.58099615723886</v>
      </c>
      <c r="R667" s="456">
        <f xml:space="preserve"> Outputs!U34</f>
        <v>115.96619707654096</v>
      </c>
      <c r="S667" s="456">
        <f xml:space="preserve"> Outputs!V34</f>
        <v>118.40148721514839</v>
      </c>
      <c r="T667" s="456">
        <f xml:space="preserve"> Outputs!W34</f>
        <v>120.88791844666659</v>
      </c>
      <c r="U667" s="456">
        <f xml:space="preserve"> Outputs!X34</f>
        <v>123.30567681559992</v>
      </c>
      <c r="V667" s="456">
        <f xml:space="preserve"> Outputs!Y34</f>
        <v>125.77179035191192</v>
      </c>
      <c r="W667" s="456">
        <f xml:space="preserve"> Outputs!Z34</f>
        <v>128.28722615895015</v>
      </c>
      <c r="X667" s="456">
        <f xml:space="preserve"> Outputs!AA34</f>
        <v>130.85297068212915</v>
      </c>
      <c r="Y667" s="456">
        <f xml:space="preserve"> Outputs!AB34</f>
        <v>133.47003009577173</v>
      </c>
    </row>
    <row r="668" spans="1:25" ht="14">
      <c r="A668" t="s">
        <v>852</v>
      </c>
      <c r="B668" s="455" t="s">
        <v>768</v>
      </c>
      <c r="C668" s="455" t="s">
        <v>451</v>
      </c>
      <c r="D668" s="455" t="s">
        <v>50</v>
      </c>
      <c r="E668" s="455" t="s">
        <v>427</v>
      </c>
      <c r="F668" s="455"/>
      <c r="G668" s="456">
        <f xml:space="preserve"> Outputs!J35</f>
        <v>95.2</v>
      </c>
      <c r="H668" s="456">
        <f xml:space="preserve"> Outputs!K35</f>
        <v>97.5</v>
      </c>
      <c r="I668" s="456">
        <f xml:space="preserve"> Outputs!L35</f>
        <v>99.1</v>
      </c>
      <c r="J668" s="456">
        <f xml:space="preserve"> Outputs!M35</f>
        <v>99.5</v>
      </c>
      <c r="K668" s="456">
        <f xml:space="preserve"> Outputs!N35</f>
        <v>100.1</v>
      </c>
      <c r="L668" s="456">
        <f xml:space="preserve"> Outputs!O35</f>
        <v>102.4</v>
      </c>
      <c r="M668" s="456">
        <f xml:space="preserve"> Outputs!P35</f>
        <v>104.9</v>
      </c>
      <c r="N668" s="456">
        <f xml:space="preserve"> Outputs!Q35</f>
        <v>106.8</v>
      </c>
      <c r="O668" s="456">
        <f xml:space="preserve"> Outputs!R35</f>
        <v>109.34188246864102</v>
      </c>
      <c r="P668" s="456">
        <f xml:space="preserve"> Outputs!S35</f>
        <v>111.52872011801389</v>
      </c>
      <c r="Q668" s="456">
        <f xml:space="preserve"> Outputs!T35</f>
        <v>113.7778750517538</v>
      </c>
      <c r="R668" s="456">
        <f xml:space="preserve"> Outputs!U35</f>
        <v>116.16721042784071</v>
      </c>
      <c r="S668" s="456">
        <f xml:space="preserve"> Outputs!V35</f>
        <v>118.60672184682544</v>
      </c>
      <c r="T668" s="456">
        <f xml:space="preserve"> Outputs!W35</f>
        <v>121.09746300560886</v>
      </c>
      <c r="U668" s="456">
        <f xml:space="preserve"> Outputs!X35</f>
        <v>123.51941226572104</v>
      </c>
      <c r="V668" s="456">
        <f xml:space="preserve"> Outputs!Y35</f>
        <v>125.98980051103547</v>
      </c>
      <c r="W668" s="456">
        <f xml:space="preserve"> Outputs!Z35</f>
        <v>128.50959652125619</v>
      </c>
      <c r="X668" s="456">
        <f xml:space="preserve"> Outputs!AA35</f>
        <v>131.07978845168131</v>
      </c>
      <c r="Y668" s="456">
        <f xml:space="preserve"> Outputs!AB35</f>
        <v>133.70138422071494</v>
      </c>
    </row>
    <row r="669" spans="1:25" ht="14">
      <c r="A669" t="s">
        <v>852</v>
      </c>
      <c r="B669" s="455" t="s">
        <v>769</v>
      </c>
      <c r="C669" s="455" t="s">
        <v>452</v>
      </c>
      <c r="D669" s="455" t="s">
        <v>50</v>
      </c>
      <c r="E669" s="455" t="s">
        <v>427</v>
      </c>
      <c r="F669" s="455"/>
      <c r="G669" s="456">
        <f xml:space="preserve"> Outputs!J36</f>
        <v>95.4</v>
      </c>
      <c r="H669" s="456">
        <f xml:space="preserve"> Outputs!K36</f>
        <v>97.8</v>
      </c>
      <c r="I669" s="456">
        <f xml:space="preserve"> Outputs!L36</f>
        <v>99.3</v>
      </c>
      <c r="J669" s="456">
        <f xml:space="preserve"> Outputs!M36</f>
        <v>99.6</v>
      </c>
      <c r="K669" s="456">
        <f xml:space="preserve"> Outputs!N36</f>
        <v>100.4</v>
      </c>
      <c r="L669" s="456">
        <f xml:space="preserve"> Outputs!O36</f>
        <v>102.7</v>
      </c>
      <c r="M669" s="456">
        <f xml:space="preserve"> Outputs!P36</f>
        <v>105.1</v>
      </c>
      <c r="N669" s="456">
        <f xml:space="preserve"> Outputs!Q36</f>
        <v>107</v>
      </c>
      <c r="O669" s="456">
        <f xml:space="preserve"> Outputs!R36</f>
        <v>109.52246947724298</v>
      </c>
      <c r="P669" s="456">
        <f xml:space="preserve"> Outputs!S36</f>
        <v>111.7129188667879</v>
      </c>
      <c r="Q669" s="456">
        <f xml:space="preserve"> Outputs!T36</f>
        <v>113.97509521197706</v>
      </c>
      <c r="R669" s="456">
        <f xml:space="preserve"> Outputs!U36</f>
        <v>116.36857221142867</v>
      </c>
      <c r="S669" s="456">
        <f xml:space="preserve"> Outputs!V36</f>
        <v>118.81231222786873</v>
      </c>
      <c r="T669" s="456">
        <f xml:space="preserve"> Outputs!W36</f>
        <v>121.30737078465407</v>
      </c>
      <c r="U669" s="456">
        <f xml:space="preserve"> Outputs!X36</f>
        <v>123.73351820034715</v>
      </c>
      <c r="V669" s="456">
        <f xml:space="preserve"> Outputs!Y36</f>
        <v>126.20818856435409</v>
      </c>
      <c r="W669" s="456">
        <f xml:space="preserve"> Outputs!Z36</f>
        <v>128.73235233564117</v>
      </c>
      <c r="X669" s="456">
        <f xml:space="preserve"> Outputs!AA36</f>
        <v>131.30699938235398</v>
      </c>
      <c r="Y669" s="456">
        <f xml:space="preserve"> Outputs!AB36</f>
        <v>133.93313937000107</v>
      </c>
    </row>
    <row r="670" spans="1:25" ht="14">
      <c r="A670" t="s">
        <v>852</v>
      </c>
      <c r="B670" s="455" t="s">
        <v>770</v>
      </c>
      <c r="C670" s="455" t="s">
        <v>453</v>
      </c>
      <c r="D670" s="455" t="s">
        <v>1</v>
      </c>
      <c r="E670" s="455" t="s">
        <v>427</v>
      </c>
      <c r="F670" s="455"/>
      <c r="G670" s="558">
        <f xml:space="preserve"> Outputs!J39</f>
        <v>0</v>
      </c>
      <c r="H670" s="558">
        <f xml:space="preserve"> Outputs!K39</f>
        <v>0</v>
      </c>
      <c r="I670" s="558">
        <f xml:space="preserve"> Outputs!L39</f>
        <v>0</v>
      </c>
      <c r="J670" s="558">
        <f xml:space="preserve"> Outputs!M39</f>
        <v>0</v>
      </c>
      <c r="K670" s="558">
        <f xml:space="preserve"> Outputs!N39</f>
        <v>0</v>
      </c>
      <c r="L670" s="558">
        <f xml:space="preserve"> Outputs!O39</f>
        <v>0</v>
      </c>
      <c r="M670" s="558">
        <f xml:space="preserve"> Outputs!P39</f>
        <v>0</v>
      </c>
      <c r="N670" s="558">
        <f xml:space="preserve"> Outputs!Q39</f>
        <v>0.03</v>
      </c>
      <c r="O670" s="558">
        <f xml:space="preserve"> Outputs!R39</f>
        <v>0.03</v>
      </c>
      <c r="P670" s="558">
        <f xml:space="preserve"> Outputs!S39</f>
        <v>0.03</v>
      </c>
      <c r="Q670" s="558">
        <f xml:space="preserve"> Outputs!T39</f>
        <v>0.03</v>
      </c>
      <c r="R670" s="558">
        <f xml:space="preserve"> Outputs!U39</f>
        <v>0.03</v>
      </c>
      <c r="S670" s="558">
        <f xml:space="preserve"> Outputs!V39</f>
        <v>0.03</v>
      </c>
      <c r="T670" s="558">
        <f xml:space="preserve"> Outputs!W39</f>
        <v>0.03</v>
      </c>
      <c r="U670" s="558">
        <f xml:space="preserve"> Outputs!X39</f>
        <v>0.03</v>
      </c>
      <c r="V670" s="558">
        <f xml:space="preserve"> Outputs!Y39</f>
        <v>0.03</v>
      </c>
      <c r="W670" s="558">
        <f xml:space="preserve"> Outputs!Z39</f>
        <v>0.03</v>
      </c>
      <c r="X670" s="558">
        <f xml:space="preserve"> Outputs!AA39</f>
        <v>0.03</v>
      </c>
      <c r="Y670" s="558">
        <f xml:space="preserve"> Outputs!AB39</f>
        <v>0.03</v>
      </c>
    </row>
    <row r="671" spans="1:25" ht="14">
      <c r="A671" t="s">
        <v>852</v>
      </c>
      <c r="B671" s="455" t="s">
        <v>771</v>
      </c>
      <c r="C671" s="455" t="s">
        <v>454</v>
      </c>
      <c r="D671" s="455" t="s">
        <v>50</v>
      </c>
      <c r="E671" s="455" t="s">
        <v>427</v>
      </c>
      <c r="F671" s="455"/>
      <c r="G671" s="456">
        <f xml:space="preserve"> Outputs!J42</f>
        <v>237.3416666666667</v>
      </c>
      <c r="H671" s="456">
        <f xml:space="preserve"> Outputs!K42</f>
        <v>244.67499999999998</v>
      </c>
      <c r="I671" s="456">
        <f xml:space="preserve"> Outputs!L42</f>
        <v>251.73333333333335</v>
      </c>
      <c r="J671" s="456">
        <f xml:space="preserve"> Outputs!M42</f>
        <v>256.66666666666669</v>
      </c>
      <c r="K671" s="456">
        <f xml:space="preserve"> Outputs!N42</f>
        <v>259.43333333333334</v>
      </c>
      <c r="L671" s="456">
        <f xml:space="preserve"> Outputs!O42</f>
        <v>264.99166666666673</v>
      </c>
      <c r="M671" s="456">
        <f xml:space="preserve"> Outputs!P42</f>
        <v>274.90833333333336</v>
      </c>
      <c r="N671" s="456">
        <f xml:space="preserve"> Outputs!Q42</f>
        <v>283.30833333333334</v>
      </c>
      <c r="O671" s="456">
        <f xml:space="preserve"> Outputs!R42</f>
        <v>292.2388184805576</v>
      </c>
      <c r="P671" s="456">
        <f xml:space="preserve"> Outputs!S42</f>
        <v>300.63476148772372</v>
      </c>
      <c r="Q671" s="456">
        <f xml:space="preserve"> Outputs!T42</f>
        <v>309.52983719330012</v>
      </c>
      <c r="R671" s="456">
        <f xml:space="preserve"> Outputs!U42</f>
        <v>319.28116714708784</v>
      </c>
      <c r="S671" s="456">
        <f xml:space="preserve"> Outputs!V42</f>
        <v>329.49816449579481</v>
      </c>
      <c r="T671" s="456">
        <f xml:space="preserve"> Outputs!W42</f>
        <v>340.04210575966027</v>
      </c>
      <c r="U671" s="456">
        <f xml:space="preserve"> Outputs!X42</f>
        <v>350.2433689324501</v>
      </c>
      <c r="V671" s="456">
        <f xml:space="preserve"> Outputs!Y42</f>
        <v>360.75067000042355</v>
      </c>
      <c r="W671" s="456">
        <f xml:space="preserve"> Outputs!Z42</f>
        <v>371.57319010043631</v>
      </c>
      <c r="X671" s="456">
        <f xml:space="preserve"> Outputs!AA42</f>
        <v>382.72038580344935</v>
      </c>
      <c r="Y671" s="456">
        <f xml:space="preserve"> Outputs!AB42</f>
        <v>394.20199737755303</v>
      </c>
    </row>
    <row r="672" spans="1:25" ht="14">
      <c r="A672" t="s">
        <v>852</v>
      </c>
      <c r="B672" s="455" t="s">
        <v>772</v>
      </c>
      <c r="C672" s="455" t="s">
        <v>455</v>
      </c>
      <c r="D672" s="455" t="s">
        <v>50</v>
      </c>
      <c r="E672" s="455" t="s">
        <v>427</v>
      </c>
      <c r="F672" s="455"/>
      <c r="G672" s="456">
        <f xml:space="preserve"> Outputs!J43</f>
        <v>94.308333333333351</v>
      </c>
      <c r="H672" s="456">
        <f xml:space="preserve"> Outputs!K43</f>
        <v>96.583333333333314</v>
      </c>
      <c r="I672" s="456">
        <f xml:space="preserve"> Outputs!L43</f>
        <v>98.600000000000009</v>
      </c>
      <c r="J672" s="456">
        <f xml:space="preserve"> Outputs!M43</f>
        <v>99.72499999999998</v>
      </c>
      <c r="K672" s="456">
        <f xml:space="preserve"> Outputs!N43</f>
        <v>100.16666666666667</v>
      </c>
      <c r="L672" s="456">
        <f xml:space="preserve"> Outputs!O43</f>
        <v>101.54166666666667</v>
      </c>
      <c r="M672" s="456">
        <f xml:space="preserve"> Outputs!P43</f>
        <v>104.21666666666665</v>
      </c>
      <c r="N672" s="456">
        <f xml:space="preserve"> Outputs!Q43</f>
        <v>106.43333333333334</v>
      </c>
      <c r="O672" s="456">
        <f xml:space="preserve"> Outputs!R43</f>
        <v>108.55238432841576</v>
      </c>
      <c r="P672" s="456">
        <f xml:space="preserve"> Outputs!S43</f>
        <v>110.7053733013603</v>
      </c>
      <c r="Q672" s="456">
        <f xml:space="preserve"> Outputs!T43</f>
        <v>112.92412852304592</v>
      </c>
      <c r="R672" s="456">
        <f xml:space="preserve"> Outputs!U43</f>
        <v>115.26744552524362</v>
      </c>
      <c r="S672" s="456">
        <f xml:space="preserve"> Outputs!V43</f>
        <v>117.68806188127378</v>
      </c>
      <c r="T672" s="456">
        <f xml:space="preserve"> Outputs!W43</f>
        <v>120.15951118078063</v>
      </c>
      <c r="U672" s="456">
        <f xml:space="preserve"> Outputs!X43</f>
        <v>122.56270140439625</v>
      </c>
      <c r="V672" s="456">
        <f xml:space="preserve"> Outputs!Y43</f>
        <v>125.01395543248417</v>
      </c>
      <c r="W672" s="456">
        <f xml:space="preserve"> Outputs!Z43</f>
        <v>127.51423454113387</v>
      </c>
      <c r="X672" s="456">
        <f xml:space="preserve"> Outputs!AA43</f>
        <v>130.06451923195652</v>
      </c>
      <c r="Y672" s="456">
        <f xml:space="preserve"> Outputs!AB43</f>
        <v>132.66580961659568</v>
      </c>
    </row>
    <row r="673" spans="1:25" ht="14">
      <c r="A673" t="s">
        <v>852</v>
      </c>
      <c r="B673" s="455" t="s">
        <v>773</v>
      </c>
      <c r="C673" s="455" t="s">
        <v>456</v>
      </c>
      <c r="D673" s="455" t="s">
        <v>1</v>
      </c>
      <c r="E673" s="455" t="s">
        <v>427</v>
      </c>
      <c r="F673" s="455"/>
      <c r="G673" s="558">
        <f xml:space="preserve"> Outputs!J46</f>
        <v>0</v>
      </c>
      <c r="H673" s="558">
        <f xml:space="preserve"> Outputs!K46</f>
        <v>2.9769392033542896E-2</v>
      </c>
      <c r="I673" s="558">
        <f xml:space="preserve"> Outputs!L46</f>
        <v>2.6465798045602673E-2</v>
      </c>
      <c r="J673" s="558">
        <f xml:space="preserve"> Outputs!M46</f>
        <v>1.983339944466489E-2</v>
      </c>
      <c r="K673" s="558">
        <f xml:space="preserve"> Outputs!N46</f>
        <v>1.0501750291715295E-2</v>
      </c>
      <c r="L673" s="558">
        <f xml:space="preserve"> Outputs!O46</f>
        <v>2.1939953810623525E-2</v>
      </c>
      <c r="M673" s="558">
        <f xml:space="preserve"> Outputs!P46</f>
        <v>3.8794726930320156E-2</v>
      </c>
      <c r="N673" s="558">
        <f xml:space="preserve"> Outputs!Q46</f>
        <v>3.1907179115300943E-2</v>
      </c>
      <c r="O673" s="558">
        <f xml:space="preserve"> Outputs!R46</f>
        <v>3.1089286235452596E-2</v>
      </c>
      <c r="P673" s="558">
        <f xml:space="preserve"> Outputs!S46</f>
        <v>2.7916629489431743E-2</v>
      </c>
      <c r="Q673" s="558">
        <f xml:space="preserve"> Outputs!T46</f>
        <v>2.9833184821123959E-2</v>
      </c>
      <c r="R673" s="558">
        <f xml:space="preserve"> Outputs!U46</f>
        <v>3.1833185109294782E-2</v>
      </c>
      <c r="S673" s="558">
        <f xml:space="preserve"> Outputs!V46</f>
        <v>3.2000000000000473E-2</v>
      </c>
      <c r="T673" s="558">
        <f xml:space="preserve"> Outputs!W46</f>
        <v>3.200000000000025E-2</v>
      </c>
      <c r="U673" s="558">
        <f xml:space="preserve"> Outputs!X46</f>
        <v>3.0000000000000027E-2</v>
      </c>
      <c r="V673" s="558">
        <f xml:space="preserve"> Outputs!Y46</f>
        <v>3.0000000000000027E-2</v>
      </c>
      <c r="W673" s="558">
        <f xml:space="preserve"> Outputs!Z46</f>
        <v>3.0000000000000027E-2</v>
      </c>
      <c r="X673" s="558">
        <f xml:space="preserve"> Outputs!AA46</f>
        <v>3.0000000000000027E-2</v>
      </c>
      <c r="Y673" s="558">
        <f xml:space="preserve"> Outputs!AB46</f>
        <v>3.0000000000000027E-2</v>
      </c>
    </row>
    <row r="674" spans="1:25" ht="14">
      <c r="A674" t="s">
        <v>852</v>
      </c>
      <c r="B674" s="455" t="s">
        <v>774</v>
      </c>
      <c r="C674" s="455" t="s">
        <v>457</v>
      </c>
      <c r="D674" s="455" t="s">
        <v>1</v>
      </c>
      <c r="E674" s="455" t="s">
        <v>427</v>
      </c>
      <c r="F674" s="455"/>
      <c r="G674" s="558">
        <f xml:space="preserve"> Outputs!J47</f>
        <v>0</v>
      </c>
      <c r="H674" s="558">
        <f xml:space="preserve"> Outputs!K47</f>
        <v>3.0897791510129391E-2</v>
      </c>
      <c r="I674" s="558">
        <f xml:space="preserve"> Outputs!L47</f>
        <v>2.8847791287762714E-2</v>
      </c>
      <c r="J674" s="558">
        <f xml:space="preserve"> Outputs!M47</f>
        <v>1.9597457627118731E-2</v>
      </c>
      <c r="K674" s="558">
        <f xml:space="preserve"> Outputs!N47</f>
        <v>1.0779220779220777E-2</v>
      </c>
      <c r="L674" s="558">
        <f xml:space="preserve"> Outputs!O47</f>
        <v>2.1424900424001248E-2</v>
      </c>
      <c r="M674" s="558">
        <f xml:space="preserve"> Outputs!P47</f>
        <v>3.7422560457875953E-2</v>
      </c>
      <c r="N674" s="558">
        <f xml:space="preserve"> Outputs!Q47</f>
        <v>3.0555639758707454E-2</v>
      </c>
      <c r="O674" s="558">
        <f xml:space="preserve"> Outputs!R47</f>
        <v>3.1522140708501123E-2</v>
      </c>
      <c r="P674" s="558">
        <f xml:space="preserve"> Outputs!S47</f>
        <v>2.8729732247137152E-2</v>
      </c>
      <c r="Q674" s="558">
        <f xml:space="preserve"> Outputs!T47</f>
        <v>2.9587648685595047E-2</v>
      </c>
      <c r="R674" s="558">
        <f xml:space="preserve"> Outputs!U47</f>
        <v>3.1503683270760252E-2</v>
      </c>
      <c r="S674" s="558">
        <f xml:space="preserve"> Outputs!V47</f>
        <v>3.2000000000000473E-2</v>
      </c>
      <c r="T674" s="558">
        <f xml:space="preserve"> Outputs!W47</f>
        <v>3.2000000000000028E-2</v>
      </c>
      <c r="U674" s="558">
        <f xml:space="preserve"> Outputs!X47</f>
        <v>3.0000000000000027E-2</v>
      </c>
      <c r="V674" s="558">
        <f xml:space="preserve"> Outputs!Y47</f>
        <v>2.9999999999999805E-2</v>
      </c>
      <c r="W674" s="558">
        <f xml:space="preserve"> Outputs!Z47</f>
        <v>3.0000000000000027E-2</v>
      </c>
      <c r="X674" s="558">
        <f xml:space="preserve"> Outputs!AA47</f>
        <v>2.9999999999999805E-2</v>
      </c>
      <c r="Y674" s="558">
        <f xml:space="preserve"> Outputs!AB47</f>
        <v>3.0000000000000471E-2</v>
      </c>
    </row>
    <row r="675" spans="1:25" ht="14">
      <c r="A675" t="s">
        <v>852</v>
      </c>
      <c r="B675" s="455" t="s">
        <v>775</v>
      </c>
      <c r="C675" s="455" t="s">
        <v>458</v>
      </c>
      <c r="D675" s="455" t="s">
        <v>1</v>
      </c>
      <c r="E675" s="455" t="s">
        <v>427</v>
      </c>
      <c r="F675" s="455"/>
      <c r="G675" s="558">
        <f xml:space="preserve"> Outputs!J48</f>
        <v>0</v>
      </c>
      <c r="H675" s="558">
        <f xml:space="preserve"> Outputs!K48</f>
        <v>3.2807308970099536E-2</v>
      </c>
      <c r="I675" s="558">
        <f xml:space="preserve"> Outputs!L48</f>
        <v>2.4527543224768911E-2</v>
      </c>
      <c r="J675" s="558">
        <f xml:space="preserve"> Outputs!M48</f>
        <v>9.0266875981162009E-3</v>
      </c>
      <c r="K675" s="558">
        <f xml:space="preserve"> Outputs!N48</f>
        <v>1.5558148580318898E-2</v>
      </c>
      <c r="L675" s="558">
        <f xml:space="preserve"> Outputs!O48</f>
        <v>3.1405591727307502E-2</v>
      </c>
      <c r="M675" s="558">
        <f xml:space="preserve"> Outputs!P48</f>
        <v>3.3419977720014815E-2</v>
      </c>
      <c r="N675" s="558">
        <f xml:space="preserve"> Outputs!Q48</f>
        <v>2.4434063959755781E-2</v>
      </c>
      <c r="O675" s="558">
        <f xml:space="preserve"> Outputs!R48</f>
        <v>3.8715075829605539E-2</v>
      </c>
      <c r="P675" s="558">
        <f xml:space="preserve"> Outputs!S48</f>
        <v>2.8499635627448061E-2</v>
      </c>
      <c r="Q675" s="558">
        <f xml:space="preserve"> Outputs!T48</f>
        <v>3.0499636334166969E-2</v>
      </c>
      <c r="R675" s="558">
        <f xml:space="preserve"> Outputs!U48</f>
        <v>3.2000000000000473E-2</v>
      </c>
      <c r="S675" s="558">
        <f xml:space="preserve"> Outputs!V48</f>
        <v>3.200000000000025E-2</v>
      </c>
      <c r="T675" s="558">
        <f xml:space="preserve"> Outputs!W48</f>
        <v>3.2000000000000473E-2</v>
      </c>
      <c r="U675" s="558">
        <f xml:space="preserve"> Outputs!X48</f>
        <v>3.0000000000000027E-2</v>
      </c>
      <c r="V675" s="558">
        <f xml:space="preserve"> Outputs!Y48</f>
        <v>3.0000000000000027E-2</v>
      </c>
      <c r="W675" s="558">
        <f xml:space="preserve"> Outputs!Z48</f>
        <v>3.0000000000000027E-2</v>
      </c>
      <c r="X675" s="558">
        <f xml:space="preserve"> Outputs!AA48</f>
        <v>3.0000000000000027E-2</v>
      </c>
      <c r="Y675" s="558">
        <f xml:space="preserve"> Outputs!AB48</f>
        <v>3.0000000000000027E-2</v>
      </c>
    </row>
    <row r="676" spans="1:25" ht="14">
      <c r="A676" t="s">
        <v>852</v>
      </c>
      <c r="B676" s="455" t="s">
        <v>776</v>
      </c>
      <c r="C676" s="455" t="s">
        <v>459</v>
      </c>
      <c r="D676" s="455" t="s">
        <v>1</v>
      </c>
      <c r="E676" s="455" t="s">
        <v>427</v>
      </c>
      <c r="F676" s="455"/>
      <c r="G676" s="558">
        <f xml:space="preserve"> Outputs!J49</f>
        <v>0</v>
      </c>
      <c r="H676" s="558">
        <f xml:space="preserve"> Outputs!K49</f>
        <v>2.428722280887019E-2</v>
      </c>
      <c r="I676" s="558">
        <f xml:space="preserve"> Outputs!L49</f>
        <v>1.8556701030927769E-2</v>
      </c>
      <c r="J676" s="558">
        <f xml:space="preserve"> Outputs!M49</f>
        <v>1.1133603238866474E-2</v>
      </c>
      <c r="K676" s="558">
        <f xml:space="preserve"> Outputs!N49</f>
        <v>4.0040040040039138E-3</v>
      </c>
      <c r="L676" s="558">
        <f xml:space="preserve"> Outputs!O49</f>
        <v>1.4955134596211339E-2</v>
      </c>
      <c r="M676" s="558">
        <f xml:space="preserve"> Outputs!P49</f>
        <v>2.8487229862475427E-2</v>
      </c>
      <c r="N676" s="558">
        <f xml:space="preserve"> Outputs!Q49</f>
        <v>2.1012416427889313E-2</v>
      </c>
      <c r="O676" s="558">
        <f xml:space="preserve"> Outputs!R49</f>
        <v>1.7874647541435307E-2</v>
      </c>
      <c r="P676" s="558">
        <f xml:space="preserve"> Outputs!S49</f>
        <v>1.9916629197662017E-2</v>
      </c>
      <c r="Q676" s="558">
        <f xml:space="preserve"> Outputs!T49</f>
        <v>2.0000000000000906E-2</v>
      </c>
      <c r="R676" s="558">
        <f xml:space="preserve"> Outputs!U49</f>
        <v>2.0916629234383644E-2</v>
      </c>
      <c r="S676" s="558">
        <f xml:space="preserve"> Outputs!V49</f>
        <v>2.1000000000000796E-2</v>
      </c>
      <c r="T676" s="558">
        <f xml:space="preserve"> Outputs!W49</f>
        <v>2.1000000000000796E-2</v>
      </c>
      <c r="U676" s="558">
        <f xml:space="preserve"> Outputs!X49</f>
        <v>2.0000000000000018E-2</v>
      </c>
      <c r="V676" s="558">
        <f xml:space="preserve"> Outputs!Y49</f>
        <v>2.0000000000000018E-2</v>
      </c>
      <c r="W676" s="558">
        <f xml:space="preserve"> Outputs!Z49</f>
        <v>2.0000000000000018E-2</v>
      </c>
      <c r="X676" s="558">
        <f xml:space="preserve"> Outputs!AA49</f>
        <v>2.0000000000000018E-2</v>
      </c>
      <c r="Y676" s="558">
        <f xml:space="preserve"> Outputs!AB49</f>
        <v>2.0000000000000018E-2</v>
      </c>
    </row>
    <row r="677" spans="1:25" ht="14">
      <c r="A677" t="s">
        <v>852</v>
      </c>
      <c r="B677" s="455" t="s">
        <v>777</v>
      </c>
      <c r="C677" s="455" t="s">
        <v>460</v>
      </c>
      <c r="D677" s="455" t="s">
        <v>1</v>
      </c>
      <c r="E677" s="455" t="s">
        <v>427</v>
      </c>
      <c r="F677" s="455"/>
      <c r="G677" s="558">
        <f xml:space="preserve"> Outputs!J50</f>
        <v>0</v>
      </c>
      <c r="H677" s="558">
        <f xml:space="preserve"> Outputs!K50</f>
        <v>2.4123000795263305E-2</v>
      </c>
      <c r="I677" s="558">
        <f xml:space="preserve"> Outputs!L50</f>
        <v>2.088006902502193E-2</v>
      </c>
      <c r="J677" s="558">
        <f xml:space="preserve"> Outputs!M50</f>
        <v>1.1409736308316099E-2</v>
      </c>
      <c r="K677" s="558">
        <f xml:space="preserve"> Outputs!N50</f>
        <v>4.4288459931480784E-3</v>
      </c>
      <c r="L677" s="558">
        <f xml:space="preserve"> Outputs!O50</f>
        <v>1.3727121464226277E-2</v>
      </c>
      <c r="M677" s="558">
        <f xml:space="preserve"> Outputs!P50</f>
        <v>2.6343865408288814E-2</v>
      </c>
      <c r="N677" s="558">
        <f xml:space="preserve"> Outputs!Q50</f>
        <v>2.1269790500559882E-2</v>
      </c>
      <c r="O677" s="558">
        <f xml:space="preserve"> Outputs!R50</f>
        <v>1.9909655450194963E-2</v>
      </c>
      <c r="P677" s="558">
        <f xml:space="preserve"> Outputs!S50</f>
        <v>1.983364056224568E-2</v>
      </c>
      <c r="Q677" s="558">
        <f xml:space="preserve"> Outputs!T50</f>
        <v>2.0041983108134875E-2</v>
      </c>
      <c r="R677" s="558">
        <f xml:space="preserve"> Outputs!U50</f>
        <v>2.0751251595618525E-2</v>
      </c>
      <c r="S677" s="558">
        <f xml:space="preserve"> Outputs!V50</f>
        <v>2.1000000000000352E-2</v>
      </c>
      <c r="T677" s="558">
        <f xml:space="preserve"> Outputs!W50</f>
        <v>2.1000000000000796E-2</v>
      </c>
      <c r="U677" s="558">
        <f xml:space="preserve"> Outputs!X50</f>
        <v>2.0000000000000018E-2</v>
      </c>
      <c r="V677" s="558">
        <f xml:space="preserve"> Outputs!Y50</f>
        <v>2.0000000000000018E-2</v>
      </c>
      <c r="W677" s="558">
        <f xml:space="preserve"> Outputs!Z50</f>
        <v>2.000000000000024E-2</v>
      </c>
      <c r="X677" s="558">
        <f xml:space="preserve"> Outputs!AA50</f>
        <v>1.9999999999999796E-2</v>
      </c>
      <c r="Y677" s="558">
        <f xml:space="preserve"> Outputs!AB50</f>
        <v>2.000000000000024E-2</v>
      </c>
    </row>
    <row r="678" spans="1:25" ht="14">
      <c r="A678" t="s">
        <v>852</v>
      </c>
      <c r="B678" s="455" t="s">
        <v>744</v>
      </c>
      <c r="C678" s="455" t="s">
        <v>461</v>
      </c>
      <c r="D678" s="455" t="s">
        <v>1</v>
      </c>
      <c r="E678" s="455" t="s">
        <v>427</v>
      </c>
      <c r="F678" s="455"/>
      <c r="G678" s="558">
        <f xml:space="preserve"> Outputs!J51</f>
        <v>0</v>
      </c>
      <c r="H678" s="558">
        <f xml:space="preserve"> Outputs!K51</f>
        <v>2.515723270440251E-2</v>
      </c>
      <c r="I678" s="558">
        <f xml:space="preserve"> Outputs!L51</f>
        <v>1.5337423312883347E-2</v>
      </c>
      <c r="J678" s="558">
        <f xml:space="preserve"> Outputs!M51</f>
        <v>3.0211480362536403E-3</v>
      </c>
      <c r="K678" s="558">
        <f xml:space="preserve"> Outputs!N51</f>
        <v>8.0321285140563248E-3</v>
      </c>
      <c r="L678" s="558">
        <f xml:space="preserve"> Outputs!O51</f>
        <v>2.2908366533864521E-2</v>
      </c>
      <c r="M678" s="558">
        <f xml:space="preserve"> Outputs!P51</f>
        <v>2.3369036027263812E-2</v>
      </c>
      <c r="N678" s="558">
        <f xml:space="preserve"> Outputs!Q51</f>
        <v>1.8078020932445371E-2</v>
      </c>
      <c r="O678" s="558">
        <f xml:space="preserve"> Outputs!R51</f>
        <v>2.3574481095728794E-2</v>
      </c>
      <c r="P678" s="558">
        <f xml:space="preserve"> Outputs!S51</f>
        <v>2.0000000000000684E-2</v>
      </c>
      <c r="Q678" s="558">
        <f xml:space="preserve"> Outputs!T51</f>
        <v>2.0249908140764772E-2</v>
      </c>
      <c r="R678" s="558">
        <f xml:space="preserve"> Outputs!U51</f>
        <v>2.1000000000000796E-2</v>
      </c>
      <c r="S678" s="558">
        <f xml:space="preserve"> Outputs!V51</f>
        <v>2.1000000000000574E-2</v>
      </c>
      <c r="T678" s="558">
        <f xml:space="preserve"> Outputs!W51</f>
        <v>2.1000000000000796E-2</v>
      </c>
      <c r="U678" s="558">
        <f xml:space="preserve"> Outputs!X51</f>
        <v>2.0000000000000018E-2</v>
      </c>
      <c r="V678" s="558">
        <f xml:space="preserve"> Outputs!Y51</f>
        <v>2.0000000000000018E-2</v>
      </c>
      <c r="W678" s="558">
        <f xml:space="preserve"> Outputs!Z51</f>
        <v>2.0000000000000018E-2</v>
      </c>
      <c r="X678" s="558">
        <f xml:space="preserve"> Outputs!AA51</f>
        <v>2.0000000000000018E-2</v>
      </c>
      <c r="Y678" s="558">
        <f xml:space="preserve"> Outputs!AB51</f>
        <v>2.0000000000000018E-2</v>
      </c>
    </row>
    <row r="679" spans="1:25" ht="14">
      <c r="A679" t="s">
        <v>852</v>
      </c>
      <c r="B679" s="455" t="s">
        <v>778</v>
      </c>
      <c r="C679" s="455" t="s">
        <v>462</v>
      </c>
      <c r="D679" s="455" t="s">
        <v>1</v>
      </c>
      <c r="E679" s="455" t="s">
        <v>427</v>
      </c>
      <c r="F679" s="455"/>
      <c r="G679" s="558">
        <f xml:space="preserve"> Outputs!J52</f>
        <v>0</v>
      </c>
      <c r="H679" s="558">
        <f xml:space="preserve"> Outputs!K52</f>
        <v>6.7747907148660858E-3</v>
      </c>
      <c r="I679" s="558">
        <f xml:space="preserve"> Outputs!L52</f>
        <v>7.967722262740784E-3</v>
      </c>
      <c r="J679" s="558">
        <f xml:space="preserve"> Outputs!M52</f>
        <v>8.1877213188026321E-3</v>
      </c>
      <c r="K679" s="558">
        <f xml:space="preserve"> Outputs!N52</f>
        <v>6.3503747860726989E-3</v>
      </c>
      <c r="L679" s="558">
        <f xml:space="preserve"> Outputs!O52</f>
        <v>7.6977789597749702E-3</v>
      </c>
      <c r="M679" s="558">
        <f xml:space="preserve"> Outputs!P52</f>
        <v>1.1078695049587139E-2</v>
      </c>
      <c r="N679" s="558">
        <f xml:space="preserve"> Outputs!Q52</f>
        <v>9.2858492581475716E-3</v>
      </c>
      <c r="O679" s="558">
        <f xml:space="preserve"> Outputs!R52</f>
        <v>1.161248525830616E-2</v>
      </c>
      <c r="P679" s="558">
        <f xml:space="preserve"> Outputs!S52</f>
        <v>8.8960916848914717E-3</v>
      </c>
      <c r="Q679" s="558">
        <f xml:space="preserve"> Outputs!T52</f>
        <v>9.5456655774601717E-3</v>
      </c>
      <c r="R679" s="558">
        <f xml:space="preserve"> Outputs!U52</f>
        <v>1.0752431675141727E-2</v>
      </c>
      <c r="S679" s="558">
        <f xml:space="preserve"> Outputs!V52</f>
        <v>1.1000000000000121E-2</v>
      </c>
      <c r="T679" s="558">
        <f xml:space="preserve"> Outputs!W52</f>
        <v>1.0999999999999233E-2</v>
      </c>
      <c r="U679" s="558">
        <f xml:space="preserve"> Outputs!X52</f>
        <v>1.0000000000000009E-2</v>
      </c>
      <c r="V679" s="558">
        <f xml:space="preserve"> Outputs!Y52</f>
        <v>9.9999999999997868E-3</v>
      </c>
      <c r="W679" s="558">
        <f xml:space="preserve"> Outputs!Z52</f>
        <v>9.9999999999997868E-3</v>
      </c>
      <c r="X679" s="558">
        <f xml:space="preserve"> Outputs!AA52</f>
        <v>1.0000000000000009E-2</v>
      </c>
      <c r="Y679" s="558">
        <f xml:space="preserve"> Outputs!AB52</f>
        <v>1.0000000000000231E-2</v>
      </c>
    </row>
    <row r="680" spans="1:25" ht="14">
      <c r="A680" t="s">
        <v>852</v>
      </c>
      <c r="B680" s="455" t="s">
        <v>779</v>
      </c>
      <c r="C680" s="455" t="s">
        <v>463</v>
      </c>
      <c r="D680" s="455" t="s">
        <v>1</v>
      </c>
      <c r="E680" s="455" t="s">
        <v>427</v>
      </c>
      <c r="F680" s="455"/>
      <c r="G680" s="558">
        <f xml:space="preserve"> Outputs!J55</f>
        <v>0</v>
      </c>
      <c r="H680" s="558">
        <f xml:space="preserve"> Outputs!K55</f>
        <v>0</v>
      </c>
      <c r="I680" s="558">
        <f xml:space="preserve"> Outputs!L55</f>
        <v>0</v>
      </c>
      <c r="J680" s="558">
        <f xml:space="preserve"> Outputs!M55</f>
        <v>0</v>
      </c>
      <c r="K680" s="558">
        <f xml:space="preserve"> Outputs!N55</f>
        <v>0</v>
      </c>
      <c r="L680" s="558">
        <f xml:space="preserve"> Outputs!O55</f>
        <v>0</v>
      </c>
      <c r="M680" s="558">
        <f xml:space="preserve"> Outputs!P55</f>
        <v>0</v>
      </c>
      <c r="N680" s="558">
        <f xml:space="preserve"> Outputs!Q55</f>
        <v>0</v>
      </c>
      <c r="O680" s="558">
        <f xml:space="preserve"> Outputs!R55</f>
        <v>0</v>
      </c>
      <c r="P680" s="558">
        <f xml:space="preserve"> Outputs!S55</f>
        <v>0.03</v>
      </c>
      <c r="Q680" s="558">
        <f xml:space="preserve"> Outputs!T55</f>
        <v>0.03</v>
      </c>
      <c r="R680" s="558">
        <f xml:space="preserve"> Outputs!U55</f>
        <v>0.03</v>
      </c>
      <c r="S680" s="558">
        <f xml:space="preserve"> Outputs!V55</f>
        <v>0.03</v>
      </c>
      <c r="T680" s="558">
        <f xml:space="preserve"> Outputs!W55</f>
        <v>0.03</v>
      </c>
      <c r="U680" s="558">
        <f xml:space="preserve"> Outputs!X55</f>
        <v>0.03</v>
      </c>
      <c r="V680" s="558">
        <f xml:space="preserve"> Outputs!Y55</f>
        <v>0.03</v>
      </c>
      <c r="W680" s="558">
        <f xml:space="preserve"> Outputs!Z55</f>
        <v>0.03</v>
      </c>
      <c r="X680" s="558">
        <f xml:space="preserve"> Outputs!AA55</f>
        <v>0.03</v>
      </c>
      <c r="Y680" s="558">
        <f xml:space="preserve"> Outputs!AB55</f>
        <v>0.03</v>
      </c>
    </row>
    <row r="681" spans="1:25" ht="14">
      <c r="A681" t="s">
        <v>852</v>
      </c>
      <c r="B681" s="455" t="s">
        <v>780</v>
      </c>
      <c r="C681" s="455" t="s">
        <v>464</v>
      </c>
      <c r="D681" s="455" t="s">
        <v>1</v>
      </c>
      <c r="E681" s="455" t="s">
        <v>427</v>
      </c>
      <c r="F681" s="455"/>
      <c r="G681" s="558">
        <f xml:space="preserve"> Outputs!J56</f>
        <v>0</v>
      </c>
      <c r="H681" s="558">
        <f xml:space="preserve"> Outputs!K56</f>
        <v>0</v>
      </c>
      <c r="I681" s="558">
        <f xml:space="preserve"> Outputs!L56</f>
        <v>0</v>
      </c>
      <c r="J681" s="558">
        <f xml:space="preserve"> Outputs!M56</f>
        <v>0</v>
      </c>
      <c r="K681" s="558">
        <f xml:space="preserve"> Outputs!N56</f>
        <v>0</v>
      </c>
      <c r="L681" s="558">
        <f xml:space="preserve"> Outputs!O56</f>
        <v>0</v>
      </c>
      <c r="M681" s="558">
        <f xml:space="preserve"> Outputs!P56</f>
        <v>0</v>
      </c>
      <c r="N681" s="558">
        <f xml:space="preserve"> Outputs!Q56</f>
        <v>0</v>
      </c>
      <c r="O681" s="558">
        <f xml:space="preserve"> Outputs!R56</f>
        <v>0</v>
      </c>
      <c r="P681" s="558">
        <f xml:space="preserve"> Outputs!S56</f>
        <v>0.02</v>
      </c>
      <c r="Q681" s="558">
        <f xml:space="preserve"> Outputs!T56</f>
        <v>0.02</v>
      </c>
      <c r="R681" s="558">
        <f xml:space="preserve"> Outputs!U56</f>
        <v>0.02</v>
      </c>
      <c r="S681" s="558">
        <f xml:space="preserve"> Outputs!V56</f>
        <v>0.02</v>
      </c>
      <c r="T681" s="558">
        <f xml:space="preserve"> Outputs!W56</f>
        <v>0.02</v>
      </c>
      <c r="U681" s="558">
        <f xml:space="preserve"> Outputs!X56</f>
        <v>0.02</v>
      </c>
      <c r="V681" s="558">
        <f xml:space="preserve"> Outputs!Y56</f>
        <v>0.02</v>
      </c>
      <c r="W681" s="558">
        <f xml:space="preserve"> Outputs!Z56</f>
        <v>0.02</v>
      </c>
      <c r="X681" s="558">
        <f xml:space="preserve"> Outputs!AA56</f>
        <v>0.02</v>
      </c>
      <c r="Y681" s="558">
        <f xml:space="preserve"> Outputs!AB56</f>
        <v>0.02</v>
      </c>
    </row>
    <row r="682" spans="1:25" ht="14">
      <c r="A682" t="s">
        <v>852</v>
      </c>
      <c r="B682" t="s">
        <v>792</v>
      </c>
      <c r="C682" t="s">
        <v>794</v>
      </c>
      <c r="D682" s="455" t="s">
        <v>796</v>
      </c>
      <c r="E682" s="455" t="s">
        <v>427</v>
      </c>
      <c r="F682" s="559" t="str">
        <f t="shared" ref="F682" ca="1" si="62">CONCATENATE("[…]", TEXT(NOW(),"dd/mm/yyy hh:mm:ss"))</f>
        <v>[…]12/12/2019 13:28:34</v>
      </c>
      <c r="G682" s="559" t="str">
        <f t="shared" ref="G682:Y682" ca="1" si="63">CONCATENATE("[…]", TEXT(NOW(),"dd/mm/yyy hh:mm:ss"))</f>
        <v>[…]12/12/2019 13:28:34</v>
      </c>
      <c r="H682" s="559" t="str">
        <f t="shared" ca="1" si="63"/>
        <v>[…]12/12/2019 13:28:34</v>
      </c>
      <c r="I682" s="559" t="str">
        <f t="shared" ca="1" si="63"/>
        <v>[…]12/12/2019 13:28:34</v>
      </c>
      <c r="J682" s="559" t="str">
        <f t="shared" ca="1" si="63"/>
        <v>[…]12/12/2019 13:28:34</v>
      </c>
      <c r="K682" s="559" t="str">
        <f t="shared" ca="1" si="63"/>
        <v>[…]12/12/2019 13:28:34</v>
      </c>
      <c r="L682" s="559" t="str">
        <f t="shared" ca="1" si="63"/>
        <v>[…]12/12/2019 13:28:34</v>
      </c>
      <c r="M682" s="559" t="str">
        <f t="shared" ca="1" si="63"/>
        <v>[…]12/12/2019 13:28:34</v>
      </c>
      <c r="N682" s="559" t="str">
        <f t="shared" ca="1" si="63"/>
        <v>[…]12/12/2019 13:28:34</v>
      </c>
      <c r="O682" s="559" t="str">
        <f t="shared" ca="1" si="63"/>
        <v>[…]12/12/2019 13:28:34</v>
      </c>
      <c r="P682" s="559" t="str">
        <f t="shared" ca="1" si="63"/>
        <v>[…]12/12/2019 13:28:34</v>
      </c>
      <c r="Q682" s="559" t="str">
        <f t="shared" ca="1" si="63"/>
        <v>[…]12/12/2019 13:28:34</v>
      </c>
      <c r="R682" s="559" t="str">
        <f t="shared" ca="1" si="63"/>
        <v>[…]12/12/2019 13:28:34</v>
      </c>
      <c r="S682" s="559" t="str">
        <f t="shared" ca="1" si="63"/>
        <v>[…]12/12/2019 13:28:34</v>
      </c>
      <c r="T682" s="559" t="str">
        <f t="shared" ca="1" si="63"/>
        <v>[…]12/12/2019 13:28:34</v>
      </c>
      <c r="U682" s="559" t="str">
        <f t="shared" ca="1" si="63"/>
        <v>[…]12/12/2019 13:28:34</v>
      </c>
      <c r="V682" s="559" t="str">
        <f t="shared" ca="1" si="63"/>
        <v>[…]12/12/2019 13:28:34</v>
      </c>
      <c r="W682" s="559" t="str">
        <f t="shared" ca="1" si="63"/>
        <v>[…]12/12/2019 13:28:34</v>
      </c>
      <c r="X682" s="559" t="str">
        <f t="shared" ca="1" si="63"/>
        <v>[…]12/12/2019 13:28:34</v>
      </c>
      <c r="Y682" s="559" t="str">
        <f t="shared" ca="1" si="63"/>
        <v>[…]12/12/2019 13:28:34</v>
      </c>
    </row>
    <row r="683" spans="1:25" ht="14">
      <c r="A683" t="s">
        <v>852</v>
      </c>
      <c r="B683" t="s">
        <v>793</v>
      </c>
      <c r="C683" t="s">
        <v>795</v>
      </c>
      <c r="D683" s="455" t="s">
        <v>796</v>
      </c>
      <c r="E683" s="455" t="s">
        <v>427</v>
      </c>
      <c r="F683" t="str">
        <f t="shared" ref="F683" ca="1" si="64">MID(CELL("filename"),SEARCH("[",CELL("filename"))+1,SEARCH("]",CELL("filename"))-SEARCH("[",CELL("filename"))-1)</f>
        <v>Inflation model_FD.xlsx</v>
      </c>
      <c r="G683" t="str">
        <f t="shared" ref="G683:Y683" ca="1" si="65">MID(CELL("filename"),SEARCH("[",CELL("filename"))+1,SEARCH("]",CELL("filename"))-SEARCH("[",CELL("filename"))-1)</f>
        <v>Inflation model_FD.xlsx</v>
      </c>
      <c r="H683" t="str">
        <f t="shared" ca="1" si="65"/>
        <v>Inflation model_FD.xlsx</v>
      </c>
      <c r="I683" t="str">
        <f t="shared" ca="1" si="65"/>
        <v>Inflation model_FD.xlsx</v>
      </c>
      <c r="J683" t="str">
        <f t="shared" ca="1" si="65"/>
        <v>Inflation model_FD.xlsx</v>
      </c>
      <c r="K683" t="str">
        <f t="shared" ca="1" si="65"/>
        <v>Inflation model_FD.xlsx</v>
      </c>
      <c r="L683" t="str">
        <f t="shared" ca="1" si="65"/>
        <v>Inflation model_FD.xlsx</v>
      </c>
      <c r="M683" t="str">
        <f t="shared" ca="1" si="65"/>
        <v>Inflation model_FD.xlsx</v>
      </c>
      <c r="N683" t="str">
        <f t="shared" ca="1" si="65"/>
        <v>Inflation model_FD.xlsx</v>
      </c>
      <c r="O683" t="str">
        <f t="shared" ca="1" si="65"/>
        <v>Inflation model_FD.xlsx</v>
      </c>
      <c r="P683" t="str">
        <f t="shared" ca="1" si="65"/>
        <v>Inflation model_FD.xlsx</v>
      </c>
      <c r="Q683" t="str">
        <f t="shared" ca="1" si="65"/>
        <v>Inflation model_FD.xlsx</v>
      </c>
      <c r="R683" t="str">
        <f t="shared" ca="1" si="65"/>
        <v>Inflation model_FD.xlsx</v>
      </c>
      <c r="S683" t="str">
        <f t="shared" ca="1" si="65"/>
        <v>Inflation model_FD.xlsx</v>
      </c>
      <c r="T683" t="str">
        <f t="shared" ca="1" si="65"/>
        <v>Inflation model_FD.xlsx</v>
      </c>
      <c r="U683" t="str">
        <f t="shared" ca="1" si="65"/>
        <v>Inflation model_FD.xlsx</v>
      </c>
      <c r="V683" t="str">
        <f t="shared" ca="1" si="65"/>
        <v>Inflation model_FD.xlsx</v>
      </c>
      <c r="W683" t="str">
        <f t="shared" ca="1" si="65"/>
        <v>Inflation model_FD.xlsx</v>
      </c>
      <c r="X683" t="str">
        <f t="shared" ca="1" si="65"/>
        <v>Inflation model_FD.xlsx</v>
      </c>
      <c r="Y683" t="str">
        <f t="shared" ca="1" si="65"/>
        <v>Inflation model_FD.xlsx</v>
      </c>
    </row>
  </sheetData>
  <sheetProtection sort="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pane ySplit="6" topLeftCell="A7" activePane="bottomLeft" state="frozen"/>
      <selection pane="bottomLeft"/>
    </sheetView>
  </sheetViews>
  <sheetFormatPr defaultColWidth="0" defaultRowHeight="12.5"/>
  <cols>
    <col min="1" max="4" width="2.7265625" customWidth="1"/>
    <col min="5" max="5" width="69.6328125" customWidth="1"/>
    <col min="6" max="8" width="8.08984375" customWidth="1"/>
    <col min="9" max="16384" width="9.36328125" hidden="1"/>
  </cols>
  <sheetData>
    <row r="1" spans="1:8" ht="25">
      <c r="A1" s="80" t="str">
        <f ca="1" xml:space="preserve"> RIGHT(CELL("filename", $A$1), LEN(CELL("filename", $A$1)) - SEARCH("]", CELL("filename", $A$1)))</f>
        <v>Check</v>
      </c>
      <c r="B1" s="81"/>
      <c r="C1" s="89"/>
      <c r="D1" s="81"/>
      <c r="E1" s="88"/>
      <c r="F1" s="81"/>
      <c r="G1" s="81"/>
      <c r="H1" s="81"/>
    </row>
    <row r="2" spans="1:8" ht="13">
      <c r="A2" s="32"/>
      <c r="B2" s="33"/>
      <c r="C2" s="75"/>
      <c r="D2" s="34"/>
      <c r="E2" s="27"/>
      <c r="F2" s="463"/>
      <c r="G2" s="28"/>
      <c r="H2" s="12"/>
    </row>
    <row r="3" spans="1:8" ht="13">
      <c r="A3" s="35"/>
      <c r="B3" s="36"/>
      <c r="C3" s="76"/>
      <c r="D3" s="37"/>
      <c r="E3" s="27"/>
      <c r="F3" s="532">
        <f xml:space="preserve"> F12</f>
        <v>0</v>
      </c>
      <c r="G3" s="25" t="str">
        <f xml:space="preserve"> G12</f>
        <v>checks</v>
      </c>
      <c r="H3" s="12"/>
    </row>
    <row r="4" spans="1:8" ht="13">
      <c r="A4" s="38"/>
      <c r="B4" s="39"/>
      <c r="C4" s="82"/>
      <c r="D4" s="40"/>
      <c r="E4" s="66"/>
      <c r="F4" s="11"/>
      <c r="G4" s="11"/>
      <c r="H4" s="11"/>
    </row>
    <row r="5" spans="1:8" ht="13">
      <c r="A5" s="41"/>
      <c r="B5" s="42"/>
      <c r="C5" s="77"/>
      <c r="D5" s="43"/>
      <c r="E5" s="27"/>
      <c r="F5" s="10"/>
      <c r="G5" s="10"/>
      <c r="H5" s="10"/>
    </row>
    <row r="6" spans="1:8" ht="13">
      <c r="A6" s="41"/>
      <c r="B6" s="42"/>
      <c r="C6" s="77"/>
      <c r="D6" s="43"/>
      <c r="E6" s="27"/>
      <c r="F6" s="545" t="s">
        <v>5</v>
      </c>
      <c r="G6" s="546" t="s">
        <v>4</v>
      </c>
      <c r="H6" s="10"/>
    </row>
    <row r="7" spans="1:8" ht="13">
      <c r="A7" s="41"/>
      <c r="B7" s="42"/>
      <c r="C7" s="77"/>
      <c r="D7" s="43"/>
      <c r="E7" s="27"/>
      <c r="H7" s="10"/>
    </row>
    <row r="8" spans="1:8" s="476" customFormat="1" ht="15" customHeight="1">
      <c r="A8" s="535" t="s">
        <v>707</v>
      </c>
      <c r="B8" s="536"/>
      <c r="C8" s="536"/>
      <c r="D8" s="537"/>
      <c r="E8" s="538"/>
      <c r="F8" s="537"/>
      <c r="G8" s="536"/>
      <c r="H8" s="536"/>
    </row>
    <row r="9" spans="1:8" s="482" customFormat="1" ht="13">
      <c r="A9" s="477"/>
      <c r="B9" s="477"/>
      <c r="C9" s="478"/>
      <c r="D9" s="493"/>
      <c r="E9" s="25"/>
      <c r="F9" s="25"/>
      <c r="G9" s="25"/>
      <c r="H9" s="25"/>
    </row>
    <row r="10" spans="1:8" s="482" customFormat="1" ht="13">
      <c r="A10" s="477" t="s">
        <v>708</v>
      </c>
      <c r="B10" s="477"/>
      <c r="C10" s="478"/>
      <c r="D10" s="493"/>
      <c r="E10" s="25"/>
      <c r="F10" s="25"/>
      <c r="G10" s="25"/>
      <c r="H10" s="25"/>
    </row>
    <row r="11" spans="1:8" s="482" customFormat="1" ht="13">
      <c r="A11" s="477"/>
      <c r="B11" s="477"/>
      <c r="C11" s="478"/>
      <c r="D11" s="493"/>
      <c r="E11" s="25"/>
      <c r="F11" s="25"/>
      <c r="G11" s="25"/>
      <c r="H11" s="25"/>
    </row>
    <row r="12" spans="1:8" s="482" customFormat="1" ht="13">
      <c r="A12" s="477"/>
      <c r="B12" s="477"/>
      <c r="C12" s="478"/>
      <c r="D12" s="493"/>
      <c r="E12" s="25" t="s">
        <v>709</v>
      </c>
      <c r="F12" s="532">
        <f xml:space="preserve"> SUM(F14:F34)</f>
        <v>0</v>
      </c>
      <c r="G12" s="25" t="s">
        <v>710</v>
      </c>
      <c r="H12" s="25"/>
    </row>
    <row r="13" spans="1:8" s="482" customFormat="1" ht="13">
      <c r="A13" s="477"/>
      <c r="B13" s="477"/>
      <c r="C13" s="478"/>
      <c r="D13" s="493"/>
      <c r="E13" s="25"/>
      <c r="F13" s="25"/>
      <c r="G13" s="25"/>
      <c r="H13" s="25"/>
    </row>
    <row r="14" spans="1:8" s="482" customFormat="1" ht="13">
      <c r="A14" s="539"/>
      <c r="B14" s="539"/>
      <c r="C14" s="540"/>
      <c r="D14" s="541"/>
      <c r="E14" s="539" t="s">
        <v>711</v>
      </c>
      <c r="F14" s="539"/>
      <c r="G14" s="542"/>
      <c r="H14" s="542"/>
    </row>
    <row r="16" spans="1:8">
      <c r="E16" s="531" t="str">
        <f xml:space="preserve"> Time!E$60</f>
        <v>Forecast Period Check</v>
      </c>
      <c r="F16" s="532">
        <f xml:space="preserve"> Time!F$60</f>
        <v>0</v>
      </c>
      <c r="G16" s="531" t="str">
        <f xml:space="preserve"> Time!G$60</f>
        <v>check</v>
      </c>
    </row>
    <row r="17" spans="5:7">
      <c r="E17" s="531" t="str">
        <f xml:space="preserve"> Time!E$74</f>
        <v>Total Period Check</v>
      </c>
      <c r="F17" s="532">
        <f xml:space="preserve"> Time!F$74</f>
        <v>0</v>
      </c>
      <c r="G17" s="531" t="str">
        <f xml:space="preserve"> Time!G$74</f>
        <v>check</v>
      </c>
    </row>
    <row r="19" spans="5:7">
      <c r="E19" s="531" t="str">
        <f>Inflation!E$286</f>
        <v>RPI November year on year ONS to company actual check</v>
      </c>
      <c r="F19" s="532">
        <f>Inflation!F$286</f>
        <v>0</v>
      </c>
      <c r="G19" s="531" t="str">
        <f>Inflation!G$286</f>
        <v>check</v>
      </c>
    </row>
    <row r="20" spans="5:7">
      <c r="E20" s="531" t="str">
        <f>Inflation!E$291</f>
        <v>RPI FYA year on year ONS to company actual check</v>
      </c>
      <c r="F20" s="532">
        <f>Inflation!F$291</f>
        <v>0</v>
      </c>
      <c r="G20" s="531" t="str">
        <f>Inflation!G$291</f>
        <v>check</v>
      </c>
    </row>
    <row r="21" spans="5:7">
      <c r="E21" s="531" t="str">
        <f>Inflation!E$296</f>
        <v>RPI FYE year on year ONS to company actual check</v>
      </c>
      <c r="F21" s="532">
        <f>Inflation!F$296</f>
        <v>0</v>
      </c>
      <c r="G21" s="531" t="str">
        <f>Inflation!G$296</f>
        <v>check</v>
      </c>
    </row>
    <row r="22" spans="5:7">
      <c r="E22" s="531" t="str">
        <f>Inflation!E$301</f>
        <v>CPIH November year on year ONS to company actual check</v>
      </c>
      <c r="F22" s="532">
        <f>Inflation!F$301</f>
        <v>0</v>
      </c>
      <c r="G22" s="531" t="str">
        <f>Inflation!G$301</f>
        <v>check</v>
      </c>
    </row>
    <row r="23" spans="5:7">
      <c r="E23" s="531" t="str">
        <f>Inflation!E$306</f>
        <v>CPIH FYA year on year ONS to company actual check</v>
      </c>
      <c r="F23" s="532">
        <f>Inflation!F$306</f>
        <v>0</v>
      </c>
      <c r="G23" s="531" t="str">
        <f>Inflation!G$306</f>
        <v>check</v>
      </c>
    </row>
    <row r="24" spans="5:7">
      <c r="E24" s="531" t="str">
        <f>Inflation!E$311</f>
        <v>CPIH FYE year on year ONS to company actual check</v>
      </c>
      <c r="F24" s="532">
        <f>Inflation!F$311</f>
        <v>0</v>
      </c>
      <c r="G24" s="531" t="str">
        <f>Inflation!G$311</f>
        <v>check</v>
      </c>
    </row>
    <row r="25" spans="5:7">
      <c r="E25" s="531"/>
      <c r="F25" s="531"/>
      <c r="G25" s="531"/>
    </row>
    <row r="26" spans="5:7">
      <c r="E26" s="531" t="str">
        <f>Inflation!E$318</f>
        <v>RPI November year on year ONS to override check</v>
      </c>
      <c r="F26" s="532">
        <f>Inflation!F$318</f>
        <v>0</v>
      </c>
      <c r="G26" s="531" t="str">
        <f>Inflation!G$318</f>
        <v>check</v>
      </c>
    </row>
    <row r="27" spans="5:7">
      <c r="E27" s="531" t="str">
        <f>Inflation!E$323</f>
        <v>RPI FYA year on year ONS to override check</v>
      </c>
      <c r="F27" s="532">
        <f>Inflation!F$323</f>
        <v>0</v>
      </c>
      <c r="G27" s="531" t="str">
        <f>Inflation!G$323</f>
        <v>check</v>
      </c>
    </row>
    <row r="28" spans="5:7">
      <c r="E28" s="531" t="str">
        <f>Inflation!E$328</f>
        <v>RPI FYE year on year ONS to override check</v>
      </c>
      <c r="F28" s="532">
        <f>Inflation!F$328</f>
        <v>0</v>
      </c>
      <c r="G28" s="531" t="str">
        <f>Inflation!G$328</f>
        <v>check</v>
      </c>
    </row>
    <row r="29" spans="5:7">
      <c r="E29" s="531" t="str">
        <f>Inflation!E$333</f>
        <v>CPIH November year on year ONS to override check</v>
      </c>
      <c r="F29" s="532">
        <f>Inflation!F$333</f>
        <v>0</v>
      </c>
      <c r="G29" s="531" t="str">
        <f>Inflation!G$333</f>
        <v>check</v>
      </c>
    </row>
    <row r="30" spans="5:7">
      <c r="E30" s="531" t="str">
        <f>Inflation!E$338</f>
        <v>CPIH FYA year on year ONS to override check</v>
      </c>
      <c r="F30" s="532">
        <f>Inflation!F$338</f>
        <v>0</v>
      </c>
      <c r="G30" s="531" t="str">
        <f>Inflation!G$338</f>
        <v>check</v>
      </c>
    </row>
    <row r="31" spans="5:7">
      <c r="E31" s="531" t="str">
        <f>Inflation!E$343</f>
        <v>CPIH FYE year on year ONS to override check</v>
      </c>
      <c r="F31" s="532">
        <f>Inflation!F$343</f>
        <v>0</v>
      </c>
      <c r="G31" s="531" t="str">
        <f>Inflation!G$343</f>
        <v>check</v>
      </c>
    </row>
    <row r="32" spans="5:7">
      <c r="E32" s="531"/>
      <c r="F32" s="531"/>
      <c r="G32" s="531"/>
    </row>
    <row r="34" spans="1:8" s="482" customFormat="1" ht="13">
      <c r="A34" s="539"/>
      <c r="B34" s="539"/>
      <c r="C34" s="540"/>
      <c r="D34" s="541"/>
      <c r="E34" s="543" t="s">
        <v>711</v>
      </c>
      <c r="F34" s="543"/>
      <c r="G34" s="544"/>
      <c r="H34" s="544"/>
    </row>
  </sheetData>
  <conditionalFormatting sqref="F23">
    <cfRule type="cellIs" dxfId="32" priority="21" stopIfTrue="1" operator="notEqual">
      <formula>0</formula>
    </cfRule>
    <cfRule type="cellIs" dxfId="31" priority="22" stopIfTrue="1" operator="equal">
      <formula>""</formula>
    </cfRule>
  </conditionalFormatting>
  <conditionalFormatting sqref="F12">
    <cfRule type="cellIs" dxfId="30" priority="15" stopIfTrue="1" operator="notEqual">
      <formula>0</formula>
    </cfRule>
    <cfRule type="cellIs" dxfId="29" priority="16" stopIfTrue="1" operator="equal">
      <formula>""</formula>
    </cfRule>
  </conditionalFormatting>
  <conditionalFormatting sqref="F17">
    <cfRule type="cellIs" dxfId="28" priority="33" stopIfTrue="1" operator="notEqual">
      <formula>0</formula>
    </cfRule>
    <cfRule type="cellIs" dxfId="27" priority="34" stopIfTrue="1" operator="equal">
      <formula>""</formula>
    </cfRule>
  </conditionalFormatting>
  <conditionalFormatting sqref="F16">
    <cfRule type="cellIs" dxfId="26" priority="31" stopIfTrue="1" operator="notEqual">
      <formula>0</formula>
    </cfRule>
    <cfRule type="cellIs" dxfId="25" priority="32" stopIfTrue="1" operator="equal">
      <formula>""</formula>
    </cfRule>
  </conditionalFormatting>
  <conditionalFormatting sqref="F19">
    <cfRule type="cellIs" dxfId="24" priority="29" stopIfTrue="1" operator="notEqual">
      <formula>0</formula>
    </cfRule>
    <cfRule type="cellIs" dxfId="23" priority="30" stopIfTrue="1" operator="equal">
      <formula>""</formula>
    </cfRule>
  </conditionalFormatting>
  <conditionalFormatting sqref="F21">
    <cfRule type="cellIs" dxfId="22" priority="27" stopIfTrue="1" operator="notEqual">
      <formula>0</formula>
    </cfRule>
    <cfRule type="cellIs" dxfId="21" priority="28" stopIfTrue="1" operator="equal">
      <formula>""</formula>
    </cfRule>
  </conditionalFormatting>
  <conditionalFormatting sqref="F20">
    <cfRule type="cellIs" dxfId="20" priority="25" stopIfTrue="1" operator="notEqual">
      <formula>0</formula>
    </cfRule>
    <cfRule type="cellIs" dxfId="19" priority="26" stopIfTrue="1" operator="equal">
      <formula>""</formula>
    </cfRule>
  </conditionalFormatting>
  <conditionalFormatting sqref="F22">
    <cfRule type="cellIs" dxfId="18" priority="23" stopIfTrue="1" operator="notEqual">
      <formula>0</formula>
    </cfRule>
    <cfRule type="cellIs" dxfId="17" priority="24" stopIfTrue="1" operator="equal">
      <formula>""</formula>
    </cfRule>
  </conditionalFormatting>
  <conditionalFormatting sqref="F24">
    <cfRule type="cellIs" dxfId="16" priority="19" stopIfTrue="1" operator="notEqual">
      <formula>0</formula>
    </cfRule>
    <cfRule type="cellIs" dxfId="15" priority="20" stopIfTrue="1" operator="equal">
      <formula>""</formula>
    </cfRule>
  </conditionalFormatting>
  <conditionalFormatting sqref="F3">
    <cfRule type="cellIs" dxfId="14" priority="13" stopIfTrue="1" operator="notEqual">
      <formula>0</formula>
    </cfRule>
    <cfRule type="cellIs" dxfId="13" priority="14" stopIfTrue="1" operator="equal">
      <formula>""</formula>
    </cfRule>
  </conditionalFormatting>
  <conditionalFormatting sqref="F30">
    <cfRule type="cellIs" dxfId="12" priority="3" stopIfTrue="1" operator="notEqual">
      <formula>0</formula>
    </cfRule>
    <cfRule type="cellIs" dxfId="11" priority="4" stopIfTrue="1" operator="equal">
      <formula>""</formula>
    </cfRule>
  </conditionalFormatting>
  <conditionalFormatting sqref="F26">
    <cfRule type="cellIs" dxfId="10" priority="11" stopIfTrue="1" operator="notEqual">
      <formula>0</formula>
    </cfRule>
    <cfRule type="cellIs" dxfId="9" priority="12" stopIfTrue="1" operator="equal">
      <formula>""</formula>
    </cfRule>
  </conditionalFormatting>
  <conditionalFormatting sqref="F28">
    <cfRule type="cellIs" dxfId="8" priority="9" stopIfTrue="1" operator="notEqual">
      <formula>0</formula>
    </cfRule>
    <cfRule type="cellIs" dxfId="7" priority="10" stopIfTrue="1" operator="equal">
      <formula>""</formula>
    </cfRule>
  </conditionalFormatting>
  <conditionalFormatting sqref="F27">
    <cfRule type="cellIs" dxfId="6" priority="7" stopIfTrue="1" operator="notEqual">
      <formula>0</formula>
    </cfRule>
    <cfRule type="cellIs" dxfId="5" priority="8" stopIfTrue="1" operator="equal">
      <formula>""</formula>
    </cfRule>
  </conditionalFormatting>
  <conditionalFormatting sqref="F29">
    <cfRule type="cellIs" dxfId="4" priority="5" stopIfTrue="1" operator="notEqual">
      <formula>0</formula>
    </cfRule>
    <cfRule type="cellIs" dxfId="3" priority="6" stopIfTrue="1" operator="equal">
      <formula>""</formula>
    </cfRule>
  </conditionalFormatting>
  <conditionalFormatting sqref="F31">
    <cfRule type="cellIs" dxfId="2" priority="1" stopIfTrue="1" operator="notEqual">
      <formula>0</formula>
    </cfRule>
    <cfRule type="cellIs" dxfId="1" priority="2" stopIfTrue="1" operator="equal">
      <formula>""</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zoomScale="90" zoomScaleNormal="90" workbookViewId="0"/>
  </sheetViews>
  <sheetFormatPr defaultRowHeight="12.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sheetPr>
  <dimension ref="A1:BK80"/>
  <sheetViews>
    <sheetView zoomScale="90" zoomScaleNormal="90" workbookViewId="0"/>
  </sheetViews>
  <sheetFormatPr defaultColWidth="0" defaultRowHeight="14" zeroHeight="1"/>
  <cols>
    <col min="1" max="1" width="1.81640625" style="135" customWidth="1"/>
    <col min="2" max="2" width="7.6328125" style="135" customWidth="1"/>
    <col min="3" max="3" width="59" style="135" bestFit="1" customWidth="1"/>
    <col min="4" max="4" width="13.81640625" style="135" bestFit="1" customWidth="1"/>
    <col min="5" max="6" width="6.36328125" style="135" customWidth="1"/>
    <col min="7" max="25" width="11" style="135" customWidth="1"/>
    <col min="26" max="26" width="3" style="135" customWidth="1"/>
    <col min="27" max="27" width="37.81640625" style="135" bestFit="1" customWidth="1"/>
    <col min="28" max="28" width="25.08984375" style="135" bestFit="1" customWidth="1"/>
    <col min="29" max="29" width="3" style="135" customWidth="1"/>
    <col min="30" max="30" width="26.36328125" style="132" customWidth="1"/>
    <col min="31" max="31" width="32.08984375" style="132" bestFit="1" customWidth="1"/>
    <col min="32" max="32" width="3.36328125" style="132" customWidth="1"/>
    <col min="33" max="33" width="3" style="304" hidden="1" customWidth="1"/>
    <col min="34" max="45" width="9.36328125" style="304" hidden="1" customWidth="1"/>
    <col min="46" max="46" width="1.81640625" style="304" hidden="1" customWidth="1"/>
    <col min="47" max="47" width="7" style="135" hidden="1" customWidth="1"/>
    <col min="48" max="48" width="2.81640625" style="135" hidden="1" customWidth="1"/>
    <col min="49" max="49" width="11" style="135" hidden="1" customWidth="1"/>
    <col min="50" max="62" width="6.36328125" style="135" hidden="1" customWidth="1"/>
    <col min="63" max="63" width="3" style="135" hidden="1" customWidth="1"/>
    <col min="64" max="16384" width="11" style="135" hidden="1"/>
  </cols>
  <sheetData>
    <row r="1" spans="2:63" ht="20">
      <c r="B1" s="128" t="s">
        <v>71</v>
      </c>
      <c r="C1" s="128"/>
      <c r="D1" s="128"/>
      <c r="E1" s="128"/>
      <c r="F1" s="128"/>
      <c r="G1" s="128"/>
      <c r="H1" s="128"/>
      <c r="I1" s="128"/>
      <c r="J1" s="128"/>
      <c r="K1" s="128"/>
      <c r="L1" s="128"/>
      <c r="M1" s="128"/>
      <c r="N1" s="128"/>
      <c r="O1" s="128"/>
      <c r="P1" s="128"/>
      <c r="Q1" s="128"/>
      <c r="R1" s="128"/>
      <c r="S1" s="128"/>
      <c r="T1" s="128"/>
      <c r="U1" s="128"/>
      <c r="V1" s="128"/>
      <c r="W1" s="128"/>
      <c r="X1" s="128"/>
      <c r="Y1" s="129" t="s">
        <v>423</v>
      </c>
      <c r="Z1" s="130"/>
      <c r="AA1" s="589" t="s">
        <v>72</v>
      </c>
      <c r="AB1" s="589"/>
      <c r="AC1" s="589"/>
      <c r="AD1" s="589"/>
      <c r="AE1" s="131"/>
      <c r="AG1" s="133"/>
      <c r="AH1" s="134"/>
      <c r="AI1" s="134"/>
      <c r="AJ1" s="134"/>
      <c r="AK1" s="134"/>
      <c r="AL1" s="134"/>
      <c r="AM1" s="134"/>
      <c r="AN1" s="134"/>
      <c r="AO1" s="134"/>
      <c r="AP1" s="134"/>
      <c r="AQ1" s="134"/>
      <c r="AR1" s="134"/>
      <c r="AS1" s="134"/>
      <c r="AT1" s="133"/>
      <c r="AV1" s="133"/>
      <c r="AW1" s="134"/>
      <c r="AX1" s="134"/>
      <c r="AY1" s="134"/>
      <c r="AZ1" s="134"/>
      <c r="BA1" s="134"/>
      <c r="BB1" s="134"/>
      <c r="BC1" s="134"/>
      <c r="BD1" s="134"/>
      <c r="BE1" s="134"/>
      <c r="BF1" s="134"/>
      <c r="BG1" s="134"/>
      <c r="BH1" s="134"/>
      <c r="BI1" s="134"/>
      <c r="BJ1" s="134"/>
      <c r="BK1" s="133"/>
    </row>
    <row r="2" spans="2:63" ht="14.5" thickBot="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G2" s="133"/>
      <c r="AH2" s="134"/>
      <c r="AI2" s="134"/>
      <c r="AJ2" s="134"/>
      <c r="AK2" s="134"/>
      <c r="AL2" s="134"/>
      <c r="AM2" s="134"/>
      <c r="AN2" s="134"/>
      <c r="AO2" s="134"/>
      <c r="AP2" s="134"/>
      <c r="AQ2" s="134"/>
      <c r="AR2" s="134"/>
      <c r="AS2" s="134"/>
      <c r="AT2" s="133"/>
      <c r="AV2" s="133"/>
      <c r="AW2" s="134"/>
      <c r="AX2" s="134"/>
      <c r="AY2" s="134"/>
      <c r="AZ2" s="134"/>
      <c r="BA2" s="134"/>
      <c r="BB2" s="134"/>
      <c r="BC2" s="134"/>
      <c r="BD2" s="134"/>
      <c r="BE2" s="134"/>
      <c r="BF2" s="134"/>
      <c r="BG2" s="134"/>
      <c r="BH2" s="134"/>
      <c r="BI2" s="134"/>
      <c r="BJ2" s="134"/>
      <c r="BK2" s="133"/>
    </row>
    <row r="3" spans="2:63" ht="14.5" thickBot="1">
      <c r="B3" s="590" t="s">
        <v>73</v>
      </c>
      <c r="C3" s="591"/>
      <c r="D3" s="137" t="s">
        <v>74</v>
      </c>
      <c r="E3" s="138" t="s">
        <v>75</v>
      </c>
      <c r="F3" s="139" t="s">
        <v>76</v>
      </c>
      <c r="G3" s="140" t="s">
        <v>77</v>
      </c>
      <c r="H3" s="138" t="s">
        <v>78</v>
      </c>
      <c r="I3" s="138" t="s">
        <v>79</v>
      </c>
      <c r="J3" s="140" t="s">
        <v>80</v>
      </c>
      <c r="K3" s="141" t="s">
        <v>81</v>
      </c>
      <c r="L3" s="138" t="s">
        <v>37</v>
      </c>
      <c r="M3" s="138" t="s">
        <v>38</v>
      </c>
      <c r="N3" s="138" t="s">
        <v>39</v>
      </c>
      <c r="O3" s="140" t="s">
        <v>82</v>
      </c>
      <c r="P3" s="141" t="s">
        <v>40</v>
      </c>
      <c r="Q3" s="138" t="s">
        <v>41</v>
      </c>
      <c r="R3" s="138" t="s">
        <v>42</v>
      </c>
      <c r="S3" s="138" t="s">
        <v>43</v>
      </c>
      <c r="T3" s="140" t="s">
        <v>44</v>
      </c>
      <c r="U3" s="141" t="s">
        <v>45</v>
      </c>
      <c r="V3" s="140" t="s">
        <v>46</v>
      </c>
      <c r="W3" s="140" t="s">
        <v>47</v>
      </c>
      <c r="X3" s="140" t="s">
        <v>48</v>
      </c>
      <c r="Y3" s="139" t="s">
        <v>49</v>
      </c>
      <c r="Z3" s="136"/>
      <c r="AA3" s="142" t="s">
        <v>83</v>
      </c>
      <c r="AB3" s="143" t="s">
        <v>84</v>
      </c>
      <c r="AD3" s="144" t="s">
        <v>85</v>
      </c>
      <c r="AE3" s="145" t="s">
        <v>86</v>
      </c>
      <c r="AG3" s="133"/>
      <c r="AH3" s="134"/>
      <c r="AI3" s="134"/>
      <c r="AJ3" s="134"/>
      <c r="AK3" s="134"/>
      <c r="AL3" s="134"/>
      <c r="AM3" s="134"/>
      <c r="AN3" s="134"/>
      <c r="AO3" s="134"/>
      <c r="AP3" s="134"/>
      <c r="AQ3" s="134"/>
      <c r="AR3" s="134"/>
      <c r="AS3" s="134"/>
      <c r="AT3" s="133"/>
      <c r="AV3" s="133"/>
      <c r="AW3" s="134"/>
      <c r="AX3" s="134"/>
      <c r="AY3" s="134"/>
      <c r="AZ3" s="134"/>
      <c r="BA3" s="134"/>
      <c r="BB3" s="134"/>
      <c r="BC3" s="134"/>
      <c r="BD3" s="134"/>
      <c r="BE3" s="134"/>
      <c r="BF3" s="134"/>
      <c r="BG3" s="134"/>
      <c r="BH3" s="134"/>
      <c r="BI3" s="134"/>
      <c r="BJ3" s="134"/>
      <c r="BK3" s="133"/>
    </row>
    <row r="4" spans="2:63" ht="14.5"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D4" s="146"/>
      <c r="AE4" s="147"/>
      <c r="AG4" s="133"/>
      <c r="AH4" s="592" t="s">
        <v>87</v>
      </c>
      <c r="AI4" s="592"/>
      <c r="AJ4" s="592"/>
      <c r="AK4" s="592"/>
      <c r="AL4" s="592"/>
      <c r="AM4" s="592"/>
      <c r="AN4" s="592"/>
      <c r="AO4" s="592"/>
      <c r="AP4" s="592"/>
      <c r="AQ4" s="592"/>
      <c r="AR4" s="592"/>
      <c r="AS4" s="592"/>
      <c r="AT4" s="133"/>
      <c r="AV4" s="133"/>
      <c r="AW4" s="592" t="s">
        <v>88</v>
      </c>
      <c r="AX4" s="592"/>
      <c r="AY4" s="592"/>
      <c r="AZ4" s="592"/>
      <c r="BA4" s="592"/>
      <c r="BB4" s="592"/>
      <c r="BC4" s="592"/>
      <c r="BD4" s="592"/>
      <c r="BE4" s="592"/>
      <c r="BF4" s="592"/>
      <c r="BG4" s="592"/>
      <c r="BH4" s="592"/>
      <c r="BI4" s="592"/>
      <c r="BJ4" s="592"/>
      <c r="BK4" s="133"/>
    </row>
    <row r="5" spans="2:63" ht="14.5" thickBot="1">
      <c r="B5" s="148" t="s">
        <v>89</v>
      </c>
      <c r="C5" s="149" t="s">
        <v>90</v>
      </c>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G5" s="133"/>
      <c r="AH5" s="150" t="s">
        <v>91</v>
      </c>
      <c r="AI5" s="151"/>
      <c r="AJ5" s="151"/>
      <c r="AK5" s="151"/>
      <c r="AL5" s="151"/>
      <c r="AM5" s="151"/>
      <c r="AN5" s="151"/>
      <c r="AO5" s="151"/>
      <c r="AP5" s="151"/>
      <c r="AQ5" s="151"/>
      <c r="AR5" s="151"/>
      <c r="AS5" s="151"/>
      <c r="AT5" s="133"/>
      <c r="AV5" s="133"/>
      <c r="AW5" s="150" t="s">
        <v>92</v>
      </c>
      <c r="AX5" s="151"/>
      <c r="AY5" s="151"/>
      <c r="AZ5" s="151"/>
      <c r="BB5" s="151"/>
      <c r="BC5" s="151"/>
      <c r="BD5" s="152"/>
      <c r="BE5" s="151"/>
      <c r="BF5" s="151"/>
      <c r="BG5" s="151"/>
      <c r="BH5" s="151"/>
      <c r="BI5" s="151"/>
      <c r="BJ5" s="151"/>
      <c r="BK5" s="133"/>
    </row>
    <row r="6" spans="2:63">
      <c r="B6" s="153">
        <v>1</v>
      </c>
      <c r="C6" s="154" t="s">
        <v>93</v>
      </c>
      <c r="D6" s="155" t="s">
        <v>94</v>
      </c>
      <c r="E6" s="155" t="s">
        <v>50</v>
      </c>
      <c r="F6" s="156">
        <v>0</v>
      </c>
      <c r="G6" s="157">
        <v>12</v>
      </c>
      <c r="H6" s="158">
        <v>12</v>
      </c>
      <c r="I6" s="158">
        <v>12</v>
      </c>
      <c r="J6" s="158">
        <v>12</v>
      </c>
      <c r="K6" s="158">
        <v>12</v>
      </c>
      <c r="L6" s="158">
        <v>12</v>
      </c>
      <c r="M6" s="159">
        <v>12</v>
      </c>
      <c r="N6" s="160">
        <v>0</v>
      </c>
      <c r="O6" s="161">
        <f t="shared" ref="O6:Y6" si="0">COUNT(O7:O18)</f>
        <v>0</v>
      </c>
      <c r="P6" s="162">
        <f t="shared" si="0"/>
        <v>0</v>
      </c>
      <c r="Q6" s="160">
        <f t="shared" si="0"/>
        <v>0</v>
      </c>
      <c r="R6" s="160">
        <f t="shared" si="0"/>
        <v>0</v>
      </c>
      <c r="S6" s="160">
        <f t="shared" si="0"/>
        <v>0</v>
      </c>
      <c r="T6" s="163">
        <f t="shared" si="0"/>
        <v>0</v>
      </c>
      <c r="U6" s="164">
        <f t="shared" si="0"/>
        <v>0</v>
      </c>
      <c r="V6" s="160">
        <f t="shared" si="0"/>
        <v>0</v>
      </c>
      <c r="W6" s="160">
        <f t="shared" si="0"/>
        <v>0</v>
      </c>
      <c r="X6" s="160">
        <f t="shared" si="0"/>
        <v>0</v>
      </c>
      <c r="Y6" s="163">
        <f t="shared" si="0"/>
        <v>0</v>
      </c>
      <c r="Z6" s="136"/>
      <c r="AA6" s="165" t="s">
        <v>95</v>
      </c>
      <c r="AB6" s="166" t="s">
        <v>96</v>
      </c>
      <c r="AD6" s="167"/>
      <c r="AE6" s="167" t="str">
        <f xml:space="preserve"> IF( SUM( AX6:BJ6 ) = 0, 0,$AW$5 )</f>
        <v>Values required for all months in all years</v>
      </c>
      <c r="AG6" s="133"/>
      <c r="AH6" s="151"/>
      <c r="AI6" s="151"/>
      <c r="AJ6" s="151"/>
      <c r="AK6" s="151"/>
      <c r="AL6" s="151"/>
      <c r="AM6" s="151"/>
      <c r="AN6" s="151"/>
      <c r="AO6" s="151"/>
      <c r="AP6" s="151"/>
      <c r="AQ6" s="151"/>
      <c r="AR6" s="151"/>
      <c r="AS6" s="151"/>
      <c r="AT6" s="133"/>
      <c r="AV6" s="133"/>
      <c r="AW6" s="151"/>
      <c r="AX6" s="168">
        <f xml:space="preserve"> IF( M6 = 12, 0, 1 )</f>
        <v>0</v>
      </c>
      <c r="AY6" s="168">
        <f t="shared" ref="AY6:BI6" si="1" xml:space="preserve"> IF( N6 = 12, 0, 1 )</f>
        <v>1</v>
      </c>
      <c r="AZ6" s="168">
        <f t="shared" si="1"/>
        <v>1</v>
      </c>
      <c r="BA6" s="168">
        <f t="shared" si="1"/>
        <v>1</v>
      </c>
      <c r="BB6" s="168">
        <f t="shared" si="1"/>
        <v>1</v>
      </c>
      <c r="BC6" s="168">
        <f t="shared" si="1"/>
        <v>1</v>
      </c>
      <c r="BD6" s="168">
        <f t="shared" si="1"/>
        <v>1</v>
      </c>
      <c r="BE6" s="168">
        <f t="shared" si="1"/>
        <v>1</v>
      </c>
      <c r="BF6" s="168">
        <f t="shared" si="1"/>
        <v>1</v>
      </c>
      <c r="BG6" s="168">
        <f t="shared" si="1"/>
        <v>1</v>
      </c>
      <c r="BH6" s="168">
        <f t="shared" si="1"/>
        <v>1</v>
      </c>
      <c r="BI6" s="168">
        <f t="shared" si="1"/>
        <v>1</v>
      </c>
      <c r="BJ6" s="168">
        <f xml:space="preserve"> IF( Y6 = 12, 0, 1 )</f>
        <v>1</v>
      </c>
      <c r="BK6" s="133"/>
    </row>
    <row r="7" spans="2:63">
      <c r="B7" s="169">
        <v>2</v>
      </c>
      <c r="C7" s="170" t="s">
        <v>97</v>
      </c>
      <c r="D7" s="171" t="s">
        <v>55</v>
      </c>
      <c r="E7" s="171" t="s">
        <v>50</v>
      </c>
      <c r="F7" s="172">
        <v>1</v>
      </c>
      <c r="G7" s="173">
        <v>234.4</v>
      </c>
      <c r="H7" s="174">
        <v>242.5</v>
      </c>
      <c r="I7" s="174">
        <v>249.5</v>
      </c>
      <c r="J7" s="174">
        <v>255.7</v>
      </c>
      <c r="K7" s="174">
        <v>258</v>
      </c>
      <c r="L7" s="174">
        <v>261.39999999999998</v>
      </c>
      <c r="M7" s="174">
        <v>270.60000000000002</v>
      </c>
      <c r="N7" s="175"/>
      <c r="O7" s="176"/>
      <c r="P7" s="177"/>
      <c r="Q7" s="175"/>
      <c r="R7" s="175"/>
      <c r="S7" s="175"/>
      <c r="T7" s="178"/>
      <c r="U7" s="179"/>
      <c r="V7" s="175"/>
      <c r="W7" s="175"/>
      <c r="X7" s="175"/>
      <c r="Y7" s="178"/>
      <c r="Z7" s="136"/>
      <c r="AA7" s="180"/>
      <c r="AB7" s="181"/>
      <c r="AD7" s="167" t="str">
        <f xml:space="preserve"> IF( SUM( AH7:AS7 ) = 0, 0,$AH$5 )</f>
        <v>Please complete all cells in row</v>
      </c>
      <c r="AE7" s="167"/>
      <c r="AG7" s="133"/>
      <c r="AH7" s="168">
        <f t="shared" ref="AH7:AS18" si="2" xml:space="preserve"> IF( ISNUMBER(N7), 0, 1 )</f>
        <v>1</v>
      </c>
      <c r="AI7" s="168">
        <f t="shared" si="2"/>
        <v>1</v>
      </c>
      <c r="AJ7" s="168">
        <f t="shared" si="2"/>
        <v>1</v>
      </c>
      <c r="AK7" s="168">
        <f t="shared" si="2"/>
        <v>1</v>
      </c>
      <c r="AL7" s="168">
        <f t="shared" si="2"/>
        <v>1</v>
      </c>
      <c r="AM7" s="168">
        <f t="shared" si="2"/>
        <v>1</v>
      </c>
      <c r="AN7" s="168">
        <f t="shared" si="2"/>
        <v>1</v>
      </c>
      <c r="AO7" s="168">
        <f t="shared" si="2"/>
        <v>1</v>
      </c>
      <c r="AP7" s="168">
        <f t="shared" si="2"/>
        <v>1</v>
      </c>
      <c r="AQ7" s="168">
        <f t="shared" si="2"/>
        <v>1</v>
      </c>
      <c r="AR7" s="168">
        <f t="shared" si="2"/>
        <v>1</v>
      </c>
      <c r="AS7" s="168">
        <f t="shared" si="2"/>
        <v>1</v>
      </c>
      <c r="AT7" s="133"/>
      <c r="AV7" s="133"/>
      <c r="AW7" s="151"/>
      <c r="AX7" s="151"/>
      <c r="AY7" s="151"/>
      <c r="AZ7" s="151"/>
      <c r="BA7" s="151"/>
      <c r="BB7" s="151"/>
      <c r="BC7" s="151"/>
      <c r="BD7" s="151"/>
      <c r="BE7" s="151"/>
      <c r="BF7" s="151"/>
      <c r="BG7" s="151"/>
      <c r="BH7" s="151"/>
      <c r="BI7" s="151"/>
      <c r="BJ7" s="151"/>
      <c r="BK7" s="133"/>
    </row>
    <row r="8" spans="2:63">
      <c r="B8" s="169">
        <v>3</v>
      </c>
      <c r="C8" s="182" t="s">
        <v>98</v>
      </c>
      <c r="D8" s="183" t="s">
        <v>56</v>
      </c>
      <c r="E8" s="183" t="s">
        <v>50</v>
      </c>
      <c r="F8" s="184">
        <v>1</v>
      </c>
      <c r="G8" s="173">
        <v>235.2</v>
      </c>
      <c r="H8" s="174">
        <v>242.4</v>
      </c>
      <c r="I8" s="174">
        <v>250</v>
      </c>
      <c r="J8" s="174">
        <v>255.9</v>
      </c>
      <c r="K8" s="174">
        <v>258.5</v>
      </c>
      <c r="L8" s="174">
        <v>262.10000000000002</v>
      </c>
      <c r="M8" s="174">
        <v>271.7</v>
      </c>
      <c r="N8" s="175"/>
      <c r="O8" s="176"/>
      <c r="P8" s="177"/>
      <c r="Q8" s="175"/>
      <c r="R8" s="175"/>
      <c r="S8" s="175"/>
      <c r="T8" s="178"/>
      <c r="U8" s="179"/>
      <c r="V8" s="175"/>
      <c r="W8" s="175"/>
      <c r="X8" s="175"/>
      <c r="Y8" s="178"/>
      <c r="Z8" s="136"/>
      <c r="AA8" s="185"/>
      <c r="AB8" s="186"/>
      <c r="AD8" s="167" t="str">
        <f t="shared" ref="AD8:AD18" si="3" xml:space="preserve"> IF( SUM( AH8:AS8 ) = 0, 0,$AH$5 )</f>
        <v>Please complete all cells in row</v>
      </c>
      <c r="AE8" s="167"/>
      <c r="AG8" s="133"/>
      <c r="AH8" s="168">
        <f t="shared" si="2"/>
        <v>1</v>
      </c>
      <c r="AI8" s="168">
        <f t="shared" si="2"/>
        <v>1</v>
      </c>
      <c r="AJ8" s="168">
        <f t="shared" si="2"/>
        <v>1</v>
      </c>
      <c r="AK8" s="168">
        <f t="shared" si="2"/>
        <v>1</v>
      </c>
      <c r="AL8" s="168">
        <f t="shared" si="2"/>
        <v>1</v>
      </c>
      <c r="AM8" s="168">
        <f t="shared" si="2"/>
        <v>1</v>
      </c>
      <c r="AN8" s="168">
        <f t="shared" si="2"/>
        <v>1</v>
      </c>
      <c r="AO8" s="168">
        <f t="shared" si="2"/>
        <v>1</v>
      </c>
      <c r="AP8" s="168">
        <f t="shared" si="2"/>
        <v>1</v>
      </c>
      <c r="AQ8" s="168">
        <f t="shared" si="2"/>
        <v>1</v>
      </c>
      <c r="AR8" s="168">
        <f t="shared" si="2"/>
        <v>1</v>
      </c>
      <c r="AS8" s="168">
        <f t="shared" si="2"/>
        <v>1</v>
      </c>
      <c r="AT8" s="133"/>
      <c r="AV8" s="133"/>
      <c r="AW8" s="151"/>
      <c r="AX8" s="151"/>
      <c r="AY8" s="151"/>
      <c r="AZ8" s="151"/>
      <c r="BA8" s="151"/>
      <c r="BB8" s="151"/>
      <c r="BC8" s="151"/>
      <c r="BD8" s="151"/>
      <c r="BE8" s="151"/>
      <c r="BF8" s="151"/>
      <c r="BG8" s="151"/>
      <c r="BH8" s="151"/>
      <c r="BI8" s="151"/>
      <c r="BJ8" s="151"/>
      <c r="BK8" s="133"/>
    </row>
    <row r="9" spans="2:63">
      <c r="B9" s="169">
        <v>4</v>
      </c>
      <c r="C9" s="187" t="s">
        <v>99</v>
      </c>
      <c r="D9" s="188" t="s">
        <v>57</v>
      </c>
      <c r="E9" s="188" t="s">
        <v>50</v>
      </c>
      <c r="F9" s="189">
        <v>1</v>
      </c>
      <c r="G9" s="173">
        <v>235.2</v>
      </c>
      <c r="H9" s="174">
        <v>241.8</v>
      </c>
      <c r="I9" s="174">
        <v>249.7</v>
      </c>
      <c r="J9" s="174">
        <v>256.3</v>
      </c>
      <c r="K9" s="174">
        <v>258.89999999999998</v>
      </c>
      <c r="L9" s="174">
        <v>263.10000000000002</v>
      </c>
      <c r="M9" s="174">
        <v>272.3</v>
      </c>
      <c r="N9" s="175"/>
      <c r="O9" s="176"/>
      <c r="P9" s="177"/>
      <c r="Q9" s="175"/>
      <c r="R9" s="175"/>
      <c r="S9" s="175"/>
      <c r="T9" s="178"/>
      <c r="U9" s="179"/>
      <c r="V9" s="175"/>
      <c r="W9" s="175"/>
      <c r="X9" s="175"/>
      <c r="Y9" s="178"/>
      <c r="Z9" s="136"/>
      <c r="AA9" s="185"/>
      <c r="AB9" s="186"/>
      <c r="AD9" s="167" t="str">
        <f t="shared" si="3"/>
        <v>Please complete all cells in row</v>
      </c>
      <c r="AE9" s="167"/>
      <c r="AG9" s="133"/>
      <c r="AH9" s="168">
        <f t="shared" si="2"/>
        <v>1</v>
      </c>
      <c r="AI9" s="168">
        <f t="shared" si="2"/>
        <v>1</v>
      </c>
      <c r="AJ9" s="168">
        <f t="shared" si="2"/>
        <v>1</v>
      </c>
      <c r="AK9" s="168">
        <f t="shared" si="2"/>
        <v>1</v>
      </c>
      <c r="AL9" s="168">
        <f t="shared" si="2"/>
        <v>1</v>
      </c>
      <c r="AM9" s="168">
        <f t="shared" si="2"/>
        <v>1</v>
      </c>
      <c r="AN9" s="168">
        <f t="shared" si="2"/>
        <v>1</v>
      </c>
      <c r="AO9" s="168">
        <f t="shared" si="2"/>
        <v>1</v>
      </c>
      <c r="AP9" s="168">
        <f t="shared" si="2"/>
        <v>1</v>
      </c>
      <c r="AQ9" s="168">
        <f t="shared" si="2"/>
        <v>1</v>
      </c>
      <c r="AR9" s="168">
        <f t="shared" si="2"/>
        <v>1</v>
      </c>
      <c r="AS9" s="168">
        <f t="shared" si="2"/>
        <v>1</v>
      </c>
      <c r="AT9" s="133"/>
      <c r="AV9" s="133"/>
      <c r="AW9" s="151"/>
      <c r="AX9" s="151"/>
      <c r="AY9" s="151"/>
      <c r="AZ9" s="151"/>
      <c r="BA9" s="151"/>
      <c r="BB9" s="151"/>
      <c r="BC9" s="151"/>
      <c r="BD9" s="151"/>
      <c r="BE9" s="151"/>
      <c r="BF9" s="151"/>
      <c r="BG9" s="151"/>
      <c r="BH9" s="151"/>
      <c r="BI9" s="151"/>
      <c r="BJ9" s="151"/>
      <c r="BK9" s="133"/>
    </row>
    <row r="10" spans="2:63">
      <c r="B10" s="169">
        <v>5</v>
      </c>
      <c r="C10" s="187" t="s">
        <v>100</v>
      </c>
      <c r="D10" s="188" t="s">
        <v>58</v>
      </c>
      <c r="E10" s="188" t="s">
        <v>50</v>
      </c>
      <c r="F10" s="189">
        <v>1</v>
      </c>
      <c r="G10" s="173">
        <v>234.7</v>
      </c>
      <c r="H10" s="174">
        <v>242.1</v>
      </c>
      <c r="I10" s="174">
        <v>249.7</v>
      </c>
      <c r="J10" s="174">
        <v>256</v>
      </c>
      <c r="K10" s="174">
        <v>258.60000000000002</v>
      </c>
      <c r="L10" s="174">
        <v>263.39999999999998</v>
      </c>
      <c r="M10" s="174">
        <v>272.89999999999998</v>
      </c>
      <c r="N10" s="175"/>
      <c r="O10" s="176"/>
      <c r="P10" s="177"/>
      <c r="Q10" s="175"/>
      <c r="R10" s="175"/>
      <c r="S10" s="175"/>
      <c r="T10" s="178"/>
      <c r="U10" s="179"/>
      <c r="V10" s="175"/>
      <c r="W10" s="175"/>
      <c r="X10" s="175"/>
      <c r="Y10" s="178"/>
      <c r="Z10" s="136"/>
      <c r="AA10" s="185"/>
      <c r="AB10" s="186"/>
      <c r="AD10" s="167" t="str">
        <f t="shared" si="3"/>
        <v>Please complete all cells in row</v>
      </c>
      <c r="AE10" s="167"/>
      <c r="AG10" s="133"/>
      <c r="AH10" s="168">
        <f t="shared" si="2"/>
        <v>1</v>
      </c>
      <c r="AI10" s="168">
        <f t="shared" si="2"/>
        <v>1</v>
      </c>
      <c r="AJ10" s="168">
        <f t="shared" si="2"/>
        <v>1</v>
      </c>
      <c r="AK10" s="168">
        <f t="shared" si="2"/>
        <v>1</v>
      </c>
      <c r="AL10" s="168">
        <f t="shared" si="2"/>
        <v>1</v>
      </c>
      <c r="AM10" s="168">
        <f t="shared" si="2"/>
        <v>1</v>
      </c>
      <c r="AN10" s="168">
        <f t="shared" si="2"/>
        <v>1</v>
      </c>
      <c r="AO10" s="168">
        <f t="shared" si="2"/>
        <v>1</v>
      </c>
      <c r="AP10" s="168">
        <f t="shared" si="2"/>
        <v>1</v>
      </c>
      <c r="AQ10" s="168">
        <f t="shared" si="2"/>
        <v>1</v>
      </c>
      <c r="AR10" s="168">
        <f t="shared" si="2"/>
        <v>1</v>
      </c>
      <c r="AS10" s="168">
        <f t="shared" si="2"/>
        <v>1</v>
      </c>
      <c r="AT10" s="133"/>
      <c r="AV10" s="133"/>
      <c r="AW10" s="151"/>
      <c r="AX10" s="151"/>
      <c r="AY10" s="151"/>
      <c r="AZ10" s="151"/>
      <c r="BA10" s="151"/>
      <c r="BB10" s="151"/>
      <c r="BC10" s="151"/>
      <c r="BD10" s="151"/>
      <c r="BE10" s="151"/>
      <c r="BF10" s="151"/>
      <c r="BG10" s="151"/>
      <c r="BH10" s="151"/>
      <c r="BI10" s="151"/>
      <c r="BJ10" s="151"/>
      <c r="BK10" s="133"/>
    </row>
    <row r="11" spans="2:63">
      <c r="B11" s="169">
        <v>6</v>
      </c>
      <c r="C11" s="187" t="s">
        <v>101</v>
      </c>
      <c r="D11" s="188" t="s">
        <v>59</v>
      </c>
      <c r="E11" s="188" t="s">
        <v>50</v>
      </c>
      <c r="F11" s="189">
        <v>1</v>
      </c>
      <c r="G11" s="173">
        <v>236.1</v>
      </c>
      <c r="H11" s="174">
        <v>243</v>
      </c>
      <c r="I11" s="174">
        <v>251</v>
      </c>
      <c r="J11" s="174">
        <v>257</v>
      </c>
      <c r="K11" s="174">
        <v>259.8</v>
      </c>
      <c r="L11" s="174">
        <v>264.39999999999998</v>
      </c>
      <c r="M11" s="174">
        <v>274.7</v>
      </c>
      <c r="N11" s="175"/>
      <c r="O11" s="176"/>
      <c r="P11" s="177"/>
      <c r="Q11" s="175"/>
      <c r="R11" s="175"/>
      <c r="S11" s="175"/>
      <c r="T11" s="178"/>
      <c r="U11" s="179"/>
      <c r="V11" s="175"/>
      <c r="W11" s="175"/>
      <c r="X11" s="175"/>
      <c r="Y11" s="178"/>
      <c r="Z11" s="136"/>
      <c r="AA11" s="185"/>
      <c r="AB11" s="186"/>
      <c r="AD11" s="167" t="str">
        <f t="shared" si="3"/>
        <v>Please complete all cells in row</v>
      </c>
      <c r="AE11" s="167"/>
      <c r="AG11" s="133"/>
      <c r="AH11" s="168">
        <f t="shared" si="2"/>
        <v>1</v>
      </c>
      <c r="AI11" s="168">
        <f t="shared" si="2"/>
        <v>1</v>
      </c>
      <c r="AJ11" s="168">
        <f t="shared" si="2"/>
        <v>1</v>
      </c>
      <c r="AK11" s="168">
        <f t="shared" si="2"/>
        <v>1</v>
      </c>
      <c r="AL11" s="168">
        <f t="shared" si="2"/>
        <v>1</v>
      </c>
      <c r="AM11" s="168">
        <f t="shared" si="2"/>
        <v>1</v>
      </c>
      <c r="AN11" s="168">
        <f t="shared" si="2"/>
        <v>1</v>
      </c>
      <c r="AO11" s="168">
        <f t="shared" si="2"/>
        <v>1</v>
      </c>
      <c r="AP11" s="168">
        <f t="shared" si="2"/>
        <v>1</v>
      </c>
      <c r="AQ11" s="168">
        <f t="shared" si="2"/>
        <v>1</v>
      </c>
      <c r="AR11" s="168">
        <f t="shared" si="2"/>
        <v>1</v>
      </c>
      <c r="AS11" s="168">
        <f t="shared" si="2"/>
        <v>1</v>
      </c>
      <c r="AT11" s="133"/>
      <c r="AV11" s="133"/>
      <c r="AW11" s="151"/>
      <c r="AX11" s="151"/>
      <c r="AY11" s="151"/>
      <c r="AZ11" s="151"/>
      <c r="BA11" s="151"/>
      <c r="BB11" s="151"/>
      <c r="BC11" s="151"/>
      <c r="BD11" s="151"/>
      <c r="BE11" s="151"/>
      <c r="BF11" s="151"/>
      <c r="BG11" s="151"/>
      <c r="BH11" s="151"/>
      <c r="BI11" s="151"/>
      <c r="BJ11" s="151"/>
      <c r="BK11" s="133"/>
    </row>
    <row r="12" spans="2:63">
      <c r="B12" s="169">
        <v>7</v>
      </c>
      <c r="C12" s="187" t="s">
        <v>102</v>
      </c>
      <c r="D12" s="188" t="s">
        <v>60</v>
      </c>
      <c r="E12" s="188" t="s">
        <v>50</v>
      </c>
      <c r="F12" s="189">
        <v>1</v>
      </c>
      <c r="G12" s="173">
        <v>237.9</v>
      </c>
      <c r="H12" s="174">
        <v>244.2</v>
      </c>
      <c r="I12" s="174">
        <v>251.9</v>
      </c>
      <c r="J12" s="174">
        <v>257.60000000000002</v>
      </c>
      <c r="K12" s="174">
        <v>259.60000000000002</v>
      </c>
      <c r="L12" s="174">
        <v>264.89999999999998</v>
      </c>
      <c r="M12" s="174">
        <v>275.10000000000002</v>
      </c>
      <c r="N12" s="175"/>
      <c r="O12" s="176"/>
      <c r="P12" s="177"/>
      <c r="Q12" s="175"/>
      <c r="R12" s="175"/>
      <c r="S12" s="175"/>
      <c r="T12" s="178"/>
      <c r="U12" s="179"/>
      <c r="V12" s="175"/>
      <c r="W12" s="175"/>
      <c r="X12" s="175"/>
      <c r="Y12" s="178"/>
      <c r="Z12" s="136"/>
      <c r="AA12" s="185"/>
      <c r="AB12" s="186"/>
      <c r="AD12" s="167" t="str">
        <f t="shared" si="3"/>
        <v>Please complete all cells in row</v>
      </c>
      <c r="AE12" s="167"/>
      <c r="AG12" s="133"/>
      <c r="AH12" s="168">
        <f t="shared" si="2"/>
        <v>1</v>
      </c>
      <c r="AI12" s="168">
        <f t="shared" si="2"/>
        <v>1</v>
      </c>
      <c r="AJ12" s="168">
        <f t="shared" si="2"/>
        <v>1</v>
      </c>
      <c r="AK12" s="168">
        <f t="shared" si="2"/>
        <v>1</v>
      </c>
      <c r="AL12" s="168">
        <f t="shared" si="2"/>
        <v>1</v>
      </c>
      <c r="AM12" s="168">
        <f t="shared" si="2"/>
        <v>1</v>
      </c>
      <c r="AN12" s="168">
        <f t="shared" si="2"/>
        <v>1</v>
      </c>
      <c r="AO12" s="168">
        <f t="shared" si="2"/>
        <v>1</v>
      </c>
      <c r="AP12" s="168">
        <f t="shared" si="2"/>
        <v>1</v>
      </c>
      <c r="AQ12" s="168">
        <f t="shared" si="2"/>
        <v>1</v>
      </c>
      <c r="AR12" s="168">
        <f t="shared" si="2"/>
        <v>1</v>
      </c>
      <c r="AS12" s="168">
        <f t="shared" si="2"/>
        <v>1</v>
      </c>
      <c r="AT12" s="133"/>
      <c r="AV12" s="133"/>
      <c r="AW12" s="151"/>
      <c r="AX12" s="151"/>
      <c r="AY12" s="151"/>
      <c r="AZ12" s="151"/>
      <c r="BA12" s="151"/>
      <c r="BB12" s="151"/>
      <c r="BC12" s="190"/>
      <c r="BD12" s="151"/>
      <c r="BE12" s="151"/>
      <c r="BF12" s="151"/>
      <c r="BG12" s="151"/>
      <c r="BH12" s="151"/>
      <c r="BI12" s="151"/>
      <c r="BJ12" s="151"/>
      <c r="BK12" s="133"/>
    </row>
    <row r="13" spans="2:63">
      <c r="B13" s="169">
        <v>8</v>
      </c>
      <c r="C13" s="187" t="s">
        <v>103</v>
      </c>
      <c r="D13" s="188" t="s">
        <v>61</v>
      </c>
      <c r="E13" s="188" t="s">
        <v>50</v>
      </c>
      <c r="F13" s="189">
        <v>1</v>
      </c>
      <c r="G13" s="173">
        <v>238</v>
      </c>
      <c r="H13" s="174">
        <v>245.6</v>
      </c>
      <c r="I13" s="174">
        <v>251.9</v>
      </c>
      <c r="J13" s="174">
        <v>257.7</v>
      </c>
      <c r="K13" s="174">
        <v>259.5</v>
      </c>
      <c r="L13" s="174">
        <v>264.8</v>
      </c>
      <c r="M13" s="174">
        <v>275.3</v>
      </c>
      <c r="N13" s="175"/>
      <c r="O13" s="176"/>
      <c r="P13" s="177"/>
      <c r="Q13" s="175"/>
      <c r="R13" s="175"/>
      <c r="S13" s="175"/>
      <c r="T13" s="178"/>
      <c r="U13" s="179"/>
      <c r="V13" s="175"/>
      <c r="W13" s="175"/>
      <c r="X13" s="175"/>
      <c r="Y13" s="178"/>
      <c r="Z13" s="136"/>
      <c r="AA13" s="185"/>
      <c r="AB13" s="186"/>
      <c r="AD13" s="167" t="str">
        <f t="shared" si="3"/>
        <v>Please complete all cells in row</v>
      </c>
      <c r="AE13" s="167"/>
      <c r="AG13" s="133"/>
      <c r="AH13" s="168">
        <f t="shared" si="2"/>
        <v>1</v>
      </c>
      <c r="AI13" s="168">
        <f t="shared" si="2"/>
        <v>1</v>
      </c>
      <c r="AJ13" s="168">
        <f t="shared" si="2"/>
        <v>1</v>
      </c>
      <c r="AK13" s="168">
        <f t="shared" si="2"/>
        <v>1</v>
      </c>
      <c r="AL13" s="168">
        <f t="shared" si="2"/>
        <v>1</v>
      </c>
      <c r="AM13" s="168">
        <f t="shared" si="2"/>
        <v>1</v>
      </c>
      <c r="AN13" s="168">
        <f t="shared" si="2"/>
        <v>1</v>
      </c>
      <c r="AO13" s="168">
        <f t="shared" si="2"/>
        <v>1</v>
      </c>
      <c r="AP13" s="168">
        <f t="shared" si="2"/>
        <v>1</v>
      </c>
      <c r="AQ13" s="168">
        <f t="shared" si="2"/>
        <v>1</v>
      </c>
      <c r="AR13" s="168">
        <f t="shared" si="2"/>
        <v>1</v>
      </c>
      <c r="AS13" s="168">
        <f t="shared" si="2"/>
        <v>1</v>
      </c>
      <c r="AT13" s="133"/>
      <c r="AV13" s="133"/>
      <c r="AW13" s="151"/>
      <c r="AX13" s="151"/>
      <c r="AY13" s="151"/>
      <c r="AZ13" s="151"/>
      <c r="BA13" s="151"/>
      <c r="BB13" s="151"/>
      <c r="BC13" s="151"/>
      <c r="BD13" s="151"/>
      <c r="BE13" s="151"/>
      <c r="BF13" s="151"/>
      <c r="BG13" s="151"/>
      <c r="BH13" s="151"/>
      <c r="BI13" s="151"/>
      <c r="BJ13" s="151"/>
      <c r="BK13" s="133"/>
    </row>
    <row r="14" spans="2:63">
      <c r="B14" s="169">
        <v>9</v>
      </c>
      <c r="C14" s="187" t="s">
        <v>104</v>
      </c>
      <c r="D14" s="188" t="s">
        <v>62</v>
      </c>
      <c r="E14" s="188" t="s">
        <v>50</v>
      </c>
      <c r="F14" s="189">
        <v>1</v>
      </c>
      <c r="G14" s="173">
        <v>238.5</v>
      </c>
      <c r="H14" s="174">
        <v>245.6</v>
      </c>
      <c r="I14" s="174">
        <v>252.1</v>
      </c>
      <c r="J14" s="174">
        <v>257.10000000000002</v>
      </c>
      <c r="K14" s="174">
        <v>259.8</v>
      </c>
      <c r="L14" s="174">
        <v>265.5</v>
      </c>
      <c r="M14" s="174">
        <v>275.8</v>
      </c>
      <c r="N14" s="175"/>
      <c r="O14" s="176"/>
      <c r="P14" s="177"/>
      <c r="Q14" s="175"/>
      <c r="R14" s="175"/>
      <c r="S14" s="175"/>
      <c r="T14" s="178"/>
      <c r="U14" s="179"/>
      <c r="V14" s="175"/>
      <c r="W14" s="175"/>
      <c r="X14" s="175"/>
      <c r="Y14" s="178"/>
      <c r="Z14" s="136"/>
      <c r="AA14" s="185"/>
      <c r="AB14" s="186"/>
      <c r="AD14" s="167" t="str">
        <f t="shared" si="3"/>
        <v>Please complete all cells in row</v>
      </c>
      <c r="AE14" s="167"/>
      <c r="AG14" s="133"/>
      <c r="AH14" s="168">
        <f t="shared" si="2"/>
        <v>1</v>
      </c>
      <c r="AI14" s="168">
        <f t="shared" si="2"/>
        <v>1</v>
      </c>
      <c r="AJ14" s="168">
        <f t="shared" si="2"/>
        <v>1</v>
      </c>
      <c r="AK14" s="168">
        <f t="shared" si="2"/>
        <v>1</v>
      </c>
      <c r="AL14" s="168">
        <f t="shared" si="2"/>
        <v>1</v>
      </c>
      <c r="AM14" s="168">
        <f t="shared" si="2"/>
        <v>1</v>
      </c>
      <c r="AN14" s="168">
        <f t="shared" si="2"/>
        <v>1</v>
      </c>
      <c r="AO14" s="168">
        <f t="shared" si="2"/>
        <v>1</v>
      </c>
      <c r="AP14" s="168">
        <f t="shared" si="2"/>
        <v>1</v>
      </c>
      <c r="AQ14" s="168">
        <f t="shared" si="2"/>
        <v>1</v>
      </c>
      <c r="AR14" s="168">
        <f t="shared" si="2"/>
        <v>1</v>
      </c>
      <c r="AS14" s="168">
        <f t="shared" si="2"/>
        <v>1</v>
      </c>
      <c r="AT14" s="133"/>
      <c r="AV14" s="133"/>
      <c r="AW14" s="151"/>
      <c r="AX14" s="151"/>
      <c r="AY14" s="151"/>
      <c r="AZ14" s="151"/>
      <c r="BA14" s="151"/>
      <c r="BB14" s="151"/>
      <c r="BC14" s="151"/>
      <c r="BD14" s="151"/>
      <c r="BE14" s="151"/>
      <c r="BF14" s="151"/>
      <c r="BG14" s="151"/>
      <c r="BH14" s="151"/>
      <c r="BI14" s="151"/>
      <c r="BJ14" s="151"/>
      <c r="BK14" s="133"/>
    </row>
    <row r="15" spans="2:63">
      <c r="B15" s="169">
        <v>10</v>
      </c>
      <c r="C15" s="187" t="s">
        <v>105</v>
      </c>
      <c r="D15" s="188" t="s">
        <v>63</v>
      </c>
      <c r="E15" s="188" t="s">
        <v>50</v>
      </c>
      <c r="F15" s="189">
        <v>1</v>
      </c>
      <c r="G15" s="173">
        <v>239.4</v>
      </c>
      <c r="H15" s="174">
        <v>246.8</v>
      </c>
      <c r="I15" s="174">
        <v>253.4</v>
      </c>
      <c r="J15" s="174">
        <v>257.5</v>
      </c>
      <c r="K15" s="174">
        <v>260.60000000000002</v>
      </c>
      <c r="L15" s="174">
        <v>267.10000000000002</v>
      </c>
      <c r="M15" s="174">
        <v>278.10000000000002</v>
      </c>
      <c r="N15" s="175"/>
      <c r="O15" s="176"/>
      <c r="P15" s="177"/>
      <c r="Q15" s="175"/>
      <c r="R15" s="175"/>
      <c r="S15" s="175"/>
      <c r="T15" s="178"/>
      <c r="U15" s="179"/>
      <c r="V15" s="175"/>
      <c r="W15" s="175"/>
      <c r="X15" s="175"/>
      <c r="Y15" s="178"/>
      <c r="Z15" s="136"/>
      <c r="AA15" s="185"/>
      <c r="AB15" s="186"/>
      <c r="AD15" s="167" t="str">
        <f t="shared" si="3"/>
        <v>Please complete all cells in row</v>
      </c>
      <c r="AE15" s="167"/>
      <c r="AG15" s="133"/>
      <c r="AH15" s="168">
        <f t="shared" si="2"/>
        <v>1</v>
      </c>
      <c r="AI15" s="168">
        <f t="shared" si="2"/>
        <v>1</v>
      </c>
      <c r="AJ15" s="168">
        <f t="shared" si="2"/>
        <v>1</v>
      </c>
      <c r="AK15" s="168">
        <f t="shared" si="2"/>
        <v>1</v>
      </c>
      <c r="AL15" s="168">
        <f t="shared" si="2"/>
        <v>1</v>
      </c>
      <c r="AM15" s="168">
        <f t="shared" si="2"/>
        <v>1</v>
      </c>
      <c r="AN15" s="168">
        <f t="shared" si="2"/>
        <v>1</v>
      </c>
      <c r="AO15" s="168">
        <f t="shared" si="2"/>
        <v>1</v>
      </c>
      <c r="AP15" s="168">
        <f t="shared" si="2"/>
        <v>1</v>
      </c>
      <c r="AQ15" s="168">
        <f t="shared" si="2"/>
        <v>1</v>
      </c>
      <c r="AR15" s="168">
        <f t="shared" si="2"/>
        <v>1</v>
      </c>
      <c r="AS15" s="168">
        <f t="shared" si="2"/>
        <v>1</v>
      </c>
      <c r="AT15" s="133"/>
      <c r="AV15" s="133"/>
      <c r="AW15" s="151"/>
      <c r="AX15" s="151"/>
      <c r="AY15" s="151"/>
      <c r="AZ15" s="151"/>
      <c r="BA15" s="151"/>
      <c r="BB15" s="151"/>
      <c r="BC15" s="151"/>
      <c r="BD15" s="151"/>
      <c r="BE15" s="151"/>
      <c r="BF15" s="151"/>
      <c r="BG15" s="151"/>
      <c r="BH15" s="151"/>
      <c r="BI15" s="151"/>
      <c r="BJ15" s="151"/>
      <c r="BK15" s="133"/>
    </row>
    <row r="16" spans="2:63">
      <c r="B16" s="169">
        <v>11</v>
      </c>
      <c r="C16" s="187" t="s">
        <v>106</v>
      </c>
      <c r="D16" s="188" t="s">
        <v>64</v>
      </c>
      <c r="E16" s="188" t="s">
        <v>50</v>
      </c>
      <c r="F16" s="189">
        <v>1</v>
      </c>
      <c r="G16" s="173">
        <v>238</v>
      </c>
      <c r="H16" s="174">
        <v>245.8</v>
      </c>
      <c r="I16" s="174">
        <v>252.6</v>
      </c>
      <c r="J16" s="174">
        <v>255.4</v>
      </c>
      <c r="K16" s="174">
        <v>258.8</v>
      </c>
      <c r="L16" s="174">
        <v>265.5</v>
      </c>
      <c r="M16" s="174">
        <v>276</v>
      </c>
      <c r="N16" s="175"/>
      <c r="O16" s="176"/>
      <c r="P16" s="177"/>
      <c r="Q16" s="175"/>
      <c r="R16" s="175"/>
      <c r="S16" s="175"/>
      <c r="T16" s="178"/>
      <c r="U16" s="179"/>
      <c r="V16" s="175"/>
      <c r="W16" s="175"/>
      <c r="X16" s="175"/>
      <c r="Y16" s="178"/>
      <c r="Z16" s="136"/>
      <c r="AA16" s="185"/>
      <c r="AB16" s="186"/>
      <c r="AD16" s="167" t="str">
        <f t="shared" si="3"/>
        <v>Please complete all cells in row</v>
      </c>
      <c r="AE16" s="167"/>
      <c r="AG16" s="133"/>
      <c r="AH16" s="168">
        <f t="shared" si="2"/>
        <v>1</v>
      </c>
      <c r="AI16" s="168">
        <f t="shared" si="2"/>
        <v>1</v>
      </c>
      <c r="AJ16" s="168">
        <f t="shared" si="2"/>
        <v>1</v>
      </c>
      <c r="AK16" s="168">
        <f t="shared" si="2"/>
        <v>1</v>
      </c>
      <c r="AL16" s="168">
        <f t="shared" si="2"/>
        <v>1</v>
      </c>
      <c r="AM16" s="168">
        <f t="shared" si="2"/>
        <v>1</v>
      </c>
      <c r="AN16" s="168">
        <f t="shared" si="2"/>
        <v>1</v>
      </c>
      <c r="AO16" s="168">
        <f t="shared" si="2"/>
        <v>1</v>
      </c>
      <c r="AP16" s="168">
        <f t="shared" si="2"/>
        <v>1</v>
      </c>
      <c r="AQ16" s="168">
        <f t="shared" si="2"/>
        <v>1</v>
      </c>
      <c r="AR16" s="168">
        <f t="shared" si="2"/>
        <v>1</v>
      </c>
      <c r="AS16" s="168">
        <f t="shared" si="2"/>
        <v>1</v>
      </c>
      <c r="AT16" s="133"/>
      <c r="AV16" s="133"/>
      <c r="AW16" s="151"/>
      <c r="AX16" s="151"/>
      <c r="AY16" s="151"/>
      <c r="AZ16" s="151"/>
      <c r="BA16" s="151"/>
      <c r="BB16" s="151"/>
      <c r="BC16" s="151"/>
      <c r="BD16" s="151"/>
      <c r="BE16" s="151"/>
      <c r="BF16" s="151"/>
      <c r="BG16" s="151"/>
      <c r="BH16" s="151"/>
      <c r="BI16" s="151"/>
      <c r="BJ16" s="151"/>
      <c r="BK16" s="133"/>
    </row>
    <row r="17" spans="2:63">
      <c r="B17" s="169">
        <v>12</v>
      </c>
      <c r="C17" s="187" t="s">
        <v>107</v>
      </c>
      <c r="D17" s="188" t="s">
        <v>65</v>
      </c>
      <c r="E17" s="188" t="s">
        <v>50</v>
      </c>
      <c r="F17" s="189">
        <v>1</v>
      </c>
      <c r="G17" s="173">
        <v>239.9</v>
      </c>
      <c r="H17" s="174">
        <v>247.6</v>
      </c>
      <c r="I17" s="174">
        <v>254.2</v>
      </c>
      <c r="J17" s="174">
        <v>256.7</v>
      </c>
      <c r="K17" s="174">
        <v>260</v>
      </c>
      <c r="L17" s="174">
        <v>268.39999999999998</v>
      </c>
      <c r="M17" s="174">
        <v>278.10000000000002</v>
      </c>
      <c r="N17" s="175"/>
      <c r="O17" s="176"/>
      <c r="P17" s="177"/>
      <c r="Q17" s="175"/>
      <c r="R17" s="175"/>
      <c r="S17" s="175"/>
      <c r="T17" s="178"/>
      <c r="U17" s="179"/>
      <c r="V17" s="175"/>
      <c r="W17" s="175"/>
      <c r="X17" s="175"/>
      <c r="Y17" s="178"/>
      <c r="Z17" s="136"/>
      <c r="AA17" s="185"/>
      <c r="AB17" s="186"/>
      <c r="AD17" s="167" t="str">
        <f t="shared" si="3"/>
        <v>Please complete all cells in row</v>
      </c>
      <c r="AE17" s="167"/>
      <c r="AG17" s="133"/>
      <c r="AH17" s="168">
        <f t="shared" si="2"/>
        <v>1</v>
      </c>
      <c r="AI17" s="168">
        <f t="shared" si="2"/>
        <v>1</v>
      </c>
      <c r="AJ17" s="168">
        <f t="shared" si="2"/>
        <v>1</v>
      </c>
      <c r="AK17" s="168">
        <f t="shared" si="2"/>
        <v>1</v>
      </c>
      <c r="AL17" s="168">
        <f t="shared" si="2"/>
        <v>1</v>
      </c>
      <c r="AM17" s="168">
        <f t="shared" si="2"/>
        <v>1</v>
      </c>
      <c r="AN17" s="168">
        <f t="shared" si="2"/>
        <v>1</v>
      </c>
      <c r="AO17" s="168">
        <f t="shared" si="2"/>
        <v>1</v>
      </c>
      <c r="AP17" s="168">
        <f t="shared" si="2"/>
        <v>1</v>
      </c>
      <c r="AQ17" s="168">
        <f t="shared" si="2"/>
        <v>1</v>
      </c>
      <c r="AR17" s="168">
        <f t="shared" si="2"/>
        <v>1</v>
      </c>
      <c r="AS17" s="168">
        <f t="shared" si="2"/>
        <v>1</v>
      </c>
      <c r="AT17" s="133"/>
      <c r="AV17" s="133"/>
      <c r="AW17" s="151"/>
      <c r="AX17" s="151"/>
      <c r="AY17" s="151"/>
      <c r="AZ17" s="151"/>
      <c r="BA17" s="151"/>
      <c r="BB17" s="151"/>
      <c r="BC17" s="151"/>
      <c r="BD17" s="151"/>
      <c r="BE17" s="151"/>
      <c r="BF17" s="151"/>
      <c r="BG17" s="151"/>
      <c r="BH17" s="151"/>
      <c r="BI17" s="151"/>
      <c r="BJ17" s="151"/>
      <c r="BK17" s="133"/>
    </row>
    <row r="18" spans="2:63" ht="14.5" thickBot="1">
      <c r="B18" s="191">
        <v>13</v>
      </c>
      <c r="C18" s="192" t="s">
        <v>108</v>
      </c>
      <c r="D18" s="193" t="s">
        <v>66</v>
      </c>
      <c r="E18" s="193" t="s">
        <v>50</v>
      </c>
      <c r="F18" s="194">
        <v>1</v>
      </c>
      <c r="G18" s="195">
        <v>240.8</v>
      </c>
      <c r="H18" s="196">
        <v>248.7</v>
      </c>
      <c r="I18" s="196">
        <v>254.8</v>
      </c>
      <c r="J18" s="196">
        <v>257.10000000000002</v>
      </c>
      <c r="K18" s="196">
        <v>261.10000000000002</v>
      </c>
      <c r="L18" s="196">
        <v>269.3</v>
      </c>
      <c r="M18" s="196">
        <v>278.3</v>
      </c>
      <c r="N18" s="197"/>
      <c r="O18" s="198"/>
      <c r="P18" s="199"/>
      <c r="Q18" s="197"/>
      <c r="R18" s="197"/>
      <c r="S18" s="197"/>
      <c r="T18" s="200"/>
      <c r="U18" s="201"/>
      <c r="V18" s="197"/>
      <c r="W18" s="197"/>
      <c r="X18" s="197"/>
      <c r="Y18" s="200"/>
      <c r="Z18" s="136"/>
      <c r="AA18" s="202"/>
      <c r="AB18" s="203"/>
      <c r="AD18" s="167" t="str">
        <f t="shared" si="3"/>
        <v>Please complete all cells in row</v>
      </c>
      <c r="AE18" s="167"/>
      <c r="AG18" s="133"/>
      <c r="AH18" s="168">
        <f t="shared" si="2"/>
        <v>1</v>
      </c>
      <c r="AI18" s="168">
        <f t="shared" si="2"/>
        <v>1</v>
      </c>
      <c r="AJ18" s="168">
        <f t="shared" si="2"/>
        <v>1</v>
      </c>
      <c r="AK18" s="168">
        <f t="shared" si="2"/>
        <v>1</v>
      </c>
      <c r="AL18" s="168">
        <f t="shared" si="2"/>
        <v>1</v>
      </c>
      <c r="AM18" s="168">
        <f t="shared" si="2"/>
        <v>1</v>
      </c>
      <c r="AN18" s="168">
        <f t="shared" si="2"/>
        <v>1</v>
      </c>
      <c r="AO18" s="168">
        <f t="shared" si="2"/>
        <v>1</v>
      </c>
      <c r="AP18" s="168">
        <f t="shared" si="2"/>
        <v>1</v>
      </c>
      <c r="AQ18" s="168">
        <f t="shared" si="2"/>
        <v>1</v>
      </c>
      <c r="AR18" s="168">
        <f t="shared" si="2"/>
        <v>1</v>
      </c>
      <c r="AS18" s="168">
        <f t="shared" si="2"/>
        <v>1</v>
      </c>
      <c r="AT18" s="133"/>
      <c r="AV18" s="133"/>
      <c r="AW18" s="152"/>
      <c r="AX18" s="151"/>
      <c r="AY18" s="151"/>
      <c r="AZ18" s="151"/>
      <c r="BA18" s="151"/>
      <c r="BB18" s="151"/>
      <c r="BC18" s="151"/>
      <c r="BD18" s="151"/>
      <c r="BE18" s="151"/>
      <c r="BF18" s="151"/>
      <c r="BG18" s="151"/>
      <c r="BH18" s="151"/>
      <c r="BI18" s="151"/>
      <c r="BJ18" s="151"/>
      <c r="BK18" s="133"/>
    </row>
    <row r="19" spans="2:63" ht="14.5" thickBot="1">
      <c r="B19" s="136"/>
      <c r="C19" s="136"/>
      <c r="D19" s="136"/>
      <c r="E19" s="136"/>
      <c r="F19" s="136"/>
      <c r="G19" s="136"/>
      <c r="H19" s="136"/>
      <c r="I19" s="136"/>
      <c r="J19" s="136"/>
      <c r="K19" s="136"/>
      <c r="L19" s="136"/>
      <c r="M19" s="204"/>
      <c r="N19" s="205"/>
      <c r="O19" s="204"/>
      <c r="P19" s="204"/>
      <c r="Q19" s="204"/>
      <c r="R19" s="204"/>
      <c r="S19" s="204"/>
      <c r="T19" s="204"/>
      <c r="U19" s="204"/>
      <c r="V19" s="204"/>
      <c r="W19" s="204"/>
      <c r="X19" s="204"/>
      <c r="Y19" s="204"/>
      <c r="Z19" s="136"/>
      <c r="AA19" s="206"/>
      <c r="AB19" s="206"/>
      <c r="AD19" s="167"/>
      <c r="AE19" s="167"/>
      <c r="AG19" s="133"/>
      <c r="AH19" s="151"/>
      <c r="AI19" s="151"/>
      <c r="AJ19" s="151"/>
      <c r="AK19" s="151"/>
      <c r="AL19" s="151"/>
      <c r="AM19" s="151"/>
      <c r="AN19" s="151"/>
      <c r="AO19" s="151"/>
      <c r="AP19" s="151"/>
      <c r="AQ19" s="151"/>
      <c r="AR19" s="151"/>
      <c r="AS19" s="151"/>
      <c r="AT19" s="133"/>
      <c r="AV19" s="133"/>
      <c r="AW19" s="151"/>
      <c r="AX19" s="151"/>
      <c r="AY19" s="151"/>
      <c r="AZ19" s="151"/>
      <c r="BA19" s="151"/>
      <c r="BB19" s="151"/>
      <c r="BC19" s="151"/>
      <c r="BD19" s="151"/>
      <c r="BE19" s="151"/>
      <c r="BF19" s="151"/>
      <c r="BG19" s="151"/>
      <c r="BH19" s="151"/>
      <c r="BI19" s="151"/>
      <c r="BJ19" s="151"/>
      <c r="BK19" s="133"/>
    </row>
    <row r="20" spans="2:63" ht="14.5" thickBot="1">
      <c r="B20" s="141" t="s">
        <v>109</v>
      </c>
      <c r="C20" s="207" t="s">
        <v>110</v>
      </c>
      <c r="D20" s="136"/>
      <c r="E20" s="136"/>
      <c r="F20" s="136"/>
      <c r="G20" s="136"/>
      <c r="H20" s="136"/>
      <c r="I20" s="136"/>
      <c r="J20" s="136"/>
      <c r="K20" s="136"/>
      <c r="L20" s="136"/>
      <c r="M20" s="204"/>
      <c r="N20" s="204"/>
      <c r="O20" s="204"/>
      <c r="P20" s="204"/>
      <c r="Q20" s="204"/>
      <c r="R20" s="204"/>
      <c r="S20" s="204"/>
      <c r="T20" s="204"/>
      <c r="U20" s="204"/>
      <c r="V20" s="204"/>
      <c r="W20" s="204"/>
      <c r="X20" s="204"/>
      <c r="Y20" s="204"/>
      <c r="Z20" s="136"/>
      <c r="AA20" s="206"/>
      <c r="AB20" s="206"/>
      <c r="AD20" s="167"/>
      <c r="AE20" s="167"/>
      <c r="AG20" s="133"/>
      <c r="AH20" s="151"/>
      <c r="AI20" s="151"/>
      <c r="AJ20" s="151"/>
      <c r="AK20" s="151"/>
      <c r="AL20" s="151"/>
      <c r="AM20" s="151"/>
      <c r="AN20" s="151"/>
      <c r="AO20" s="151"/>
      <c r="AP20" s="151"/>
      <c r="AQ20" s="151"/>
      <c r="AR20" s="151"/>
      <c r="AS20" s="151"/>
      <c r="AT20" s="133"/>
      <c r="AV20" s="133"/>
      <c r="AW20" s="151"/>
      <c r="AX20" s="151"/>
      <c r="AY20" s="151"/>
      <c r="AZ20" s="151"/>
      <c r="BA20" s="151"/>
      <c r="BB20" s="151"/>
      <c r="BC20" s="151"/>
      <c r="BD20" s="151"/>
      <c r="BE20" s="151"/>
      <c r="BF20" s="151"/>
      <c r="BG20" s="151"/>
      <c r="BH20" s="151"/>
      <c r="BI20" s="151"/>
      <c r="BJ20" s="151"/>
      <c r="BK20" s="133"/>
    </row>
    <row r="21" spans="2:63">
      <c r="B21" s="153">
        <v>14</v>
      </c>
      <c r="C21" s="154" t="s">
        <v>111</v>
      </c>
      <c r="D21" s="208" t="s">
        <v>112</v>
      </c>
      <c r="E21" s="155" t="s">
        <v>50</v>
      </c>
      <c r="F21" s="156">
        <v>0</v>
      </c>
      <c r="G21" s="209">
        <v>12</v>
      </c>
      <c r="H21" s="210">
        <v>12</v>
      </c>
      <c r="I21" s="210">
        <v>12</v>
      </c>
      <c r="J21" s="210">
        <v>12</v>
      </c>
      <c r="K21" s="210">
        <v>12</v>
      </c>
      <c r="L21" s="210">
        <v>12</v>
      </c>
      <c r="M21" s="159">
        <v>12</v>
      </c>
      <c r="N21" s="160">
        <f t="shared" ref="N21:X21" si="4">COUNT(N22:N33)</f>
        <v>0</v>
      </c>
      <c r="O21" s="163">
        <f t="shared" si="4"/>
        <v>0</v>
      </c>
      <c r="P21" s="162">
        <f t="shared" si="4"/>
        <v>0</v>
      </c>
      <c r="Q21" s="160">
        <f t="shared" si="4"/>
        <v>0</v>
      </c>
      <c r="R21" s="160">
        <f t="shared" si="4"/>
        <v>0</v>
      </c>
      <c r="S21" s="160">
        <f t="shared" si="4"/>
        <v>0</v>
      </c>
      <c r="T21" s="163">
        <f t="shared" si="4"/>
        <v>0</v>
      </c>
      <c r="U21" s="164">
        <f t="shared" si="4"/>
        <v>0</v>
      </c>
      <c r="V21" s="160">
        <f t="shared" si="4"/>
        <v>0</v>
      </c>
      <c r="W21" s="160">
        <f t="shared" si="4"/>
        <v>0</v>
      </c>
      <c r="X21" s="160">
        <f t="shared" si="4"/>
        <v>0</v>
      </c>
      <c r="Y21" s="163">
        <f>COUNT(Y22:Y33)</f>
        <v>0</v>
      </c>
      <c r="Z21" s="136"/>
      <c r="AA21" s="211" t="s">
        <v>113</v>
      </c>
      <c r="AB21" s="166" t="s">
        <v>96</v>
      </c>
      <c r="AD21" s="167"/>
      <c r="AE21" s="167" t="str">
        <f xml:space="preserve"> IF( SUM( AX21:BJ21 ) = 0, 0,$AW$5 )</f>
        <v>Values required for all months in all years</v>
      </c>
      <c r="AG21" s="133"/>
      <c r="AH21" s="151"/>
      <c r="AI21" s="151"/>
      <c r="AJ21" s="151"/>
      <c r="AK21" s="151"/>
      <c r="AL21" s="151"/>
      <c r="AM21" s="151"/>
      <c r="AN21" s="151"/>
      <c r="AO21" s="151"/>
      <c r="AP21" s="151"/>
      <c r="AQ21" s="151"/>
      <c r="AR21" s="151"/>
      <c r="AS21" s="151"/>
      <c r="AT21" s="133"/>
      <c r="AV21" s="133"/>
      <c r="AW21" s="151"/>
      <c r="AX21" s="168">
        <f t="shared" ref="AX21:BJ21" si="5" xml:space="preserve"> IF( M21 = 12, 0, 1 )</f>
        <v>0</v>
      </c>
      <c r="AY21" s="168">
        <f t="shared" si="5"/>
        <v>1</v>
      </c>
      <c r="AZ21" s="168">
        <f t="shared" si="5"/>
        <v>1</v>
      </c>
      <c r="BA21" s="168">
        <f t="shared" si="5"/>
        <v>1</v>
      </c>
      <c r="BB21" s="168">
        <f t="shared" si="5"/>
        <v>1</v>
      </c>
      <c r="BC21" s="168">
        <f t="shared" si="5"/>
        <v>1</v>
      </c>
      <c r="BD21" s="168">
        <f t="shared" si="5"/>
        <v>1</v>
      </c>
      <c r="BE21" s="168">
        <f t="shared" si="5"/>
        <v>1</v>
      </c>
      <c r="BF21" s="168">
        <f t="shared" si="5"/>
        <v>1</v>
      </c>
      <c r="BG21" s="168">
        <f t="shared" si="5"/>
        <v>1</v>
      </c>
      <c r="BH21" s="168">
        <f t="shared" si="5"/>
        <v>1</v>
      </c>
      <c r="BI21" s="168">
        <f t="shared" si="5"/>
        <v>1</v>
      </c>
      <c r="BJ21" s="168">
        <f t="shared" si="5"/>
        <v>1</v>
      </c>
      <c r="BK21" s="133"/>
    </row>
    <row r="22" spans="2:63">
      <c r="B22" s="169">
        <v>15</v>
      </c>
      <c r="C22" s="170" t="s">
        <v>114</v>
      </c>
      <c r="D22" s="212" t="s">
        <v>115</v>
      </c>
      <c r="E22" s="171" t="s">
        <v>50</v>
      </c>
      <c r="F22" s="172">
        <v>1</v>
      </c>
      <c r="G22" s="173">
        <v>93.3</v>
      </c>
      <c r="H22" s="174">
        <v>95.9</v>
      </c>
      <c r="I22" s="174">
        <v>98</v>
      </c>
      <c r="J22" s="174">
        <v>99.6</v>
      </c>
      <c r="K22" s="174">
        <v>99.9</v>
      </c>
      <c r="L22" s="174">
        <v>100.6</v>
      </c>
      <c r="M22" s="174">
        <v>103.2</v>
      </c>
      <c r="N22" s="175"/>
      <c r="O22" s="178"/>
      <c r="P22" s="177"/>
      <c r="Q22" s="175"/>
      <c r="R22" s="175"/>
      <c r="S22" s="175"/>
      <c r="T22" s="178"/>
      <c r="U22" s="179"/>
      <c r="V22" s="175"/>
      <c r="W22" s="175"/>
      <c r="X22" s="175"/>
      <c r="Y22" s="178"/>
      <c r="Z22" s="136"/>
      <c r="AA22" s="185"/>
      <c r="AB22" s="186"/>
      <c r="AD22" s="167" t="str">
        <f t="shared" ref="AD22:AD33" si="6" xml:space="preserve"> IF( SUM( AH22:AS22 ) = 0, 0,$AH$5 )</f>
        <v>Please complete all cells in row</v>
      </c>
      <c r="AE22" s="167"/>
      <c r="AG22" s="133"/>
      <c r="AH22" s="168">
        <f xml:space="preserve"> IF( ISNUMBER(N22), 0, 1 )</f>
        <v>1</v>
      </c>
      <c r="AI22" s="168">
        <f xml:space="preserve"> IF( ISNUMBER(O22), 0, 1 )</f>
        <v>1</v>
      </c>
      <c r="AJ22" s="168">
        <f t="shared" ref="AJ22:AS33" si="7" xml:space="preserve"> IF( ISNUMBER(P22), 0, 1 )</f>
        <v>1</v>
      </c>
      <c r="AK22" s="168">
        <f t="shared" si="7"/>
        <v>1</v>
      </c>
      <c r="AL22" s="168">
        <f t="shared" si="7"/>
        <v>1</v>
      </c>
      <c r="AM22" s="168">
        <f t="shared" si="7"/>
        <v>1</v>
      </c>
      <c r="AN22" s="168">
        <f t="shared" si="7"/>
        <v>1</v>
      </c>
      <c r="AO22" s="168">
        <f t="shared" si="7"/>
        <v>1</v>
      </c>
      <c r="AP22" s="168">
        <f t="shared" si="7"/>
        <v>1</v>
      </c>
      <c r="AQ22" s="168">
        <f t="shared" si="7"/>
        <v>1</v>
      </c>
      <c r="AR22" s="168">
        <f t="shared" si="7"/>
        <v>1</v>
      </c>
      <c r="AS22" s="168">
        <f t="shared" si="7"/>
        <v>1</v>
      </c>
      <c r="AT22" s="133"/>
      <c r="AV22" s="133"/>
      <c r="AW22" s="151"/>
      <c r="AX22" s="151"/>
      <c r="AY22" s="151"/>
      <c r="AZ22" s="151"/>
      <c r="BA22" s="151"/>
      <c r="BB22" s="151"/>
      <c r="BC22" s="151"/>
      <c r="BD22" s="151"/>
      <c r="BE22" s="151"/>
      <c r="BF22" s="151"/>
      <c r="BG22" s="151"/>
      <c r="BH22" s="151"/>
      <c r="BI22" s="151"/>
      <c r="BJ22" s="151"/>
      <c r="BK22" s="133"/>
    </row>
    <row r="23" spans="2:63">
      <c r="B23" s="169">
        <v>16</v>
      </c>
      <c r="C23" s="182" t="s">
        <v>116</v>
      </c>
      <c r="D23" s="213" t="s">
        <v>117</v>
      </c>
      <c r="E23" s="183" t="s">
        <v>50</v>
      </c>
      <c r="F23" s="184">
        <v>1</v>
      </c>
      <c r="G23" s="173">
        <v>93.5</v>
      </c>
      <c r="H23" s="174">
        <v>95.9</v>
      </c>
      <c r="I23" s="174">
        <v>98.2</v>
      </c>
      <c r="J23" s="174">
        <v>99.6</v>
      </c>
      <c r="K23" s="174">
        <v>100.1</v>
      </c>
      <c r="L23" s="174">
        <v>100.8</v>
      </c>
      <c r="M23" s="174">
        <v>103.5</v>
      </c>
      <c r="N23" s="175"/>
      <c r="O23" s="178"/>
      <c r="P23" s="177"/>
      <c r="Q23" s="175"/>
      <c r="R23" s="175"/>
      <c r="S23" s="175"/>
      <c r="T23" s="178"/>
      <c r="U23" s="179"/>
      <c r="V23" s="175"/>
      <c r="W23" s="175"/>
      <c r="X23" s="175"/>
      <c r="Y23" s="178"/>
      <c r="Z23" s="136"/>
      <c r="AA23" s="185"/>
      <c r="AB23" s="186"/>
      <c r="AD23" s="167" t="str">
        <f t="shared" si="6"/>
        <v>Please complete all cells in row</v>
      </c>
      <c r="AE23" s="167"/>
      <c r="AG23" s="214"/>
      <c r="AH23" s="168">
        <f t="shared" ref="AH23:AI33" si="8" xml:space="preserve"> IF( ISNUMBER(N23), 0, 1 )</f>
        <v>1</v>
      </c>
      <c r="AI23" s="168">
        <f t="shared" si="8"/>
        <v>1</v>
      </c>
      <c r="AJ23" s="168">
        <f t="shared" si="7"/>
        <v>1</v>
      </c>
      <c r="AK23" s="168">
        <f t="shared" si="7"/>
        <v>1</v>
      </c>
      <c r="AL23" s="168">
        <f t="shared" si="7"/>
        <v>1</v>
      </c>
      <c r="AM23" s="168">
        <f t="shared" si="7"/>
        <v>1</v>
      </c>
      <c r="AN23" s="168">
        <f t="shared" si="7"/>
        <v>1</v>
      </c>
      <c r="AO23" s="168">
        <f t="shared" si="7"/>
        <v>1</v>
      </c>
      <c r="AP23" s="168">
        <f t="shared" si="7"/>
        <v>1</v>
      </c>
      <c r="AQ23" s="168">
        <f t="shared" si="7"/>
        <v>1</v>
      </c>
      <c r="AR23" s="168">
        <f t="shared" si="7"/>
        <v>1</v>
      </c>
      <c r="AS23" s="168">
        <f t="shared" si="7"/>
        <v>1</v>
      </c>
      <c r="AT23" s="214"/>
      <c r="AV23" s="214"/>
      <c r="AW23" s="215"/>
      <c r="AX23" s="151"/>
      <c r="AY23" s="151"/>
      <c r="AZ23" s="151"/>
      <c r="BA23" s="151"/>
      <c r="BB23" s="151"/>
      <c r="BC23" s="151"/>
      <c r="BD23" s="151"/>
      <c r="BE23" s="151"/>
      <c r="BF23" s="151"/>
      <c r="BG23" s="151"/>
      <c r="BH23" s="151"/>
      <c r="BI23" s="151"/>
      <c r="BJ23" s="151"/>
      <c r="BK23" s="214"/>
    </row>
    <row r="24" spans="2:63">
      <c r="B24" s="169">
        <v>17</v>
      </c>
      <c r="C24" s="187" t="s">
        <v>118</v>
      </c>
      <c r="D24" s="216" t="s">
        <v>119</v>
      </c>
      <c r="E24" s="188" t="s">
        <v>50</v>
      </c>
      <c r="F24" s="189">
        <v>1</v>
      </c>
      <c r="G24" s="173">
        <v>93.5</v>
      </c>
      <c r="H24" s="174">
        <v>95.6</v>
      </c>
      <c r="I24" s="174">
        <v>98</v>
      </c>
      <c r="J24" s="174">
        <v>99.8</v>
      </c>
      <c r="K24" s="174">
        <v>100.1</v>
      </c>
      <c r="L24" s="174">
        <v>101</v>
      </c>
      <c r="M24" s="174">
        <v>103.5</v>
      </c>
      <c r="N24" s="175"/>
      <c r="O24" s="178"/>
      <c r="P24" s="177"/>
      <c r="Q24" s="175"/>
      <c r="R24" s="175"/>
      <c r="S24" s="175"/>
      <c r="T24" s="178"/>
      <c r="U24" s="179"/>
      <c r="V24" s="175"/>
      <c r="W24" s="175"/>
      <c r="X24" s="175"/>
      <c r="Y24" s="178"/>
      <c r="Z24" s="136"/>
      <c r="AA24" s="185"/>
      <c r="AB24" s="186"/>
      <c r="AD24" s="167" t="str">
        <f t="shared" si="6"/>
        <v>Please complete all cells in row</v>
      </c>
      <c r="AE24" s="167"/>
      <c r="AG24" s="214"/>
      <c r="AH24" s="168">
        <f t="shared" si="8"/>
        <v>1</v>
      </c>
      <c r="AI24" s="168">
        <f t="shared" si="8"/>
        <v>1</v>
      </c>
      <c r="AJ24" s="168">
        <f t="shared" si="7"/>
        <v>1</v>
      </c>
      <c r="AK24" s="168">
        <f t="shared" si="7"/>
        <v>1</v>
      </c>
      <c r="AL24" s="168">
        <f t="shared" si="7"/>
        <v>1</v>
      </c>
      <c r="AM24" s="168">
        <f t="shared" si="7"/>
        <v>1</v>
      </c>
      <c r="AN24" s="168">
        <f t="shared" si="7"/>
        <v>1</v>
      </c>
      <c r="AO24" s="168">
        <f t="shared" si="7"/>
        <v>1</v>
      </c>
      <c r="AP24" s="168">
        <f t="shared" si="7"/>
        <v>1</v>
      </c>
      <c r="AQ24" s="168">
        <f t="shared" si="7"/>
        <v>1</v>
      </c>
      <c r="AR24" s="168">
        <f t="shared" si="7"/>
        <v>1</v>
      </c>
      <c r="AS24" s="168">
        <f t="shared" si="7"/>
        <v>1</v>
      </c>
      <c r="AT24" s="214"/>
      <c r="AV24" s="214"/>
      <c r="AW24" s="151"/>
      <c r="AX24" s="151"/>
      <c r="AY24" s="151"/>
      <c r="AZ24" s="151"/>
      <c r="BA24" s="151"/>
      <c r="BB24" s="151"/>
      <c r="BC24" s="151"/>
      <c r="BD24" s="151"/>
      <c r="BE24" s="151"/>
      <c r="BF24" s="151"/>
      <c r="BG24" s="151"/>
      <c r="BH24" s="151"/>
      <c r="BI24" s="151"/>
      <c r="BJ24" s="151"/>
      <c r="BK24" s="214"/>
    </row>
    <row r="25" spans="2:63">
      <c r="B25" s="169">
        <v>18</v>
      </c>
      <c r="C25" s="187" t="s">
        <v>120</v>
      </c>
      <c r="D25" s="216" t="s">
        <v>121</v>
      </c>
      <c r="E25" s="188" t="s">
        <v>50</v>
      </c>
      <c r="F25" s="189">
        <v>1</v>
      </c>
      <c r="G25" s="173">
        <v>93.5</v>
      </c>
      <c r="H25" s="174">
        <v>95.7</v>
      </c>
      <c r="I25" s="174">
        <v>98</v>
      </c>
      <c r="J25" s="174">
        <v>99.6</v>
      </c>
      <c r="K25" s="174">
        <v>100</v>
      </c>
      <c r="L25" s="174">
        <v>100.9</v>
      </c>
      <c r="M25" s="174">
        <v>103.5</v>
      </c>
      <c r="N25" s="175"/>
      <c r="O25" s="178"/>
      <c r="P25" s="177"/>
      <c r="Q25" s="175"/>
      <c r="R25" s="175"/>
      <c r="S25" s="175"/>
      <c r="T25" s="178"/>
      <c r="U25" s="179"/>
      <c r="V25" s="175"/>
      <c r="W25" s="175"/>
      <c r="X25" s="175"/>
      <c r="Y25" s="178"/>
      <c r="Z25" s="136"/>
      <c r="AA25" s="185"/>
      <c r="AB25" s="186"/>
      <c r="AD25" s="167" t="str">
        <f t="shared" si="6"/>
        <v>Please complete all cells in row</v>
      </c>
      <c r="AE25" s="167"/>
      <c r="AG25" s="214"/>
      <c r="AH25" s="168">
        <f t="shared" si="8"/>
        <v>1</v>
      </c>
      <c r="AI25" s="168">
        <f t="shared" si="8"/>
        <v>1</v>
      </c>
      <c r="AJ25" s="168">
        <f t="shared" si="7"/>
        <v>1</v>
      </c>
      <c r="AK25" s="168">
        <f t="shared" si="7"/>
        <v>1</v>
      </c>
      <c r="AL25" s="168">
        <f t="shared" si="7"/>
        <v>1</v>
      </c>
      <c r="AM25" s="168">
        <f t="shared" si="7"/>
        <v>1</v>
      </c>
      <c r="AN25" s="168">
        <f t="shared" si="7"/>
        <v>1</v>
      </c>
      <c r="AO25" s="168">
        <f t="shared" si="7"/>
        <v>1</v>
      </c>
      <c r="AP25" s="168">
        <f t="shared" si="7"/>
        <v>1</v>
      </c>
      <c r="AQ25" s="168">
        <f t="shared" si="7"/>
        <v>1</v>
      </c>
      <c r="AR25" s="168">
        <f t="shared" si="7"/>
        <v>1</v>
      </c>
      <c r="AS25" s="168">
        <f t="shared" si="7"/>
        <v>1</v>
      </c>
      <c r="AT25" s="214"/>
      <c r="AV25" s="214"/>
      <c r="AW25" s="151"/>
      <c r="AX25" s="151"/>
      <c r="AY25" s="151"/>
      <c r="AZ25" s="151"/>
      <c r="BA25" s="151"/>
      <c r="BB25" s="151"/>
      <c r="BC25" s="151"/>
      <c r="BD25" s="151"/>
      <c r="BE25" s="151"/>
      <c r="BF25" s="151"/>
      <c r="BG25" s="151"/>
      <c r="BH25" s="151"/>
      <c r="BI25" s="151"/>
      <c r="BJ25" s="151"/>
      <c r="BK25" s="214"/>
    </row>
    <row r="26" spans="2:63">
      <c r="B26" s="169">
        <v>19</v>
      </c>
      <c r="C26" s="187" t="s">
        <v>122</v>
      </c>
      <c r="D26" s="216" t="s">
        <v>123</v>
      </c>
      <c r="E26" s="188" t="s">
        <v>50</v>
      </c>
      <c r="F26" s="189">
        <v>1</v>
      </c>
      <c r="G26" s="173">
        <v>93.9</v>
      </c>
      <c r="H26" s="174">
        <v>96.1</v>
      </c>
      <c r="I26" s="174">
        <v>98.4</v>
      </c>
      <c r="J26" s="174">
        <v>99.9</v>
      </c>
      <c r="K26" s="174">
        <v>100.3</v>
      </c>
      <c r="L26" s="174">
        <v>101.2</v>
      </c>
      <c r="M26" s="174">
        <v>104</v>
      </c>
      <c r="N26" s="175"/>
      <c r="O26" s="178"/>
      <c r="P26" s="177"/>
      <c r="Q26" s="175"/>
      <c r="R26" s="175"/>
      <c r="S26" s="175"/>
      <c r="T26" s="178"/>
      <c r="U26" s="179"/>
      <c r="V26" s="175"/>
      <c r="W26" s="175"/>
      <c r="X26" s="175"/>
      <c r="Y26" s="178"/>
      <c r="Z26" s="136"/>
      <c r="AA26" s="185"/>
      <c r="AB26" s="186"/>
      <c r="AD26" s="167" t="str">
        <f t="shared" si="6"/>
        <v>Please complete all cells in row</v>
      </c>
      <c r="AE26" s="167"/>
      <c r="AG26" s="133"/>
      <c r="AH26" s="168">
        <f t="shared" si="8"/>
        <v>1</v>
      </c>
      <c r="AI26" s="168">
        <f t="shared" si="8"/>
        <v>1</v>
      </c>
      <c r="AJ26" s="168">
        <f t="shared" si="7"/>
        <v>1</v>
      </c>
      <c r="AK26" s="168">
        <f t="shared" si="7"/>
        <v>1</v>
      </c>
      <c r="AL26" s="168">
        <f t="shared" si="7"/>
        <v>1</v>
      </c>
      <c r="AM26" s="168">
        <f t="shared" si="7"/>
        <v>1</v>
      </c>
      <c r="AN26" s="168">
        <f t="shared" si="7"/>
        <v>1</v>
      </c>
      <c r="AO26" s="168">
        <f t="shared" si="7"/>
        <v>1</v>
      </c>
      <c r="AP26" s="168">
        <f t="shared" si="7"/>
        <v>1</v>
      </c>
      <c r="AQ26" s="168">
        <f t="shared" si="7"/>
        <v>1</v>
      </c>
      <c r="AR26" s="168">
        <f t="shared" si="7"/>
        <v>1</v>
      </c>
      <c r="AS26" s="168">
        <f t="shared" si="7"/>
        <v>1</v>
      </c>
      <c r="AT26" s="133"/>
      <c r="AV26" s="133"/>
      <c r="AW26" s="151"/>
      <c r="AX26" s="151"/>
      <c r="AY26" s="151"/>
      <c r="AZ26" s="151"/>
      <c r="BA26" s="151"/>
      <c r="BB26" s="151"/>
      <c r="BC26" s="151"/>
      <c r="BD26" s="151"/>
      <c r="BE26" s="151"/>
      <c r="BF26" s="151"/>
      <c r="BG26" s="151"/>
      <c r="BH26" s="151"/>
      <c r="BI26" s="151"/>
      <c r="BJ26" s="151"/>
      <c r="BK26" s="133"/>
    </row>
    <row r="27" spans="2:63">
      <c r="B27" s="169">
        <v>20</v>
      </c>
      <c r="C27" s="187" t="s">
        <v>124</v>
      </c>
      <c r="D27" s="216" t="s">
        <v>125</v>
      </c>
      <c r="E27" s="188" t="s">
        <v>50</v>
      </c>
      <c r="F27" s="189">
        <v>1</v>
      </c>
      <c r="G27" s="173">
        <v>94.5</v>
      </c>
      <c r="H27" s="174">
        <v>96.4</v>
      </c>
      <c r="I27" s="174">
        <v>98.7</v>
      </c>
      <c r="J27" s="174">
        <v>100</v>
      </c>
      <c r="K27" s="174">
        <v>100.2</v>
      </c>
      <c r="L27" s="174">
        <v>101.5</v>
      </c>
      <c r="M27" s="174">
        <v>104.3</v>
      </c>
      <c r="N27" s="175"/>
      <c r="O27" s="178"/>
      <c r="P27" s="177"/>
      <c r="Q27" s="175"/>
      <c r="R27" s="175"/>
      <c r="S27" s="175"/>
      <c r="T27" s="178"/>
      <c r="U27" s="179"/>
      <c r="V27" s="175"/>
      <c r="W27" s="175"/>
      <c r="X27" s="175"/>
      <c r="Y27" s="178"/>
      <c r="Z27" s="136"/>
      <c r="AA27" s="185"/>
      <c r="AB27" s="186"/>
      <c r="AD27" s="167" t="str">
        <f t="shared" si="6"/>
        <v>Please complete all cells in row</v>
      </c>
      <c r="AE27" s="167"/>
      <c r="AG27" s="133"/>
      <c r="AH27" s="168">
        <f t="shared" si="8"/>
        <v>1</v>
      </c>
      <c r="AI27" s="168">
        <f t="shared" si="8"/>
        <v>1</v>
      </c>
      <c r="AJ27" s="168">
        <f t="shared" si="7"/>
        <v>1</v>
      </c>
      <c r="AK27" s="168">
        <f t="shared" si="7"/>
        <v>1</v>
      </c>
      <c r="AL27" s="168">
        <f t="shared" si="7"/>
        <v>1</v>
      </c>
      <c r="AM27" s="168">
        <f t="shared" si="7"/>
        <v>1</v>
      </c>
      <c r="AN27" s="168">
        <f t="shared" si="7"/>
        <v>1</v>
      </c>
      <c r="AO27" s="168">
        <f t="shared" si="7"/>
        <v>1</v>
      </c>
      <c r="AP27" s="168">
        <f t="shared" si="7"/>
        <v>1</v>
      </c>
      <c r="AQ27" s="168">
        <f t="shared" si="7"/>
        <v>1</v>
      </c>
      <c r="AR27" s="168">
        <f t="shared" si="7"/>
        <v>1</v>
      </c>
      <c r="AS27" s="168">
        <f t="shared" si="7"/>
        <v>1</v>
      </c>
      <c r="AT27" s="133"/>
      <c r="AV27" s="133"/>
      <c r="AW27" s="151"/>
      <c r="AX27" s="151"/>
      <c r="AY27" s="151"/>
      <c r="AZ27" s="151"/>
      <c r="BA27" s="151"/>
      <c r="BB27" s="151"/>
      <c r="BC27" s="151"/>
      <c r="BD27" s="151"/>
      <c r="BE27" s="151"/>
      <c r="BF27" s="151"/>
      <c r="BG27" s="151"/>
      <c r="BH27" s="151"/>
      <c r="BI27" s="151"/>
      <c r="BJ27" s="151"/>
      <c r="BK27" s="133"/>
    </row>
    <row r="28" spans="2:63">
      <c r="B28" s="169">
        <v>21</v>
      </c>
      <c r="C28" s="187" t="s">
        <v>126</v>
      </c>
      <c r="D28" s="216" t="s">
        <v>127</v>
      </c>
      <c r="E28" s="188" t="s">
        <v>50</v>
      </c>
      <c r="F28" s="189">
        <v>1</v>
      </c>
      <c r="G28" s="173">
        <v>94.5</v>
      </c>
      <c r="H28" s="174">
        <v>96.8</v>
      </c>
      <c r="I28" s="174">
        <v>98.8</v>
      </c>
      <c r="J28" s="174">
        <v>100.1</v>
      </c>
      <c r="K28" s="174">
        <v>100.3</v>
      </c>
      <c r="L28" s="174">
        <v>101.6</v>
      </c>
      <c r="M28" s="174">
        <v>104.4</v>
      </c>
      <c r="N28" s="175"/>
      <c r="O28" s="178"/>
      <c r="P28" s="177"/>
      <c r="Q28" s="175"/>
      <c r="R28" s="175"/>
      <c r="S28" s="175"/>
      <c r="T28" s="178"/>
      <c r="U28" s="179"/>
      <c r="V28" s="175"/>
      <c r="W28" s="175"/>
      <c r="X28" s="175"/>
      <c r="Y28" s="178"/>
      <c r="Z28" s="136"/>
      <c r="AA28" s="185"/>
      <c r="AB28" s="186"/>
      <c r="AD28" s="167" t="str">
        <f t="shared" si="6"/>
        <v>Please complete all cells in row</v>
      </c>
      <c r="AE28" s="167"/>
      <c r="AG28" s="133"/>
      <c r="AH28" s="168">
        <f t="shared" si="8"/>
        <v>1</v>
      </c>
      <c r="AI28" s="168">
        <f t="shared" si="8"/>
        <v>1</v>
      </c>
      <c r="AJ28" s="168">
        <f t="shared" si="7"/>
        <v>1</v>
      </c>
      <c r="AK28" s="168">
        <f t="shared" si="7"/>
        <v>1</v>
      </c>
      <c r="AL28" s="168">
        <f t="shared" si="7"/>
        <v>1</v>
      </c>
      <c r="AM28" s="168">
        <f t="shared" si="7"/>
        <v>1</v>
      </c>
      <c r="AN28" s="168">
        <f t="shared" si="7"/>
        <v>1</v>
      </c>
      <c r="AO28" s="168">
        <f t="shared" si="7"/>
        <v>1</v>
      </c>
      <c r="AP28" s="168">
        <f t="shared" si="7"/>
        <v>1</v>
      </c>
      <c r="AQ28" s="168">
        <f t="shared" si="7"/>
        <v>1</v>
      </c>
      <c r="AR28" s="168">
        <f t="shared" si="7"/>
        <v>1</v>
      </c>
      <c r="AS28" s="168">
        <f t="shared" si="7"/>
        <v>1</v>
      </c>
      <c r="AT28" s="133"/>
      <c r="AV28" s="133"/>
      <c r="AW28" s="151"/>
      <c r="AX28" s="151"/>
      <c r="AY28" s="151"/>
      <c r="AZ28" s="151"/>
      <c r="BA28" s="151"/>
      <c r="BB28" s="151"/>
      <c r="BC28" s="151"/>
      <c r="BD28" s="151"/>
      <c r="BE28" s="151"/>
      <c r="BF28" s="151"/>
      <c r="BG28" s="151"/>
      <c r="BH28" s="151"/>
      <c r="BI28" s="151"/>
      <c r="BJ28" s="151"/>
      <c r="BK28" s="133"/>
    </row>
    <row r="29" spans="2:63">
      <c r="B29" s="169">
        <v>22</v>
      </c>
      <c r="C29" s="187" t="s">
        <v>128</v>
      </c>
      <c r="D29" s="216" t="s">
        <v>129</v>
      </c>
      <c r="E29" s="188" t="s">
        <v>50</v>
      </c>
      <c r="F29" s="189">
        <v>1</v>
      </c>
      <c r="G29" s="173">
        <v>94.7</v>
      </c>
      <c r="H29" s="174">
        <v>97</v>
      </c>
      <c r="I29" s="174">
        <v>98.8</v>
      </c>
      <c r="J29" s="174">
        <v>99.9</v>
      </c>
      <c r="K29" s="174">
        <v>100.3</v>
      </c>
      <c r="L29" s="174">
        <v>101.8</v>
      </c>
      <c r="M29" s="174">
        <v>104.7</v>
      </c>
      <c r="N29" s="175"/>
      <c r="O29" s="178"/>
      <c r="P29" s="177"/>
      <c r="Q29" s="175"/>
      <c r="R29" s="175"/>
      <c r="S29" s="175"/>
      <c r="T29" s="178"/>
      <c r="U29" s="179"/>
      <c r="V29" s="175"/>
      <c r="W29" s="175"/>
      <c r="X29" s="175"/>
      <c r="Y29" s="178"/>
      <c r="Z29" s="136"/>
      <c r="AA29" s="185"/>
      <c r="AB29" s="186"/>
      <c r="AD29" s="167" t="str">
        <f t="shared" si="6"/>
        <v>Please complete all cells in row</v>
      </c>
      <c r="AE29" s="167"/>
      <c r="AG29" s="133"/>
      <c r="AH29" s="168">
        <f t="shared" si="8"/>
        <v>1</v>
      </c>
      <c r="AI29" s="168">
        <f t="shared" si="8"/>
        <v>1</v>
      </c>
      <c r="AJ29" s="168">
        <f t="shared" si="7"/>
        <v>1</v>
      </c>
      <c r="AK29" s="168">
        <f t="shared" si="7"/>
        <v>1</v>
      </c>
      <c r="AL29" s="168">
        <f t="shared" si="7"/>
        <v>1</v>
      </c>
      <c r="AM29" s="168">
        <f t="shared" si="7"/>
        <v>1</v>
      </c>
      <c r="AN29" s="168">
        <f t="shared" si="7"/>
        <v>1</v>
      </c>
      <c r="AO29" s="168">
        <f t="shared" si="7"/>
        <v>1</v>
      </c>
      <c r="AP29" s="168">
        <f t="shared" si="7"/>
        <v>1</v>
      </c>
      <c r="AQ29" s="168">
        <f t="shared" si="7"/>
        <v>1</v>
      </c>
      <c r="AR29" s="168">
        <f t="shared" si="7"/>
        <v>1</v>
      </c>
      <c r="AS29" s="168">
        <f t="shared" si="7"/>
        <v>1</v>
      </c>
      <c r="AT29" s="133"/>
      <c r="AV29" s="133"/>
      <c r="AW29" s="151"/>
      <c r="AX29" s="151"/>
      <c r="AY29" s="151"/>
      <c r="AZ29" s="151"/>
      <c r="BA29" s="151"/>
      <c r="BB29" s="151"/>
      <c r="BC29" s="151"/>
      <c r="BD29" s="151"/>
      <c r="BE29" s="151"/>
      <c r="BF29" s="151"/>
      <c r="BG29" s="151"/>
      <c r="BH29" s="151"/>
      <c r="BI29" s="151"/>
      <c r="BJ29" s="151"/>
      <c r="BK29" s="133"/>
    </row>
    <row r="30" spans="2:63">
      <c r="B30" s="169">
        <v>23</v>
      </c>
      <c r="C30" s="187" t="s">
        <v>130</v>
      </c>
      <c r="D30" s="216" t="s">
        <v>131</v>
      </c>
      <c r="E30" s="188" t="s">
        <v>50</v>
      </c>
      <c r="F30" s="189">
        <v>1</v>
      </c>
      <c r="G30" s="173">
        <v>95</v>
      </c>
      <c r="H30" s="174">
        <v>97.3</v>
      </c>
      <c r="I30" s="174">
        <v>99.2</v>
      </c>
      <c r="J30" s="174">
        <v>99.9</v>
      </c>
      <c r="K30" s="174">
        <v>100.4</v>
      </c>
      <c r="L30" s="174">
        <v>102.2</v>
      </c>
      <c r="M30" s="174">
        <v>105</v>
      </c>
      <c r="N30" s="175"/>
      <c r="O30" s="178"/>
      <c r="P30" s="177"/>
      <c r="Q30" s="175"/>
      <c r="R30" s="175"/>
      <c r="S30" s="175"/>
      <c r="T30" s="178"/>
      <c r="U30" s="179"/>
      <c r="V30" s="175"/>
      <c r="W30" s="175"/>
      <c r="X30" s="175"/>
      <c r="Y30" s="178"/>
      <c r="Z30" s="136"/>
      <c r="AA30" s="185"/>
      <c r="AB30" s="186"/>
      <c r="AD30" s="167" t="str">
        <f t="shared" si="6"/>
        <v>Please complete all cells in row</v>
      </c>
      <c r="AE30" s="167"/>
      <c r="AG30" s="214"/>
      <c r="AH30" s="168">
        <f t="shared" si="8"/>
        <v>1</v>
      </c>
      <c r="AI30" s="168">
        <f t="shared" si="8"/>
        <v>1</v>
      </c>
      <c r="AJ30" s="168">
        <f t="shared" si="7"/>
        <v>1</v>
      </c>
      <c r="AK30" s="168">
        <f t="shared" si="7"/>
        <v>1</v>
      </c>
      <c r="AL30" s="168">
        <f t="shared" si="7"/>
        <v>1</v>
      </c>
      <c r="AM30" s="168">
        <f t="shared" si="7"/>
        <v>1</v>
      </c>
      <c r="AN30" s="168">
        <f t="shared" si="7"/>
        <v>1</v>
      </c>
      <c r="AO30" s="168">
        <f t="shared" si="7"/>
        <v>1</v>
      </c>
      <c r="AP30" s="168">
        <f t="shared" si="7"/>
        <v>1</v>
      </c>
      <c r="AQ30" s="168">
        <f t="shared" si="7"/>
        <v>1</v>
      </c>
      <c r="AR30" s="168">
        <f t="shared" si="7"/>
        <v>1</v>
      </c>
      <c r="AS30" s="168">
        <f t="shared" si="7"/>
        <v>1</v>
      </c>
      <c r="AT30" s="214"/>
      <c r="AV30" s="214"/>
      <c r="AW30" s="151"/>
      <c r="AX30" s="151"/>
      <c r="AY30" s="151"/>
      <c r="AZ30" s="151"/>
      <c r="BA30" s="151"/>
      <c r="BB30" s="151"/>
      <c r="BC30" s="151"/>
      <c r="BD30" s="151"/>
      <c r="BE30" s="151"/>
      <c r="BF30" s="151"/>
      <c r="BG30" s="151"/>
      <c r="BH30" s="151"/>
      <c r="BI30" s="151"/>
      <c r="BJ30" s="151"/>
      <c r="BK30" s="214"/>
    </row>
    <row r="31" spans="2:63">
      <c r="B31" s="169">
        <v>24</v>
      </c>
      <c r="C31" s="187" t="s">
        <v>132</v>
      </c>
      <c r="D31" s="216" t="s">
        <v>133</v>
      </c>
      <c r="E31" s="188" t="s">
        <v>50</v>
      </c>
      <c r="F31" s="189">
        <v>1</v>
      </c>
      <c r="G31" s="173">
        <v>94.7</v>
      </c>
      <c r="H31" s="174">
        <v>97</v>
      </c>
      <c r="I31" s="174">
        <v>98.7</v>
      </c>
      <c r="J31" s="174">
        <v>99.2</v>
      </c>
      <c r="K31" s="174">
        <v>99.9</v>
      </c>
      <c r="L31" s="174">
        <v>101.8</v>
      </c>
      <c r="M31" s="174">
        <v>104.5</v>
      </c>
      <c r="N31" s="175"/>
      <c r="O31" s="178"/>
      <c r="P31" s="177"/>
      <c r="Q31" s="175"/>
      <c r="R31" s="175"/>
      <c r="S31" s="175"/>
      <c r="T31" s="178"/>
      <c r="U31" s="179"/>
      <c r="V31" s="175"/>
      <c r="W31" s="175"/>
      <c r="X31" s="175"/>
      <c r="Y31" s="178"/>
      <c r="Z31" s="136"/>
      <c r="AA31" s="185"/>
      <c r="AB31" s="186"/>
      <c r="AD31" s="167" t="str">
        <f t="shared" si="6"/>
        <v>Please complete all cells in row</v>
      </c>
      <c r="AE31" s="167"/>
      <c r="AG31" s="133"/>
      <c r="AH31" s="168">
        <f t="shared" si="8"/>
        <v>1</v>
      </c>
      <c r="AI31" s="168">
        <f t="shared" si="8"/>
        <v>1</v>
      </c>
      <c r="AJ31" s="168">
        <f t="shared" si="7"/>
        <v>1</v>
      </c>
      <c r="AK31" s="168">
        <f t="shared" si="7"/>
        <v>1</v>
      </c>
      <c r="AL31" s="168">
        <f t="shared" si="7"/>
        <v>1</v>
      </c>
      <c r="AM31" s="168">
        <f t="shared" si="7"/>
        <v>1</v>
      </c>
      <c r="AN31" s="168">
        <f t="shared" si="7"/>
        <v>1</v>
      </c>
      <c r="AO31" s="168">
        <f t="shared" si="7"/>
        <v>1</v>
      </c>
      <c r="AP31" s="168">
        <f t="shared" si="7"/>
        <v>1</v>
      </c>
      <c r="AQ31" s="168">
        <f t="shared" si="7"/>
        <v>1</v>
      </c>
      <c r="AR31" s="168">
        <f t="shared" si="7"/>
        <v>1</v>
      </c>
      <c r="AS31" s="168">
        <f t="shared" si="7"/>
        <v>1</v>
      </c>
      <c r="AT31" s="133"/>
      <c r="AV31" s="133"/>
      <c r="AW31" s="151"/>
      <c r="AX31" s="151"/>
      <c r="AY31" s="151"/>
      <c r="AZ31" s="151"/>
      <c r="BA31" s="151"/>
      <c r="BB31" s="151"/>
      <c r="BC31" s="151"/>
      <c r="BD31" s="151"/>
      <c r="BE31" s="151"/>
      <c r="BF31" s="151"/>
      <c r="BG31" s="151"/>
      <c r="BH31" s="151"/>
      <c r="BI31" s="151"/>
      <c r="BJ31" s="151"/>
      <c r="BK31" s="133"/>
    </row>
    <row r="32" spans="2:63">
      <c r="B32" s="169">
        <v>25</v>
      </c>
      <c r="C32" s="187" t="s">
        <v>134</v>
      </c>
      <c r="D32" s="216" t="s">
        <v>135</v>
      </c>
      <c r="E32" s="188" t="s">
        <v>50</v>
      </c>
      <c r="F32" s="189">
        <v>1</v>
      </c>
      <c r="G32" s="173">
        <v>95.2</v>
      </c>
      <c r="H32" s="174">
        <v>97.5</v>
      </c>
      <c r="I32" s="174">
        <v>99.1</v>
      </c>
      <c r="J32" s="174">
        <v>99.5</v>
      </c>
      <c r="K32" s="174">
        <v>100.1</v>
      </c>
      <c r="L32" s="174">
        <v>102.4</v>
      </c>
      <c r="M32" s="174">
        <v>104.9</v>
      </c>
      <c r="N32" s="175"/>
      <c r="O32" s="178"/>
      <c r="P32" s="177"/>
      <c r="Q32" s="175"/>
      <c r="R32" s="175"/>
      <c r="S32" s="175"/>
      <c r="T32" s="178"/>
      <c r="U32" s="179"/>
      <c r="V32" s="175"/>
      <c r="W32" s="175"/>
      <c r="X32" s="175"/>
      <c r="Y32" s="178"/>
      <c r="Z32" s="136"/>
      <c r="AA32" s="185"/>
      <c r="AB32" s="186"/>
      <c r="AD32" s="167" t="str">
        <f t="shared" si="6"/>
        <v>Please complete all cells in row</v>
      </c>
      <c r="AE32" s="167"/>
      <c r="AG32" s="133"/>
      <c r="AH32" s="168">
        <f t="shared" si="8"/>
        <v>1</v>
      </c>
      <c r="AI32" s="168">
        <f t="shared" si="8"/>
        <v>1</v>
      </c>
      <c r="AJ32" s="168">
        <f t="shared" si="7"/>
        <v>1</v>
      </c>
      <c r="AK32" s="168">
        <f t="shared" si="7"/>
        <v>1</v>
      </c>
      <c r="AL32" s="168">
        <f t="shared" si="7"/>
        <v>1</v>
      </c>
      <c r="AM32" s="168">
        <f t="shared" si="7"/>
        <v>1</v>
      </c>
      <c r="AN32" s="168">
        <f t="shared" si="7"/>
        <v>1</v>
      </c>
      <c r="AO32" s="168">
        <f t="shared" si="7"/>
        <v>1</v>
      </c>
      <c r="AP32" s="168">
        <f t="shared" si="7"/>
        <v>1</v>
      </c>
      <c r="AQ32" s="168">
        <f t="shared" si="7"/>
        <v>1</v>
      </c>
      <c r="AR32" s="168">
        <f t="shared" si="7"/>
        <v>1</v>
      </c>
      <c r="AS32" s="168">
        <f t="shared" si="7"/>
        <v>1</v>
      </c>
      <c r="AT32" s="133"/>
      <c r="AV32" s="133"/>
      <c r="AW32" s="151"/>
      <c r="AX32" s="151"/>
      <c r="AY32" s="151"/>
      <c r="AZ32" s="151"/>
      <c r="BA32" s="151"/>
      <c r="BB32" s="151"/>
      <c r="BC32" s="151"/>
      <c r="BD32" s="151"/>
      <c r="BE32" s="151"/>
      <c r="BF32" s="151"/>
      <c r="BG32" s="151"/>
      <c r="BH32" s="151"/>
      <c r="BI32" s="151"/>
      <c r="BJ32" s="151"/>
      <c r="BK32" s="133"/>
    </row>
    <row r="33" spans="2:63" ht="14.5" thickBot="1">
      <c r="B33" s="191">
        <v>26</v>
      </c>
      <c r="C33" s="192" t="s">
        <v>136</v>
      </c>
      <c r="D33" s="217" t="s">
        <v>137</v>
      </c>
      <c r="E33" s="193" t="s">
        <v>50</v>
      </c>
      <c r="F33" s="194">
        <v>1</v>
      </c>
      <c r="G33" s="195">
        <v>95.4</v>
      </c>
      <c r="H33" s="196">
        <v>97.8</v>
      </c>
      <c r="I33" s="196">
        <v>99.3</v>
      </c>
      <c r="J33" s="196">
        <v>99.6</v>
      </c>
      <c r="K33" s="196">
        <v>100.4</v>
      </c>
      <c r="L33" s="196">
        <v>102.7</v>
      </c>
      <c r="M33" s="196">
        <v>105.1</v>
      </c>
      <c r="N33" s="197"/>
      <c r="O33" s="200"/>
      <c r="P33" s="199"/>
      <c r="Q33" s="197"/>
      <c r="R33" s="197"/>
      <c r="S33" s="197"/>
      <c r="T33" s="200"/>
      <c r="U33" s="201"/>
      <c r="V33" s="197"/>
      <c r="W33" s="197"/>
      <c r="X33" s="197"/>
      <c r="Y33" s="200"/>
      <c r="Z33" s="136"/>
      <c r="AA33" s="202"/>
      <c r="AB33" s="203"/>
      <c r="AD33" s="167" t="str">
        <f t="shared" si="6"/>
        <v>Please complete all cells in row</v>
      </c>
      <c r="AE33" s="167"/>
      <c r="AG33" s="133"/>
      <c r="AH33" s="168">
        <f t="shared" si="8"/>
        <v>1</v>
      </c>
      <c r="AI33" s="168">
        <f t="shared" si="8"/>
        <v>1</v>
      </c>
      <c r="AJ33" s="168">
        <f t="shared" si="7"/>
        <v>1</v>
      </c>
      <c r="AK33" s="168">
        <f t="shared" si="7"/>
        <v>1</v>
      </c>
      <c r="AL33" s="168">
        <f t="shared" si="7"/>
        <v>1</v>
      </c>
      <c r="AM33" s="168">
        <f t="shared" si="7"/>
        <v>1</v>
      </c>
      <c r="AN33" s="168">
        <f t="shared" si="7"/>
        <v>1</v>
      </c>
      <c r="AO33" s="168">
        <f t="shared" si="7"/>
        <v>1</v>
      </c>
      <c r="AP33" s="168">
        <f t="shared" si="7"/>
        <v>1</v>
      </c>
      <c r="AQ33" s="168">
        <f t="shared" si="7"/>
        <v>1</v>
      </c>
      <c r="AR33" s="168">
        <f t="shared" si="7"/>
        <v>1</v>
      </c>
      <c r="AS33" s="168">
        <f t="shared" si="7"/>
        <v>1</v>
      </c>
      <c r="AT33" s="133"/>
      <c r="AV33" s="133"/>
      <c r="AW33" s="152"/>
      <c r="AX33" s="151"/>
      <c r="AY33" s="151"/>
      <c r="AZ33" s="151"/>
      <c r="BA33" s="151"/>
      <c r="BB33" s="151"/>
      <c r="BC33" s="151"/>
      <c r="BD33" s="151"/>
      <c r="BE33" s="151"/>
      <c r="BF33" s="151"/>
      <c r="BG33" s="151"/>
      <c r="BH33" s="151"/>
      <c r="BI33" s="151"/>
      <c r="BJ33" s="151"/>
      <c r="BK33" s="133"/>
    </row>
    <row r="34" spans="2:63" ht="14.5" thickBot="1">
      <c r="B34" s="136"/>
      <c r="C34" s="136"/>
      <c r="D34" s="136"/>
      <c r="E34" s="136"/>
      <c r="F34" s="136"/>
      <c r="G34" s="136"/>
      <c r="H34" s="136"/>
      <c r="I34" s="136"/>
      <c r="J34" s="136"/>
      <c r="K34" s="136"/>
      <c r="L34" s="136"/>
      <c r="M34" s="204"/>
      <c r="N34" s="204"/>
      <c r="O34" s="204"/>
      <c r="P34" s="204"/>
      <c r="Q34" s="204"/>
      <c r="R34" s="204"/>
      <c r="S34" s="204"/>
      <c r="T34" s="204"/>
      <c r="U34" s="204"/>
      <c r="V34" s="204"/>
      <c r="W34" s="204"/>
      <c r="X34" s="204"/>
      <c r="Y34" s="204"/>
      <c r="Z34" s="204"/>
      <c r="AA34" s="204"/>
      <c r="AB34" s="218"/>
      <c r="AD34" s="167"/>
      <c r="AE34" s="167"/>
      <c r="AG34" s="133"/>
      <c r="AH34" s="151"/>
      <c r="AI34" s="151"/>
      <c r="AJ34" s="151"/>
      <c r="AK34" s="151"/>
      <c r="AL34" s="151"/>
      <c r="AM34" s="151"/>
      <c r="AN34" s="151"/>
      <c r="AO34" s="151"/>
      <c r="AP34" s="151"/>
      <c r="AQ34" s="151"/>
      <c r="AR34" s="151"/>
      <c r="AS34" s="151"/>
      <c r="AT34" s="133"/>
      <c r="AV34" s="133"/>
      <c r="AW34" s="151"/>
      <c r="AX34" s="151"/>
      <c r="AY34" s="151"/>
      <c r="AZ34" s="151"/>
      <c r="BA34" s="151"/>
      <c r="BB34" s="151"/>
      <c r="BC34" s="151"/>
      <c r="BD34" s="151"/>
      <c r="BE34" s="151"/>
      <c r="BF34" s="151"/>
      <c r="BG34" s="151"/>
      <c r="BH34" s="151"/>
      <c r="BI34" s="151"/>
      <c r="BJ34" s="151"/>
      <c r="BK34" s="133"/>
    </row>
    <row r="35" spans="2:63" ht="14.5" thickBot="1">
      <c r="B35" s="148" t="s">
        <v>138</v>
      </c>
      <c r="C35" s="149" t="s">
        <v>52</v>
      </c>
      <c r="D35" s="136"/>
      <c r="E35" s="136"/>
      <c r="F35" s="136"/>
      <c r="G35" s="136"/>
      <c r="H35" s="136"/>
      <c r="I35" s="136"/>
      <c r="J35" s="136"/>
      <c r="K35" s="136"/>
      <c r="L35" s="136"/>
      <c r="M35" s="204"/>
      <c r="N35" s="204"/>
      <c r="O35" s="204"/>
      <c r="P35" s="204"/>
      <c r="Q35" s="204"/>
      <c r="R35" s="204"/>
      <c r="S35" s="204"/>
      <c r="T35" s="204"/>
      <c r="U35" s="204"/>
      <c r="V35" s="204"/>
      <c r="W35" s="204"/>
      <c r="X35" s="204"/>
      <c r="Y35" s="204"/>
      <c r="Z35" s="136"/>
      <c r="AA35" s="206"/>
      <c r="AB35" s="206"/>
      <c r="AD35" s="167"/>
      <c r="AE35" s="167"/>
      <c r="AG35" s="219"/>
      <c r="AH35" s="151"/>
      <c r="AI35" s="151"/>
      <c r="AJ35" s="151"/>
      <c r="AK35" s="151"/>
      <c r="AL35" s="151"/>
      <c r="AM35" s="151"/>
      <c r="AN35" s="151"/>
      <c r="AO35" s="151"/>
      <c r="AP35" s="151"/>
      <c r="AQ35" s="151"/>
      <c r="AR35" s="151"/>
      <c r="AS35" s="151"/>
      <c r="AT35" s="219"/>
      <c r="AV35" s="219"/>
      <c r="AW35" s="151"/>
      <c r="AX35" s="151"/>
      <c r="AY35" s="151"/>
      <c r="AZ35" s="151"/>
      <c r="BA35" s="151"/>
      <c r="BB35" s="151"/>
      <c r="BC35" s="151"/>
      <c r="BD35" s="151"/>
      <c r="BE35" s="151"/>
      <c r="BF35" s="151"/>
      <c r="BG35" s="151"/>
      <c r="BH35" s="151"/>
      <c r="BI35" s="151"/>
      <c r="BJ35" s="151"/>
      <c r="BK35" s="219"/>
    </row>
    <row r="36" spans="2:63" ht="14.5" thickBot="1">
      <c r="B36" s="220">
        <v>27</v>
      </c>
      <c r="C36" s="221" t="s">
        <v>52</v>
      </c>
      <c r="D36" s="222" t="s">
        <v>51</v>
      </c>
      <c r="E36" s="222" t="s">
        <v>1</v>
      </c>
      <c r="F36" s="223">
        <v>2</v>
      </c>
      <c r="G36" s="136"/>
      <c r="H36" s="136"/>
      <c r="I36" s="136"/>
      <c r="J36" s="136"/>
      <c r="K36" s="136"/>
      <c r="L36" s="136"/>
      <c r="M36" s="204"/>
      <c r="N36" s="224"/>
      <c r="O36" s="225"/>
      <c r="P36" s="226"/>
      <c r="Q36" s="227"/>
      <c r="R36" s="227"/>
      <c r="S36" s="227"/>
      <c r="T36" s="225"/>
      <c r="U36" s="226"/>
      <c r="V36" s="227"/>
      <c r="W36" s="227"/>
      <c r="X36" s="227"/>
      <c r="Y36" s="225"/>
      <c r="Z36" s="136"/>
      <c r="AA36" s="228"/>
      <c r="AB36" s="229"/>
      <c r="AD36" s="167" t="str">
        <f xml:space="preserve"> IF( SUM( AH36:AS36 ) = 0, 0,$AH$5 )</f>
        <v>Please complete all cells in row</v>
      </c>
      <c r="AE36" s="167"/>
      <c r="AG36" s="219"/>
      <c r="AH36" s="168">
        <f t="shared" ref="AH36:AS36" si="9" xml:space="preserve"> IF( ISNUMBER(N36), 0, 1 )</f>
        <v>1</v>
      </c>
      <c r="AI36" s="168">
        <f t="shared" si="9"/>
        <v>1</v>
      </c>
      <c r="AJ36" s="168">
        <f t="shared" si="9"/>
        <v>1</v>
      </c>
      <c r="AK36" s="168">
        <f t="shared" si="9"/>
        <v>1</v>
      </c>
      <c r="AL36" s="168">
        <f t="shared" si="9"/>
        <v>1</v>
      </c>
      <c r="AM36" s="168">
        <f t="shared" si="9"/>
        <v>1</v>
      </c>
      <c r="AN36" s="168">
        <f t="shared" si="9"/>
        <v>1</v>
      </c>
      <c r="AO36" s="168">
        <f t="shared" si="9"/>
        <v>1</v>
      </c>
      <c r="AP36" s="168">
        <f t="shared" si="9"/>
        <v>1</v>
      </c>
      <c r="AQ36" s="168">
        <f t="shared" si="9"/>
        <v>1</v>
      </c>
      <c r="AR36" s="168">
        <f t="shared" si="9"/>
        <v>1</v>
      </c>
      <c r="AS36" s="168">
        <f t="shared" si="9"/>
        <v>1</v>
      </c>
      <c r="AT36" s="219"/>
      <c r="AV36" s="219"/>
      <c r="AW36" s="151"/>
      <c r="AX36" s="151"/>
      <c r="AY36" s="151"/>
      <c r="AZ36" s="151"/>
      <c r="BA36" s="151"/>
      <c r="BB36" s="151"/>
      <c r="BC36" s="151"/>
      <c r="BD36" s="151"/>
      <c r="BE36" s="151"/>
      <c r="BF36" s="151"/>
      <c r="BG36" s="151"/>
      <c r="BH36" s="151"/>
      <c r="BI36" s="151"/>
      <c r="BJ36" s="151"/>
      <c r="BK36" s="219"/>
    </row>
    <row r="37" spans="2:63" ht="14.5" thickBot="1">
      <c r="B37" s="136"/>
      <c r="C37" s="136"/>
      <c r="D37" s="136"/>
      <c r="E37" s="136"/>
      <c r="F37" s="136"/>
      <c r="G37" s="136"/>
      <c r="H37" s="136"/>
      <c r="I37" s="136"/>
      <c r="J37" s="136"/>
      <c r="K37" s="136"/>
      <c r="L37" s="136"/>
      <c r="M37" s="204"/>
      <c r="N37" s="204"/>
      <c r="O37" s="204"/>
      <c r="P37" s="204"/>
      <c r="Q37" s="204"/>
      <c r="R37" s="204"/>
      <c r="S37" s="204"/>
      <c r="T37" s="204"/>
      <c r="U37" s="204"/>
      <c r="V37" s="204"/>
      <c r="W37" s="204"/>
      <c r="X37" s="204"/>
      <c r="Y37" s="204"/>
      <c r="Z37" s="136"/>
      <c r="AA37" s="206"/>
      <c r="AB37" s="206"/>
      <c r="AD37" s="167"/>
      <c r="AE37" s="167"/>
      <c r="AG37" s="219"/>
      <c r="AH37" s="151"/>
      <c r="AI37" s="151"/>
      <c r="AJ37" s="151"/>
      <c r="AK37" s="151"/>
      <c r="AL37" s="151"/>
      <c r="AM37" s="151"/>
      <c r="AN37" s="151"/>
      <c r="AO37" s="151"/>
      <c r="AP37" s="151"/>
      <c r="AQ37" s="151"/>
      <c r="AR37" s="151"/>
      <c r="AS37" s="151"/>
      <c r="AT37" s="219"/>
      <c r="AV37" s="219"/>
      <c r="AW37" s="151"/>
      <c r="AX37" s="151"/>
      <c r="AY37" s="151"/>
      <c r="AZ37" s="151"/>
      <c r="BA37" s="151"/>
      <c r="BB37" s="151"/>
      <c r="BC37" s="151"/>
      <c r="BD37" s="151"/>
      <c r="BE37" s="151"/>
      <c r="BF37" s="151"/>
      <c r="BG37" s="151"/>
      <c r="BH37" s="151"/>
      <c r="BI37" s="151"/>
      <c r="BJ37" s="151"/>
      <c r="BK37" s="219"/>
    </row>
    <row r="38" spans="2:63" ht="14.5" thickBot="1">
      <c r="B38" s="141" t="s">
        <v>139</v>
      </c>
      <c r="C38" s="207" t="s">
        <v>140</v>
      </c>
      <c r="D38" s="136"/>
      <c r="E38" s="136"/>
      <c r="F38" s="136"/>
      <c r="G38" s="136"/>
      <c r="H38" s="136"/>
      <c r="I38" s="136"/>
      <c r="J38" s="136"/>
      <c r="K38" s="136"/>
      <c r="L38" s="136"/>
      <c r="M38" s="204"/>
      <c r="N38" s="204"/>
      <c r="O38" s="204"/>
      <c r="P38" s="204"/>
      <c r="Q38" s="204"/>
      <c r="R38" s="204"/>
      <c r="S38" s="204"/>
      <c r="T38" s="204"/>
      <c r="U38" s="204"/>
      <c r="V38" s="204"/>
      <c r="W38" s="204"/>
      <c r="X38" s="204"/>
      <c r="Y38" s="204"/>
      <c r="Z38" s="136"/>
      <c r="AA38" s="206"/>
      <c r="AB38" s="206"/>
      <c r="AD38" s="167"/>
      <c r="AE38" s="167"/>
      <c r="AG38" s="219"/>
      <c r="AH38" s="151"/>
      <c r="AI38" s="151"/>
      <c r="AJ38" s="151"/>
      <c r="AK38" s="151"/>
      <c r="AL38" s="151"/>
      <c r="AM38" s="151"/>
      <c r="AN38" s="151"/>
      <c r="AO38" s="151"/>
      <c r="AP38" s="151"/>
      <c r="AQ38" s="151"/>
      <c r="AR38" s="151"/>
      <c r="AS38" s="151"/>
      <c r="AT38" s="219"/>
      <c r="AV38" s="219"/>
      <c r="AW38" s="230">
        <f>SUM(AX6:BJ6,AX21:BJ21)</f>
        <v>24</v>
      </c>
      <c r="AX38" s="151"/>
      <c r="AY38" s="151"/>
      <c r="AZ38" s="151"/>
      <c r="BA38" s="151"/>
      <c r="BB38" s="151"/>
      <c r="BC38" s="151"/>
      <c r="BD38" s="151"/>
      <c r="BE38" s="151"/>
      <c r="BF38" s="151"/>
      <c r="BG38" s="151"/>
      <c r="BH38" s="151"/>
      <c r="BI38" s="151"/>
      <c r="BJ38" s="151"/>
      <c r="BK38" s="219"/>
    </row>
    <row r="39" spans="2:63">
      <c r="B39" s="153">
        <v>28</v>
      </c>
      <c r="C39" s="154" t="s">
        <v>141</v>
      </c>
      <c r="D39" s="155" t="s">
        <v>142</v>
      </c>
      <c r="E39" s="155" t="s">
        <v>50</v>
      </c>
      <c r="F39" s="156">
        <v>1</v>
      </c>
      <c r="G39" s="231">
        <f t="shared" ref="G39:Y39" si="10">IFERROR(AVERAGE(G7:G18),0)</f>
        <v>237.3416666666667</v>
      </c>
      <c r="H39" s="231">
        <f t="shared" si="10"/>
        <v>244.67499999999998</v>
      </c>
      <c r="I39" s="231">
        <f t="shared" si="10"/>
        <v>251.73333333333335</v>
      </c>
      <c r="J39" s="232">
        <f t="shared" si="10"/>
        <v>256.66666666666669</v>
      </c>
      <c r="K39" s="231">
        <f t="shared" si="10"/>
        <v>259.43333333333334</v>
      </c>
      <c r="L39" s="233">
        <f t="shared" si="10"/>
        <v>264.99166666666673</v>
      </c>
      <c r="M39" s="234">
        <f t="shared" si="10"/>
        <v>274.90833333333336</v>
      </c>
      <c r="N39" s="235">
        <f t="shared" si="10"/>
        <v>0</v>
      </c>
      <c r="O39" s="236">
        <f t="shared" si="10"/>
        <v>0</v>
      </c>
      <c r="P39" s="237">
        <f t="shared" si="10"/>
        <v>0</v>
      </c>
      <c r="Q39" s="235">
        <f t="shared" si="10"/>
        <v>0</v>
      </c>
      <c r="R39" s="235">
        <f t="shared" si="10"/>
        <v>0</v>
      </c>
      <c r="S39" s="235">
        <f t="shared" si="10"/>
        <v>0</v>
      </c>
      <c r="T39" s="238">
        <f t="shared" si="10"/>
        <v>0</v>
      </c>
      <c r="U39" s="237">
        <f t="shared" si="10"/>
        <v>0</v>
      </c>
      <c r="V39" s="235">
        <f t="shared" si="10"/>
        <v>0</v>
      </c>
      <c r="W39" s="235">
        <f t="shared" si="10"/>
        <v>0</v>
      </c>
      <c r="X39" s="235">
        <f t="shared" si="10"/>
        <v>0</v>
      </c>
      <c r="Y39" s="238">
        <f t="shared" si="10"/>
        <v>0</v>
      </c>
      <c r="Z39" s="136"/>
      <c r="AA39" s="211" t="s">
        <v>143</v>
      </c>
      <c r="AB39" s="239"/>
      <c r="AD39" s="167"/>
      <c r="AE39" s="167"/>
      <c r="AG39" s="219"/>
      <c r="AH39" s="151"/>
      <c r="AI39" s="151"/>
      <c r="AJ39" s="151"/>
      <c r="AK39" s="151"/>
      <c r="AL39" s="151"/>
      <c r="AM39" s="151"/>
      <c r="AN39" s="151"/>
      <c r="AO39" s="151"/>
      <c r="AP39" s="151"/>
      <c r="AQ39" s="151"/>
      <c r="AR39" s="151"/>
      <c r="AS39" s="151"/>
      <c r="AT39" s="219"/>
      <c r="AV39" s="219"/>
      <c r="AW39" s="151"/>
      <c r="AX39" s="151"/>
      <c r="AY39" s="151"/>
      <c r="AZ39" s="151"/>
      <c r="BA39" s="151"/>
      <c r="BB39" s="151"/>
      <c r="BC39" s="151"/>
      <c r="BD39" s="151"/>
      <c r="BE39" s="151"/>
      <c r="BF39" s="151"/>
      <c r="BG39" s="151"/>
      <c r="BH39" s="151"/>
      <c r="BI39" s="151"/>
      <c r="BJ39" s="151"/>
      <c r="BK39" s="219"/>
    </row>
    <row r="40" spans="2:63" ht="14.5" thickBot="1">
      <c r="B40" s="191">
        <v>29</v>
      </c>
      <c r="C40" s="192" t="s">
        <v>144</v>
      </c>
      <c r="D40" s="217" t="s">
        <v>145</v>
      </c>
      <c r="E40" s="193" t="s">
        <v>50</v>
      </c>
      <c r="F40" s="194">
        <v>1</v>
      </c>
      <c r="G40" s="240">
        <f t="shared" ref="G40:X40" si="11">IFERROR(AVERAGE(G22:G33),0)</f>
        <v>94.308333333333351</v>
      </c>
      <c r="H40" s="240">
        <f t="shared" si="11"/>
        <v>96.583333333333314</v>
      </c>
      <c r="I40" s="241">
        <f t="shared" si="11"/>
        <v>98.600000000000009</v>
      </c>
      <c r="J40" s="242">
        <f t="shared" si="11"/>
        <v>99.72499999999998</v>
      </c>
      <c r="K40" s="240">
        <f t="shared" si="11"/>
        <v>100.16666666666667</v>
      </c>
      <c r="L40" s="241">
        <f t="shared" si="11"/>
        <v>101.54166666666667</v>
      </c>
      <c r="M40" s="241">
        <f t="shared" si="11"/>
        <v>104.21666666666665</v>
      </c>
      <c r="N40" s="243">
        <f t="shared" si="11"/>
        <v>0</v>
      </c>
      <c r="O40" s="244">
        <f t="shared" si="11"/>
        <v>0</v>
      </c>
      <c r="P40" s="245">
        <f t="shared" si="11"/>
        <v>0</v>
      </c>
      <c r="Q40" s="243">
        <f t="shared" si="11"/>
        <v>0</v>
      </c>
      <c r="R40" s="243">
        <f t="shared" si="11"/>
        <v>0</v>
      </c>
      <c r="S40" s="243">
        <f t="shared" si="11"/>
        <v>0</v>
      </c>
      <c r="T40" s="244">
        <f t="shared" si="11"/>
        <v>0</v>
      </c>
      <c r="U40" s="245">
        <f t="shared" si="11"/>
        <v>0</v>
      </c>
      <c r="V40" s="243">
        <f t="shared" si="11"/>
        <v>0</v>
      </c>
      <c r="W40" s="243">
        <f t="shared" si="11"/>
        <v>0</v>
      </c>
      <c r="X40" s="243">
        <f t="shared" si="11"/>
        <v>0</v>
      </c>
      <c r="Y40" s="244">
        <f>IFERROR(AVERAGE(Y22:Y33),0)</f>
        <v>0</v>
      </c>
      <c r="Z40" s="204"/>
      <c r="AA40" s="202" t="s">
        <v>146</v>
      </c>
      <c r="AB40" s="203"/>
      <c r="AD40" s="167"/>
      <c r="AE40" s="167"/>
      <c r="AG40" s="219"/>
      <c r="AH40" s="151"/>
      <c r="AI40" s="151"/>
      <c r="AJ40" s="151"/>
      <c r="AK40" s="151"/>
      <c r="AL40" s="151"/>
      <c r="AM40" s="151"/>
      <c r="AN40" s="151"/>
      <c r="AO40" s="151"/>
      <c r="AP40" s="151"/>
      <c r="AQ40" s="151"/>
      <c r="AR40" s="151"/>
      <c r="AS40" s="151"/>
      <c r="AT40" s="219"/>
      <c r="AV40" s="219"/>
      <c r="AW40" s="151"/>
      <c r="AX40" s="151"/>
      <c r="AY40" s="151"/>
      <c r="AZ40" s="151"/>
      <c r="BA40" s="151"/>
      <c r="BB40" s="151"/>
      <c r="BC40" s="151"/>
      <c r="BD40" s="151"/>
      <c r="BE40" s="151"/>
      <c r="BF40" s="151"/>
      <c r="BG40" s="151"/>
      <c r="BH40" s="151"/>
      <c r="BI40" s="151"/>
      <c r="BJ40" s="151"/>
      <c r="BK40" s="219"/>
    </row>
    <row r="41" spans="2:63" ht="14.5" thickBot="1">
      <c r="B41" s="136"/>
      <c r="C41" s="136"/>
      <c r="D41" s="136"/>
      <c r="E41" s="136"/>
      <c r="F41" s="136"/>
      <c r="G41" s="136"/>
      <c r="H41" s="246"/>
      <c r="I41" s="136"/>
      <c r="J41" s="136"/>
      <c r="K41" s="136"/>
      <c r="L41" s="136"/>
      <c r="M41" s="136"/>
      <c r="N41" s="247"/>
      <c r="O41" s="247"/>
      <c r="P41" s="247"/>
      <c r="Q41" s="247"/>
      <c r="R41" s="247"/>
      <c r="S41" s="247"/>
      <c r="T41" s="247"/>
      <c r="U41" s="247"/>
      <c r="V41" s="247"/>
      <c r="W41" s="247"/>
      <c r="X41" s="247"/>
      <c r="Y41" s="247"/>
      <c r="Z41" s="136"/>
      <c r="AA41" s="206"/>
      <c r="AB41" s="206"/>
      <c r="AD41" s="167"/>
      <c r="AE41" s="167"/>
      <c r="AG41" s="219"/>
      <c r="AH41" s="151"/>
      <c r="AI41" s="151"/>
      <c r="AJ41" s="151"/>
      <c r="AK41" s="151"/>
      <c r="AL41" s="151"/>
      <c r="AM41" s="151"/>
      <c r="AN41" s="151"/>
      <c r="AO41" s="151"/>
      <c r="AP41" s="151"/>
      <c r="AQ41" s="151"/>
      <c r="AR41" s="151"/>
      <c r="AS41" s="151"/>
      <c r="AT41" s="219"/>
      <c r="AV41" s="219"/>
      <c r="AW41" s="151"/>
      <c r="AX41" s="151"/>
      <c r="AY41" s="151"/>
      <c r="AZ41" s="151"/>
      <c r="BA41" s="151"/>
      <c r="BB41" s="151"/>
      <c r="BC41" s="151"/>
      <c r="BD41" s="151"/>
      <c r="BE41" s="151"/>
      <c r="BF41" s="151"/>
      <c r="BG41" s="151"/>
      <c r="BH41" s="151"/>
      <c r="BI41" s="151"/>
      <c r="BJ41" s="151"/>
      <c r="BK41" s="219"/>
    </row>
    <row r="42" spans="2:63" ht="14.5" thickBot="1">
      <c r="B42" s="141" t="s">
        <v>147</v>
      </c>
      <c r="C42" s="207" t="s">
        <v>148</v>
      </c>
      <c r="D42" s="136"/>
      <c r="E42" s="136"/>
      <c r="F42" s="136"/>
      <c r="G42" s="136"/>
      <c r="H42" s="136"/>
      <c r="I42" s="136"/>
      <c r="J42" s="136"/>
      <c r="K42" s="136"/>
      <c r="L42" s="136"/>
      <c r="M42" s="136"/>
      <c r="N42" s="247"/>
      <c r="O42" s="247"/>
      <c r="P42" s="247"/>
      <c r="Q42" s="247"/>
      <c r="R42" s="247"/>
      <c r="S42" s="247"/>
      <c r="T42" s="247"/>
      <c r="U42" s="247"/>
      <c r="V42" s="247"/>
      <c r="W42" s="247"/>
      <c r="X42" s="247"/>
      <c r="Y42" s="247"/>
      <c r="Z42" s="136"/>
      <c r="AA42" s="206"/>
      <c r="AB42" s="206"/>
      <c r="AD42" s="167"/>
      <c r="AE42" s="167"/>
      <c r="AG42" s="219"/>
      <c r="AH42" s="151"/>
      <c r="AI42" s="151"/>
      <c r="AJ42" s="151"/>
      <c r="AK42" s="151"/>
      <c r="AL42" s="151"/>
      <c r="AM42" s="151"/>
      <c r="AN42" s="151"/>
      <c r="AO42" s="151"/>
      <c r="AP42" s="151"/>
      <c r="AQ42" s="151"/>
      <c r="AR42" s="151"/>
      <c r="AS42" s="151"/>
      <c r="AT42" s="219"/>
      <c r="AV42" s="219"/>
      <c r="AW42" s="151"/>
      <c r="AX42" s="151"/>
      <c r="AY42" s="151"/>
      <c r="AZ42" s="151"/>
      <c r="BA42" s="151"/>
      <c r="BB42" s="151"/>
      <c r="BC42" s="151"/>
      <c r="BD42" s="151"/>
      <c r="BE42" s="151"/>
      <c r="BF42" s="151"/>
      <c r="BG42" s="151"/>
      <c r="BH42" s="151"/>
      <c r="BI42" s="151"/>
      <c r="BJ42" s="151"/>
      <c r="BK42" s="219"/>
    </row>
    <row r="43" spans="2:63">
      <c r="B43" s="153">
        <v>30</v>
      </c>
      <c r="C43" s="154" t="s">
        <v>149</v>
      </c>
      <c r="D43" s="155" t="s">
        <v>150</v>
      </c>
      <c r="E43" s="155" t="s">
        <v>1</v>
      </c>
      <c r="F43" s="156">
        <v>2</v>
      </c>
      <c r="G43" s="136"/>
      <c r="H43" s="248">
        <f t="shared" ref="H43:Y43" si="12" xml:space="preserve"> IF(G14=0,0,H14 / G14 -1)</f>
        <v>2.9769392033542896E-2</v>
      </c>
      <c r="I43" s="249">
        <f t="shared" si="12"/>
        <v>2.6465798045602673E-2</v>
      </c>
      <c r="J43" s="250">
        <f t="shared" si="12"/>
        <v>1.983339944466489E-2</v>
      </c>
      <c r="K43" s="251">
        <f t="shared" si="12"/>
        <v>1.0501750291715295E-2</v>
      </c>
      <c r="L43" s="252">
        <f t="shared" si="12"/>
        <v>2.1939953810623525E-2</v>
      </c>
      <c r="M43" s="249">
        <f t="shared" si="12"/>
        <v>3.8794726930320156E-2</v>
      </c>
      <c r="N43" s="253">
        <f t="shared" si="12"/>
        <v>-1</v>
      </c>
      <c r="O43" s="254">
        <f t="shared" si="12"/>
        <v>0</v>
      </c>
      <c r="P43" s="255">
        <f t="shared" si="12"/>
        <v>0</v>
      </c>
      <c r="Q43" s="253">
        <f t="shared" si="12"/>
        <v>0</v>
      </c>
      <c r="R43" s="253">
        <f t="shared" si="12"/>
        <v>0</v>
      </c>
      <c r="S43" s="253">
        <f t="shared" si="12"/>
        <v>0</v>
      </c>
      <c r="T43" s="254">
        <f t="shared" si="12"/>
        <v>0</v>
      </c>
      <c r="U43" s="255">
        <f t="shared" si="12"/>
        <v>0</v>
      </c>
      <c r="V43" s="253">
        <f t="shared" si="12"/>
        <v>0</v>
      </c>
      <c r="W43" s="253">
        <f t="shared" si="12"/>
        <v>0</v>
      </c>
      <c r="X43" s="253">
        <f t="shared" si="12"/>
        <v>0</v>
      </c>
      <c r="Y43" s="254">
        <f t="shared" si="12"/>
        <v>0</v>
      </c>
      <c r="Z43" s="136"/>
      <c r="AA43" s="211" t="s">
        <v>151</v>
      </c>
      <c r="AB43" s="239"/>
      <c r="AD43" s="167"/>
      <c r="AE43" s="167"/>
      <c r="AG43" s="214"/>
      <c r="AH43" s="151"/>
      <c r="AI43" s="151"/>
      <c r="AJ43" s="151"/>
      <c r="AK43" s="151"/>
      <c r="AL43" s="151"/>
      <c r="AM43" s="151"/>
      <c r="AN43" s="151"/>
      <c r="AO43" s="151"/>
      <c r="AP43" s="151"/>
      <c r="AQ43" s="151"/>
      <c r="AR43" s="151"/>
      <c r="AS43" s="151"/>
      <c r="AT43" s="214"/>
      <c r="AV43" s="214"/>
      <c r="AW43" s="151"/>
      <c r="AX43" s="151"/>
      <c r="AY43" s="151"/>
      <c r="AZ43" s="151"/>
      <c r="BA43" s="151"/>
      <c r="BB43" s="151"/>
      <c r="BC43" s="151"/>
      <c r="BD43" s="151"/>
      <c r="BE43" s="151"/>
      <c r="BF43" s="151"/>
      <c r="BG43" s="151"/>
      <c r="BH43" s="151"/>
      <c r="BI43" s="151"/>
      <c r="BJ43" s="151"/>
      <c r="BK43" s="214"/>
    </row>
    <row r="44" spans="2:63">
      <c r="B44" s="256">
        <v>31</v>
      </c>
      <c r="C44" s="187" t="s">
        <v>152</v>
      </c>
      <c r="D44" s="188" t="s">
        <v>153</v>
      </c>
      <c r="E44" s="188" t="s">
        <v>1</v>
      </c>
      <c r="F44" s="189">
        <v>2</v>
      </c>
      <c r="G44" s="136"/>
      <c r="H44" s="257">
        <f xml:space="preserve"> IF(G39=0,0,H39 / G39 -1)</f>
        <v>3.0897791510129391E-2</v>
      </c>
      <c r="I44" s="258">
        <f t="shared" ref="I44:Y44" si="13" xml:space="preserve"> IF(H39=0,0,I39 / H39 -1)</f>
        <v>2.8847791287762714E-2</v>
      </c>
      <c r="J44" s="259">
        <f t="shared" si="13"/>
        <v>1.9597457627118731E-2</v>
      </c>
      <c r="K44" s="260">
        <f t="shared" si="13"/>
        <v>1.0779220779220777E-2</v>
      </c>
      <c r="L44" s="258">
        <f t="shared" si="13"/>
        <v>2.1424900424001248E-2</v>
      </c>
      <c r="M44" s="258">
        <f t="shared" si="13"/>
        <v>3.7422560457875953E-2</v>
      </c>
      <c r="N44" s="261">
        <f t="shared" si="13"/>
        <v>-1</v>
      </c>
      <c r="O44" s="262">
        <f t="shared" si="13"/>
        <v>0</v>
      </c>
      <c r="P44" s="263">
        <f t="shared" si="13"/>
        <v>0</v>
      </c>
      <c r="Q44" s="261">
        <f t="shared" si="13"/>
        <v>0</v>
      </c>
      <c r="R44" s="261">
        <f t="shared" si="13"/>
        <v>0</v>
      </c>
      <c r="S44" s="261">
        <f t="shared" si="13"/>
        <v>0</v>
      </c>
      <c r="T44" s="262">
        <f t="shared" si="13"/>
        <v>0</v>
      </c>
      <c r="U44" s="263">
        <f t="shared" si="13"/>
        <v>0</v>
      </c>
      <c r="V44" s="261">
        <f t="shared" si="13"/>
        <v>0</v>
      </c>
      <c r="W44" s="261">
        <f t="shared" si="13"/>
        <v>0</v>
      </c>
      <c r="X44" s="261">
        <f t="shared" si="13"/>
        <v>0</v>
      </c>
      <c r="Y44" s="262">
        <f t="shared" si="13"/>
        <v>0</v>
      </c>
      <c r="Z44" s="136"/>
      <c r="AA44" s="185" t="s">
        <v>154</v>
      </c>
      <c r="AB44" s="186"/>
      <c r="AD44" s="167"/>
      <c r="AE44" s="167"/>
      <c r="AG44" s="214"/>
      <c r="AH44" s="151"/>
      <c r="AI44" s="151"/>
      <c r="AJ44" s="151"/>
      <c r="AK44" s="151"/>
      <c r="AL44" s="151"/>
      <c r="AM44" s="151"/>
      <c r="AN44" s="151"/>
      <c r="AO44" s="151"/>
      <c r="AP44" s="151"/>
      <c r="AQ44" s="151"/>
      <c r="AR44" s="151"/>
      <c r="AS44" s="151"/>
      <c r="AT44" s="214"/>
      <c r="AV44" s="214"/>
      <c r="AW44" s="151"/>
      <c r="AX44" s="151"/>
      <c r="AY44" s="151"/>
      <c r="AZ44" s="151"/>
      <c r="BA44" s="151"/>
      <c r="BB44" s="151"/>
      <c r="BC44" s="151"/>
      <c r="BD44" s="151"/>
      <c r="BE44" s="151"/>
      <c r="BF44" s="151"/>
      <c r="BG44" s="151"/>
      <c r="BH44" s="151"/>
      <c r="BI44" s="151"/>
      <c r="BJ44" s="151"/>
      <c r="BK44" s="214"/>
    </row>
    <row r="45" spans="2:63">
      <c r="B45" s="256">
        <v>32</v>
      </c>
      <c r="C45" s="187" t="s">
        <v>155</v>
      </c>
      <c r="D45" s="188" t="s">
        <v>156</v>
      </c>
      <c r="E45" s="188" t="s">
        <v>1</v>
      </c>
      <c r="F45" s="189">
        <v>2</v>
      </c>
      <c r="G45" s="136"/>
      <c r="H45" s="257">
        <f t="shared" ref="H45:X45" si="14" xml:space="preserve"> IF(G18=0,0,H18 / G18 -1)</f>
        <v>3.2807308970099536E-2</v>
      </c>
      <c r="I45" s="258">
        <f t="shared" si="14"/>
        <v>2.4527543224768911E-2</v>
      </c>
      <c r="J45" s="259">
        <f t="shared" si="14"/>
        <v>9.0266875981162009E-3</v>
      </c>
      <c r="K45" s="260">
        <f t="shared" si="14"/>
        <v>1.5558148580318898E-2</v>
      </c>
      <c r="L45" s="258">
        <f t="shared" si="14"/>
        <v>3.1405591727307502E-2</v>
      </c>
      <c r="M45" s="258">
        <f t="shared" si="14"/>
        <v>3.3419977720014815E-2</v>
      </c>
      <c r="N45" s="261">
        <f t="shared" si="14"/>
        <v>-1</v>
      </c>
      <c r="O45" s="262">
        <f t="shared" si="14"/>
        <v>0</v>
      </c>
      <c r="P45" s="263">
        <f t="shared" si="14"/>
        <v>0</v>
      </c>
      <c r="Q45" s="261">
        <f t="shared" si="14"/>
        <v>0</v>
      </c>
      <c r="R45" s="261">
        <f t="shared" si="14"/>
        <v>0</v>
      </c>
      <c r="S45" s="261">
        <f t="shared" si="14"/>
        <v>0</v>
      </c>
      <c r="T45" s="262">
        <f t="shared" si="14"/>
        <v>0</v>
      </c>
      <c r="U45" s="263">
        <f t="shared" si="14"/>
        <v>0</v>
      </c>
      <c r="V45" s="261">
        <f t="shared" si="14"/>
        <v>0</v>
      </c>
      <c r="W45" s="261">
        <f t="shared" si="14"/>
        <v>0</v>
      </c>
      <c r="X45" s="261">
        <f t="shared" si="14"/>
        <v>0</v>
      </c>
      <c r="Y45" s="262">
        <f xml:space="preserve"> IF(X18=0,0,Y18 / X18 -1)</f>
        <v>0</v>
      </c>
      <c r="Z45" s="136"/>
      <c r="AA45" s="185" t="s">
        <v>157</v>
      </c>
      <c r="AB45" s="186"/>
      <c r="AD45" s="167"/>
      <c r="AE45" s="167"/>
      <c r="AG45" s="214"/>
      <c r="AH45" s="151"/>
      <c r="AI45" s="151"/>
      <c r="AJ45" s="151"/>
      <c r="AK45" s="151"/>
      <c r="AL45" s="151"/>
      <c r="AM45" s="151"/>
      <c r="AN45" s="151"/>
      <c r="AO45" s="151"/>
      <c r="AP45" s="151"/>
      <c r="AQ45" s="151"/>
      <c r="AR45" s="151"/>
      <c r="AS45" s="151"/>
      <c r="AT45" s="214"/>
      <c r="AV45" s="214"/>
      <c r="AW45" s="151"/>
      <c r="AX45" s="151"/>
      <c r="AY45" s="151"/>
      <c r="AZ45" s="151"/>
      <c r="BA45" s="151"/>
      <c r="BB45" s="151"/>
      <c r="BC45" s="151"/>
      <c r="BD45" s="151"/>
      <c r="BE45" s="151"/>
      <c r="BF45" s="151"/>
      <c r="BG45" s="151"/>
      <c r="BH45" s="151"/>
      <c r="BI45" s="151"/>
      <c r="BJ45" s="151"/>
      <c r="BK45" s="214"/>
    </row>
    <row r="46" spans="2:63">
      <c r="B46" s="256">
        <v>33</v>
      </c>
      <c r="C46" s="187" t="s">
        <v>158</v>
      </c>
      <c r="D46" s="188" t="s">
        <v>159</v>
      </c>
      <c r="E46" s="188" t="s">
        <v>1</v>
      </c>
      <c r="F46" s="189">
        <v>2</v>
      </c>
      <c r="G46" s="136"/>
      <c r="H46" s="257">
        <f t="shared" ref="H46:X46" si="15" xml:space="preserve"> IF(G29=0,0,H29 / G29 -1)</f>
        <v>2.428722280887019E-2</v>
      </c>
      <c r="I46" s="258">
        <f t="shared" si="15"/>
        <v>1.8556701030927769E-2</v>
      </c>
      <c r="J46" s="259">
        <f t="shared" si="15"/>
        <v>1.1133603238866474E-2</v>
      </c>
      <c r="K46" s="260">
        <f t="shared" si="15"/>
        <v>4.0040040040039138E-3</v>
      </c>
      <c r="L46" s="258">
        <f t="shared" si="15"/>
        <v>1.4955134596211339E-2</v>
      </c>
      <c r="M46" s="258">
        <f t="shared" si="15"/>
        <v>2.8487229862475427E-2</v>
      </c>
      <c r="N46" s="261">
        <f t="shared" si="15"/>
        <v>-1</v>
      </c>
      <c r="O46" s="262">
        <f t="shared" si="15"/>
        <v>0</v>
      </c>
      <c r="P46" s="263">
        <f t="shared" si="15"/>
        <v>0</v>
      </c>
      <c r="Q46" s="261">
        <f t="shared" si="15"/>
        <v>0</v>
      </c>
      <c r="R46" s="261">
        <f t="shared" si="15"/>
        <v>0</v>
      </c>
      <c r="S46" s="261">
        <f t="shared" si="15"/>
        <v>0</v>
      </c>
      <c r="T46" s="262">
        <f t="shared" si="15"/>
        <v>0</v>
      </c>
      <c r="U46" s="263">
        <f t="shared" si="15"/>
        <v>0</v>
      </c>
      <c r="V46" s="261">
        <f t="shared" si="15"/>
        <v>0</v>
      </c>
      <c r="W46" s="261">
        <f t="shared" si="15"/>
        <v>0</v>
      </c>
      <c r="X46" s="261">
        <f t="shared" si="15"/>
        <v>0</v>
      </c>
      <c r="Y46" s="262">
        <f xml:space="preserve"> IF(X29=0,0,Y29 / X29 -1)</f>
        <v>0</v>
      </c>
      <c r="Z46" s="136"/>
      <c r="AA46" s="185" t="s">
        <v>160</v>
      </c>
      <c r="AB46" s="186"/>
      <c r="AD46" s="167"/>
      <c r="AE46" s="167"/>
      <c r="AG46" s="264"/>
      <c r="AH46" s="151"/>
      <c r="AI46" s="151"/>
      <c r="AJ46" s="151"/>
      <c r="AK46" s="151"/>
      <c r="AL46" s="151"/>
      <c r="AM46" s="151"/>
      <c r="AN46" s="151"/>
      <c r="AO46" s="151"/>
      <c r="AP46" s="151"/>
      <c r="AQ46" s="151"/>
      <c r="AR46" s="151"/>
      <c r="AS46" s="151"/>
      <c r="AT46" s="264"/>
      <c r="AV46" s="264"/>
      <c r="AW46" s="151"/>
      <c r="AX46" s="151"/>
      <c r="AY46" s="151"/>
      <c r="AZ46" s="151"/>
      <c r="BA46" s="151"/>
      <c r="BB46" s="151"/>
      <c r="BC46" s="151"/>
      <c r="BD46" s="151"/>
      <c r="BE46" s="151"/>
      <c r="BF46" s="151"/>
      <c r="BG46" s="151"/>
      <c r="BH46" s="151"/>
      <c r="BI46" s="151"/>
      <c r="BJ46" s="151"/>
      <c r="BK46" s="264"/>
    </row>
    <row r="47" spans="2:63">
      <c r="B47" s="256">
        <v>34</v>
      </c>
      <c r="C47" s="187" t="s">
        <v>161</v>
      </c>
      <c r="D47" s="188" t="s">
        <v>162</v>
      </c>
      <c r="E47" s="188" t="s">
        <v>1</v>
      </c>
      <c r="F47" s="189">
        <v>2</v>
      </c>
      <c r="G47" s="136"/>
      <c r="H47" s="257">
        <f xml:space="preserve"> IF(G40=0,0,H40 / G40 -1)</f>
        <v>2.4123000795263305E-2</v>
      </c>
      <c r="I47" s="258">
        <f t="shared" ref="I47:X47" si="16" xml:space="preserve"> IF(H40=0,0,I40 / H40 -1)</f>
        <v>2.088006902502193E-2</v>
      </c>
      <c r="J47" s="259">
        <f t="shared" si="16"/>
        <v>1.1409736308316099E-2</v>
      </c>
      <c r="K47" s="260">
        <f t="shared" si="16"/>
        <v>4.4288459931480784E-3</v>
      </c>
      <c r="L47" s="258">
        <f t="shared" si="16"/>
        <v>1.3727121464226277E-2</v>
      </c>
      <c r="M47" s="258">
        <f t="shared" si="16"/>
        <v>2.6343865408288814E-2</v>
      </c>
      <c r="N47" s="261">
        <f t="shared" si="16"/>
        <v>-1</v>
      </c>
      <c r="O47" s="262">
        <f t="shared" si="16"/>
        <v>0</v>
      </c>
      <c r="P47" s="263">
        <f t="shared" si="16"/>
        <v>0</v>
      </c>
      <c r="Q47" s="261">
        <f t="shared" si="16"/>
        <v>0</v>
      </c>
      <c r="R47" s="261">
        <f t="shared" si="16"/>
        <v>0</v>
      </c>
      <c r="S47" s="261">
        <f t="shared" si="16"/>
        <v>0</v>
      </c>
      <c r="T47" s="262">
        <f t="shared" si="16"/>
        <v>0</v>
      </c>
      <c r="U47" s="263">
        <f t="shared" si="16"/>
        <v>0</v>
      </c>
      <c r="V47" s="261">
        <f t="shared" si="16"/>
        <v>0</v>
      </c>
      <c r="W47" s="261">
        <f t="shared" si="16"/>
        <v>0</v>
      </c>
      <c r="X47" s="261">
        <f t="shared" si="16"/>
        <v>0</v>
      </c>
      <c r="Y47" s="262">
        <f xml:space="preserve"> IF(X40=0,0,Y40 / X40 -1)</f>
        <v>0</v>
      </c>
      <c r="Z47" s="136"/>
      <c r="AA47" s="185" t="s">
        <v>163</v>
      </c>
      <c r="AB47" s="186"/>
      <c r="AD47" s="167"/>
      <c r="AE47" s="167"/>
      <c r="AG47" s="264"/>
      <c r="AH47" s="151"/>
      <c r="AI47" s="151"/>
      <c r="AJ47" s="151"/>
      <c r="AK47" s="151"/>
      <c r="AL47" s="151"/>
      <c r="AM47" s="151"/>
      <c r="AN47" s="151"/>
      <c r="AO47" s="151"/>
      <c r="AP47" s="151"/>
      <c r="AQ47" s="151"/>
      <c r="AR47" s="151"/>
      <c r="AS47" s="151"/>
      <c r="AT47" s="264"/>
      <c r="AV47" s="264"/>
      <c r="AW47" s="151"/>
      <c r="AX47" s="151"/>
      <c r="AY47" s="151"/>
      <c r="AZ47" s="151"/>
      <c r="BA47" s="151"/>
      <c r="BB47" s="151"/>
      <c r="BC47" s="151"/>
      <c r="BD47" s="151"/>
      <c r="BE47" s="151"/>
      <c r="BF47" s="151"/>
      <c r="BG47" s="151"/>
      <c r="BH47" s="151"/>
      <c r="BI47" s="151"/>
      <c r="BJ47" s="151"/>
      <c r="BK47" s="264"/>
    </row>
    <row r="48" spans="2:63" ht="14.5" thickBot="1">
      <c r="B48" s="191">
        <v>35</v>
      </c>
      <c r="C48" s="192" t="s">
        <v>164</v>
      </c>
      <c r="D48" s="193" t="s">
        <v>165</v>
      </c>
      <c r="E48" s="193" t="s">
        <v>1</v>
      </c>
      <c r="F48" s="194">
        <v>2</v>
      </c>
      <c r="G48" s="136"/>
      <c r="H48" s="265">
        <f t="shared" ref="H48:X48" si="17" xml:space="preserve"> IF(G33=0,0,H33 / G33 -1)</f>
        <v>2.515723270440251E-2</v>
      </c>
      <c r="I48" s="266">
        <f t="shared" si="17"/>
        <v>1.5337423312883347E-2</v>
      </c>
      <c r="J48" s="267">
        <f t="shared" si="17"/>
        <v>3.0211480362536403E-3</v>
      </c>
      <c r="K48" s="268">
        <f t="shared" si="17"/>
        <v>8.0321285140563248E-3</v>
      </c>
      <c r="L48" s="266">
        <f t="shared" si="17"/>
        <v>2.2908366533864521E-2</v>
      </c>
      <c r="M48" s="266">
        <f t="shared" si="17"/>
        <v>2.3369036027263812E-2</v>
      </c>
      <c r="N48" s="269">
        <f t="shared" si="17"/>
        <v>-1</v>
      </c>
      <c r="O48" s="270">
        <f t="shared" si="17"/>
        <v>0</v>
      </c>
      <c r="P48" s="271">
        <f t="shared" si="17"/>
        <v>0</v>
      </c>
      <c r="Q48" s="269">
        <f t="shared" si="17"/>
        <v>0</v>
      </c>
      <c r="R48" s="269">
        <f t="shared" si="17"/>
        <v>0</v>
      </c>
      <c r="S48" s="269">
        <f t="shared" si="17"/>
        <v>0</v>
      </c>
      <c r="T48" s="270">
        <f t="shared" si="17"/>
        <v>0</v>
      </c>
      <c r="U48" s="271">
        <f t="shared" si="17"/>
        <v>0</v>
      </c>
      <c r="V48" s="269">
        <f t="shared" si="17"/>
        <v>0</v>
      </c>
      <c r="W48" s="269">
        <f t="shared" si="17"/>
        <v>0</v>
      </c>
      <c r="X48" s="269">
        <f t="shared" si="17"/>
        <v>0</v>
      </c>
      <c r="Y48" s="270">
        <f xml:space="preserve"> IF(X33=0,0,Y33 / X33 -1)</f>
        <v>0</v>
      </c>
      <c r="Z48" s="136"/>
      <c r="AA48" s="185" t="s">
        <v>166</v>
      </c>
      <c r="AB48" s="186"/>
      <c r="AD48" s="167"/>
      <c r="AE48" s="167"/>
      <c r="AG48" s="264"/>
      <c r="AH48" s="151"/>
      <c r="AI48" s="151"/>
      <c r="AJ48" s="151"/>
      <c r="AK48" s="151"/>
      <c r="AL48" s="151"/>
      <c r="AM48" s="151"/>
      <c r="AN48" s="151"/>
      <c r="AO48" s="151"/>
      <c r="AP48" s="151"/>
      <c r="AQ48" s="151"/>
      <c r="AR48" s="151"/>
      <c r="AS48" s="151"/>
      <c r="AT48" s="264"/>
      <c r="AV48" s="264"/>
      <c r="AW48" s="151"/>
      <c r="AX48" s="151"/>
      <c r="AY48" s="151"/>
      <c r="AZ48" s="151"/>
      <c r="BA48" s="151"/>
      <c r="BB48" s="151"/>
      <c r="BC48" s="151"/>
      <c r="BD48" s="151"/>
      <c r="BE48" s="151"/>
      <c r="BF48" s="151"/>
      <c r="BG48" s="151"/>
      <c r="BH48" s="151"/>
      <c r="BI48" s="151"/>
      <c r="BJ48" s="151"/>
      <c r="BK48" s="264"/>
    </row>
    <row r="49" spans="2:63" ht="14.5" thickBot="1">
      <c r="B49" s="191">
        <v>36</v>
      </c>
      <c r="C49" s="192" t="s">
        <v>167</v>
      </c>
      <c r="D49" s="193" t="s">
        <v>168</v>
      </c>
      <c r="E49" s="193" t="s">
        <v>1</v>
      </c>
      <c r="F49" s="194">
        <v>2</v>
      </c>
      <c r="G49" s="136"/>
      <c r="H49" s="272">
        <f>H44 - H47</f>
        <v>6.7747907148660858E-3</v>
      </c>
      <c r="I49" s="266">
        <f>I44 - I47</f>
        <v>7.967722262740784E-3</v>
      </c>
      <c r="J49" s="267">
        <f>J44 - J47</f>
        <v>8.1877213188026321E-3</v>
      </c>
      <c r="K49" s="268">
        <f>K44 - K47</f>
        <v>6.3503747860726989E-3</v>
      </c>
      <c r="L49" s="266">
        <f>L44 - L47</f>
        <v>7.6977789597749702E-3</v>
      </c>
      <c r="M49" s="266">
        <f t="shared" ref="M49:X49" si="18">M44 - M47</f>
        <v>1.1078695049587139E-2</v>
      </c>
      <c r="N49" s="269">
        <f t="shared" si="18"/>
        <v>0</v>
      </c>
      <c r="O49" s="270">
        <f t="shared" si="18"/>
        <v>0</v>
      </c>
      <c r="P49" s="271">
        <f t="shared" si="18"/>
        <v>0</v>
      </c>
      <c r="Q49" s="269">
        <f t="shared" si="18"/>
        <v>0</v>
      </c>
      <c r="R49" s="269">
        <f t="shared" si="18"/>
        <v>0</v>
      </c>
      <c r="S49" s="269">
        <f t="shared" si="18"/>
        <v>0</v>
      </c>
      <c r="T49" s="270">
        <f t="shared" si="18"/>
        <v>0</v>
      </c>
      <c r="U49" s="271">
        <f>U44 - U47</f>
        <v>0</v>
      </c>
      <c r="V49" s="269">
        <f t="shared" si="18"/>
        <v>0</v>
      </c>
      <c r="W49" s="269">
        <f t="shared" si="18"/>
        <v>0</v>
      </c>
      <c r="X49" s="269">
        <f t="shared" si="18"/>
        <v>0</v>
      </c>
      <c r="Y49" s="270">
        <f>Y44 - Y47</f>
        <v>0</v>
      </c>
      <c r="Z49" s="136"/>
      <c r="AA49" s="202" t="s">
        <v>169</v>
      </c>
      <c r="AB49" s="203"/>
      <c r="AD49" s="167"/>
      <c r="AE49" s="167"/>
      <c r="AG49" s="264"/>
      <c r="AH49" s="151"/>
      <c r="AI49" s="151"/>
      <c r="AJ49" s="151"/>
      <c r="AK49" s="151"/>
      <c r="AL49" s="151"/>
      <c r="AM49" s="151"/>
      <c r="AN49" s="151"/>
      <c r="AO49" s="151"/>
      <c r="AP49" s="151"/>
      <c r="AQ49" s="151"/>
      <c r="AR49" s="151"/>
      <c r="AS49" s="151"/>
      <c r="AT49" s="264"/>
      <c r="AV49" s="264"/>
      <c r="AW49" s="151"/>
      <c r="AX49" s="151"/>
      <c r="AY49" s="151"/>
      <c r="AZ49" s="151"/>
      <c r="BA49" s="151"/>
      <c r="BB49" s="151"/>
      <c r="BC49" s="151"/>
      <c r="BD49" s="151"/>
      <c r="BE49" s="151"/>
      <c r="BF49" s="151"/>
      <c r="BG49" s="151"/>
      <c r="BH49" s="151"/>
      <c r="BI49" s="151"/>
      <c r="BJ49" s="151"/>
      <c r="BK49" s="264"/>
    </row>
    <row r="50" spans="2:63" ht="14.5" thickBot="1">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206"/>
      <c r="AB50" s="206"/>
      <c r="AD50" s="167"/>
      <c r="AE50" s="167"/>
      <c r="AG50" s="264"/>
      <c r="AH50" s="151"/>
      <c r="AI50" s="151"/>
      <c r="AJ50" s="151"/>
      <c r="AK50" s="151"/>
      <c r="AL50" s="151"/>
      <c r="AM50" s="151"/>
      <c r="AN50" s="151"/>
      <c r="AO50" s="151"/>
      <c r="AP50" s="151"/>
      <c r="AQ50" s="151"/>
      <c r="AR50" s="151"/>
      <c r="AS50" s="151"/>
      <c r="AT50" s="264"/>
      <c r="AV50" s="264"/>
      <c r="AW50" s="151"/>
      <c r="AX50" s="151"/>
      <c r="AY50" s="151"/>
      <c r="AZ50" s="151"/>
      <c r="BA50" s="151"/>
      <c r="BB50" s="151"/>
      <c r="BC50" s="151"/>
      <c r="BD50" s="151"/>
      <c r="BE50" s="151"/>
      <c r="BF50" s="151"/>
      <c r="BG50" s="151"/>
      <c r="BH50" s="151"/>
      <c r="BI50" s="151"/>
      <c r="BJ50" s="151"/>
      <c r="BK50" s="264"/>
    </row>
    <row r="51" spans="2:63" ht="14.5" thickBot="1">
      <c r="B51" s="141" t="s">
        <v>170</v>
      </c>
      <c r="C51" s="207" t="s">
        <v>171</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206"/>
      <c r="AB51" s="206"/>
      <c r="AD51" s="167"/>
      <c r="AE51" s="167"/>
      <c r="AG51" s="264"/>
      <c r="AH51" s="151"/>
      <c r="AI51" s="151"/>
      <c r="AJ51" s="151"/>
      <c r="AK51" s="151"/>
      <c r="AL51" s="151"/>
      <c r="AM51" s="151"/>
      <c r="AN51" s="151"/>
      <c r="AO51" s="151"/>
      <c r="AP51" s="151"/>
      <c r="AQ51" s="151"/>
      <c r="AR51" s="151"/>
      <c r="AS51" s="151"/>
      <c r="AT51" s="264"/>
      <c r="AV51" s="264"/>
      <c r="AW51" s="151"/>
      <c r="AX51" s="151"/>
      <c r="AY51" s="151"/>
      <c r="AZ51" s="151"/>
      <c r="BA51" s="151"/>
      <c r="BB51" s="151"/>
      <c r="BC51" s="151"/>
      <c r="BD51" s="151"/>
      <c r="BE51" s="151"/>
      <c r="BF51" s="151"/>
      <c r="BG51" s="151"/>
      <c r="BH51" s="151"/>
      <c r="BI51" s="151"/>
      <c r="BJ51" s="151"/>
      <c r="BK51" s="264"/>
    </row>
    <row r="52" spans="2:63">
      <c r="B52" s="153">
        <v>37</v>
      </c>
      <c r="C52" s="273" t="s">
        <v>172</v>
      </c>
      <c r="D52" s="274" t="s">
        <v>173</v>
      </c>
      <c r="E52" s="274" t="s">
        <v>1</v>
      </c>
      <c r="F52" s="275">
        <v>2</v>
      </c>
      <c r="G52" s="136"/>
      <c r="H52" s="136"/>
      <c r="I52" s="136"/>
      <c r="J52" s="136"/>
      <c r="K52" s="136"/>
      <c r="L52" s="136"/>
      <c r="M52" s="136"/>
      <c r="N52" s="136"/>
      <c r="O52" s="136"/>
      <c r="P52" s="276"/>
      <c r="Q52" s="277"/>
      <c r="R52" s="277"/>
      <c r="S52" s="277"/>
      <c r="T52" s="278"/>
      <c r="U52" s="279"/>
      <c r="V52" s="277"/>
      <c r="W52" s="277"/>
      <c r="X52" s="277"/>
      <c r="Y52" s="278"/>
      <c r="Z52" s="136"/>
      <c r="AA52" s="280"/>
      <c r="AB52" s="281"/>
      <c r="AD52" s="167" t="str">
        <f xml:space="preserve"> IF( SUM( AH52:AS52 ) = 0, 0,$AH$5 )</f>
        <v>Please complete all cells in row</v>
      </c>
      <c r="AE52" s="167"/>
      <c r="AG52" s="282"/>
      <c r="AH52" s="151"/>
      <c r="AI52" s="151"/>
      <c r="AJ52" s="168">
        <f t="shared" ref="AJ52:AS53" si="19" xml:space="preserve"> IF( ISNUMBER(P52), 0, 1 )</f>
        <v>1</v>
      </c>
      <c r="AK52" s="168">
        <f t="shared" si="19"/>
        <v>1</v>
      </c>
      <c r="AL52" s="168">
        <f t="shared" si="19"/>
        <v>1</v>
      </c>
      <c r="AM52" s="168">
        <f t="shared" si="19"/>
        <v>1</v>
      </c>
      <c r="AN52" s="168">
        <f t="shared" si="19"/>
        <v>1</v>
      </c>
      <c r="AO52" s="168">
        <f t="shared" si="19"/>
        <v>1</v>
      </c>
      <c r="AP52" s="168">
        <f t="shared" si="19"/>
        <v>1</v>
      </c>
      <c r="AQ52" s="168">
        <f t="shared" si="19"/>
        <v>1</v>
      </c>
      <c r="AR52" s="168">
        <f t="shared" si="19"/>
        <v>1</v>
      </c>
      <c r="AS52" s="168">
        <f t="shared" si="19"/>
        <v>1</v>
      </c>
      <c r="AT52" s="282"/>
      <c r="AV52" s="282"/>
      <c r="AW52" s="151"/>
      <c r="AX52" s="151"/>
      <c r="AY52" s="151"/>
      <c r="AZ52" s="151"/>
      <c r="BA52" s="151"/>
      <c r="BB52" s="151"/>
      <c r="BC52" s="151"/>
      <c r="BD52" s="151"/>
      <c r="BE52" s="151"/>
      <c r="BF52" s="151"/>
      <c r="BG52" s="151"/>
      <c r="BH52" s="151"/>
      <c r="BI52" s="151"/>
      <c r="BJ52" s="151"/>
      <c r="BK52" s="282"/>
    </row>
    <row r="53" spans="2:63" ht="14.5" thickBot="1">
      <c r="B53" s="191">
        <v>38</v>
      </c>
      <c r="C53" s="192" t="s">
        <v>174</v>
      </c>
      <c r="D53" s="193" t="s">
        <v>175</v>
      </c>
      <c r="E53" s="193" t="s">
        <v>1</v>
      </c>
      <c r="F53" s="194">
        <v>2</v>
      </c>
      <c r="G53" s="136"/>
      <c r="H53" s="136"/>
      <c r="I53" s="136"/>
      <c r="J53" s="136"/>
      <c r="K53" s="136"/>
      <c r="L53" s="136"/>
      <c r="M53" s="136"/>
      <c r="N53" s="136"/>
      <c r="O53" s="136"/>
      <c r="P53" s="283"/>
      <c r="Q53" s="284"/>
      <c r="R53" s="284"/>
      <c r="S53" s="284"/>
      <c r="T53" s="285"/>
      <c r="U53" s="286"/>
      <c r="V53" s="287"/>
      <c r="W53" s="287"/>
      <c r="X53" s="287"/>
      <c r="Y53" s="285"/>
      <c r="Z53" s="136"/>
      <c r="AA53" s="288"/>
      <c r="AB53" s="289"/>
      <c r="AD53" s="167" t="str">
        <f xml:space="preserve"> IF( SUM( AH53:AS53 ) = 0, 0,$AH$5 )</f>
        <v>Please complete all cells in row</v>
      </c>
      <c r="AE53" s="167"/>
      <c r="AG53" s="282"/>
      <c r="AH53" s="151"/>
      <c r="AI53" s="151"/>
      <c r="AJ53" s="168">
        <f t="shared" si="19"/>
        <v>1</v>
      </c>
      <c r="AK53" s="168">
        <f t="shared" si="19"/>
        <v>1</v>
      </c>
      <c r="AL53" s="168">
        <f t="shared" si="19"/>
        <v>1</v>
      </c>
      <c r="AM53" s="168">
        <f t="shared" si="19"/>
        <v>1</v>
      </c>
      <c r="AN53" s="168">
        <f t="shared" si="19"/>
        <v>1</v>
      </c>
      <c r="AO53" s="168">
        <f t="shared" si="19"/>
        <v>1</v>
      </c>
      <c r="AP53" s="168">
        <f t="shared" si="19"/>
        <v>1</v>
      </c>
      <c r="AQ53" s="168">
        <f t="shared" si="19"/>
        <v>1</v>
      </c>
      <c r="AR53" s="168">
        <f t="shared" si="19"/>
        <v>1</v>
      </c>
      <c r="AS53" s="168">
        <f t="shared" si="19"/>
        <v>1</v>
      </c>
      <c r="AT53" s="282"/>
      <c r="AV53" s="282"/>
      <c r="AW53" s="151"/>
      <c r="AX53" s="151"/>
      <c r="AY53" s="151"/>
      <c r="AZ53" s="151"/>
      <c r="BA53" s="151"/>
      <c r="BB53" s="151"/>
      <c r="BC53" s="151"/>
      <c r="BD53" s="151"/>
      <c r="BE53" s="151"/>
      <c r="BF53" s="151"/>
      <c r="BG53" s="151"/>
      <c r="BH53" s="151"/>
      <c r="BI53" s="151"/>
      <c r="BJ53" s="151"/>
      <c r="BK53" s="282"/>
    </row>
    <row r="54" spans="2:63">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D54" s="167"/>
      <c r="AE54" s="290"/>
      <c r="AG54" s="291"/>
      <c r="AH54" s="151"/>
      <c r="AI54" s="151"/>
      <c r="AJ54" s="151"/>
      <c r="AK54" s="151"/>
      <c r="AL54" s="151"/>
      <c r="AM54" s="151"/>
      <c r="AN54" s="151"/>
      <c r="AO54" s="151"/>
      <c r="AP54" s="151"/>
      <c r="AQ54" s="151"/>
      <c r="AR54" s="151"/>
      <c r="AS54" s="151"/>
      <c r="AT54" s="291"/>
    </row>
    <row r="55" spans="2:63" ht="14.5">
      <c r="B55" s="292" t="s">
        <v>176</v>
      </c>
      <c r="C55" s="293"/>
      <c r="D55" s="293"/>
      <c r="E55" s="293"/>
      <c r="F55" s="293"/>
      <c r="G55" s="293"/>
      <c r="H55" s="293"/>
      <c r="I55" s="293"/>
      <c r="J55" s="293"/>
      <c r="K55" s="294"/>
      <c r="L55" s="294"/>
      <c r="M55" s="295"/>
      <c r="N55" s="295"/>
      <c r="O55" s="295"/>
      <c r="P55" s="296"/>
      <c r="Q55" s="296"/>
      <c r="R55" s="296"/>
      <c r="S55" s="296"/>
      <c r="T55" s="296"/>
      <c r="U55" s="136"/>
      <c r="V55" s="136"/>
      <c r="W55" s="136"/>
      <c r="X55" s="136"/>
      <c r="Y55" s="136"/>
      <c r="Z55" s="136"/>
      <c r="AA55" s="136"/>
      <c r="AD55" s="167"/>
      <c r="AE55" s="290"/>
      <c r="AG55" s="291"/>
      <c r="AH55" s="151"/>
      <c r="AI55" s="151"/>
      <c r="AJ55" s="151"/>
      <c r="AK55" s="151"/>
      <c r="AL55" s="151"/>
      <c r="AM55" s="151"/>
      <c r="AN55" s="151"/>
      <c r="AO55" s="151"/>
      <c r="AP55" s="151"/>
      <c r="AQ55" s="151"/>
      <c r="AR55" s="151"/>
      <c r="AS55" s="151"/>
      <c r="AT55" s="291"/>
    </row>
    <row r="56" spans="2:63" ht="14.5">
      <c r="B56" s="297"/>
      <c r="C56" s="298" t="s">
        <v>177</v>
      </c>
      <c r="D56" s="298"/>
      <c r="E56" s="293"/>
      <c r="F56" s="293"/>
      <c r="G56" s="293"/>
      <c r="H56" s="293"/>
      <c r="I56" s="293"/>
      <c r="J56" s="293"/>
      <c r="K56" s="293"/>
      <c r="L56" s="293"/>
      <c r="M56" s="295"/>
      <c r="N56" s="295"/>
      <c r="O56" s="295"/>
      <c r="P56" s="296"/>
      <c r="Q56" s="296"/>
      <c r="R56" s="296"/>
      <c r="S56" s="296"/>
      <c r="T56" s="296"/>
      <c r="U56" s="136"/>
      <c r="V56" s="136"/>
      <c r="W56" s="136"/>
      <c r="X56" s="136"/>
      <c r="Y56" s="136"/>
      <c r="Z56" s="136"/>
      <c r="AA56" s="136"/>
      <c r="AD56" s="299"/>
      <c r="AE56" s="300"/>
      <c r="AG56" s="291"/>
      <c r="AH56" s="301">
        <f>SUM(AH24:AS54)</f>
        <v>152</v>
      </c>
      <c r="AI56" s="151"/>
      <c r="AJ56" s="151"/>
      <c r="AK56" s="151"/>
      <c r="AL56" s="151"/>
      <c r="AM56" s="151"/>
      <c r="AN56" s="151"/>
      <c r="AO56" s="151"/>
      <c r="AP56" s="151"/>
      <c r="AQ56" s="151"/>
      <c r="AR56" s="151"/>
      <c r="AS56" s="151"/>
      <c r="AT56" s="291"/>
    </row>
    <row r="57" spans="2:63" ht="14.5">
      <c r="B57" s="302"/>
      <c r="C57" s="298" t="s">
        <v>178</v>
      </c>
      <c r="D57" s="298"/>
      <c r="E57" s="293"/>
      <c r="F57" s="293"/>
      <c r="G57" s="293"/>
      <c r="H57" s="293"/>
      <c r="I57" s="293"/>
      <c r="J57" s="293"/>
      <c r="K57" s="293"/>
      <c r="L57" s="293"/>
      <c r="M57" s="295"/>
      <c r="N57" s="295"/>
      <c r="O57" s="295"/>
      <c r="P57" s="296"/>
      <c r="Q57" s="296"/>
      <c r="R57" s="296"/>
      <c r="S57" s="296"/>
      <c r="T57" s="296"/>
      <c r="U57" s="136"/>
      <c r="V57" s="136"/>
      <c r="W57" s="136"/>
      <c r="X57" s="136"/>
      <c r="Y57" s="136"/>
      <c r="Z57" s="136"/>
      <c r="AA57" s="136"/>
      <c r="AG57" s="291"/>
      <c r="AH57" s="303"/>
      <c r="AT57" s="291"/>
    </row>
    <row r="58" spans="2:63" ht="14.5">
      <c r="B58" s="305"/>
      <c r="C58" s="298" t="s">
        <v>179</v>
      </c>
      <c r="D58" s="298"/>
      <c r="E58" s="293"/>
      <c r="F58" s="293"/>
      <c r="G58" s="293"/>
      <c r="H58" s="293"/>
      <c r="I58" s="293"/>
      <c r="J58" s="293"/>
      <c r="K58" s="293"/>
      <c r="L58" s="293"/>
      <c r="M58" s="295"/>
      <c r="N58" s="295"/>
      <c r="O58" s="295"/>
      <c r="P58" s="296"/>
      <c r="Q58" s="296"/>
      <c r="R58" s="296"/>
      <c r="S58" s="296"/>
      <c r="T58" s="296"/>
      <c r="U58" s="136"/>
      <c r="V58" s="136"/>
      <c r="W58" s="136"/>
      <c r="X58" s="136"/>
      <c r="Y58" s="136"/>
      <c r="Z58" s="136"/>
      <c r="AA58" s="136"/>
      <c r="AG58" s="291"/>
      <c r="AH58" s="306"/>
      <c r="AT58" s="291"/>
    </row>
    <row r="59" spans="2:63" ht="14.5">
      <c r="B59" s="307"/>
      <c r="C59" s="298" t="s">
        <v>180</v>
      </c>
      <c r="D59" s="298"/>
      <c r="E59" s="293"/>
      <c r="F59" s="293"/>
      <c r="G59" s="293"/>
      <c r="H59" s="293"/>
      <c r="I59" s="293"/>
      <c r="J59" s="293"/>
      <c r="K59" s="293"/>
      <c r="L59" s="293"/>
      <c r="M59" s="295"/>
      <c r="N59" s="295"/>
      <c r="O59" s="295"/>
      <c r="P59" s="296"/>
      <c r="Q59" s="296"/>
      <c r="R59" s="296"/>
      <c r="S59" s="296"/>
      <c r="T59" s="296"/>
      <c r="U59" s="136"/>
      <c r="V59" s="136"/>
      <c r="W59" s="136"/>
      <c r="X59" s="136"/>
      <c r="Y59" s="136"/>
      <c r="Z59" s="136"/>
      <c r="AA59" s="136"/>
      <c r="AG59" s="291"/>
      <c r="AH59" s="306"/>
      <c r="AT59" s="291"/>
    </row>
    <row r="60" spans="2:63" ht="15" thickBot="1">
      <c r="B60" s="295"/>
      <c r="C60" s="295"/>
      <c r="D60" s="295"/>
      <c r="E60" s="295"/>
      <c r="F60" s="295"/>
      <c r="G60" s="295"/>
      <c r="H60" s="295"/>
      <c r="I60" s="295"/>
      <c r="J60" s="295"/>
      <c r="K60" s="295"/>
      <c r="L60" s="295"/>
      <c r="M60" s="295"/>
      <c r="N60" s="295"/>
      <c r="O60" s="295"/>
      <c r="P60" s="296"/>
      <c r="Q60" s="296"/>
      <c r="R60" s="296"/>
      <c r="S60" s="296"/>
      <c r="T60" s="296"/>
      <c r="U60" s="136"/>
      <c r="V60" s="136"/>
      <c r="W60" s="136"/>
      <c r="X60" s="136"/>
      <c r="Y60" s="136"/>
      <c r="Z60" s="136"/>
      <c r="AA60" s="136"/>
      <c r="AG60" s="291"/>
      <c r="AH60" s="306"/>
      <c r="AT60" s="291"/>
    </row>
    <row r="61" spans="2:63" ht="15.5" thickBot="1">
      <c r="B61" s="593" t="s">
        <v>181</v>
      </c>
      <c r="C61" s="594"/>
      <c r="D61" s="594"/>
      <c r="E61" s="594"/>
      <c r="F61" s="594"/>
      <c r="G61" s="594"/>
      <c r="H61" s="594"/>
      <c r="I61" s="594"/>
      <c r="J61" s="594"/>
      <c r="K61" s="594"/>
      <c r="L61" s="594"/>
      <c r="M61" s="594"/>
      <c r="N61" s="594"/>
      <c r="O61" s="594"/>
      <c r="P61" s="594"/>
      <c r="Q61" s="594"/>
      <c r="R61" s="594"/>
      <c r="S61" s="595"/>
      <c r="T61" s="308"/>
      <c r="U61" s="309"/>
      <c r="V61" s="136"/>
      <c r="W61" s="136"/>
      <c r="X61" s="136"/>
      <c r="Y61" s="136"/>
      <c r="Z61" s="136"/>
      <c r="AA61" s="136"/>
      <c r="AG61" s="291"/>
      <c r="AH61" s="303"/>
      <c r="AT61" s="291"/>
    </row>
    <row r="62" spans="2:63" ht="15.5" thickBot="1">
      <c r="B62" s="308"/>
      <c r="C62" s="310"/>
      <c r="D62" s="311"/>
      <c r="E62" s="311"/>
      <c r="F62" s="311"/>
      <c r="G62" s="311"/>
      <c r="H62" s="311"/>
      <c r="I62" s="311"/>
      <c r="J62" s="311"/>
      <c r="K62" s="295"/>
      <c r="L62" s="295"/>
      <c r="M62" s="295"/>
      <c r="N62" s="295"/>
      <c r="O62" s="295"/>
      <c r="P62" s="296"/>
      <c r="Q62" s="296"/>
      <c r="R62" s="296"/>
      <c r="S62" s="296"/>
      <c r="T62" s="312"/>
      <c r="U62" s="309"/>
      <c r="V62" s="136"/>
      <c r="W62" s="136"/>
      <c r="X62" s="136"/>
      <c r="Y62" s="136"/>
      <c r="Z62" s="136"/>
      <c r="AA62" s="136"/>
      <c r="AG62" s="291"/>
      <c r="AH62" s="306"/>
      <c r="AT62" s="291"/>
    </row>
    <row r="63" spans="2:63" ht="30" customHeight="1" thickBot="1">
      <c r="B63" s="586" t="s">
        <v>182</v>
      </c>
      <c r="C63" s="587"/>
      <c r="D63" s="587"/>
      <c r="E63" s="587"/>
      <c r="F63" s="587"/>
      <c r="G63" s="587"/>
      <c r="H63" s="587"/>
      <c r="I63" s="587"/>
      <c r="J63" s="587"/>
      <c r="K63" s="587"/>
      <c r="L63" s="587"/>
      <c r="M63" s="587"/>
      <c r="N63" s="587"/>
      <c r="O63" s="587"/>
      <c r="P63" s="587"/>
      <c r="Q63" s="587"/>
      <c r="R63" s="587"/>
      <c r="S63" s="588"/>
      <c r="T63" s="313"/>
      <c r="U63" s="309"/>
      <c r="V63" s="136"/>
      <c r="W63" s="136"/>
      <c r="X63" s="136"/>
      <c r="Y63" s="136"/>
      <c r="Z63" s="136"/>
      <c r="AA63" s="136"/>
      <c r="AH63" s="306"/>
    </row>
    <row r="64" spans="2:63" ht="15" thickBot="1">
      <c r="B64" s="314"/>
      <c r="C64" s="315"/>
      <c r="D64" s="314"/>
      <c r="E64" s="314"/>
      <c r="F64" s="314"/>
      <c r="G64" s="314"/>
      <c r="H64" s="316"/>
      <c r="I64" s="316"/>
      <c r="J64" s="316"/>
      <c r="K64" s="295"/>
      <c r="L64" s="295"/>
      <c r="M64" s="295"/>
      <c r="N64" s="295"/>
      <c r="O64" s="295"/>
      <c r="P64" s="296"/>
      <c r="Q64" s="296"/>
      <c r="R64" s="296"/>
      <c r="S64" s="296"/>
      <c r="T64" s="312"/>
      <c r="U64" s="309"/>
      <c r="V64" s="136"/>
      <c r="W64" s="136"/>
      <c r="X64" s="136"/>
      <c r="Y64" s="136"/>
      <c r="Z64" s="136"/>
      <c r="AA64" s="136"/>
      <c r="AH64" s="306"/>
    </row>
    <row r="65" spans="2:34" ht="15" customHeight="1">
      <c r="B65" s="317" t="s">
        <v>183</v>
      </c>
      <c r="C65" s="603" t="s">
        <v>184</v>
      </c>
      <c r="D65" s="604"/>
      <c r="E65" s="604"/>
      <c r="F65" s="604"/>
      <c r="G65" s="604"/>
      <c r="H65" s="604"/>
      <c r="I65" s="604"/>
      <c r="J65" s="604"/>
      <c r="K65" s="604"/>
      <c r="L65" s="604"/>
      <c r="M65" s="604"/>
      <c r="N65" s="604"/>
      <c r="O65" s="604"/>
      <c r="P65" s="604"/>
      <c r="Q65" s="604"/>
      <c r="R65" s="604"/>
      <c r="S65" s="605"/>
      <c r="T65" s="318"/>
      <c r="U65" s="309"/>
      <c r="V65" s="136"/>
      <c r="W65" s="136"/>
      <c r="X65" s="136"/>
      <c r="Y65" s="136"/>
      <c r="Z65" s="136"/>
      <c r="AA65" s="136"/>
      <c r="AH65" s="306"/>
    </row>
    <row r="66" spans="2:34" ht="15" customHeight="1">
      <c r="B66" s="319" t="s">
        <v>185</v>
      </c>
      <c r="C66" s="320" t="str">
        <f>$C$5</f>
        <v>Retail price index</v>
      </c>
      <c r="D66" s="320"/>
      <c r="E66" s="320"/>
      <c r="F66" s="320"/>
      <c r="G66" s="320"/>
      <c r="H66" s="320"/>
      <c r="I66" s="320"/>
      <c r="J66" s="320"/>
      <c r="K66" s="320"/>
      <c r="L66" s="320"/>
      <c r="M66" s="320"/>
      <c r="N66" s="320"/>
      <c r="O66" s="320"/>
      <c r="P66" s="320"/>
      <c r="Q66" s="320"/>
      <c r="R66" s="320"/>
      <c r="S66" s="321"/>
      <c r="T66" s="318"/>
      <c r="U66" s="309"/>
      <c r="V66" s="136"/>
      <c r="W66" s="136"/>
      <c r="X66" s="136"/>
      <c r="Y66" s="136"/>
      <c r="Z66" s="136"/>
      <c r="AA66" s="136"/>
      <c r="AH66" s="306"/>
    </row>
    <row r="67" spans="2:34" ht="60" customHeight="1">
      <c r="B67" s="322" t="s">
        <v>186</v>
      </c>
      <c r="C67" s="596" t="s">
        <v>187</v>
      </c>
      <c r="D67" s="597"/>
      <c r="E67" s="597"/>
      <c r="F67" s="597"/>
      <c r="G67" s="597"/>
      <c r="H67" s="597"/>
      <c r="I67" s="597"/>
      <c r="J67" s="597"/>
      <c r="K67" s="597"/>
      <c r="L67" s="597"/>
      <c r="M67" s="597"/>
      <c r="N67" s="597"/>
      <c r="O67" s="597"/>
      <c r="P67" s="597"/>
      <c r="Q67" s="597"/>
      <c r="R67" s="597"/>
      <c r="S67" s="598"/>
      <c r="T67" s="323"/>
      <c r="U67" s="309"/>
      <c r="V67" s="136"/>
      <c r="W67" s="136"/>
      <c r="X67" s="136"/>
      <c r="Y67" s="136"/>
      <c r="Z67" s="136"/>
      <c r="AA67" s="136"/>
      <c r="AH67" s="306"/>
    </row>
    <row r="68" spans="2:34" ht="15" customHeight="1">
      <c r="B68" s="319" t="s">
        <v>188</v>
      </c>
      <c r="C68" s="320" t="str">
        <f>$C$20</f>
        <v>Consumer price index (including housing costs)</v>
      </c>
      <c r="D68" s="320"/>
      <c r="E68" s="320"/>
      <c r="F68" s="320"/>
      <c r="G68" s="320"/>
      <c r="H68" s="320"/>
      <c r="I68" s="320"/>
      <c r="J68" s="320"/>
      <c r="K68" s="320"/>
      <c r="L68" s="320"/>
      <c r="M68" s="320"/>
      <c r="N68" s="320"/>
      <c r="O68" s="320"/>
      <c r="P68" s="320"/>
      <c r="Q68" s="320"/>
      <c r="R68" s="320"/>
      <c r="S68" s="321"/>
      <c r="T68" s="323"/>
      <c r="U68" s="309"/>
      <c r="V68" s="136"/>
      <c r="W68" s="136"/>
      <c r="X68" s="136"/>
      <c r="Y68" s="136"/>
      <c r="Z68" s="136"/>
      <c r="AA68" s="136"/>
    </row>
    <row r="69" spans="2:34" ht="60" customHeight="1">
      <c r="B69" s="322" t="s">
        <v>189</v>
      </c>
      <c r="C69" s="596" t="s">
        <v>190</v>
      </c>
      <c r="D69" s="597"/>
      <c r="E69" s="597"/>
      <c r="F69" s="597"/>
      <c r="G69" s="597"/>
      <c r="H69" s="597"/>
      <c r="I69" s="597"/>
      <c r="J69" s="597"/>
      <c r="K69" s="597"/>
      <c r="L69" s="597"/>
      <c r="M69" s="597"/>
      <c r="N69" s="597"/>
      <c r="O69" s="597"/>
      <c r="P69" s="597"/>
      <c r="Q69" s="597"/>
      <c r="R69" s="597"/>
      <c r="S69" s="598"/>
      <c r="T69" s="323"/>
      <c r="U69" s="309"/>
      <c r="V69" s="136"/>
      <c r="W69" s="136"/>
      <c r="X69" s="136"/>
      <c r="Y69" s="136"/>
      <c r="Z69" s="136"/>
      <c r="AA69" s="136"/>
    </row>
    <row r="70" spans="2:34" ht="15" customHeight="1">
      <c r="B70" s="319" t="s">
        <v>191</v>
      </c>
      <c r="C70" s="320" t="str">
        <f>$C$35</f>
        <v>Indexation rate for index linked debt percentage increase</v>
      </c>
      <c r="D70" s="320"/>
      <c r="E70" s="320"/>
      <c r="F70" s="320"/>
      <c r="G70" s="320"/>
      <c r="H70" s="320"/>
      <c r="I70" s="320"/>
      <c r="J70" s="320"/>
      <c r="K70" s="320"/>
      <c r="L70" s="320"/>
      <c r="M70" s="320"/>
      <c r="N70" s="320"/>
      <c r="O70" s="320"/>
      <c r="P70" s="320"/>
      <c r="Q70" s="320"/>
      <c r="R70" s="320"/>
      <c r="S70" s="321"/>
      <c r="T70" s="323"/>
      <c r="U70" s="309"/>
      <c r="V70" s="136"/>
      <c r="W70" s="136"/>
      <c r="X70" s="136"/>
      <c r="Y70" s="136"/>
      <c r="Z70" s="136"/>
      <c r="AA70" s="136"/>
    </row>
    <row r="71" spans="2:34" ht="15" customHeight="1">
      <c r="B71" s="324">
        <v>27</v>
      </c>
      <c r="C71" s="606" t="s">
        <v>192</v>
      </c>
      <c r="D71" s="606"/>
      <c r="E71" s="606"/>
      <c r="F71" s="606"/>
      <c r="G71" s="606"/>
      <c r="H71" s="606"/>
      <c r="I71" s="606"/>
      <c r="J71" s="606"/>
      <c r="K71" s="606"/>
      <c r="L71" s="606"/>
      <c r="M71" s="606"/>
      <c r="N71" s="606"/>
      <c r="O71" s="606"/>
      <c r="P71" s="606"/>
      <c r="Q71" s="606"/>
      <c r="R71" s="606"/>
      <c r="S71" s="607"/>
      <c r="T71" s="323"/>
      <c r="U71" s="309"/>
      <c r="V71" s="136"/>
      <c r="W71" s="136"/>
      <c r="X71" s="136"/>
      <c r="Y71" s="136"/>
      <c r="Z71" s="136"/>
      <c r="AA71" s="136"/>
    </row>
    <row r="72" spans="2:34" ht="15" customHeight="1">
      <c r="B72" s="319" t="s">
        <v>193</v>
      </c>
      <c r="C72" s="320" t="str">
        <f>$C$38</f>
        <v>Financial year average indices</v>
      </c>
      <c r="D72" s="320"/>
      <c r="E72" s="320"/>
      <c r="F72" s="320"/>
      <c r="G72" s="320"/>
      <c r="H72" s="320"/>
      <c r="I72" s="320"/>
      <c r="J72" s="320"/>
      <c r="K72" s="320"/>
      <c r="L72" s="320"/>
      <c r="M72" s="320"/>
      <c r="N72" s="320"/>
      <c r="O72" s="320"/>
      <c r="P72" s="320"/>
      <c r="Q72" s="320"/>
      <c r="R72" s="320"/>
      <c r="S72" s="321"/>
      <c r="T72" s="323"/>
      <c r="U72" s="309"/>
      <c r="V72" s="136"/>
      <c r="W72" s="136"/>
      <c r="X72" s="136"/>
      <c r="Y72" s="136"/>
      <c r="Z72" s="136"/>
      <c r="AA72" s="136"/>
    </row>
    <row r="73" spans="2:34" ht="15" customHeight="1">
      <c r="B73" s="322" t="s">
        <v>194</v>
      </c>
      <c r="C73" s="606" t="s">
        <v>195</v>
      </c>
      <c r="D73" s="606"/>
      <c r="E73" s="606"/>
      <c r="F73" s="606"/>
      <c r="G73" s="606"/>
      <c r="H73" s="606"/>
      <c r="I73" s="606"/>
      <c r="J73" s="606"/>
      <c r="K73" s="606"/>
      <c r="L73" s="606"/>
      <c r="M73" s="606"/>
      <c r="N73" s="606"/>
      <c r="O73" s="606"/>
      <c r="P73" s="606"/>
      <c r="Q73" s="606"/>
      <c r="R73" s="606"/>
      <c r="S73" s="607"/>
      <c r="T73" s="323"/>
      <c r="U73" s="309"/>
      <c r="V73" s="136"/>
      <c r="W73" s="136"/>
      <c r="X73" s="136"/>
      <c r="Y73" s="136"/>
      <c r="Z73" s="136"/>
      <c r="AA73" s="136"/>
    </row>
    <row r="74" spans="2:34" ht="15" customHeight="1">
      <c r="B74" s="319" t="s">
        <v>196</v>
      </c>
      <c r="C74" s="320" t="str">
        <f>$C$42</f>
        <v>Year on year % change</v>
      </c>
      <c r="D74" s="320"/>
      <c r="E74" s="320"/>
      <c r="F74" s="320"/>
      <c r="G74" s="320"/>
      <c r="H74" s="320"/>
      <c r="I74" s="320"/>
      <c r="J74" s="320"/>
      <c r="K74" s="320"/>
      <c r="L74" s="320"/>
      <c r="M74" s="320"/>
      <c r="N74" s="320"/>
      <c r="O74" s="320"/>
      <c r="P74" s="320"/>
      <c r="Q74" s="320"/>
      <c r="R74" s="320"/>
      <c r="S74" s="321"/>
      <c r="T74" s="323"/>
      <c r="U74" s="309"/>
      <c r="V74" s="136"/>
      <c r="W74" s="136"/>
      <c r="X74" s="136"/>
      <c r="Y74" s="136"/>
      <c r="Z74" s="136"/>
      <c r="AA74" s="136"/>
    </row>
    <row r="75" spans="2:34" ht="15" customHeight="1">
      <c r="B75" s="325" t="s">
        <v>197</v>
      </c>
      <c r="C75" s="599" t="s">
        <v>198</v>
      </c>
      <c r="D75" s="599"/>
      <c r="E75" s="599"/>
      <c r="F75" s="599"/>
      <c r="G75" s="599"/>
      <c r="H75" s="599"/>
      <c r="I75" s="599"/>
      <c r="J75" s="599"/>
      <c r="K75" s="599"/>
      <c r="L75" s="599"/>
      <c r="M75" s="599"/>
      <c r="N75" s="599"/>
      <c r="O75" s="599"/>
      <c r="P75" s="599"/>
      <c r="Q75" s="599"/>
      <c r="R75" s="599"/>
      <c r="S75" s="600"/>
      <c r="T75" s="323"/>
      <c r="U75" s="309"/>
      <c r="V75" s="136"/>
      <c r="W75" s="136"/>
      <c r="X75" s="136"/>
      <c r="Y75" s="136"/>
      <c r="Z75" s="136"/>
      <c r="AA75" s="136"/>
    </row>
    <row r="76" spans="2:34" ht="15" customHeight="1">
      <c r="B76" s="325">
        <v>36</v>
      </c>
      <c r="C76" s="596" t="s">
        <v>199</v>
      </c>
      <c r="D76" s="597"/>
      <c r="E76" s="597"/>
      <c r="F76" s="597"/>
      <c r="G76" s="597"/>
      <c r="H76" s="597"/>
      <c r="I76" s="597"/>
      <c r="J76" s="597"/>
      <c r="K76" s="597"/>
      <c r="L76" s="597"/>
      <c r="M76" s="597"/>
      <c r="N76" s="597"/>
      <c r="O76" s="597"/>
      <c r="P76" s="597"/>
      <c r="Q76" s="597"/>
      <c r="R76" s="597"/>
      <c r="S76" s="598"/>
      <c r="T76" s="323"/>
      <c r="U76" s="309"/>
      <c r="V76" s="136"/>
      <c r="W76" s="136"/>
      <c r="X76" s="136"/>
      <c r="Y76" s="136"/>
      <c r="Z76" s="136"/>
      <c r="AA76" s="136"/>
    </row>
    <row r="77" spans="2:34" ht="15" customHeight="1">
      <c r="B77" s="319" t="s">
        <v>200</v>
      </c>
      <c r="C77" s="320" t="str">
        <f>$C$51</f>
        <v>Long term inflation rates</v>
      </c>
      <c r="D77" s="320"/>
      <c r="E77" s="320"/>
      <c r="F77" s="320"/>
      <c r="G77" s="320"/>
      <c r="H77" s="320"/>
      <c r="I77" s="320"/>
      <c r="J77" s="320"/>
      <c r="K77" s="320"/>
      <c r="L77" s="320"/>
      <c r="M77" s="320"/>
      <c r="N77" s="320"/>
      <c r="O77" s="320"/>
      <c r="P77" s="320"/>
      <c r="Q77" s="320"/>
      <c r="R77" s="320"/>
      <c r="S77" s="321"/>
      <c r="T77" s="323"/>
      <c r="U77" s="309"/>
      <c r="V77" s="136"/>
      <c r="W77" s="136"/>
      <c r="X77" s="136"/>
      <c r="Y77" s="136"/>
      <c r="Z77" s="136"/>
      <c r="AA77" s="136"/>
    </row>
    <row r="78" spans="2:34" ht="15" customHeight="1">
      <c r="B78" s="326">
        <v>37</v>
      </c>
      <c r="C78" s="599" t="s">
        <v>201</v>
      </c>
      <c r="D78" s="599"/>
      <c r="E78" s="599"/>
      <c r="F78" s="599"/>
      <c r="G78" s="599"/>
      <c r="H78" s="599"/>
      <c r="I78" s="599"/>
      <c r="J78" s="599"/>
      <c r="K78" s="599"/>
      <c r="L78" s="599"/>
      <c r="M78" s="599"/>
      <c r="N78" s="599"/>
      <c r="O78" s="599"/>
      <c r="P78" s="599"/>
      <c r="Q78" s="599"/>
      <c r="R78" s="599"/>
      <c r="S78" s="600"/>
    </row>
    <row r="79" spans="2:34" ht="15" customHeight="1" thickBot="1">
      <c r="B79" s="327">
        <v>38</v>
      </c>
      <c r="C79" s="601" t="s">
        <v>202</v>
      </c>
      <c r="D79" s="601"/>
      <c r="E79" s="601"/>
      <c r="F79" s="601"/>
      <c r="G79" s="601"/>
      <c r="H79" s="601"/>
      <c r="I79" s="601"/>
      <c r="J79" s="601"/>
      <c r="K79" s="601"/>
      <c r="L79" s="601"/>
      <c r="M79" s="601"/>
      <c r="N79" s="601"/>
      <c r="O79" s="601"/>
      <c r="P79" s="601"/>
      <c r="Q79" s="601"/>
      <c r="R79" s="601"/>
      <c r="S79" s="602"/>
    </row>
    <row r="80" spans="2:34"/>
  </sheetData>
  <sheetProtection selectLockedCells="1" autoFilter="0"/>
  <mergeCells count="15">
    <mergeCell ref="C76:S76"/>
    <mergeCell ref="C78:S78"/>
    <mergeCell ref="C79:S79"/>
    <mergeCell ref="C65:S65"/>
    <mergeCell ref="C67:S67"/>
    <mergeCell ref="C69:S69"/>
    <mergeCell ref="C71:S71"/>
    <mergeCell ref="C73:S73"/>
    <mergeCell ref="C75:S75"/>
    <mergeCell ref="B63:S63"/>
    <mergeCell ref="AA1:AD1"/>
    <mergeCell ref="B3:C3"/>
    <mergeCell ref="AH4:AS4"/>
    <mergeCell ref="AW4:BJ4"/>
    <mergeCell ref="B61:S61"/>
  </mergeCells>
  <conditionalFormatting sqref="AD6:AE56">
    <cfRule type="cellIs" dxfId="0" priority="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15"/>
  <sheetViews>
    <sheetView tabSelected="1" zoomScale="90" zoomScaleNormal="90" workbookViewId="0">
      <selection activeCell="D32" sqref="D32"/>
    </sheetView>
  </sheetViews>
  <sheetFormatPr defaultColWidth="0" defaultRowHeight="12.5"/>
  <cols>
    <col min="1" max="2" width="9.08984375" customWidth="1"/>
    <col min="3" max="3" width="87.08984375" customWidth="1"/>
    <col min="4" max="4" width="22.6328125" customWidth="1"/>
    <col min="5" max="5" width="39.7265625" customWidth="1"/>
    <col min="6" max="6" width="9.08984375" customWidth="1"/>
    <col min="7" max="16384" width="9.08984375" hidden="1"/>
  </cols>
  <sheetData>
    <row r="1" spans="1:5">
      <c r="A1" s="567"/>
      <c r="B1" s="568"/>
      <c r="C1" s="569"/>
      <c r="D1" s="569"/>
    </row>
    <row r="2" spans="1:5" ht="22.5">
      <c r="A2" s="567"/>
      <c r="B2" s="570" t="s">
        <v>824</v>
      </c>
      <c r="C2" s="569"/>
      <c r="D2" s="569"/>
    </row>
    <row r="3" spans="1:5">
      <c r="A3" s="567"/>
      <c r="B3" s="568"/>
      <c r="C3" s="569"/>
      <c r="D3" s="569"/>
    </row>
    <row r="4" spans="1:5">
      <c r="A4" s="567"/>
      <c r="B4" s="568"/>
      <c r="C4" s="569"/>
      <c r="D4" s="569"/>
    </row>
    <row r="5" spans="1:5" ht="13">
      <c r="A5" s="567"/>
      <c r="B5" s="568" t="s">
        <v>825</v>
      </c>
      <c r="C5" s="571">
        <v>8</v>
      </c>
      <c r="D5" s="572"/>
    </row>
    <row r="6" spans="1:5" ht="13">
      <c r="A6" s="567"/>
      <c r="B6" s="568" t="s">
        <v>826</v>
      </c>
      <c r="C6" s="573" t="s">
        <v>827</v>
      </c>
      <c r="D6" s="572"/>
    </row>
    <row r="7" spans="1:5" ht="13">
      <c r="A7" s="567"/>
      <c r="B7" s="568" t="s">
        <v>828</v>
      </c>
      <c r="C7" s="573" t="s">
        <v>829</v>
      </c>
      <c r="D7" s="572"/>
    </row>
    <row r="8" spans="1:5">
      <c r="A8" s="567"/>
      <c r="B8" s="568"/>
      <c r="C8" s="569"/>
      <c r="D8" s="569"/>
    </row>
    <row r="9" spans="1:5">
      <c r="A9" s="567"/>
      <c r="B9" s="568"/>
      <c r="C9" s="569"/>
      <c r="D9" s="569"/>
    </row>
    <row r="10" spans="1:5" ht="13">
      <c r="A10" s="567"/>
      <c r="B10" s="574" t="s">
        <v>830</v>
      </c>
      <c r="C10" s="575" t="s">
        <v>831</v>
      </c>
      <c r="D10" s="576" t="s">
        <v>832</v>
      </c>
      <c r="E10" s="576" t="s">
        <v>833</v>
      </c>
    </row>
    <row r="11" spans="1:5" ht="13">
      <c r="A11" s="567"/>
      <c r="B11" s="574"/>
      <c r="C11" s="575"/>
      <c r="D11" s="575"/>
    </row>
    <row r="12" spans="1:5" ht="13">
      <c r="A12" s="567"/>
      <c r="B12" s="577">
        <v>1</v>
      </c>
      <c r="C12" s="575" t="s">
        <v>835</v>
      </c>
      <c r="D12" s="575"/>
    </row>
    <row r="13" spans="1:5">
      <c r="A13" s="567"/>
      <c r="B13" s="578"/>
      <c r="C13" s="584" t="s">
        <v>853</v>
      </c>
      <c r="D13" s="579" t="s">
        <v>834</v>
      </c>
      <c r="E13" s="580">
        <f>InpOverride!F34</f>
        <v>3</v>
      </c>
    </row>
    <row r="14" spans="1:5">
      <c r="C14" s="584"/>
      <c r="D14" s="579" t="s">
        <v>834</v>
      </c>
      <c r="E14" s="580">
        <f>InpOverride!Q44</f>
        <v>279.7</v>
      </c>
    </row>
    <row r="15" spans="1:5">
      <c r="C15" s="584"/>
      <c r="D15" s="579" t="s">
        <v>834</v>
      </c>
      <c r="E15" s="580">
        <f>InpOverride!Q59</f>
        <v>105.5</v>
      </c>
    </row>
  </sheetData>
  <mergeCells count="1">
    <mergeCell ref="C13:C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90" zoomScaleNormal="90" workbookViewId="0"/>
  </sheetViews>
  <sheetFormatPr defaultRowHeight="12.5" zeroHeight="1"/>
  <cols>
    <col min="2" max="6" width="19.6328125" customWidth="1"/>
  </cols>
  <sheetData>
    <row r="1" spans="1:28" s="554" customFormat="1" ht="25">
      <c r="A1" s="554" t="str">
        <f ca="1" xml:space="preserve"> RIGHT(CELL("filename", $A$1), LEN(CELL("filename", $A$1)) - SEARCH("]", CELL("filename", $A$1)))</f>
        <v>Userguide</v>
      </c>
    </row>
    <row r="2" spans="1:28"/>
    <row r="3" spans="1:28" s="25" customFormat="1" ht="13">
      <c r="A3" s="421" t="s">
        <v>715</v>
      </c>
      <c r="B3" s="421"/>
      <c r="C3" s="422"/>
      <c r="D3" s="421"/>
      <c r="E3" s="421"/>
      <c r="F3" s="421"/>
      <c r="G3" s="421"/>
      <c r="H3" s="421"/>
      <c r="I3" s="421"/>
      <c r="J3" s="421"/>
      <c r="K3" s="421"/>
      <c r="L3" s="421"/>
      <c r="M3" s="421"/>
      <c r="N3" s="421"/>
      <c r="O3" s="421"/>
      <c r="P3" s="421"/>
      <c r="Q3" s="421"/>
      <c r="R3" s="421"/>
      <c r="S3" s="421"/>
      <c r="T3" s="421"/>
      <c r="U3" s="421"/>
      <c r="V3" s="421"/>
      <c r="W3" s="421"/>
      <c r="X3" s="421"/>
      <c r="Y3" s="421"/>
      <c r="Z3" s="421"/>
      <c r="AA3" s="421"/>
      <c r="AB3" s="421"/>
    </row>
    <row r="4" spans="1:28"/>
    <row r="5" spans="1:28"/>
    <row r="6" spans="1:28">
      <c r="A6" s="482"/>
      <c r="B6" s="482" t="s">
        <v>721</v>
      </c>
      <c r="C6" s="482"/>
      <c r="D6" s="482" t="s">
        <v>720</v>
      </c>
      <c r="E6" s="482"/>
      <c r="F6" s="482" t="s">
        <v>723</v>
      </c>
    </row>
    <row r="7" spans="1:28">
      <c r="A7" s="482"/>
      <c r="B7" s="482"/>
      <c r="C7" s="482"/>
      <c r="D7" s="482"/>
      <c r="E7" s="482"/>
      <c r="F7" s="482"/>
    </row>
    <row r="8" spans="1:28">
      <c r="A8" s="482"/>
      <c r="B8" s="552" t="str">
        <f ca="1">Cover!A1</f>
        <v>Cover</v>
      </c>
      <c r="C8" s="482"/>
      <c r="D8" s="552" t="str">
        <f ca="1">Time!A1</f>
        <v>Time</v>
      </c>
      <c r="E8" s="482"/>
      <c r="F8" s="553" t="str">
        <f ca="1" xml:space="preserve"> Outputs!A1</f>
        <v>Outputs</v>
      </c>
    </row>
    <row r="9" spans="1:28">
      <c r="A9" s="482"/>
      <c r="B9" s="482" t="s">
        <v>716</v>
      </c>
      <c r="C9" s="482"/>
      <c r="D9" s="548" t="s">
        <v>717</v>
      </c>
      <c r="E9" s="482"/>
      <c r="F9" s="482" t="s">
        <v>722</v>
      </c>
    </row>
    <row r="10" spans="1:28">
      <c r="A10" s="482"/>
      <c r="B10" s="482"/>
      <c r="C10" s="482"/>
      <c r="D10" s="18"/>
      <c r="E10" s="482"/>
      <c r="F10" s="482"/>
    </row>
    <row r="11" spans="1:28">
      <c r="A11" s="482"/>
      <c r="B11" s="549" t="str">
        <f ca="1">A1</f>
        <v>Userguide</v>
      </c>
      <c r="C11" s="482"/>
      <c r="D11" s="552" t="str">
        <f ca="1">Inflation!A1</f>
        <v>Inflation</v>
      </c>
      <c r="E11" s="482"/>
      <c r="F11" s="553" t="e">
        <f>#REF!&amp; "F_Outputs"</f>
        <v>#REF!</v>
      </c>
    </row>
    <row r="12" spans="1:28">
      <c r="A12" s="482"/>
      <c r="B12" s="482" t="s">
        <v>719</v>
      </c>
      <c r="C12" s="482"/>
      <c r="D12" s="548" t="s">
        <v>726</v>
      </c>
      <c r="E12" s="482"/>
      <c r="F12" s="482" t="s">
        <v>818</v>
      </c>
    </row>
    <row r="13" spans="1:28">
      <c r="A13" s="482"/>
      <c r="B13" s="482"/>
      <c r="C13" s="482"/>
      <c r="D13" s="482" t="s">
        <v>725</v>
      </c>
      <c r="E13" s="482"/>
      <c r="F13" s="482"/>
    </row>
    <row r="14" spans="1:28">
      <c r="A14" s="482"/>
      <c r="B14" s="547" t="str">
        <f>F_InputsUNLINKED!A1&amp;"F_Inputs"</f>
        <v>F_Inputs</v>
      </c>
      <c r="C14" s="482"/>
      <c r="D14" s="482"/>
      <c r="E14" s="482"/>
      <c r="F14" s="553" t="str">
        <f ca="1">Check!A1</f>
        <v>Check</v>
      </c>
    </row>
    <row r="15" spans="1:28">
      <c r="A15" s="482"/>
      <c r="B15" s="482" t="s">
        <v>729</v>
      </c>
      <c r="C15" s="482"/>
      <c r="D15" s="482"/>
      <c r="E15" s="482"/>
      <c r="F15" s="482" t="s">
        <v>724</v>
      </c>
    </row>
    <row r="16" spans="1:28">
      <c r="A16" s="482"/>
      <c r="B16" s="482"/>
      <c r="C16" s="482"/>
      <c r="D16" s="482"/>
      <c r="E16" s="482"/>
      <c r="F16" s="482"/>
    </row>
    <row r="17" spans="1:28">
      <c r="A17" s="482"/>
      <c r="B17" s="547" t="str">
        <f>'ONS RPI Inputs'!A2&amp;"ONS RPI Inputs"</f>
        <v>ONS RPI Inputs</v>
      </c>
      <c r="C17" s="482"/>
      <c r="D17" s="482"/>
      <c r="E17" s="482"/>
      <c r="F17" s="482"/>
    </row>
    <row r="18" spans="1:28">
      <c r="A18" s="482"/>
      <c r="B18" s="548" t="s">
        <v>727</v>
      </c>
      <c r="C18" s="482"/>
      <c r="D18" s="482"/>
      <c r="E18" s="482"/>
      <c r="F18" s="482"/>
    </row>
    <row r="19" spans="1:28">
      <c r="A19" s="482"/>
      <c r="B19" s="482"/>
      <c r="C19" s="482"/>
      <c r="D19" s="482"/>
      <c r="E19" s="482"/>
      <c r="F19" s="482"/>
    </row>
    <row r="20" spans="1:28">
      <c r="A20" s="482"/>
      <c r="B20" s="547" t="str">
        <f>'ONS CPIH Inputs'!B1&amp;"ONS CPIH Inputs"</f>
        <v>ONS CPIH Inputs</v>
      </c>
      <c r="C20" s="482"/>
      <c r="D20" s="482"/>
      <c r="E20" s="482"/>
      <c r="F20" s="482"/>
    </row>
    <row r="21" spans="1:28">
      <c r="A21" s="482"/>
      <c r="B21" s="548" t="s">
        <v>728</v>
      </c>
      <c r="C21" s="482"/>
      <c r="D21" s="482"/>
      <c r="E21" s="482"/>
      <c r="F21" s="482"/>
    </row>
    <row r="22" spans="1:28"/>
    <row r="23" spans="1:28">
      <c r="B23" s="547" t="str">
        <f ca="1">InpOverride!A1</f>
        <v>InpOverride</v>
      </c>
    </row>
    <row r="24" spans="1:28">
      <c r="B24" s="548" t="s">
        <v>730</v>
      </c>
    </row>
    <row r="25" spans="1:28"/>
    <row r="26" spans="1:28"/>
    <row r="27" spans="1:28" s="25" customFormat="1" ht="13">
      <c r="A27" s="421" t="s">
        <v>731</v>
      </c>
      <c r="B27" s="421"/>
      <c r="C27" s="422"/>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row>
    <row r="28" spans="1:28"/>
    <row r="29" spans="1:28"/>
    <row r="30" spans="1:28">
      <c r="B30" t="s">
        <v>732</v>
      </c>
    </row>
    <row r="31" spans="1:28">
      <c r="B31" t="s">
        <v>733</v>
      </c>
    </row>
    <row r="32" spans="1:28" ht="6" customHeight="1"/>
    <row r="33" spans="1:6">
      <c r="B33" s="551" t="s">
        <v>734</v>
      </c>
    </row>
    <row r="34" spans="1:6">
      <c r="B34" s="551" t="s">
        <v>735</v>
      </c>
    </row>
    <row r="35" spans="1:6">
      <c r="B35" s="551" t="s">
        <v>736</v>
      </c>
    </row>
    <row r="36" spans="1:6" ht="5.25" customHeight="1"/>
    <row r="37" spans="1:6">
      <c r="B37" s="550" t="s">
        <v>737</v>
      </c>
    </row>
    <row r="38" spans="1:6">
      <c r="B38" s="555" t="str">
        <f xml:space="preserve"> InpOverride!E34</f>
        <v>Data set to use</v>
      </c>
      <c r="C38" s="555">
        <f xml:space="preserve"> InpOverride!F34</f>
        <v>3</v>
      </c>
    </row>
    <row r="39" spans="1:6">
      <c r="B39" t="s">
        <v>738</v>
      </c>
    </row>
    <row r="40" spans="1:6">
      <c r="B40" s="556" t="str">
        <f xml:space="preserve"> InpOverride!E81</f>
        <v>CPIH rate to use if data unavailable</v>
      </c>
      <c r="C40" s="556">
        <f xml:space="preserve"> InpOverride!F81</f>
        <v>0.02</v>
      </c>
    </row>
    <row r="41" spans="1:6">
      <c r="B41" s="556" t="str">
        <f xml:space="preserve"> InpOverride!E82</f>
        <v>RPI rate to use if data unavailable</v>
      </c>
      <c r="C41" s="556">
        <f xml:space="preserve"> InpOverride!F82</f>
        <v>0.03</v>
      </c>
    </row>
    <row r="42" spans="1:6" ht="5.25" customHeight="1"/>
    <row r="43" spans="1:6">
      <c r="B43" t="s">
        <v>739</v>
      </c>
    </row>
    <row r="44" spans="1:6">
      <c r="B44" t="s">
        <v>740</v>
      </c>
    </row>
    <row r="45" spans="1:6"/>
    <row r="46" spans="1:6"/>
    <row r="47" spans="1:6" s="449" customFormat="1" ht="13">
      <c r="A47" s="449" t="s">
        <v>67</v>
      </c>
      <c r="C47" s="345"/>
      <c r="D47" s="346"/>
      <c r="E47" s="345"/>
      <c r="F47" s="3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E41"/>
  <sheetViews>
    <sheetView zoomScale="90" zoomScaleNormal="90" workbookViewId="0"/>
  </sheetViews>
  <sheetFormatPr defaultColWidth="10.36328125" defaultRowHeight="12.5"/>
  <cols>
    <col min="1" max="1" width="4.81640625" customWidth="1"/>
    <col min="2" max="2" width="8.6328125" customWidth="1"/>
    <col min="3" max="3" width="39" customWidth="1"/>
    <col min="4" max="4" width="2.81640625" customWidth="1"/>
    <col min="5" max="5" width="16.6328125" customWidth="1"/>
    <col min="6" max="6" width="15.36328125" bestFit="1" customWidth="1"/>
    <col min="7" max="7" width="10.26953125" customWidth="1"/>
    <col min="8" max="8" width="15.08984375" bestFit="1" customWidth="1"/>
    <col min="9" max="9" width="8.36328125" customWidth="1"/>
    <col min="10" max="10" width="5.81640625" customWidth="1"/>
    <col min="11" max="11" width="10.26953125" customWidth="1"/>
    <col min="12" max="12" width="12.7265625" bestFit="1" customWidth="1"/>
    <col min="13" max="31" width="7.81640625" customWidth="1"/>
  </cols>
  <sheetData>
    <row r="1" spans="1:31">
      <c r="C1" t="s">
        <v>797</v>
      </c>
    </row>
    <row r="2" spans="1:31">
      <c r="A2" t="s">
        <v>33</v>
      </c>
      <c r="B2" t="s">
        <v>34</v>
      </c>
      <c r="C2" t="s">
        <v>35</v>
      </c>
      <c r="D2" t="s">
        <v>4</v>
      </c>
      <c r="E2" t="s">
        <v>36</v>
      </c>
      <c r="F2" t="s">
        <v>465</v>
      </c>
      <c r="G2" t="s">
        <v>466</v>
      </c>
      <c r="H2" t="s">
        <v>467</v>
      </c>
      <c r="I2" t="s">
        <v>468</v>
      </c>
      <c r="J2" t="s">
        <v>469</v>
      </c>
      <c r="K2" t="s">
        <v>470</v>
      </c>
      <c r="L2" t="s">
        <v>471</v>
      </c>
      <c r="M2" t="s">
        <v>77</v>
      </c>
      <c r="N2" t="s">
        <v>78</v>
      </c>
      <c r="O2" t="s">
        <v>79</v>
      </c>
      <c r="P2" t="s">
        <v>80</v>
      </c>
      <c r="Q2" t="s">
        <v>81</v>
      </c>
      <c r="R2" t="s">
        <v>37</v>
      </c>
      <c r="S2" t="s">
        <v>38</v>
      </c>
      <c r="T2" t="s">
        <v>39</v>
      </c>
      <c r="U2" t="s">
        <v>82</v>
      </c>
      <c r="V2" t="s">
        <v>40</v>
      </c>
      <c r="W2" t="s">
        <v>41</v>
      </c>
      <c r="X2" t="s">
        <v>42</v>
      </c>
      <c r="Y2" t="s">
        <v>43</v>
      </c>
      <c r="Z2" t="s">
        <v>44</v>
      </c>
      <c r="AA2" t="s">
        <v>45</v>
      </c>
      <c r="AB2" t="s">
        <v>46</v>
      </c>
      <c r="AC2" t="s">
        <v>47</v>
      </c>
      <c r="AD2" t="s">
        <v>48</v>
      </c>
      <c r="AE2" t="s">
        <v>49</v>
      </c>
    </row>
    <row r="4" spans="1:31">
      <c r="B4" t="s">
        <v>94</v>
      </c>
      <c r="C4" t="s">
        <v>93</v>
      </c>
      <c r="D4" t="s">
        <v>50</v>
      </c>
      <c r="E4" t="s">
        <v>427</v>
      </c>
      <c r="F4" s="560"/>
      <c r="G4" s="560"/>
      <c r="H4" s="560"/>
      <c r="I4" s="560"/>
      <c r="J4" s="560"/>
      <c r="K4" s="560"/>
      <c r="L4" s="560"/>
      <c r="M4" s="560">
        <v>12</v>
      </c>
      <c r="N4" s="560">
        <v>12</v>
      </c>
      <c r="O4" s="560">
        <v>12</v>
      </c>
      <c r="P4" s="560">
        <v>12</v>
      </c>
      <c r="Q4" s="560">
        <v>12</v>
      </c>
      <c r="R4" s="560">
        <v>12</v>
      </c>
      <c r="S4" s="560">
        <v>12</v>
      </c>
      <c r="T4" s="560">
        <v>12</v>
      </c>
      <c r="U4" s="560"/>
      <c r="V4" s="560"/>
      <c r="W4" s="560"/>
      <c r="X4" s="560"/>
      <c r="Y4" s="560"/>
      <c r="Z4" s="560"/>
      <c r="AA4" s="560"/>
      <c r="AB4" s="560"/>
      <c r="AC4" s="560"/>
      <c r="AD4" s="560"/>
      <c r="AE4" s="560"/>
    </row>
    <row r="5" spans="1:31">
      <c r="B5" t="s">
        <v>55</v>
      </c>
      <c r="C5" t="s">
        <v>798</v>
      </c>
      <c r="D5" t="s">
        <v>50</v>
      </c>
      <c r="E5" t="s">
        <v>427</v>
      </c>
      <c r="F5" s="561"/>
      <c r="G5" s="561"/>
      <c r="H5" s="561"/>
      <c r="I5" s="561"/>
      <c r="J5" s="561"/>
      <c r="K5" s="561"/>
      <c r="L5" s="561"/>
      <c r="M5" s="561">
        <v>234.4</v>
      </c>
      <c r="N5" s="561">
        <v>242.5</v>
      </c>
      <c r="O5" s="561">
        <v>249.5</v>
      </c>
      <c r="P5" s="561">
        <v>255.7</v>
      </c>
      <c r="Q5" s="561">
        <v>258</v>
      </c>
      <c r="R5" s="561">
        <v>261.39999999999998</v>
      </c>
      <c r="S5" s="561">
        <v>270.60000000000002</v>
      </c>
      <c r="T5" s="561">
        <v>279.75376435698001</v>
      </c>
      <c r="U5" s="561"/>
      <c r="V5" s="561"/>
      <c r="W5" s="561"/>
      <c r="X5" s="561"/>
      <c r="Y5" s="561"/>
      <c r="Z5" s="561"/>
      <c r="AA5" s="561"/>
      <c r="AB5" s="561"/>
      <c r="AC5" s="561"/>
      <c r="AD5" s="561"/>
      <c r="AE5" s="561"/>
    </row>
    <row r="6" spans="1:31">
      <c r="B6" t="s">
        <v>56</v>
      </c>
      <c r="C6" t="s">
        <v>799</v>
      </c>
      <c r="D6" t="s">
        <v>50</v>
      </c>
      <c r="E6" t="s">
        <v>427</v>
      </c>
      <c r="F6" s="561"/>
      <c r="G6" s="561"/>
      <c r="H6" s="561"/>
      <c r="I6" s="561"/>
      <c r="J6" s="561"/>
      <c r="K6" s="561"/>
      <c r="L6" s="561"/>
      <c r="M6" s="561">
        <v>235.2</v>
      </c>
      <c r="N6" s="561">
        <v>242.4</v>
      </c>
      <c r="O6" s="561">
        <v>250</v>
      </c>
      <c r="P6" s="561">
        <v>255.9</v>
      </c>
      <c r="Q6" s="561">
        <v>258.5</v>
      </c>
      <c r="R6" s="561">
        <v>262.10000000000002</v>
      </c>
      <c r="S6" s="561">
        <v>271.7</v>
      </c>
      <c r="T6" s="561">
        <v>281.28147815479201</v>
      </c>
      <c r="U6" s="561"/>
      <c r="V6" s="561"/>
      <c r="W6" s="561"/>
      <c r="X6" s="561"/>
      <c r="Y6" s="561"/>
      <c r="Z6" s="561"/>
      <c r="AA6" s="561"/>
      <c r="AB6" s="561"/>
      <c r="AC6" s="561"/>
      <c r="AD6" s="561"/>
      <c r="AE6" s="561"/>
    </row>
    <row r="7" spans="1:31">
      <c r="B7" t="s">
        <v>57</v>
      </c>
      <c r="C7" t="s">
        <v>800</v>
      </c>
      <c r="D7" t="s">
        <v>50</v>
      </c>
      <c r="E7" t="s">
        <v>427</v>
      </c>
      <c r="F7" s="561"/>
      <c r="G7" s="561"/>
      <c r="H7" s="561"/>
      <c r="I7" s="561"/>
      <c r="J7" s="561"/>
      <c r="K7" s="561"/>
      <c r="L7" s="561"/>
      <c r="M7" s="561">
        <v>235.2</v>
      </c>
      <c r="N7" s="561">
        <v>241.8</v>
      </c>
      <c r="O7" s="561">
        <v>249.7</v>
      </c>
      <c r="P7" s="561">
        <v>256.3</v>
      </c>
      <c r="Q7" s="561">
        <v>258.89999999999998</v>
      </c>
      <c r="R7" s="561">
        <v>263.10000000000002</v>
      </c>
      <c r="S7" s="561">
        <v>272.3</v>
      </c>
      <c r="T7" s="561">
        <v>282.40067535053703</v>
      </c>
      <c r="U7" s="561"/>
      <c r="V7" s="561"/>
      <c r="W7" s="561"/>
      <c r="X7" s="561"/>
      <c r="Y7" s="561"/>
      <c r="Z7" s="561"/>
      <c r="AA7" s="561"/>
      <c r="AB7" s="561"/>
      <c r="AC7" s="561"/>
      <c r="AD7" s="561"/>
      <c r="AE7" s="561"/>
    </row>
    <row r="8" spans="1:31">
      <c r="B8" t="s">
        <v>58</v>
      </c>
      <c r="C8" t="s">
        <v>801</v>
      </c>
      <c r="D8" t="s">
        <v>50</v>
      </c>
      <c r="E8" t="s">
        <v>427</v>
      </c>
      <c r="F8" s="561"/>
      <c r="G8" s="561"/>
      <c r="H8" s="561"/>
      <c r="I8" s="561"/>
      <c r="J8" s="561"/>
      <c r="K8" s="561"/>
      <c r="L8" s="561"/>
      <c r="M8" s="561">
        <v>234.7</v>
      </c>
      <c r="N8" s="561">
        <v>242.1</v>
      </c>
      <c r="O8" s="561">
        <v>249.7</v>
      </c>
      <c r="P8" s="561">
        <v>256</v>
      </c>
      <c r="Q8" s="561">
        <v>258.60000000000002</v>
      </c>
      <c r="R8" s="561">
        <v>263.39999999999998</v>
      </c>
      <c r="S8" s="561">
        <v>272.89999999999998</v>
      </c>
      <c r="T8" s="561">
        <v>282.544107067092</v>
      </c>
      <c r="U8" s="561"/>
      <c r="V8" s="561"/>
      <c r="W8" s="561"/>
      <c r="X8" s="561"/>
      <c r="Y8" s="561"/>
      <c r="Z8" s="561"/>
      <c r="AA8" s="561"/>
      <c r="AB8" s="561"/>
      <c r="AC8" s="561"/>
      <c r="AD8" s="561"/>
      <c r="AE8" s="561"/>
    </row>
    <row r="9" spans="1:31">
      <c r="B9" t="s">
        <v>59</v>
      </c>
      <c r="C9" t="s">
        <v>101</v>
      </c>
      <c r="D9" t="s">
        <v>50</v>
      </c>
      <c r="E9" t="s">
        <v>427</v>
      </c>
      <c r="F9" s="561"/>
      <c r="G9" s="561"/>
      <c r="H9" s="561"/>
      <c r="I9" s="561"/>
      <c r="J9" s="561"/>
      <c r="K9" s="561"/>
      <c r="L9" s="561"/>
      <c r="M9" s="561">
        <v>236.1</v>
      </c>
      <c r="N9" s="561">
        <v>243</v>
      </c>
      <c r="O9" s="561">
        <v>251</v>
      </c>
      <c r="P9" s="561">
        <v>257</v>
      </c>
      <c r="Q9" s="561">
        <v>259.8</v>
      </c>
      <c r="R9" s="561">
        <v>264.39999999999998</v>
      </c>
      <c r="S9" s="561">
        <v>274.7</v>
      </c>
      <c r="T9" s="561">
        <v>284.195947031088</v>
      </c>
      <c r="U9" s="561"/>
      <c r="V9" s="561"/>
      <c r="W9" s="561"/>
      <c r="X9" s="561"/>
      <c r="Y9" s="561"/>
      <c r="Z9" s="561"/>
      <c r="AA9" s="561"/>
      <c r="AB9" s="561"/>
      <c r="AC9" s="561"/>
      <c r="AD9" s="561"/>
      <c r="AE9" s="561"/>
    </row>
    <row r="10" spans="1:31">
      <c r="B10" t="s">
        <v>60</v>
      </c>
      <c r="C10" t="s">
        <v>102</v>
      </c>
      <c r="D10" t="s">
        <v>50</v>
      </c>
      <c r="E10" t="s">
        <v>427</v>
      </c>
      <c r="F10" s="561"/>
      <c r="G10" s="561"/>
      <c r="H10" s="561"/>
      <c r="I10" s="561"/>
      <c r="J10" s="561"/>
      <c r="K10" s="561"/>
      <c r="L10" s="561"/>
      <c r="M10" s="561">
        <v>237.9</v>
      </c>
      <c r="N10" s="561">
        <v>244.2</v>
      </c>
      <c r="O10" s="561">
        <v>251.9</v>
      </c>
      <c r="P10" s="561">
        <v>257.60000000000002</v>
      </c>
      <c r="Q10" s="561">
        <v>259.60000000000002</v>
      </c>
      <c r="R10" s="561">
        <v>264.89999999999998</v>
      </c>
      <c r="S10" s="561">
        <v>275.10000000000002</v>
      </c>
      <c r="T10" s="561">
        <v>284.77230911357901</v>
      </c>
      <c r="U10" s="561"/>
      <c r="V10" s="561"/>
      <c r="W10" s="561"/>
      <c r="X10" s="561"/>
      <c r="Y10" s="561"/>
      <c r="Z10" s="561"/>
      <c r="AA10" s="561"/>
      <c r="AB10" s="561"/>
      <c r="AC10" s="561"/>
      <c r="AD10" s="561"/>
      <c r="AE10" s="561"/>
    </row>
    <row r="11" spans="1:31">
      <c r="B11" t="s">
        <v>61</v>
      </c>
      <c r="C11" t="s">
        <v>103</v>
      </c>
      <c r="D11" t="s">
        <v>50</v>
      </c>
      <c r="E11" t="s">
        <v>427</v>
      </c>
      <c r="F11" s="561"/>
      <c r="G11" s="561"/>
      <c r="H11" s="561"/>
      <c r="I11" s="561"/>
      <c r="J11" s="561"/>
      <c r="K11" s="561"/>
      <c r="L11" s="561"/>
      <c r="M11" s="561">
        <v>238</v>
      </c>
      <c r="N11" s="561">
        <v>245.6</v>
      </c>
      <c r="O11" s="561">
        <v>251.9</v>
      </c>
      <c r="P11" s="561">
        <v>257.7</v>
      </c>
      <c r="Q11" s="561">
        <v>259.5</v>
      </c>
      <c r="R11" s="561">
        <v>264.8</v>
      </c>
      <c r="S11" s="561">
        <v>275.3</v>
      </c>
      <c r="T11" s="561">
        <v>285.11627489441298</v>
      </c>
      <c r="U11" s="561"/>
      <c r="V11" s="561"/>
      <c r="W11" s="561"/>
      <c r="X11" s="561"/>
      <c r="Y11" s="561"/>
      <c r="Z11" s="561"/>
      <c r="AA11" s="561"/>
      <c r="AB11" s="561"/>
      <c r="AC11" s="561"/>
      <c r="AD11" s="561"/>
      <c r="AE11" s="561"/>
    </row>
    <row r="12" spans="1:31">
      <c r="B12" t="s">
        <v>62</v>
      </c>
      <c r="C12" t="s">
        <v>802</v>
      </c>
      <c r="D12" t="s">
        <v>50</v>
      </c>
      <c r="E12" t="s">
        <v>427</v>
      </c>
      <c r="F12" s="561"/>
      <c r="G12" s="561"/>
      <c r="H12" s="561"/>
      <c r="I12" s="561"/>
      <c r="J12" s="561"/>
      <c r="K12" s="561"/>
      <c r="L12" s="561"/>
      <c r="M12" s="561">
        <v>238.5</v>
      </c>
      <c r="N12" s="561">
        <v>245.6</v>
      </c>
      <c r="O12" s="561">
        <v>252.1</v>
      </c>
      <c r="P12" s="561">
        <v>257.10000000000002</v>
      </c>
      <c r="Q12" s="561">
        <v>259.8</v>
      </c>
      <c r="R12" s="561">
        <v>265.5</v>
      </c>
      <c r="S12" s="561">
        <v>275.8</v>
      </c>
      <c r="T12" s="561">
        <v>285.07582794855898</v>
      </c>
      <c r="U12" s="561"/>
      <c r="V12" s="561"/>
      <c r="W12" s="561"/>
      <c r="X12" s="561"/>
      <c r="Y12" s="561"/>
      <c r="Z12" s="561"/>
      <c r="AA12" s="561"/>
      <c r="AB12" s="561"/>
      <c r="AC12" s="561"/>
      <c r="AD12" s="561"/>
      <c r="AE12" s="561"/>
    </row>
    <row r="13" spans="1:31">
      <c r="B13" t="s">
        <v>63</v>
      </c>
      <c r="C13" t="s">
        <v>803</v>
      </c>
      <c r="D13" t="s">
        <v>50</v>
      </c>
      <c r="E13" t="s">
        <v>427</v>
      </c>
      <c r="F13" s="561"/>
      <c r="G13" s="561"/>
      <c r="H13" s="561"/>
      <c r="I13" s="561"/>
      <c r="J13" s="561"/>
      <c r="K13" s="561"/>
      <c r="L13" s="561"/>
      <c r="M13" s="561">
        <v>239.4</v>
      </c>
      <c r="N13" s="561">
        <v>246.8</v>
      </c>
      <c r="O13" s="561">
        <v>253.4</v>
      </c>
      <c r="P13" s="561">
        <v>257.5</v>
      </c>
      <c r="Q13" s="561">
        <v>260.60000000000002</v>
      </c>
      <c r="R13" s="561">
        <v>267.10000000000002</v>
      </c>
      <c r="S13" s="561">
        <v>278.10000000000002</v>
      </c>
      <c r="T13" s="561">
        <v>286.44797240488498</v>
      </c>
      <c r="U13" s="561"/>
      <c r="V13" s="561"/>
      <c r="W13" s="561"/>
      <c r="X13" s="561"/>
      <c r="Y13" s="561"/>
      <c r="Z13" s="561"/>
      <c r="AA13" s="561"/>
      <c r="AB13" s="561"/>
      <c r="AC13" s="561"/>
      <c r="AD13" s="561"/>
      <c r="AE13" s="561"/>
    </row>
    <row r="14" spans="1:31">
      <c r="B14" t="s">
        <v>64</v>
      </c>
      <c r="C14" t="s">
        <v>804</v>
      </c>
      <c r="D14" t="s">
        <v>50</v>
      </c>
      <c r="E14" t="s">
        <v>427</v>
      </c>
      <c r="F14" s="561"/>
      <c r="G14" s="561"/>
      <c r="H14" s="561"/>
      <c r="I14" s="561"/>
      <c r="J14" s="561"/>
      <c r="K14" s="561"/>
      <c r="L14" s="561"/>
      <c r="M14" s="561">
        <v>238</v>
      </c>
      <c r="N14" s="561">
        <v>245.8</v>
      </c>
      <c r="O14" s="561">
        <v>252.6</v>
      </c>
      <c r="P14" s="561">
        <v>255.4</v>
      </c>
      <c r="Q14" s="561">
        <v>258.8</v>
      </c>
      <c r="R14" s="561">
        <v>265.5</v>
      </c>
      <c r="S14" s="561">
        <v>276</v>
      </c>
      <c r="T14" s="561">
        <v>284.88319284802901</v>
      </c>
      <c r="U14" s="561"/>
      <c r="V14" s="561"/>
      <c r="W14" s="561"/>
      <c r="X14" s="561"/>
      <c r="Y14" s="561"/>
      <c r="Z14" s="561"/>
      <c r="AA14" s="561"/>
      <c r="AB14" s="561"/>
      <c r="AC14" s="561"/>
      <c r="AD14" s="561"/>
      <c r="AE14" s="561"/>
    </row>
    <row r="15" spans="1:31">
      <c r="B15" t="s">
        <v>65</v>
      </c>
      <c r="C15" t="s">
        <v>805</v>
      </c>
      <c r="D15" t="s">
        <v>50</v>
      </c>
      <c r="E15" t="s">
        <v>427</v>
      </c>
      <c r="F15" s="561"/>
      <c r="G15" s="561"/>
      <c r="H15" s="561"/>
      <c r="I15" s="561"/>
      <c r="J15" s="561"/>
      <c r="K15" s="561"/>
      <c r="L15" s="561"/>
      <c r="M15" s="561">
        <v>239.9</v>
      </c>
      <c r="N15" s="561">
        <v>247.6</v>
      </c>
      <c r="O15" s="561">
        <v>254.2</v>
      </c>
      <c r="P15" s="561">
        <v>256.7</v>
      </c>
      <c r="Q15" s="561">
        <v>260</v>
      </c>
      <c r="R15" s="561">
        <v>268.39999999999998</v>
      </c>
      <c r="S15" s="561">
        <v>278.10000000000002</v>
      </c>
      <c r="T15" s="561">
        <v>286.80584501338501</v>
      </c>
      <c r="U15" s="561"/>
      <c r="V15" s="561"/>
      <c r="W15" s="561"/>
      <c r="X15" s="561"/>
      <c r="Y15" s="561"/>
      <c r="Z15" s="561"/>
      <c r="AA15" s="561"/>
      <c r="AB15" s="561"/>
      <c r="AC15" s="561"/>
      <c r="AD15" s="561"/>
      <c r="AE15" s="561"/>
    </row>
    <row r="16" spans="1:31">
      <c r="B16" t="s">
        <v>66</v>
      </c>
      <c r="C16" t="s">
        <v>806</v>
      </c>
      <c r="D16" t="s">
        <v>50</v>
      </c>
      <c r="E16" t="s">
        <v>427</v>
      </c>
      <c r="F16" s="561"/>
      <c r="G16" s="561"/>
      <c r="H16" s="561"/>
      <c r="I16" s="561"/>
      <c r="J16" s="561"/>
      <c r="K16" s="561"/>
      <c r="L16" s="561"/>
      <c r="M16" s="561">
        <v>240.8</v>
      </c>
      <c r="N16" s="561">
        <v>248.7</v>
      </c>
      <c r="O16" s="561">
        <v>254.8</v>
      </c>
      <c r="P16" s="561">
        <v>257.10000000000002</v>
      </c>
      <c r="Q16" s="561">
        <v>261.10000000000002</v>
      </c>
      <c r="R16" s="561">
        <v>269.3</v>
      </c>
      <c r="S16" s="561">
        <v>278.3</v>
      </c>
      <c r="T16" s="561">
        <v>287.92437506367202</v>
      </c>
      <c r="U16" s="561"/>
      <c r="V16" s="561"/>
      <c r="W16" s="561"/>
      <c r="X16" s="561"/>
      <c r="Y16" s="561"/>
      <c r="Z16" s="561"/>
      <c r="AA16" s="561"/>
      <c r="AB16" s="561"/>
      <c r="AC16" s="561"/>
      <c r="AD16" s="561"/>
      <c r="AE16" s="561"/>
    </row>
    <row r="17" spans="2:31">
      <c r="B17" t="s">
        <v>112</v>
      </c>
      <c r="C17" t="s">
        <v>111</v>
      </c>
      <c r="D17" t="s">
        <v>50</v>
      </c>
      <c r="E17" t="s">
        <v>427</v>
      </c>
      <c r="F17" s="560"/>
      <c r="G17" s="560"/>
      <c r="H17" s="560"/>
      <c r="I17" s="560"/>
      <c r="J17" s="560"/>
      <c r="K17" s="560"/>
      <c r="L17" s="560"/>
      <c r="M17" s="560">
        <v>12</v>
      </c>
      <c r="N17" s="560">
        <v>12</v>
      </c>
      <c r="O17" s="560">
        <v>12</v>
      </c>
      <c r="P17" s="560">
        <v>12</v>
      </c>
      <c r="Q17" s="560">
        <v>12</v>
      </c>
      <c r="R17" s="560">
        <v>12</v>
      </c>
      <c r="S17" s="560">
        <v>12</v>
      </c>
      <c r="T17" s="560">
        <v>12</v>
      </c>
      <c r="U17" s="560"/>
      <c r="V17" s="560"/>
      <c r="W17" s="560"/>
      <c r="X17" s="560"/>
      <c r="Y17" s="560"/>
      <c r="Z17" s="560"/>
      <c r="AA17" s="560"/>
      <c r="AB17" s="560"/>
      <c r="AC17" s="560"/>
      <c r="AD17" s="560"/>
      <c r="AE17" s="560"/>
    </row>
    <row r="18" spans="2:31">
      <c r="B18" t="s">
        <v>115</v>
      </c>
      <c r="C18" t="s">
        <v>807</v>
      </c>
      <c r="D18" t="s">
        <v>50</v>
      </c>
      <c r="E18" t="s">
        <v>427</v>
      </c>
      <c r="F18" s="561"/>
      <c r="G18" s="561"/>
      <c r="H18" s="561"/>
      <c r="I18" s="561"/>
      <c r="J18" s="561"/>
      <c r="K18" s="561"/>
      <c r="L18" s="561"/>
      <c r="M18" s="561">
        <v>93.3</v>
      </c>
      <c r="N18" s="561">
        <v>95.9</v>
      </c>
      <c r="O18" s="561">
        <v>98</v>
      </c>
      <c r="P18" s="561">
        <v>99.6</v>
      </c>
      <c r="Q18" s="561">
        <v>99.9</v>
      </c>
      <c r="R18" s="561">
        <v>100.6</v>
      </c>
      <c r="S18" s="561">
        <v>103.2</v>
      </c>
      <c r="T18" s="561">
        <v>105.467273612573</v>
      </c>
      <c r="U18" s="561"/>
      <c r="V18" s="561"/>
      <c r="W18" s="561"/>
      <c r="X18" s="561"/>
      <c r="Y18" s="561"/>
      <c r="Z18" s="561"/>
      <c r="AA18" s="561"/>
      <c r="AB18" s="561"/>
      <c r="AC18" s="561"/>
      <c r="AD18" s="561"/>
      <c r="AE18" s="561"/>
    </row>
    <row r="19" spans="2:31">
      <c r="B19" t="s">
        <v>117</v>
      </c>
      <c r="C19" t="s">
        <v>808</v>
      </c>
      <c r="D19" t="s">
        <v>50</v>
      </c>
      <c r="E19" t="s">
        <v>427</v>
      </c>
      <c r="F19" s="561"/>
      <c r="G19" s="561"/>
      <c r="H19" s="561"/>
      <c r="I19" s="561"/>
      <c r="J19" s="561"/>
      <c r="K19" s="561"/>
      <c r="L19" s="561"/>
      <c r="M19" s="561">
        <v>93.5</v>
      </c>
      <c r="N19" s="561">
        <v>95.9</v>
      </c>
      <c r="O19" s="561">
        <v>98.2</v>
      </c>
      <c r="P19" s="561">
        <v>99.6</v>
      </c>
      <c r="Q19" s="561">
        <v>100.1</v>
      </c>
      <c r="R19" s="561">
        <v>100.8</v>
      </c>
      <c r="S19" s="561">
        <v>103.5</v>
      </c>
      <c r="T19" s="561">
        <v>105.752512023233</v>
      </c>
      <c r="U19" s="561"/>
      <c r="V19" s="561"/>
      <c r="W19" s="561"/>
      <c r="X19" s="561"/>
      <c r="Y19" s="561"/>
      <c r="Z19" s="561"/>
      <c r="AA19" s="561"/>
      <c r="AB19" s="561"/>
      <c r="AC19" s="561"/>
      <c r="AD19" s="561"/>
      <c r="AE19" s="561"/>
    </row>
    <row r="20" spans="2:31">
      <c r="B20" t="s">
        <v>119</v>
      </c>
      <c r="C20" t="s">
        <v>809</v>
      </c>
      <c r="D20" t="s">
        <v>50</v>
      </c>
      <c r="E20" t="s">
        <v>427</v>
      </c>
      <c r="F20" s="561"/>
      <c r="G20" s="561"/>
      <c r="H20" s="561"/>
      <c r="I20" s="561"/>
      <c r="J20" s="561"/>
      <c r="K20" s="561"/>
      <c r="L20" s="561"/>
      <c r="M20" s="561">
        <v>93.5</v>
      </c>
      <c r="N20" s="561">
        <v>95.6</v>
      </c>
      <c r="O20" s="561">
        <v>98</v>
      </c>
      <c r="P20" s="561">
        <v>99.8</v>
      </c>
      <c r="Q20" s="561">
        <v>100.1</v>
      </c>
      <c r="R20" s="561">
        <v>101</v>
      </c>
      <c r="S20" s="561">
        <v>103.5</v>
      </c>
      <c r="T20" s="561">
        <v>105.83578772403</v>
      </c>
      <c r="U20" s="561"/>
      <c r="V20" s="561"/>
      <c r="W20" s="561"/>
      <c r="X20" s="561"/>
      <c r="Y20" s="561"/>
      <c r="Z20" s="561"/>
      <c r="AA20" s="561"/>
      <c r="AB20" s="561"/>
      <c r="AC20" s="561"/>
      <c r="AD20" s="561"/>
      <c r="AE20" s="561"/>
    </row>
    <row r="21" spans="2:31">
      <c r="B21" t="s">
        <v>121</v>
      </c>
      <c r="C21" t="s">
        <v>810</v>
      </c>
      <c r="D21" t="s">
        <v>50</v>
      </c>
      <c r="E21" t="s">
        <v>427</v>
      </c>
      <c r="F21" s="561"/>
      <c r="G21" s="561"/>
      <c r="H21" s="561"/>
      <c r="I21" s="561"/>
      <c r="J21" s="561"/>
      <c r="K21" s="561"/>
      <c r="L21" s="561"/>
      <c r="M21" s="561">
        <v>93.5</v>
      </c>
      <c r="N21" s="561">
        <v>95.7</v>
      </c>
      <c r="O21" s="561">
        <v>98</v>
      </c>
      <c r="P21" s="561">
        <v>99.6</v>
      </c>
      <c r="Q21" s="561">
        <v>100</v>
      </c>
      <c r="R21" s="561">
        <v>100.9</v>
      </c>
      <c r="S21" s="561">
        <v>103.5</v>
      </c>
      <c r="T21" s="561">
        <v>105.674825129973</v>
      </c>
      <c r="U21" s="561"/>
      <c r="V21" s="561"/>
      <c r="W21" s="561"/>
      <c r="X21" s="561"/>
      <c r="Y21" s="561"/>
      <c r="Z21" s="561"/>
      <c r="AA21" s="561"/>
      <c r="AB21" s="561"/>
      <c r="AC21" s="561"/>
      <c r="AD21" s="561"/>
      <c r="AE21" s="561"/>
    </row>
    <row r="22" spans="2:31">
      <c r="B22" t="s">
        <v>123</v>
      </c>
      <c r="C22" t="s">
        <v>122</v>
      </c>
      <c r="D22" t="s">
        <v>50</v>
      </c>
      <c r="E22" t="s">
        <v>427</v>
      </c>
      <c r="F22" s="561"/>
      <c r="G22" s="561"/>
      <c r="H22" s="561"/>
      <c r="I22" s="561"/>
      <c r="J22" s="561"/>
      <c r="K22" s="561"/>
      <c r="L22" s="561"/>
      <c r="M22" s="561">
        <v>93.9</v>
      </c>
      <c r="N22" s="561">
        <v>96.1</v>
      </c>
      <c r="O22" s="561">
        <v>98.4</v>
      </c>
      <c r="P22" s="561">
        <v>99.9</v>
      </c>
      <c r="Q22" s="561">
        <v>100.3</v>
      </c>
      <c r="R22" s="561">
        <v>101.2</v>
      </c>
      <c r="S22" s="561">
        <v>104</v>
      </c>
      <c r="T22" s="561">
        <v>106.121503118631</v>
      </c>
      <c r="U22" s="561"/>
      <c r="V22" s="561"/>
      <c r="W22" s="561"/>
      <c r="X22" s="561"/>
      <c r="Y22" s="561"/>
      <c r="Z22" s="561"/>
      <c r="AA22" s="561"/>
      <c r="AB22" s="561"/>
      <c r="AC22" s="561"/>
      <c r="AD22" s="561"/>
      <c r="AE22" s="561"/>
    </row>
    <row r="23" spans="2:31">
      <c r="B23" t="s">
        <v>125</v>
      </c>
      <c r="C23" t="s">
        <v>124</v>
      </c>
      <c r="D23" t="s">
        <v>50</v>
      </c>
      <c r="E23" t="s">
        <v>427</v>
      </c>
      <c r="F23" s="561"/>
      <c r="G23" s="561"/>
      <c r="H23" s="561"/>
      <c r="I23" s="561"/>
      <c r="J23" s="561"/>
      <c r="K23" s="561"/>
      <c r="L23" s="561"/>
      <c r="M23" s="561">
        <v>94.5</v>
      </c>
      <c r="N23" s="561">
        <v>96.4</v>
      </c>
      <c r="O23" s="561">
        <v>98.7</v>
      </c>
      <c r="P23" s="561">
        <v>100</v>
      </c>
      <c r="Q23" s="561">
        <v>100.2</v>
      </c>
      <c r="R23" s="561">
        <v>101.5</v>
      </c>
      <c r="S23" s="561">
        <v>104.3</v>
      </c>
      <c r="T23" s="561">
        <v>106.262857067101</v>
      </c>
      <c r="U23" s="561"/>
      <c r="V23" s="561"/>
      <c r="W23" s="561"/>
      <c r="X23" s="561"/>
      <c r="Y23" s="561"/>
      <c r="Z23" s="561"/>
      <c r="AA23" s="561"/>
      <c r="AB23" s="561"/>
      <c r="AC23" s="561"/>
      <c r="AD23" s="561"/>
      <c r="AE23" s="561"/>
    </row>
    <row r="24" spans="2:31">
      <c r="B24" t="s">
        <v>127</v>
      </c>
      <c r="C24" t="s">
        <v>126</v>
      </c>
      <c r="D24" t="s">
        <v>50</v>
      </c>
      <c r="E24" t="s">
        <v>427</v>
      </c>
      <c r="F24" s="561"/>
      <c r="G24" s="561"/>
      <c r="H24" s="561"/>
      <c r="I24" s="561"/>
      <c r="J24" s="561"/>
      <c r="K24" s="561"/>
      <c r="L24" s="561"/>
      <c r="M24" s="561">
        <v>94.5</v>
      </c>
      <c r="N24" s="561">
        <v>96.8</v>
      </c>
      <c r="O24" s="561">
        <v>98.8</v>
      </c>
      <c r="P24" s="561">
        <v>100.1</v>
      </c>
      <c r="Q24" s="561">
        <v>100.3</v>
      </c>
      <c r="R24" s="561">
        <v>101.6</v>
      </c>
      <c r="S24" s="561">
        <v>104.4</v>
      </c>
      <c r="T24" s="561">
        <v>106.39217135113</v>
      </c>
      <c r="U24" s="561"/>
      <c r="V24" s="561"/>
      <c r="W24" s="561"/>
      <c r="X24" s="561"/>
      <c r="Y24" s="561"/>
      <c r="Z24" s="561"/>
      <c r="AA24" s="561"/>
      <c r="AB24" s="561"/>
      <c r="AC24" s="561"/>
      <c r="AD24" s="561"/>
      <c r="AE24" s="561"/>
    </row>
    <row r="25" spans="2:31">
      <c r="B25" t="s">
        <v>129</v>
      </c>
      <c r="C25" t="s">
        <v>811</v>
      </c>
      <c r="D25" t="s">
        <v>50</v>
      </c>
      <c r="E25" t="s">
        <v>427</v>
      </c>
      <c r="F25" s="561"/>
      <c r="G25" s="561"/>
      <c r="H25" s="561"/>
      <c r="I25" s="561"/>
      <c r="J25" s="561"/>
      <c r="K25" s="561"/>
      <c r="L25" s="561"/>
      <c r="M25" s="561">
        <v>94.7</v>
      </c>
      <c r="N25" s="561">
        <v>97</v>
      </c>
      <c r="O25" s="561">
        <v>98.8</v>
      </c>
      <c r="P25" s="561">
        <v>99.9</v>
      </c>
      <c r="Q25" s="561">
        <v>100.3</v>
      </c>
      <c r="R25" s="561">
        <v>101.8</v>
      </c>
      <c r="S25" s="561">
        <v>104.7</v>
      </c>
      <c r="T25" s="561">
        <v>106.428207132643</v>
      </c>
      <c r="U25" s="561"/>
      <c r="V25" s="561"/>
      <c r="W25" s="561"/>
      <c r="X25" s="561"/>
      <c r="Y25" s="561"/>
      <c r="Z25" s="561"/>
      <c r="AA25" s="561"/>
      <c r="AB25" s="561"/>
      <c r="AC25" s="561"/>
      <c r="AD25" s="561"/>
      <c r="AE25" s="561"/>
    </row>
    <row r="26" spans="2:31">
      <c r="B26" t="s">
        <v>131</v>
      </c>
      <c r="C26" t="s">
        <v>812</v>
      </c>
      <c r="D26" t="s">
        <v>50</v>
      </c>
      <c r="E26" t="s">
        <v>427</v>
      </c>
      <c r="F26" s="561"/>
      <c r="G26" s="561"/>
      <c r="H26" s="561"/>
      <c r="I26" s="561"/>
      <c r="J26" s="561"/>
      <c r="K26" s="561"/>
      <c r="L26" s="561"/>
      <c r="M26" s="561">
        <v>95</v>
      </c>
      <c r="N26" s="561">
        <v>97.3</v>
      </c>
      <c r="O26" s="561">
        <v>99.2</v>
      </c>
      <c r="P26" s="561">
        <v>99.9</v>
      </c>
      <c r="Q26" s="561">
        <v>100.4</v>
      </c>
      <c r="R26" s="561">
        <v>102.2</v>
      </c>
      <c r="S26" s="561">
        <v>105</v>
      </c>
      <c r="T26" s="561">
        <v>106.689939301355</v>
      </c>
      <c r="U26" s="561"/>
      <c r="V26" s="561"/>
      <c r="W26" s="561"/>
      <c r="X26" s="561"/>
      <c r="Y26" s="561"/>
      <c r="Z26" s="561"/>
      <c r="AA26" s="561"/>
      <c r="AB26" s="561"/>
      <c r="AC26" s="561"/>
      <c r="AD26" s="561"/>
      <c r="AE26" s="561"/>
    </row>
    <row r="27" spans="2:31">
      <c r="B27" t="s">
        <v>133</v>
      </c>
      <c r="C27" t="s">
        <v>813</v>
      </c>
      <c r="D27" t="s">
        <v>50</v>
      </c>
      <c r="E27" t="s">
        <v>427</v>
      </c>
      <c r="F27" s="561"/>
      <c r="G27" s="561"/>
      <c r="H27" s="561"/>
      <c r="I27" s="561"/>
      <c r="J27" s="561"/>
      <c r="K27" s="561"/>
      <c r="L27" s="561"/>
      <c r="M27" s="561">
        <v>94.7</v>
      </c>
      <c r="N27" s="561">
        <v>97</v>
      </c>
      <c r="O27" s="561">
        <v>98.7</v>
      </c>
      <c r="P27" s="561">
        <v>99.2</v>
      </c>
      <c r="Q27" s="561">
        <v>99.9</v>
      </c>
      <c r="R27" s="561">
        <v>101.8</v>
      </c>
      <c r="S27" s="561">
        <v>104.5</v>
      </c>
      <c r="T27" s="561">
        <v>106.135079116806</v>
      </c>
      <c r="U27" s="561"/>
      <c r="V27" s="561"/>
      <c r="W27" s="561"/>
      <c r="X27" s="561"/>
      <c r="Y27" s="561"/>
      <c r="Z27" s="561"/>
      <c r="AA27" s="561"/>
      <c r="AB27" s="561"/>
      <c r="AC27" s="561"/>
      <c r="AD27" s="561"/>
      <c r="AE27" s="561"/>
    </row>
    <row r="28" spans="2:31">
      <c r="B28" t="s">
        <v>135</v>
      </c>
      <c r="C28" t="s">
        <v>814</v>
      </c>
      <c r="D28" t="s">
        <v>50</v>
      </c>
      <c r="E28" t="s">
        <v>427</v>
      </c>
      <c r="F28" s="561"/>
      <c r="G28" s="561"/>
      <c r="H28" s="561"/>
      <c r="I28" s="561"/>
      <c r="J28" s="561"/>
      <c r="K28" s="561"/>
      <c r="L28" s="561"/>
      <c r="M28" s="561">
        <v>95.2</v>
      </c>
      <c r="N28" s="561">
        <v>97.5</v>
      </c>
      <c r="O28" s="561">
        <v>99.1</v>
      </c>
      <c r="P28" s="561">
        <v>99.5</v>
      </c>
      <c r="Q28" s="561">
        <v>100.1</v>
      </c>
      <c r="R28" s="561">
        <v>102.4</v>
      </c>
      <c r="S28" s="561">
        <v>104.9</v>
      </c>
      <c r="T28" s="561">
        <v>106.545628925321</v>
      </c>
      <c r="U28" s="561"/>
      <c r="V28" s="561"/>
      <c r="W28" s="561"/>
      <c r="X28" s="561"/>
      <c r="Y28" s="561"/>
      <c r="Z28" s="561"/>
      <c r="AA28" s="561"/>
      <c r="AB28" s="561"/>
      <c r="AC28" s="561"/>
      <c r="AD28" s="561"/>
      <c r="AE28" s="561"/>
    </row>
    <row r="29" spans="2:31">
      <c r="B29" t="s">
        <v>137</v>
      </c>
      <c r="C29" t="s">
        <v>815</v>
      </c>
      <c r="D29" t="s">
        <v>50</v>
      </c>
      <c r="E29" t="s">
        <v>427</v>
      </c>
      <c r="F29" s="561"/>
      <c r="G29" s="561"/>
      <c r="H29" s="561"/>
      <c r="I29" s="561"/>
      <c r="J29" s="561"/>
      <c r="K29" s="561"/>
      <c r="L29" s="561"/>
      <c r="M29" s="561">
        <v>95.4</v>
      </c>
      <c r="N29" s="561">
        <v>97.8</v>
      </c>
      <c r="O29" s="561">
        <v>99.3</v>
      </c>
      <c r="P29" s="561">
        <v>99.6</v>
      </c>
      <c r="Q29" s="561">
        <v>100.4</v>
      </c>
      <c r="R29" s="561">
        <v>102.7</v>
      </c>
      <c r="S29" s="561">
        <v>105.1</v>
      </c>
      <c r="T29" s="561">
        <v>106.815463526581</v>
      </c>
      <c r="U29" s="561"/>
      <c r="V29" s="561"/>
      <c r="W29" s="561"/>
      <c r="X29" s="561"/>
      <c r="Y29" s="561"/>
      <c r="Z29" s="561"/>
      <c r="AA29" s="561"/>
      <c r="AB29" s="561"/>
      <c r="AC29" s="561"/>
      <c r="AD29" s="561"/>
      <c r="AE29" s="561"/>
    </row>
    <row r="30" spans="2:31">
      <c r="B30" t="s">
        <v>51</v>
      </c>
      <c r="C30" t="s">
        <v>52</v>
      </c>
      <c r="D30" t="s">
        <v>1</v>
      </c>
      <c r="E30" t="s">
        <v>427</v>
      </c>
      <c r="F30" s="562"/>
      <c r="G30" s="562"/>
      <c r="H30" s="562"/>
      <c r="I30" s="562"/>
      <c r="J30" s="562"/>
      <c r="K30" s="562"/>
      <c r="L30" s="562"/>
      <c r="M30" s="562"/>
      <c r="N30" s="562"/>
      <c r="O30" s="562"/>
      <c r="P30" s="562"/>
      <c r="Q30" s="562"/>
      <c r="R30" s="562"/>
      <c r="S30" s="562"/>
      <c r="T30" s="562">
        <v>3.0645976433164999E-2</v>
      </c>
      <c r="U30" s="562"/>
      <c r="V30" s="562"/>
      <c r="W30" s="562"/>
      <c r="X30" s="562"/>
      <c r="Y30" s="562"/>
      <c r="Z30" s="562"/>
      <c r="AA30" s="562"/>
      <c r="AB30" s="562"/>
      <c r="AC30" s="562"/>
      <c r="AD30" s="562"/>
      <c r="AE30" s="562"/>
    </row>
    <row r="31" spans="2:31">
      <c r="B31" t="s">
        <v>142</v>
      </c>
      <c r="C31" t="s">
        <v>816</v>
      </c>
      <c r="D31" t="s">
        <v>50</v>
      </c>
      <c r="E31" t="s">
        <v>427</v>
      </c>
      <c r="F31" s="561"/>
      <c r="G31" s="561"/>
      <c r="H31" s="561"/>
      <c r="I31" s="561"/>
      <c r="J31" s="561"/>
      <c r="K31" s="561"/>
      <c r="L31" s="561"/>
      <c r="M31" s="561">
        <v>237.34166666666701</v>
      </c>
      <c r="N31" s="561">
        <v>244.67500000000001</v>
      </c>
      <c r="O31" s="561">
        <v>251.73333333333301</v>
      </c>
      <c r="P31" s="561">
        <v>256.66666666666703</v>
      </c>
      <c r="Q31" s="561">
        <v>259.433333333333</v>
      </c>
      <c r="R31" s="561">
        <v>264.99166666666702</v>
      </c>
      <c r="S31" s="561">
        <v>274.90833333333302</v>
      </c>
      <c r="T31" s="561">
        <v>284.26681410391802</v>
      </c>
      <c r="U31" s="561"/>
      <c r="V31" s="561"/>
      <c r="W31" s="561"/>
      <c r="X31" s="561"/>
      <c r="Y31" s="561"/>
      <c r="Z31" s="561"/>
      <c r="AA31" s="561"/>
      <c r="AB31" s="561"/>
      <c r="AC31" s="561"/>
      <c r="AD31" s="561"/>
      <c r="AE31" s="561"/>
    </row>
    <row r="32" spans="2:31">
      <c r="B32" t="s">
        <v>145</v>
      </c>
      <c r="C32" t="s">
        <v>817</v>
      </c>
      <c r="D32" t="s">
        <v>50</v>
      </c>
      <c r="E32" t="s">
        <v>427</v>
      </c>
      <c r="F32" s="561"/>
      <c r="G32" s="561"/>
      <c r="H32" s="561"/>
      <c r="I32" s="561"/>
      <c r="J32" s="561"/>
      <c r="K32" s="561"/>
      <c r="L32" s="561"/>
      <c r="M32" s="561">
        <v>94.308333333333394</v>
      </c>
      <c r="N32" s="561">
        <v>96.5833333333333</v>
      </c>
      <c r="O32" s="561">
        <v>98.6</v>
      </c>
      <c r="P32" s="561">
        <v>99.724999999999994</v>
      </c>
      <c r="Q32" s="561">
        <v>100.166666666667</v>
      </c>
      <c r="R32" s="561">
        <v>101.541666666667</v>
      </c>
      <c r="S32" s="561">
        <v>104.216666666667</v>
      </c>
      <c r="T32" s="561">
        <v>106.176770669115</v>
      </c>
      <c r="U32" s="561"/>
      <c r="V32" s="561"/>
      <c r="W32" s="561"/>
      <c r="X32" s="561"/>
      <c r="Y32" s="561"/>
      <c r="Z32" s="561"/>
      <c r="AA32" s="561"/>
      <c r="AB32" s="561"/>
      <c r="AC32" s="561"/>
      <c r="AD32" s="561"/>
      <c r="AE32" s="561"/>
    </row>
    <row r="33" spans="2:31">
      <c r="B33" t="s">
        <v>150</v>
      </c>
      <c r="C33" t="s">
        <v>456</v>
      </c>
      <c r="D33" t="s">
        <v>1</v>
      </c>
      <c r="E33" t="s">
        <v>427</v>
      </c>
      <c r="F33" s="562"/>
      <c r="G33" s="562"/>
      <c r="H33" s="562"/>
      <c r="I33" s="562"/>
      <c r="J33" s="562"/>
      <c r="K33" s="562"/>
      <c r="L33" s="562"/>
      <c r="M33" s="562"/>
      <c r="N33" s="562">
        <v>2.97693920335429E-2</v>
      </c>
      <c r="O33" s="562">
        <v>2.6465798045602701E-2</v>
      </c>
      <c r="P33" s="562">
        <v>1.98333994446649E-2</v>
      </c>
      <c r="Q33" s="562">
        <v>1.05017502917153E-2</v>
      </c>
      <c r="R33" s="562">
        <v>2.1939953810623501E-2</v>
      </c>
      <c r="S33" s="562">
        <v>3.8794726930320197E-2</v>
      </c>
      <c r="T33" s="562">
        <v>3.36324436133391E-2</v>
      </c>
      <c r="U33" s="562"/>
      <c r="V33" s="562"/>
      <c r="W33" s="562"/>
      <c r="X33" s="562"/>
      <c r="Y33" s="562"/>
      <c r="Z33" s="562"/>
      <c r="AA33" s="562"/>
      <c r="AB33" s="562"/>
      <c r="AC33" s="562"/>
      <c r="AD33" s="562"/>
      <c r="AE33" s="562"/>
    </row>
    <row r="34" spans="2:31">
      <c r="B34" t="s">
        <v>153</v>
      </c>
      <c r="C34" t="s">
        <v>457</v>
      </c>
      <c r="D34" t="s">
        <v>1</v>
      </c>
      <c r="E34" t="s">
        <v>427</v>
      </c>
      <c r="F34" s="562"/>
      <c r="G34" s="562"/>
      <c r="H34" s="562"/>
      <c r="I34" s="562"/>
      <c r="J34" s="562"/>
      <c r="K34" s="562"/>
      <c r="L34" s="562"/>
      <c r="M34" s="562"/>
      <c r="N34" s="562">
        <v>3.0897791510129401E-2</v>
      </c>
      <c r="O34" s="562">
        <v>2.88477912877627E-2</v>
      </c>
      <c r="P34" s="562">
        <v>1.9597457627118699E-2</v>
      </c>
      <c r="Q34" s="562">
        <v>1.07792207792208E-2</v>
      </c>
      <c r="R34" s="562">
        <v>2.1424900424001199E-2</v>
      </c>
      <c r="S34" s="562">
        <v>3.7422560457876002E-2</v>
      </c>
      <c r="T34" s="562">
        <v>3.4042186561281398E-2</v>
      </c>
      <c r="U34" s="562"/>
      <c r="V34" s="562"/>
      <c r="W34" s="562"/>
      <c r="X34" s="562"/>
      <c r="Y34" s="562"/>
      <c r="Z34" s="562"/>
      <c r="AA34" s="562"/>
      <c r="AB34" s="562"/>
      <c r="AC34" s="562"/>
      <c r="AD34" s="562"/>
      <c r="AE34" s="562"/>
    </row>
    <row r="35" spans="2:31">
      <c r="B35" t="s">
        <v>156</v>
      </c>
      <c r="C35" t="s">
        <v>458</v>
      </c>
      <c r="D35" t="s">
        <v>1</v>
      </c>
      <c r="E35" t="s">
        <v>427</v>
      </c>
      <c r="F35" s="562"/>
      <c r="G35" s="562"/>
      <c r="H35" s="562"/>
      <c r="I35" s="562"/>
      <c r="J35" s="562"/>
      <c r="K35" s="562"/>
      <c r="L35" s="562"/>
      <c r="M35" s="562"/>
      <c r="N35" s="562">
        <v>3.2807308970099501E-2</v>
      </c>
      <c r="O35" s="562">
        <v>2.45275432247689E-2</v>
      </c>
      <c r="P35" s="562">
        <v>9.0266875981161992E-3</v>
      </c>
      <c r="Q35" s="562">
        <v>1.55581485803189E-2</v>
      </c>
      <c r="R35" s="562">
        <v>3.1405591727307502E-2</v>
      </c>
      <c r="S35" s="562">
        <v>3.3419977720014801E-2</v>
      </c>
      <c r="T35" s="562">
        <v>3.4582734688006801E-2</v>
      </c>
      <c r="U35" s="562"/>
      <c r="V35" s="562"/>
      <c r="W35" s="562"/>
      <c r="X35" s="562"/>
      <c r="Y35" s="562"/>
      <c r="Z35" s="562"/>
      <c r="AA35" s="562"/>
      <c r="AB35" s="562"/>
      <c r="AC35" s="562"/>
      <c r="AD35" s="562"/>
      <c r="AE35" s="562"/>
    </row>
    <row r="36" spans="2:31">
      <c r="B36" t="s">
        <v>159</v>
      </c>
      <c r="C36" t="s">
        <v>459</v>
      </c>
      <c r="D36" t="s">
        <v>1</v>
      </c>
      <c r="E36" t="s">
        <v>427</v>
      </c>
      <c r="F36" s="562"/>
      <c r="G36" s="562"/>
      <c r="H36" s="562"/>
      <c r="I36" s="562"/>
      <c r="J36" s="562"/>
      <c r="K36" s="562"/>
      <c r="L36" s="562"/>
      <c r="M36" s="562"/>
      <c r="N36" s="562">
        <v>2.4287222808870201E-2</v>
      </c>
      <c r="O36" s="562">
        <v>1.85567010309278E-2</v>
      </c>
      <c r="P36" s="562">
        <v>1.11336032388665E-2</v>
      </c>
      <c r="Q36" s="562">
        <v>4.0040040040039103E-3</v>
      </c>
      <c r="R36" s="562">
        <v>1.4955134596211299E-2</v>
      </c>
      <c r="S36" s="562">
        <v>2.8487229862475399E-2</v>
      </c>
      <c r="T36" s="562">
        <v>1.6506276338516899E-2</v>
      </c>
      <c r="U36" s="562"/>
      <c r="V36" s="562"/>
      <c r="W36" s="562"/>
      <c r="X36" s="562"/>
      <c r="Y36" s="562"/>
      <c r="Z36" s="562"/>
      <c r="AA36" s="562"/>
      <c r="AB36" s="562"/>
      <c r="AC36" s="562"/>
      <c r="AD36" s="562"/>
      <c r="AE36" s="562"/>
    </row>
    <row r="37" spans="2:31">
      <c r="B37" t="s">
        <v>162</v>
      </c>
      <c r="C37" t="s">
        <v>460</v>
      </c>
      <c r="D37" t="s">
        <v>1</v>
      </c>
      <c r="E37" t="s">
        <v>427</v>
      </c>
      <c r="F37" s="562"/>
      <c r="G37" s="562"/>
      <c r="H37" s="562"/>
      <c r="I37" s="562"/>
      <c r="J37" s="562"/>
      <c r="K37" s="562"/>
      <c r="L37" s="562"/>
      <c r="M37" s="562"/>
      <c r="N37" s="562">
        <v>2.4123000795263305E-2</v>
      </c>
      <c r="O37" s="562">
        <v>2.0880069025021899E-2</v>
      </c>
      <c r="P37" s="562">
        <v>1.14097363083161E-2</v>
      </c>
      <c r="Q37" s="562">
        <v>4.4288459931480801E-3</v>
      </c>
      <c r="R37" s="562">
        <v>1.37271214642263E-2</v>
      </c>
      <c r="S37" s="562">
        <v>2.63438654082888E-2</v>
      </c>
      <c r="T37" s="562">
        <v>1.8807970597615398E-2</v>
      </c>
      <c r="U37" s="562"/>
      <c r="V37" s="562"/>
      <c r="W37" s="562"/>
      <c r="X37" s="562"/>
      <c r="Y37" s="562"/>
      <c r="Z37" s="562"/>
      <c r="AA37" s="562"/>
      <c r="AB37" s="562"/>
      <c r="AC37" s="562"/>
      <c r="AD37" s="562"/>
      <c r="AE37" s="562"/>
    </row>
    <row r="38" spans="2:31">
      <c r="B38" t="s">
        <v>165</v>
      </c>
      <c r="C38" t="s">
        <v>461</v>
      </c>
      <c r="D38" t="s">
        <v>1</v>
      </c>
      <c r="E38" t="s">
        <v>427</v>
      </c>
      <c r="F38" s="562"/>
      <c r="G38" s="562"/>
      <c r="H38" s="562"/>
      <c r="I38" s="562"/>
      <c r="J38" s="562"/>
      <c r="K38" s="562"/>
      <c r="L38" s="562"/>
      <c r="M38" s="562"/>
      <c r="N38" s="562">
        <v>2.51572327044025E-2</v>
      </c>
      <c r="O38" s="562">
        <v>1.53374233128833E-2</v>
      </c>
      <c r="P38" s="562">
        <v>3.0211480362536398E-3</v>
      </c>
      <c r="Q38" s="562">
        <v>8.0321285140563196E-3</v>
      </c>
      <c r="R38" s="562">
        <v>2.2908366533864501E-2</v>
      </c>
      <c r="S38" s="562">
        <v>2.3369036027263802E-2</v>
      </c>
      <c r="T38" s="562">
        <v>1.6322202917045101E-2</v>
      </c>
      <c r="U38" s="562"/>
      <c r="V38" s="562"/>
      <c r="W38" s="562"/>
      <c r="X38" s="562"/>
      <c r="Y38" s="562"/>
      <c r="Z38" s="562"/>
      <c r="AA38" s="562"/>
      <c r="AB38" s="562"/>
      <c r="AC38" s="562"/>
      <c r="AD38" s="562"/>
      <c r="AE38" s="562"/>
    </row>
    <row r="39" spans="2:31">
      <c r="B39" t="s">
        <v>168</v>
      </c>
      <c r="C39" t="s">
        <v>462</v>
      </c>
      <c r="D39" t="s">
        <v>1</v>
      </c>
      <c r="E39" t="s">
        <v>427</v>
      </c>
      <c r="F39" s="562"/>
      <c r="G39" s="562"/>
      <c r="H39" s="562"/>
      <c r="I39" s="562"/>
      <c r="J39" s="562"/>
      <c r="K39" s="562"/>
      <c r="L39" s="562"/>
      <c r="M39" s="562"/>
      <c r="N39" s="562">
        <v>6.7747907148660901E-3</v>
      </c>
      <c r="O39" s="562">
        <v>7.9677222627407805E-3</v>
      </c>
      <c r="P39" s="562">
        <v>8.1877213188026304E-3</v>
      </c>
      <c r="Q39" s="562">
        <v>6.3503747860726998E-3</v>
      </c>
      <c r="R39" s="562">
        <v>7.6977789597749702E-3</v>
      </c>
      <c r="S39" s="562">
        <v>1.10786950495871E-2</v>
      </c>
      <c r="T39" s="562">
        <v>1.5234215963666E-2</v>
      </c>
      <c r="U39" s="562"/>
      <c r="V39" s="562"/>
      <c r="W39" s="562"/>
      <c r="X39" s="562"/>
      <c r="Y39" s="562"/>
      <c r="Z39" s="562"/>
      <c r="AA39" s="562"/>
      <c r="AB39" s="562"/>
      <c r="AC39" s="562"/>
      <c r="AD39" s="562"/>
      <c r="AE39" s="562"/>
    </row>
    <row r="40" spans="2:31">
      <c r="B40" t="s">
        <v>173</v>
      </c>
      <c r="C40" t="s">
        <v>463</v>
      </c>
      <c r="D40" t="s">
        <v>1</v>
      </c>
      <c r="E40" t="s">
        <v>427</v>
      </c>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row>
    <row r="41" spans="2:31">
      <c r="B41" t="s">
        <v>175</v>
      </c>
      <c r="C41" t="s">
        <v>464</v>
      </c>
      <c r="D41" t="s">
        <v>1</v>
      </c>
      <c r="E41" t="s">
        <v>427</v>
      </c>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row>
  </sheetData>
  <sheetProtection autoFilter="0"/>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S65"/>
  <sheetViews>
    <sheetView view="pageBreakPreview" zoomScale="90" zoomScaleNormal="100" zoomScaleSheetLayoutView="90" workbookViewId="0">
      <pane ySplit="6" topLeftCell="A7" activePane="bottomLeft" state="frozen"/>
      <selection pane="bottomLeft"/>
    </sheetView>
  </sheetViews>
  <sheetFormatPr defaultColWidth="8.81640625" defaultRowHeight="14.5"/>
  <cols>
    <col min="1" max="1" width="9.08984375" style="354" customWidth="1"/>
    <col min="2" max="2" width="8.81640625" style="354"/>
    <col min="3" max="3" width="12.6328125" style="354" customWidth="1"/>
    <col min="4" max="8" width="8.81640625" style="354"/>
    <col min="9" max="9" width="11.81640625" style="354" customWidth="1"/>
    <col min="10" max="10" width="11.36328125" style="354" customWidth="1"/>
    <col min="11" max="14" width="8.81640625" style="354"/>
    <col min="15" max="15" width="14.6328125" style="354" customWidth="1"/>
    <col min="16" max="16" width="10.81640625" style="354" bestFit="1" customWidth="1"/>
    <col min="17" max="16384" width="8.81640625" style="354"/>
  </cols>
  <sheetData>
    <row r="1" spans="1:16">
      <c r="A1" s="348" t="s">
        <v>482</v>
      </c>
    </row>
    <row r="2" spans="1:16">
      <c r="A2" s="328"/>
      <c r="B2" s="328"/>
      <c r="C2" s="328"/>
      <c r="D2" s="585" t="s">
        <v>228</v>
      </c>
      <c r="E2" s="585"/>
      <c r="F2" s="585"/>
      <c r="G2" s="585"/>
      <c r="H2" s="585"/>
      <c r="I2" s="585"/>
      <c r="J2" s="585"/>
      <c r="K2" s="585"/>
      <c r="L2" s="585"/>
      <c r="M2" s="585"/>
      <c r="N2" s="585"/>
      <c r="O2" s="585"/>
      <c r="P2" s="585"/>
    </row>
    <row r="3" spans="1:16" ht="16.5">
      <c r="A3" s="353" t="s">
        <v>229</v>
      </c>
      <c r="B3" s="353" t="s">
        <v>230</v>
      </c>
      <c r="C3" s="328"/>
      <c r="D3" s="328"/>
      <c r="E3" s="328"/>
      <c r="F3" s="328"/>
      <c r="G3" s="328"/>
      <c r="H3" s="328"/>
      <c r="I3" s="328"/>
      <c r="J3" s="328"/>
      <c r="K3" s="328"/>
      <c r="L3" s="328"/>
      <c r="M3" s="328"/>
      <c r="N3" s="328"/>
      <c r="O3" s="328"/>
      <c r="P3" s="328"/>
    </row>
    <row r="4" spans="1:16" ht="15" thickBot="1">
      <c r="A4" s="328"/>
      <c r="B4" s="328"/>
      <c r="C4" s="328"/>
      <c r="D4" s="351"/>
      <c r="E4" s="351"/>
      <c r="F4" s="351"/>
      <c r="G4" s="351"/>
      <c r="H4" s="351"/>
      <c r="I4" s="351"/>
      <c r="J4" s="351"/>
      <c r="K4" s="351"/>
      <c r="L4" s="351"/>
      <c r="M4" s="351"/>
      <c r="N4" s="351"/>
      <c r="O4" s="351"/>
      <c r="P4" s="351"/>
    </row>
    <row r="5" spans="1:16">
      <c r="A5" s="328"/>
      <c r="B5" s="328"/>
      <c r="C5" s="328"/>
      <c r="D5" s="349" t="s">
        <v>231</v>
      </c>
      <c r="E5" s="328" t="s">
        <v>232</v>
      </c>
      <c r="F5" s="328" t="s">
        <v>232</v>
      </c>
      <c r="G5" s="328" t="s">
        <v>232</v>
      </c>
      <c r="H5" s="328" t="s">
        <v>232</v>
      </c>
      <c r="I5" s="328" t="s">
        <v>232</v>
      </c>
      <c r="J5" s="328" t="s">
        <v>232</v>
      </c>
      <c r="K5" s="328" t="s">
        <v>232</v>
      </c>
      <c r="L5" s="328" t="s">
        <v>232</v>
      </c>
      <c r="M5" s="328" t="s">
        <v>232</v>
      </c>
      <c r="N5" s="328" t="s">
        <v>232</v>
      </c>
      <c r="O5" s="328" t="s">
        <v>232</v>
      </c>
      <c r="P5" s="328" t="s">
        <v>232</v>
      </c>
    </row>
    <row r="6" spans="1:16" ht="15" thickBot="1">
      <c r="A6" s="328"/>
      <c r="B6" s="328"/>
      <c r="C6" s="328"/>
      <c r="D6" s="369" t="s">
        <v>233</v>
      </c>
      <c r="E6" s="367" t="s">
        <v>234</v>
      </c>
      <c r="F6" s="364" t="s">
        <v>235</v>
      </c>
      <c r="G6" s="367" t="s">
        <v>236</v>
      </c>
      <c r="H6" s="367" t="s">
        <v>237</v>
      </c>
      <c r="I6" s="364" t="s">
        <v>238</v>
      </c>
      <c r="J6" s="364" t="s">
        <v>239</v>
      </c>
      <c r="K6" s="364" t="s">
        <v>240</v>
      </c>
      <c r="L6" s="364" t="s">
        <v>241</v>
      </c>
      <c r="M6" s="364" t="s">
        <v>242</v>
      </c>
      <c r="N6" s="364" t="s">
        <v>243</v>
      </c>
      <c r="O6" s="364" t="s">
        <v>244</v>
      </c>
      <c r="P6" s="367" t="s">
        <v>245</v>
      </c>
    </row>
    <row r="7" spans="1:16">
      <c r="A7" s="328"/>
      <c r="B7" s="328"/>
      <c r="C7" s="328"/>
      <c r="D7" s="328"/>
      <c r="E7" s="328"/>
      <c r="F7" s="328"/>
      <c r="G7" s="328"/>
      <c r="H7" s="328"/>
      <c r="I7" s="328"/>
      <c r="J7" s="328"/>
      <c r="K7" s="328"/>
      <c r="L7" s="328"/>
      <c r="M7" s="328"/>
      <c r="N7" s="328"/>
      <c r="O7" s="328"/>
      <c r="P7" s="328"/>
    </row>
    <row r="8" spans="1:16">
      <c r="A8" s="328"/>
      <c r="B8" s="328"/>
      <c r="C8" s="328"/>
      <c r="D8" s="328"/>
      <c r="E8" s="328"/>
      <c r="F8" s="328"/>
      <c r="G8" s="328"/>
      <c r="H8" s="328"/>
      <c r="I8" s="328"/>
      <c r="J8" s="328"/>
      <c r="K8" s="328"/>
      <c r="L8" s="328"/>
      <c r="M8" s="328"/>
      <c r="N8" s="328"/>
      <c r="O8" s="328"/>
      <c r="P8" s="328"/>
    </row>
    <row r="9" spans="1:16">
      <c r="A9" s="361" t="s">
        <v>246</v>
      </c>
      <c r="B9" s="353" t="s">
        <v>247</v>
      </c>
      <c r="C9" s="328"/>
      <c r="D9" s="328"/>
      <c r="E9" s="328"/>
      <c r="F9" s="328"/>
      <c r="G9" s="328"/>
      <c r="H9" s="328"/>
      <c r="I9" s="328"/>
      <c r="J9" s="328"/>
      <c r="K9" s="328"/>
      <c r="L9" s="328"/>
      <c r="M9" s="328"/>
      <c r="N9" s="328"/>
      <c r="O9" s="328"/>
      <c r="P9" s="328"/>
    </row>
    <row r="10" spans="1:16">
      <c r="A10" s="328"/>
      <c r="B10" s="328"/>
      <c r="C10" s="328"/>
      <c r="D10" s="328"/>
      <c r="E10" s="328"/>
      <c r="F10" s="328"/>
      <c r="G10" s="328"/>
      <c r="H10" s="328"/>
      <c r="I10" s="328"/>
      <c r="J10" s="328"/>
      <c r="K10" s="328"/>
      <c r="L10" s="328"/>
      <c r="M10" s="328"/>
      <c r="N10" s="328"/>
      <c r="O10" s="328"/>
      <c r="P10" s="328"/>
    </row>
    <row r="11" spans="1:16">
      <c r="A11" s="328"/>
      <c r="B11" s="328"/>
      <c r="C11" s="328">
        <v>1987</v>
      </c>
      <c r="D11" s="328">
        <v>101.9</v>
      </c>
      <c r="E11" s="358">
        <v>100</v>
      </c>
      <c r="F11" s="328">
        <v>100.4</v>
      </c>
      <c r="G11" s="328">
        <v>100.6</v>
      </c>
      <c r="H11" s="328">
        <v>101.8</v>
      </c>
      <c r="I11" s="328">
        <v>101.9</v>
      </c>
      <c r="J11" s="328">
        <v>101.9</v>
      </c>
      <c r="K11" s="328">
        <v>101.8</v>
      </c>
      <c r="L11" s="328">
        <v>102.1</v>
      </c>
      <c r="M11" s="328">
        <v>102.4</v>
      </c>
      <c r="N11" s="328">
        <v>102.9</v>
      </c>
      <c r="O11" s="328">
        <v>103.4</v>
      </c>
      <c r="P11" s="328">
        <v>103.3</v>
      </c>
    </row>
    <row r="12" spans="1:16">
      <c r="A12" s="328"/>
      <c r="B12" s="328"/>
      <c r="C12" s="328">
        <v>1988</v>
      </c>
      <c r="D12" s="328">
        <v>106.9</v>
      </c>
      <c r="E12" s="328">
        <v>103.3</v>
      </c>
      <c r="F12" s="328">
        <v>103.7</v>
      </c>
      <c r="G12" s="328">
        <v>104.1</v>
      </c>
      <c r="H12" s="328">
        <v>105.8</v>
      </c>
      <c r="I12" s="328">
        <v>106.2</v>
      </c>
      <c r="J12" s="328">
        <v>106.6</v>
      </c>
      <c r="K12" s="328">
        <v>106.7</v>
      </c>
      <c r="L12" s="328">
        <v>107.9</v>
      </c>
      <c r="M12" s="328">
        <v>108.4</v>
      </c>
      <c r="N12" s="328">
        <v>109.5</v>
      </c>
      <c r="O12" s="358">
        <v>110</v>
      </c>
      <c r="P12" s="328">
        <v>110.3</v>
      </c>
    </row>
    <row r="13" spans="1:16">
      <c r="A13" s="328"/>
      <c r="B13" s="328"/>
      <c r="C13" s="328">
        <v>1989</v>
      </c>
      <c r="D13" s="328">
        <v>115.2</v>
      </c>
      <c r="E13" s="358">
        <v>111</v>
      </c>
      <c r="F13" s="328">
        <v>111.8</v>
      </c>
      <c r="G13" s="328">
        <v>112.3</v>
      </c>
      <c r="H13" s="328">
        <v>114.3</v>
      </c>
      <c r="I13" s="358">
        <v>115</v>
      </c>
      <c r="J13" s="328">
        <v>115.4</v>
      </c>
      <c r="K13" s="328">
        <v>115.5</v>
      </c>
      <c r="L13" s="328">
        <v>115.8</v>
      </c>
      <c r="M13" s="328">
        <v>116.6</v>
      </c>
      <c r="N13" s="328">
        <v>117.5</v>
      </c>
      <c r="O13" s="328">
        <v>118.5</v>
      </c>
      <c r="P13" s="328">
        <v>118.8</v>
      </c>
    </row>
    <row r="14" spans="1:16">
      <c r="A14" s="328"/>
      <c r="B14" s="328"/>
      <c r="C14" s="328">
        <v>1990</v>
      </c>
      <c r="D14" s="328">
        <v>126.1</v>
      </c>
      <c r="E14" s="328">
        <v>119.5</v>
      </c>
      <c r="F14" s="328">
        <v>120.2</v>
      </c>
      <c r="G14" s="328">
        <v>121.4</v>
      </c>
      <c r="H14" s="328">
        <v>125.1</v>
      </c>
      <c r="I14" s="328">
        <v>126.2</v>
      </c>
      <c r="J14" s="328">
        <v>126.7</v>
      </c>
      <c r="K14" s="328">
        <v>126.8</v>
      </c>
      <c r="L14" s="328">
        <v>128.1</v>
      </c>
      <c r="M14" s="328">
        <v>129.30000000000001</v>
      </c>
      <c r="N14" s="328">
        <v>130.30000000000001</v>
      </c>
      <c r="O14" s="358">
        <v>130</v>
      </c>
      <c r="P14" s="328">
        <v>129.9</v>
      </c>
    </row>
    <row r="15" spans="1:16">
      <c r="A15" s="328"/>
      <c r="B15" s="328"/>
      <c r="C15" s="328">
        <v>1991</v>
      </c>
      <c r="D15" s="328">
        <v>133.5</v>
      </c>
      <c r="E15" s="328">
        <v>130.19999999999999</v>
      </c>
      <c r="F15" s="328">
        <v>130.9</v>
      </c>
      <c r="G15" s="328">
        <v>131.4</v>
      </c>
      <c r="H15" s="328">
        <v>133.1</v>
      </c>
      <c r="I15" s="328">
        <v>133.5</v>
      </c>
      <c r="J15" s="328">
        <v>134.1</v>
      </c>
      <c r="K15" s="328">
        <v>133.80000000000001</v>
      </c>
      <c r="L15" s="328">
        <v>134.1</v>
      </c>
      <c r="M15" s="328">
        <v>134.6</v>
      </c>
      <c r="N15" s="328">
        <v>135.1</v>
      </c>
      <c r="O15" s="328">
        <v>135.6</v>
      </c>
      <c r="P15" s="328">
        <v>135.69999999999999</v>
      </c>
    </row>
    <row r="16" spans="1:16">
      <c r="A16" s="328"/>
      <c r="B16" s="328"/>
      <c r="C16" s="328">
        <v>1992</v>
      </c>
      <c r="D16" s="328">
        <v>138.5</v>
      </c>
      <c r="E16" s="328">
        <v>135.6</v>
      </c>
      <c r="F16" s="328">
        <v>136.30000000000001</v>
      </c>
      <c r="G16" s="328">
        <v>136.69999999999999</v>
      </c>
      <c r="H16" s="328">
        <v>138.80000000000001</v>
      </c>
      <c r="I16" s="328">
        <v>139.30000000000001</v>
      </c>
      <c r="J16" s="328">
        <v>139.30000000000001</v>
      </c>
      <c r="K16" s="328">
        <v>138.80000000000001</v>
      </c>
      <c r="L16" s="328">
        <v>138.9</v>
      </c>
      <c r="M16" s="328">
        <v>139.4</v>
      </c>
      <c r="N16" s="328">
        <v>139.9</v>
      </c>
      <c r="O16" s="328">
        <v>139.69999999999999</v>
      </c>
      <c r="P16" s="328">
        <v>139.19999999999999</v>
      </c>
    </row>
    <row r="17" spans="1:16">
      <c r="A17" s="328"/>
      <c r="B17" s="328"/>
      <c r="C17" s="328">
        <v>1993</v>
      </c>
      <c r="D17" s="328">
        <v>140.69999999999999</v>
      </c>
      <c r="E17" s="328">
        <v>137.9</v>
      </c>
      <c r="F17" s="328">
        <v>138.80000000000001</v>
      </c>
      <c r="G17" s="328">
        <v>139.30000000000001</v>
      </c>
      <c r="H17" s="328">
        <v>140.6</v>
      </c>
      <c r="I17" s="328">
        <v>141.1</v>
      </c>
      <c r="J17" s="358">
        <v>141</v>
      </c>
      <c r="K17" s="328">
        <v>140.69999999999999</v>
      </c>
      <c r="L17" s="328">
        <v>141.30000000000001</v>
      </c>
      <c r="M17" s="328">
        <v>141.9</v>
      </c>
      <c r="N17" s="328">
        <v>141.80000000000001</v>
      </c>
      <c r="O17" s="328">
        <v>141.6</v>
      </c>
      <c r="P17" s="328">
        <v>141.9</v>
      </c>
    </row>
    <row r="18" spans="1:16">
      <c r="A18" s="328"/>
      <c r="B18" s="328"/>
      <c r="C18" s="328">
        <v>1994</v>
      </c>
      <c r="D18" s="328">
        <v>144.1</v>
      </c>
      <c r="E18" s="328">
        <v>141.30000000000001</v>
      </c>
      <c r="F18" s="328">
        <v>142.1</v>
      </c>
      <c r="G18" s="328">
        <v>142.5</v>
      </c>
      <c r="H18" s="328">
        <v>144.19999999999999</v>
      </c>
      <c r="I18" s="328">
        <v>144.69999999999999</v>
      </c>
      <c r="J18" s="328">
        <v>144.69999999999999</v>
      </c>
      <c r="K18" s="358">
        <v>144</v>
      </c>
      <c r="L18" s="328">
        <v>144.69999999999999</v>
      </c>
      <c r="M18" s="358">
        <v>145</v>
      </c>
      <c r="N18" s="328">
        <v>145.19999999999999</v>
      </c>
      <c r="O18" s="328">
        <v>145.30000000000001</v>
      </c>
      <c r="P18" s="358">
        <v>146</v>
      </c>
    </row>
    <row r="19" spans="1:16">
      <c r="A19" s="328"/>
      <c r="B19" s="328"/>
      <c r="C19" s="328">
        <v>1995</v>
      </c>
      <c r="D19" s="328">
        <v>149.1</v>
      </c>
      <c r="E19" s="358">
        <v>146</v>
      </c>
      <c r="F19" s="328">
        <v>146.9</v>
      </c>
      <c r="G19" s="328">
        <v>147.5</v>
      </c>
      <c r="H19" s="358">
        <v>149</v>
      </c>
      <c r="I19" s="328">
        <v>149.6</v>
      </c>
      <c r="J19" s="328">
        <v>149.80000000000001</v>
      </c>
      <c r="K19" s="328">
        <v>149.1</v>
      </c>
      <c r="L19" s="328">
        <v>149.9</v>
      </c>
      <c r="M19" s="328">
        <v>150.6</v>
      </c>
      <c r="N19" s="328">
        <v>149.80000000000001</v>
      </c>
      <c r="O19" s="328">
        <v>149.80000000000001</v>
      </c>
      <c r="P19" s="328">
        <v>150.69999999999999</v>
      </c>
    </row>
    <row r="20" spans="1:16">
      <c r="A20" s="328"/>
      <c r="B20" s="328"/>
      <c r="C20" s="328">
        <v>1996</v>
      </c>
      <c r="D20" s="328">
        <v>152.69999999999999</v>
      </c>
      <c r="E20" s="328">
        <v>150.19999999999999</v>
      </c>
      <c r="F20" s="328">
        <v>150.9</v>
      </c>
      <c r="G20" s="328">
        <v>151.5</v>
      </c>
      <c r="H20" s="328">
        <v>152.6</v>
      </c>
      <c r="I20" s="328">
        <v>152.9</v>
      </c>
      <c r="J20" s="358">
        <v>153</v>
      </c>
      <c r="K20" s="328">
        <v>152.4</v>
      </c>
      <c r="L20" s="328">
        <v>153.1</v>
      </c>
      <c r="M20" s="328">
        <v>153.80000000000001</v>
      </c>
      <c r="N20" s="328">
        <v>153.80000000000001</v>
      </c>
      <c r="O20" s="328">
        <v>153.9</v>
      </c>
      <c r="P20" s="328">
        <v>154.4</v>
      </c>
    </row>
    <row r="21" spans="1:16">
      <c r="A21" s="328"/>
      <c r="B21" s="328"/>
      <c r="C21" s="328">
        <v>1997</v>
      </c>
      <c r="D21" s="328">
        <v>157.5</v>
      </c>
      <c r="E21" s="328">
        <v>154.4</v>
      </c>
      <c r="F21" s="358">
        <v>155</v>
      </c>
      <c r="G21" s="328">
        <v>155.4</v>
      </c>
      <c r="H21" s="328">
        <v>156.30000000000001</v>
      </c>
      <c r="I21" s="328">
        <v>156.9</v>
      </c>
      <c r="J21" s="328">
        <v>157.5</v>
      </c>
      <c r="K21" s="328">
        <v>157.5</v>
      </c>
      <c r="L21" s="328">
        <v>158.5</v>
      </c>
      <c r="M21" s="328">
        <v>159.30000000000001</v>
      </c>
      <c r="N21" s="328">
        <v>159.5</v>
      </c>
      <c r="O21" s="328">
        <v>159.6</v>
      </c>
      <c r="P21" s="358">
        <v>160</v>
      </c>
    </row>
    <row r="22" spans="1:16">
      <c r="A22" s="328"/>
      <c r="B22" s="328"/>
      <c r="C22" s="328">
        <v>1998</v>
      </c>
      <c r="D22" s="328">
        <v>162.9</v>
      </c>
      <c r="E22" s="328">
        <v>159.5</v>
      </c>
      <c r="F22" s="328">
        <v>160.30000000000001</v>
      </c>
      <c r="G22" s="328">
        <v>160.80000000000001</v>
      </c>
      <c r="H22" s="328">
        <v>162.6</v>
      </c>
      <c r="I22" s="328">
        <v>163.5</v>
      </c>
      <c r="J22" s="328">
        <v>163.4</v>
      </c>
      <c r="K22" s="358">
        <v>163</v>
      </c>
      <c r="L22" s="328">
        <v>163.69999999999999</v>
      </c>
      <c r="M22" s="328">
        <v>164.4</v>
      </c>
      <c r="N22" s="328">
        <v>164.5</v>
      </c>
      <c r="O22" s="328">
        <v>164.4</v>
      </c>
      <c r="P22" s="328">
        <v>164.4</v>
      </c>
    </row>
    <row r="23" spans="1:16">
      <c r="A23" s="328"/>
      <c r="B23" s="328"/>
      <c r="C23" s="328">
        <v>1999</v>
      </c>
      <c r="D23" s="328">
        <v>165.4</v>
      </c>
      <c r="E23" s="328">
        <v>163.4</v>
      </c>
      <c r="F23" s="328">
        <v>163.69999999999999</v>
      </c>
      <c r="G23" s="328">
        <v>164.1</v>
      </c>
      <c r="H23" s="328">
        <v>165.2</v>
      </c>
      <c r="I23" s="328">
        <v>165.6</v>
      </c>
      <c r="J23" s="328">
        <v>165.6</v>
      </c>
      <c r="K23" s="328">
        <v>165.1</v>
      </c>
      <c r="L23" s="328">
        <v>165.5</v>
      </c>
      <c r="M23" s="328">
        <v>166.2</v>
      </c>
      <c r="N23" s="328">
        <v>166.5</v>
      </c>
      <c r="O23" s="328">
        <v>166.7</v>
      </c>
      <c r="P23" s="328">
        <v>167.3</v>
      </c>
    </row>
    <row r="24" spans="1:16">
      <c r="A24" s="328"/>
      <c r="B24" s="328"/>
      <c r="C24" s="328">
        <v>2000</v>
      </c>
      <c r="D24" s="328">
        <v>170.3</v>
      </c>
      <c r="E24" s="328">
        <v>166.6</v>
      </c>
      <c r="F24" s="328">
        <v>167.5</v>
      </c>
      <c r="G24" s="328">
        <v>168.4</v>
      </c>
      <c r="H24" s="328">
        <v>170.1</v>
      </c>
      <c r="I24" s="328">
        <v>170.7</v>
      </c>
      <c r="J24" s="328">
        <v>171.1</v>
      </c>
      <c r="K24" s="328">
        <v>170.5</v>
      </c>
      <c r="L24" s="328">
        <v>170.5</v>
      </c>
      <c r="M24" s="328">
        <v>171.7</v>
      </c>
      <c r="N24" s="328">
        <v>171.6</v>
      </c>
      <c r="O24" s="328">
        <v>172.1</v>
      </c>
      <c r="P24" s="328">
        <v>172.2</v>
      </c>
    </row>
    <row r="25" spans="1:16">
      <c r="A25" s="328"/>
      <c r="B25" s="328"/>
      <c r="C25" s="328">
        <v>2001</v>
      </c>
      <c r="D25" s="328">
        <v>173.3</v>
      </c>
      <c r="E25" s="328">
        <v>171.1</v>
      </c>
      <c r="F25" s="358">
        <v>172</v>
      </c>
      <c r="G25" s="328">
        <v>172.2</v>
      </c>
      <c r="H25" s="328">
        <v>173.1</v>
      </c>
      <c r="I25" s="328">
        <v>174.2</v>
      </c>
      <c r="J25" s="328">
        <v>174.4</v>
      </c>
      <c r="K25" s="328">
        <v>173.3</v>
      </c>
      <c r="L25" s="358">
        <v>174</v>
      </c>
      <c r="M25" s="328">
        <v>174.6</v>
      </c>
      <c r="N25" s="328">
        <v>174.3</v>
      </c>
      <c r="O25" s="328">
        <v>173.6</v>
      </c>
      <c r="P25" s="328">
        <v>173.4</v>
      </c>
    </row>
    <row r="26" spans="1:16">
      <c r="A26" s="328"/>
      <c r="B26" s="328"/>
      <c r="C26" s="328">
        <v>2002</v>
      </c>
      <c r="D26" s="328">
        <v>176.2</v>
      </c>
      <c r="E26" s="328">
        <v>173.3</v>
      </c>
      <c r="F26" s="328">
        <v>173.8</v>
      </c>
      <c r="G26" s="328">
        <v>174.5</v>
      </c>
      <c r="H26" s="328">
        <v>175.7</v>
      </c>
      <c r="I26" s="328">
        <v>176.2</v>
      </c>
      <c r="J26" s="328">
        <v>176.2</v>
      </c>
      <c r="K26" s="328">
        <v>175.9</v>
      </c>
      <c r="L26" s="328">
        <v>176.4</v>
      </c>
      <c r="M26" s="328">
        <v>177.6</v>
      </c>
      <c r="N26" s="328">
        <v>177.9</v>
      </c>
      <c r="O26" s="328">
        <v>178.2</v>
      </c>
      <c r="P26" s="328">
        <v>178.5</v>
      </c>
    </row>
    <row r="27" spans="1:16">
      <c r="A27" s="328"/>
      <c r="B27" s="328"/>
      <c r="C27" s="328">
        <v>2003</v>
      </c>
      <c r="D27" s="328">
        <v>181.3</v>
      </c>
      <c r="E27" s="328">
        <v>178.4</v>
      </c>
      <c r="F27" s="328">
        <v>179.3</v>
      </c>
      <c r="G27" s="328">
        <v>179.9</v>
      </c>
      <c r="H27" s="328">
        <v>181.2</v>
      </c>
      <c r="I27" s="328">
        <v>181.5</v>
      </c>
      <c r="J27" s="328">
        <v>181.3</v>
      </c>
      <c r="K27" s="328">
        <v>181.3</v>
      </c>
      <c r="L27" s="328">
        <v>181.6</v>
      </c>
      <c r="M27" s="328">
        <v>182.5</v>
      </c>
      <c r="N27" s="328">
        <v>182.6</v>
      </c>
      <c r="O27" s="328">
        <v>182.7</v>
      </c>
      <c r="P27" s="328">
        <v>183.5</v>
      </c>
    </row>
    <row r="28" spans="1:16">
      <c r="A28" s="328"/>
      <c r="B28" s="328"/>
      <c r="C28" s="328">
        <v>2004</v>
      </c>
      <c r="D28" s="328">
        <v>186.7</v>
      </c>
      <c r="E28" s="328">
        <v>183.1</v>
      </c>
      <c r="F28" s="328">
        <v>183.8</v>
      </c>
      <c r="G28" s="328">
        <v>184.6</v>
      </c>
      <c r="H28" s="328">
        <v>185.7</v>
      </c>
      <c r="I28" s="328">
        <v>186.5</v>
      </c>
      <c r="J28" s="328">
        <v>186.8</v>
      </c>
      <c r="K28" s="328">
        <v>186.8</v>
      </c>
      <c r="L28" s="328">
        <v>187.4</v>
      </c>
      <c r="M28" s="328">
        <v>188.1</v>
      </c>
      <c r="N28" s="328">
        <v>188.6</v>
      </c>
      <c r="O28" s="358">
        <v>189</v>
      </c>
      <c r="P28" s="328">
        <v>189.9</v>
      </c>
    </row>
    <row r="29" spans="1:16">
      <c r="A29" s="328"/>
      <c r="B29" s="328"/>
      <c r="C29" s="328">
        <v>2005</v>
      </c>
      <c r="D29" s="358">
        <v>192</v>
      </c>
      <c r="E29" s="328">
        <v>188.9</v>
      </c>
      <c r="F29" s="328">
        <v>189.6</v>
      </c>
      <c r="G29" s="328">
        <v>190.5</v>
      </c>
      <c r="H29" s="328">
        <v>191.6</v>
      </c>
      <c r="I29" s="358">
        <v>192</v>
      </c>
      <c r="J29" s="328">
        <v>192.2</v>
      </c>
      <c r="K29" s="328">
        <v>192.2</v>
      </c>
      <c r="L29" s="328">
        <v>192.6</v>
      </c>
      <c r="M29" s="328">
        <v>193.1</v>
      </c>
      <c r="N29" s="328">
        <v>193.3</v>
      </c>
      <c r="O29" s="328">
        <v>193.6</v>
      </c>
      <c r="P29" s="328">
        <v>194.1</v>
      </c>
    </row>
    <row r="30" spans="1:16">
      <c r="A30" s="328"/>
      <c r="B30" s="328"/>
      <c r="C30" s="328">
        <v>2006</v>
      </c>
      <c r="D30" s="328">
        <v>198.1</v>
      </c>
      <c r="E30" s="328">
        <v>193.4</v>
      </c>
      <c r="F30" s="328">
        <v>194.2</v>
      </c>
      <c r="G30" s="358">
        <v>195</v>
      </c>
      <c r="H30" s="328">
        <v>196.5</v>
      </c>
      <c r="I30" s="328">
        <v>197.7</v>
      </c>
      <c r="J30" s="328">
        <v>198.5</v>
      </c>
      <c r="K30" s="328">
        <v>198.5</v>
      </c>
      <c r="L30" s="328">
        <v>199.2</v>
      </c>
      <c r="M30" s="328">
        <v>200.1</v>
      </c>
      <c r="N30" s="328">
        <v>200.4</v>
      </c>
      <c r="O30" s="328">
        <v>201.1</v>
      </c>
      <c r="P30" s="328">
        <v>202.7</v>
      </c>
    </row>
    <row r="31" spans="1:16">
      <c r="A31" s="328"/>
      <c r="B31" s="328"/>
      <c r="C31" s="328">
        <v>2007</v>
      </c>
      <c r="D31" s="328">
        <v>206.6</v>
      </c>
      <c r="E31" s="328">
        <v>201.6</v>
      </c>
      <c r="F31" s="328">
        <v>203.1</v>
      </c>
      <c r="G31" s="328">
        <v>204.4</v>
      </c>
      <c r="H31" s="328">
        <v>205.4</v>
      </c>
      <c r="I31" s="328">
        <v>206.2</v>
      </c>
      <c r="J31" s="328">
        <v>207.3</v>
      </c>
      <c r="K31" s="328">
        <v>206.1</v>
      </c>
      <c r="L31" s="328">
        <v>207.3</v>
      </c>
      <c r="M31" s="358">
        <v>208</v>
      </c>
      <c r="N31" s="328">
        <v>208.9</v>
      </c>
      <c r="O31" s="328">
        <v>209.7</v>
      </c>
      <c r="P31" s="328">
        <v>210.9</v>
      </c>
    </row>
    <row r="32" spans="1:16">
      <c r="A32" s="328"/>
      <c r="B32" s="328"/>
      <c r="C32" s="328">
        <v>2008</v>
      </c>
      <c r="D32" s="328">
        <v>214.8</v>
      </c>
      <c r="E32" s="328">
        <v>209.8</v>
      </c>
      <c r="F32" s="328">
        <v>211.4</v>
      </c>
      <c r="G32" s="328">
        <v>212.1</v>
      </c>
      <c r="H32" s="358">
        <v>214</v>
      </c>
      <c r="I32" s="328">
        <v>215.1</v>
      </c>
      <c r="J32" s="328">
        <v>216.8</v>
      </c>
      <c r="K32" s="328">
        <v>216.5</v>
      </c>
      <c r="L32" s="328">
        <v>217.2</v>
      </c>
      <c r="M32" s="328">
        <v>218.4</v>
      </c>
      <c r="N32" s="328">
        <v>217.7</v>
      </c>
      <c r="O32" s="358">
        <v>216</v>
      </c>
      <c r="P32" s="328">
        <v>212.9</v>
      </c>
    </row>
    <row r="33" spans="1:19">
      <c r="A33" s="328"/>
      <c r="B33" s="328"/>
      <c r="C33" s="328">
        <v>2009</v>
      </c>
      <c r="D33" s="328">
        <v>213.7</v>
      </c>
      <c r="E33" s="328">
        <v>210.1</v>
      </c>
      <c r="F33" s="328">
        <v>211.4</v>
      </c>
      <c r="G33" s="328">
        <v>211.3</v>
      </c>
      <c r="H33" s="328">
        <v>211.5</v>
      </c>
      <c r="I33" s="328">
        <v>212.8</v>
      </c>
      <c r="J33" s="328">
        <v>213.4</v>
      </c>
      <c r="K33" s="328">
        <v>213.4</v>
      </c>
      <c r="L33" s="328">
        <v>214.4</v>
      </c>
      <c r="M33" s="328">
        <v>215.3</v>
      </c>
      <c r="N33" s="358">
        <v>216</v>
      </c>
      <c r="O33" s="328">
        <v>216.6</v>
      </c>
      <c r="P33" s="358">
        <v>218</v>
      </c>
    </row>
    <row r="34" spans="1:19">
      <c r="A34" s="328"/>
      <c r="B34" s="328"/>
      <c r="C34" s="328">
        <v>2010</v>
      </c>
      <c r="D34" s="328">
        <v>223.6</v>
      </c>
      <c r="E34" s="328">
        <v>217.9</v>
      </c>
      <c r="F34" s="328">
        <v>219.2</v>
      </c>
      <c r="G34" s="328">
        <v>220.7</v>
      </c>
      <c r="H34" s="328">
        <v>222.8</v>
      </c>
      <c r="I34" s="328">
        <v>223.6</v>
      </c>
      <c r="J34" s="328">
        <v>224.1</v>
      </c>
      <c r="K34" s="328">
        <v>223.6</v>
      </c>
      <c r="L34" s="328">
        <v>224.5</v>
      </c>
      <c r="M34" s="328">
        <v>225.3</v>
      </c>
      <c r="N34" s="328">
        <v>225.8</v>
      </c>
      <c r="O34" s="328">
        <v>226.8</v>
      </c>
      <c r="P34" s="328">
        <v>228.4</v>
      </c>
    </row>
    <row r="35" spans="1:19">
      <c r="A35" s="328"/>
      <c r="B35" s="328"/>
      <c r="C35" s="328">
        <v>2011</v>
      </c>
      <c r="D35" s="328">
        <v>235.2</v>
      </c>
      <c r="E35" s="358">
        <v>229</v>
      </c>
      <c r="F35" s="328">
        <v>231.3</v>
      </c>
      <c r="G35" s="328">
        <v>232.5</v>
      </c>
      <c r="H35" s="328">
        <v>234.4</v>
      </c>
      <c r="I35" s="328">
        <v>235.2</v>
      </c>
      <c r="J35" s="328">
        <v>235.2</v>
      </c>
      <c r="K35" s="328">
        <v>234.7</v>
      </c>
      <c r="L35" s="328">
        <v>236.1</v>
      </c>
      <c r="M35" s="328">
        <v>237.9</v>
      </c>
      <c r="N35" s="358">
        <v>238</v>
      </c>
      <c r="O35" s="328">
        <v>238.5</v>
      </c>
      <c r="P35" s="328">
        <v>239.4</v>
      </c>
    </row>
    <row r="36" spans="1:19">
      <c r="A36" s="328"/>
      <c r="B36" s="328"/>
      <c r="C36" s="361">
        <v>2012</v>
      </c>
      <c r="D36" s="328">
        <v>242.7</v>
      </c>
      <c r="E36" s="358">
        <v>238</v>
      </c>
      <c r="F36" s="355">
        <v>239.9</v>
      </c>
      <c r="G36" s="355">
        <v>240.8</v>
      </c>
      <c r="H36" s="355">
        <v>242.5</v>
      </c>
      <c r="I36" s="355">
        <v>242.4</v>
      </c>
      <c r="J36" s="355">
        <v>241.8</v>
      </c>
      <c r="K36" s="355">
        <v>242.1</v>
      </c>
      <c r="L36" s="372">
        <v>243</v>
      </c>
      <c r="M36" s="355">
        <v>244.2</v>
      </c>
      <c r="N36" s="355">
        <v>245.6</v>
      </c>
      <c r="O36" s="355">
        <v>245.6</v>
      </c>
      <c r="P36" s="355">
        <v>246.8</v>
      </c>
    </row>
    <row r="37" spans="1:19">
      <c r="A37" s="328"/>
      <c r="B37" s="328"/>
      <c r="C37" s="361">
        <v>2013</v>
      </c>
      <c r="D37" s="355">
        <v>250.1</v>
      </c>
      <c r="E37" s="358">
        <v>245.8</v>
      </c>
      <c r="F37" s="355">
        <v>247.6</v>
      </c>
      <c r="G37" s="355">
        <v>248.7</v>
      </c>
      <c r="H37" s="355">
        <v>249.5</v>
      </c>
      <c r="I37" s="358">
        <v>250</v>
      </c>
      <c r="J37" s="355">
        <v>249.7</v>
      </c>
      <c r="K37" s="355">
        <v>249.7</v>
      </c>
      <c r="L37" s="358">
        <v>251</v>
      </c>
      <c r="M37" s="355">
        <v>251.9</v>
      </c>
      <c r="N37" s="355">
        <v>251.9</v>
      </c>
      <c r="O37" s="355">
        <v>252.1</v>
      </c>
      <c r="P37" s="355">
        <v>253.4</v>
      </c>
    </row>
    <row r="38" spans="1:19" ht="15" thickBot="1">
      <c r="A38" s="328"/>
      <c r="B38" s="328"/>
      <c r="C38" s="361">
        <v>2014</v>
      </c>
      <c r="D38" s="366">
        <f>AVERAGE(E38:P38)</f>
        <v>256.0333333333333</v>
      </c>
      <c r="E38" s="328">
        <v>252.6</v>
      </c>
      <c r="F38" s="355">
        <v>254.2</v>
      </c>
      <c r="G38" s="355">
        <v>254.8</v>
      </c>
      <c r="H38" s="355">
        <v>255.7</v>
      </c>
      <c r="I38" s="355">
        <v>255.9</v>
      </c>
      <c r="J38" s="355">
        <v>256.3</v>
      </c>
      <c r="K38" s="372">
        <v>256</v>
      </c>
      <c r="L38" s="372">
        <v>257</v>
      </c>
      <c r="M38" s="355">
        <v>257.60000000000002</v>
      </c>
      <c r="N38" s="355">
        <v>257.7</v>
      </c>
      <c r="O38" s="355">
        <v>257.10000000000002</v>
      </c>
      <c r="P38" s="355">
        <v>257.5</v>
      </c>
    </row>
    <row r="39" spans="1:19" ht="15" thickBot="1">
      <c r="A39" s="328"/>
      <c r="B39" s="328"/>
      <c r="C39" s="361">
        <v>2015</v>
      </c>
      <c r="D39" s="366">
        <f>AVERAGE(E39:P39)</f>
        <v>258.54166666666669</v>
      </c>
      <c r="E39" s="351">
        <v>255.4</v>
      </c>
      <c r="F39" s="364">
        <v>256.7</v>
      </c>
      <c r="G39" s="364">
        <v>257.10000000000002</v>
      </c>
      <c r="H39" s="452">
        <f>D54</f>
        <v>258</v>
      </c>
      <c r="I39" s="452">
        <f>D55</f>
        <v>258.5</v>
      </c>
      <c r="J39" s="452">
        <f>D56</f>
        <v>258.89999999999998</v>
      </c>
      <c r="K39" s="452">
        <f>D57</f>
        <v>258.60000000000002</v>
      </c>
      <c r="L39" s="452">
        <f>D58</f>
        <v>259.8</v>
      </c>
      <c r="M39" s="452">
        <f>D59</f>
        <v>259.60000000000002</v>
      </c>
      <c r="N39" s="452">
        <f>D60</f>
        <v>259.5</v>
      </c>
      <c r="O39" s="452">
        <f>D61</f>
        <v>259.8</v>
      </c>
      <c r="P39" s="452">
        <f>D62</f>
        <v>260.60000000000002</v>
      </c>
    </row>
    <row r="40" spans="1:19" ht="15" thickBot="1">
      <c r="A40" s="328"/>
      <c r="B40" s="328"/>
      <c r="C40" s="328">
        <v>2016</v>
      </c>
      <c r="D40" s="366">
        <f>AVERAGE(E40:P40)</f>
        <v>263.05</v>
      </c>
      <c r="E40" s="358">
        <f>D63</f>
        <v>258.8</v>
      </c>
      <c r="F40" s="358">
        <f>D64</f>
        <v>260</v>
      </c>
      <c r="G40" s="358">
        <f>D65</f>
        <v>261.10000000000002</v>
      </c>
      <c r="H40" s="328">
        <f>J54</f>
        <v>261.39999999999998</v>
      </c>
      <c r="I40" s="328">
        <f>J55</f>
        <v>262.10000000000002</v>
      </c>
      <c r="J40" s="328">
        <f>J56</f>
        <v>263.10000000000002</v>
      </c>
      <c r="K40" s="328">
        <f>J57</f>
        <v>263.39999999999998</v>
      </c>
      <c r="L40" s="328">
        <f>J58</f>
        <v>264.39999999999998</v>
      </c>
      <c r="M40" s="328">
        <f>J59</f>
        <v>264.89999999999998</v>
      </c>
      <c r="N40" s="328">
        <f>J60</f>
        <v>264.8</v>
      </c>
      <c r="O40" s="328">
        <f>J61</f>
        <v>265.5</v>
      </c>
      <c r="P40" s="328">
        <f>J62</f>
        <v>267.10000000000002</v>
      </c>
    </row>
    <row r="41" spans="1:19" ht="15" thickBot="1">
      <c r="A41" s="328"/>
      <c r="B41" s="328"/>
      <c r="C41" s="328">
        <v>2017</v>
      </c>
      <c r="D41" s="366">
        <f>AVERAGE(E41:P41)</f>
        <v>272.47500000000002</v>
      </c>
      <c r="E41" s="328">
        <f>J63</f>
        <v>265.5</v>
      </c>
      <c r="F41" s="328">
        <f>J64</f>
        <v>268.39999999999998</v>
      </c>
      <c r="G41" s="328">
        <f>J65</f>
        <v>269.3</v>
      </c>
      <c r="H41" s="328">
        <f>P54</f>
        <v>270.60000000000002</v>
      </c>
      <c r="I41" s="328">
        <f>P55</f>
        <v>271.7</v>
      </c>
      <c r="J41" s="328">
        <f>P56</f>
        <v>272.3</v>
      </c>
      <c r="K41" s="328">
        <f>P57</f>
        <v>272.89999999999998</v>
      </c>
      <c r="L41" s="328">
        <f>P58</f>
        <v>274.7</v>
      </c>
      <c r="M41" s="328">
        <f>P59</f>
        <v>275.10000000000002</v>
      </c>
      <c r="N41" s="328">
        <f>P60</f>
        <v>275.3</v>
      </c>
      <c r="O41" s="328">
        <f>P61</f>
        <v>275.8</v>
      </c>
      <c r="P41" s="328">
        <f>P62</f>
        <v>278.10000000000002</v>
      </c>
    </row>
    <row r="42" spans="1:19">
      <c r="A42" s="328"/>
      <c r="B42" s="328"/>
      <c r="C42" s="328">
        <v>2018</v>
      </c>
      <c r="D42" s="328"/>
      <c r="E42" s="328">
        <f>P63</f>
        <v>276</v>
      </c>
      <c r="F42" s="328">
        <f>P64</f>
        <v>278.10000000000002</v>
      </c>
      <c r="G42" s="328">
        <f>P65</f>
        <v>278.3</v>
      </c>
      <c r="H42" s="328"/>
      <c r="I42" s="328"/>
      <c r="J42" s="328"/>
      <c r="K42" s="328"/>
      <c r="L42" s="328"/>
      <c r="M42" s="328"/>
      <c r="N42" s="328"/>
      <c r="O42" s="328"/>
      <c r="P42" s="328"/>
    </row>
    <row r="43" spans="1:19">
      <c r="A43" s="328"/>
      <c r="B43" s="328"/>
      <c r="C43" s="328"/>
      <c r="D43" s="328"/>
      <c r="E43" s="328"/>
      <c r="F43" s="328"/>
      <c r="G43" s="328"/>
      <c r="H43" s="328"/>
      <c r="I43" s="328"/>
      <c r="J43" s="328"/>
      <c r="K43" s="328"/>
      <c r="L43" s="328"/>
      <c r="M43" s="328"/>
      <c r="N43" s="328"/>
      <c r="O43" s="328"/>
      <c r="P43" s="328"/>
    </row>
    <row r="45" spans="1:19" ht="22.5">
      <c r="B45" s="363"/>
      <c r="C45" s="360" t="s">
        <v>248</v>
      </c>
      <c r="D45" s="357"/>
      <c r="E45" s="357"/>
      <c r="F45" s="357"/>
      <c r="G45" s="371"/>
      <c r="H45" s="371"/>
      <c r="I45" s="360" t="s">
        <v>249</v>
      </c>
      <c r="O45" s="360" t="s">
        <v>250</v>
      </c>
    </row>
    <row r="46" spans="1:19">
      <c r="C46" s="368" t="s">
        <v>251</v>
      </c>
      <c r="E46" s="368" t="s">
        <v>252</v>
      </c>
      <c r="I46" s="368" t="s">
        <v>251</v>
      </c>
      <c r="J46" s="368" t="s">
        <v>253</v>
      </c>
      <c r="O46" s="365" t="s">
        <v>251</v>
      </c>
      <c r="P46" s="365" t="s">
        <v>253</v>
      </c>
      <c r="Q46" s="365"/>
      <c r="R46" s="365"/>
      <c r="S46" s="365"/>
    </row>
    <row r="47" spans="1:19">
      <c r="C47" s="368" t="s">
        <v>254</v>
      </c>
      <c r="E47" s="362" t="s">
        <v>246</v>
      </c>
      <c r="I47" s="368" t="s">
        <v>254</v>
      </c>
      <c r="J47" s="368" t="s">
        <v>246</v>
      </c>
      <c r="O47" s="365" t="s">
        <v>254</v>
      </c>
      <c r="P47" s="365" t="s">
        <v>246</v>
      </c>
      <c r="Q47" s="365"/>
      <c r="R47" s="365"/>
      <c r="S47" s="365"/>
    </row>
    <row r="48" spans="1:19">
      <c r="C48" s="368" t="s">
        <v>255</v>
      </c>
      <c r="E48" s="368" t="s">
        <v>256</v>
      </c>
      <c r="I48" s="368" t="s">
        <v>255</v>
      </c>
      <c r="J48" s="368" t="s">
        <v>256</v>
      </c>
      <c r="O48" s="365" t="s">
        <v>257</v>
      </c>
      <c r="P48" s="365" t="s">
        <v>258</v>
      </c>
      <c r="Q48" s="365"/>
      <c r="R48" s="365"/>
      <c r="S48" s="365"/>
    </row>
    <row r="49" spans="3:19">
      <c r="C49" s="368" t="s">
        <v>4</v>
      </c>
      <c r="E49" s="368" t="s">
        <v>259</v>
      </c>
      <c r="I49" s="368" t="s">
        <v>4</v>
      </c>
      <c r="J49" s="368" t="s">
        <v>259</v>
      </c>
      <c r="O49" s="365" t="s">
        <v>255</v>
      </c>
      <c r="P49" s="365"/>
      <c r="Q49" s="365"/>
      <c r="R49" s="365"/>
      <c r="S49" s="365"/>
    </row>
    <row r="50" spans="3:19">
      <c r="C50" s="368" t="s">
        <v>260</v>
      </c>
      <c r="E50" s="368" t="s">
        <v>261</v>
      </c>
      <c r="I50" s="368" t="s">
        <v>262</v>
      </c>
      <c r="J50" s="368" t="s">
        <v>263</v>
      </c>
      <c r="O50" s="365" t="s">
        <v>4</v>
      </c>
      <c r="P50" s="365" t="s">
        <v>259</v>
      </c>
      <c r="Q50" s="365"/>
      <c r="R50" s="365"/>
      <c r="S50" s="365"/>
    </row>
    <row r="51" spans="3:19">
      <c r="C51" s="368" t="s">
        <v>264</v>
      </c>
      <c r="E51" s="368" t="s">
        <v>265</v>
      </c>
      <c r="I51" s="368" t="s">
        <v>264</v>
      </c>
      <c r="J51" s="368" t="s">
        <v>266</v>
      </c>
      <c r="O51" s="365" t="s">
        <v>262</v>
      </c>
      <c r="P51" s="359">
        <v>43179</v>
      </c>
      <c r="Q51" s="365"/>
      <c r="R51" s="365"/>
      <c r="S51" s="365"/>
    </row>
    <row r="52" spans="3:19">
      <c r="C52" s="368" t="s">
        <v>267</v>
      </c>
      <c r="E52" s="368" t="s">
        <v>268</v>
      </c>
      <c r="O52" s="365" t="s">
        <v>264</v>
      </c>
      <c r="P52" s="356">
        <v>43208</v>
      </c>
      <c r="Q52" s="365"/>
      <c r="R52" s="365"/>
      <c r="S52" s="365"/>
    </row>
    <row r="54" spans="3:19">
      <c r="C54" s="368" t="s">
        <v>269</v>
      </c>
      <c r="D54" s="370">
        <v>258</v>
      </c>
      <c r="I54" s="368" t="s">
        <v>270</v>
      </c>
      <c r="J54" s="368">
        <v>261.39999999999998</v>
      </c>
      <c r="O54" s="368" t="s">
        <v>271</v>
      </c>
      <c r="P54" s="368">
        <v>270.60000000000002</v>
      </c>
    </row>
    <row r="55" spans="3:19">
      <c r="C55" s="368" t="s">
        <v>272</v>
      </c>
      <c r="D55" s="370">
        <v>258.5</v>
      </c>
      <c r="I55" s="368" t="s">
        <v>273</v>
      </c>
      <c r="J55" s="368">
        <v>262.10000000000002</v>
      </c>
      <c r="O55" s="368" t="s">
        <v>274</v>
      </c>
      <c r="P55" s="368">
        <v>271.7</v>
      </c>
    </row>
    <row r="56" spans="3:19">
      <c r="C56" s="368" t="s">
        <v>275</v>
      </c>
      <c r="D56" s="370">
        <v>258.89999999999998</v>
      </c>
      <c r="I56" s="368" t="s">
        <v>276</v>
      </c>
      <c r="J56" s="368">
        <v>263.10000000000002</v>
      </c>
      <c r="O56" s="368" t="s">
        <v>277</v>
      </c>
      <c r="P56" s="368">
        <v>272.3</v>
      </c>
    </row>
    <row r="57" spans="3:19">
      <c r="C57" s="368" t="s">
        <v>278</v>
      </c>
      <c r="D57" s="370">
        <v>258.60000000000002</v>
      </c>
      <c r="I57" s="368" t="s">
        <v>279</v>
      </c>
      <c r="J57" s="368">
        <v>263.39999999999998</v>
      </c>
      <c r="O57" s="368" t="s">
        <v>280</v>
      </c>
      <c r="P57" s="368">
        <v>272.89999999999998</v>
      </c>
    </row>
    <row r="58" spans="3:19">
      <c r="C58" s="368" t="s">
        <v>281</v>
      </c>
      <c r="D58" s="370">
        <v>259.8</v>
      </c>
      <c r="I58" s="368" t="s">
        <v>282</v>
      </c>
      <c r="J58" s="368">
        <v>264.39999999999998</v>
      </c>
      <c r="O58" s="368" t="s">
        <v>283</v>
      </c>
      <c r="P58" s="368">
        <v>274.7</v>
      </c>
    </row>
    <row r="59" spans="3:19">
      <c r="C59" s="368" t="s">
        <v>284</v>
      </c>
      <c r="D59" s="370">
        <v>259.60000000000002</v>
      </c>
      <c r="I59" s="368" t="s">
        <v>285</v>
      </c>
      <c r="J59" s="368">
        <v>264.89999999999998</v>
      </c>
      <c r="O59" s="368" t="s">
        <v>286</v>
      </c>
      <c r="P59" s="368">
        <v>275.10000000000002</v>
      </c>
    </row>
    <row r="60" spans="3:19">
      <c r="C60" s="368" t="s">
        <v>287</v>
      </c>
      <c r="D60" s="370">
        <v>259.5</v>
      </c>
      <c r="I60" s="368" t="s">
        <v>288</v>
      </c>
      <c r="J60" s="368">
        <v>264.8</v>
      </c>
      <c r="O60" s="368" t="s">
        <v>289</v>
      </c>
      <c r="P60" s="368">
        <v>275.3</v>
      </c>
    </row>
    <row r="61" spans="3:19">
      <c r="C61" s="368" t="s">
        <v>290</v>
      </c>
      <c r="D61" s="370">
        <v>259.8</v>
      </c>
      <c r="I61" s="368" t="s">
        <v>291</v>
      </c>
      <c r="J61" s="368">
        <v>265.5</v>
      </c>
      <c r="O61" s="368" t="s">
        <v>292</v>
      </c>
      <c r="P61" s="368">
        <v>275.8</v>
      </c>
    </row>
    <row r="62" spans="3:19">
      <c r="C62" s="368" t="s">
        <v>293</v>
      </c>
      <c r="D62" s="370">
        <v>260.60000000000002</v>
      </c>
      <c r="I62" s="368" t="s">
        <v>294</v>
      </c>
      <c r="J62" s="368">
        <v>267.10000000000002</v>
      </c>
      <c r="O62" s="368" t="s">
        <v>295</v>
      </c>
      <c r="P62" s="368">
        <v>278.10000000000002</v>
      </c>
    </row>
    <row r="63" spans="3:19">
      <c r="C63" s="368" t="s">
        <v>296</v>
      </c>
      <c r="D63" s="370">
        <v>258.8</v>
      </c>
      <c r="I63" s="368" t="s">
        <v>297</v>
      </c>
      <c r="J63" s="368">
        <v>265.5</v>
      </c>
      <c r="O63" s="368" t="s">
        <v>298</v>
      </c>
      <c r="P63" s="368">
        <v>276</v>
      </c>
    </row>
    <row r="64" spans="3:19">
      <c r="C64" s="368" t="s">
        <v>299</v>
      </c>
      <c r="D64" s="370">
        <v>260</v>
      </c>
      <c r="I64" s="368" t="s">
        <v>300</v>
      </c>
      <c r="J64" s="368">
        <v>268.39999999999998</v>
      </c>
      <c r="O64" s="368" t="s">
        <v>301</v>
      </c>
      <c r="P64" s="368">
        <v>278.10000000000002</v>
      </c>
    </row>
    <row r="65" spans="3:16">
      <c r="C65" s="368" t="s">
        <v>302</v>
      </c>
      <c r="D65" s="370">
        <v>261.10000000000002</v>
      </c>
      <c r="I65" s="368" t="s">
        <v>303</v>
      </c>
      <c r="J65" s="368">
        <v>269.3</v>
      </c>
      <c r="O65" s="368" t="s">
        <v>304</v>
      </c>
      <c r="P65" s="368">
        <v>278.3</v>
      </c>
    </row>
  </sheetData>
  <mergeCells count="1">
    <mergeCell ref="D2:P2"/>
  </mergeCells>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D158"/>
  <sheetViews>
    <sheetView zoomScale="90" zoomScaleNormal="90" workbookViewId="0"/>
  </sheetViews>
  <sheetFormatPr defaultColWidth="9.08984375" defaultRowHeight="12.5"/>
  <cols>
    <col min="1" max="16384" width="9.08984375" style="450"/>
  </cols>
  <sheetData>
    <row r="1" spans="1:3" ht="14.5">
      <c r="A1" s="465" t="s">
        <v>481</v>
      </c>
    </row>
    <row r="2" spans="1:3">
      <c r="A2" s="450" t="s">
        <v>251</v>
      </c>
      <c r="B2" s="450" t="s">
        <v>305</v>
      </c>
    </row>
    <row r="3" spans="1:3">
      <c r="A3" s="450" t="s">
        <v>254</v>
      </c>
      <c r="B3" s="450" t="s">
        <v>306</v>
      </c>
    </row>
    <row r="4" spans="1:3">
      <c r="A4" s="450" t="s">
        <v>257</v>
      </c>
      <c r="B4" s="450" t="s">
        <v>258</v>
      </c>
    </row>
    <row r="5" spans="1:3">
      <c r="A5" s="450" t="s">
        <v>255</v>
      </c>
      <c r="B5" s="450" t="s">
        <v>256</v>
      </c>
    </row>
    <row r="6" spans="1:3">
      <c r="A6" s="450" t="s">
        <v>4</v>
      </c>
    </row>
    <row r="7" spans="1:3">
      <c r="A7" s="450" t="s">
        <v>262</v>
      </c>
      <c r="B7" s="450" t="s">
        <v>307</v>
      </c>
    </row>
    <row r="8" spans="1:3">
      <c r="A8" s="450" t="s">
        <v>264</v>
      </c>
      <c r="B8" s="450" t="s">
        <v>308</v>
      </c>
    </row>
    <row r="9" spans="1:3">
      <c r="A9" s="450" t="s">
        <v>309</v>
      </c>
    </row>
    <row r="10" spans="1:3">
      <c r="A10" s="450" t="s">
        <v>310</v>
      </c>
      <c r="B10" s="461">
        <v>80</v>
      </c>
      <c r="C10" s="461"/>
    </row>
    <row r="11" spans="1:3">
      <c r="A11" s="450" t="s">
        <v>311</v>
      </c>
      <c r="B11" s="461">
        <v>80.2</v>
      </c>
      <c r="C11" s="461"/>
    </row>
    <row r="12" spans="1:3">
      <c r="A12" s="450" t="s">
        <v>312</v>
      </c>
      <c r="B12" s="461">
        <v>80.400000000000006</v>
      </c>
      <c r="C12" s="461"/>
    </row>
    <row r="13" spans="1:3">
      <c r="A13" s="450" t="s">
        <v>313</v>
      </c>
      <c r="B13" s="461">
        <v>80.900000000000006</v>
      </c>
      <c r="C13" s="461"/>
    </row>
    <row r="14" spans="1:3">
      <c r="A14" s="450" t="s">
        <v>314</v>
      </c>
      <c r="B14" s="461">
        <v>81.3</v>
      </c>
      <c r="C14" s="461"/>
    </row>
    <row r="15" spans="1:3">
      <c r="A15" s="450" t="s">
        <v>315</v>
      </c>
      <c r="B15" s="461">
        <v>81.5</v>
      </c>
      <c r="C15" s="461"/>
    </row>
    <row r="16" spans="1:3">
      <c r="A16" s="450" t="s">
        <v>316</v>
      </c>
      <c r="B16" s="461">
        <v>81.5</v>
      </c>
      <c r="C16" s="461"/>
    </row>
    <row r="17" spans="1:3">
      <c r="A17" s="450" t="s">
        <v>317</v>
      </c>
      <c r="B17" s="461">
        <v>81.8</v>
      </c>
      <c r="C17" s="461"/>
    </row>
    <row r="18" spans="1:3">
      <c r="A18" s="450" t="s">
        <v>318</v>
      </c>
      <c r="B18" s="461">
        <v>81.900000000000006</v>
      </c>
      <c r="C18" s="461"/>
    </row>
    <row r="19" spans="1:3">
      <c r="A19" s="450" t="s">
        <v>319</v>
      </c>
      <c r="B19" s="461">
        <v>82</v>
      </c>
      <c r="C19" s="461"/>
    </row>
    <row r="20" spans="1:3">
      <c r="A20" s="450" t="s">
        <v>320</v>
      </c>
      <c r="B20" s="461">
        <v>82.2</v>
      </c>
      <c r="C20" s="461"/>
    </row>
    <row r="21" spans="1:3">
      <c r="A21" s="450" t="s">
        <v>321</v>
      </c>
      <c r="B21" s="461">
        <v>82.6</v>
      </c>
      <c r="C21" s="461"/>
    </row>
    <row r="22" spans="1:3">
      <c r="A22" s="450" t="s">
        <v>322</v>
      </c>
      <c r="B22" s="461">
        <v>82.1</v>
      </c>
      <c r="C22" s="461"/>
    </row>
    <row r="23" spans="1:3">
      <c r="A23" s="450" t="s">
        <v>323</v>
      </c>
      <c r="B23" s="461">
        <v>82.4</v>
      </c>
      <c r="C23" s="461"/>
    </row>
    <row r="24" spans="1:3">
      <c r="A24" s="450" t="s">
        <v>324</v>
      </c>
      <c r="B24" s="461">
        <v>82.8</v>
      </c>
      <c r="C24" s="461"/>
    </row>
    <row r="25" spans="1:3">
      <c r="A25" s="450" t="s">
        <v>325</v>
      </c>
      <c r="B25" s="461">
        <v>83.1</v>
      </c>
      <c r="C25" s="461"/>
    </row>
    <row r="26" spans="1:3">
      <c r="A26" s="450" t="s">
        <v>326</v>
      </c>
      <c r="B26" s="461">
        <v>83.3</v>
      </c>
      <c r="C26" s="461"/>
    </row>
    <row r="27" spans="1:3">
      <c r="A27" s="450" t="s">
        <v>327</v>
      </c>
      <c r="B27" s="461">
        <v>83.5</v>
      </c>
      <c r="C27" s="461"/>
    </row>
    <row r="28" spans="1:3">
      <c r="A28" s="450" t="s">
        <v>328</v>
      </c>
      <c r="B28" s="461">
        <v>83.1</v>
      </c>
      <c r="C28" s="461"/>
    </row>
    <row r="29" spans="1:3">
      <c r="A29" s="450" t="s">
        <v>329</v>
      </c>
      <c r="B29" s="461">
        <v>83.4</v>
      </c>
      <c r="C29" s="461"/>
    </row>
    <row r="30" spans="1:3">
      <c r="A30" s="450" t="s">
        <v>330</v>
      </c>
      <c r="B30" s="461">
        <v>83.5</v>
      </c>
      <c r="C30" s="461"/>
    </row>
    <row r="31" spans="1:3">
      <c r="A31" s="450" t="s">
        <v>331</v>
      </c>
      <c r="B31" s="461">
        <v>83.8</v>
      </c>
      <c r="C31" s="461"/>
    </row>
    <row r="32" spans="1:3">
      <c r="A32" s="450" t="s">
        <v>332</v>
      </c>
      <c r="B32" s="461">
        <v>84.1</v>
      </c>
      <c r="C32" s="461"/>
    </row>
    <row r="33" spans="1:3">
      <c r="A33" s="450" t="s">
        <v>333</v>
      </c>
      <c r="B33" s="461">
        <v>84.5</v>
      </c>
      <c r="C33" s="461"/>
    </row>
    <row r="34" spans="1:3">
      <c r="A34" s="450" t="s">
        <v>334</v>
      </c>
      <c r="B34" s="461">
        <v>84.1</v>
      </c>
      <c r="C34" s="461"/>
    </row>
    <row r="35" spans="1:3">
      <c r="A35" s="450" t="s">
        <v>335</v>
      </c>
      <c r="B35" s="461">
        <v>84.6</v>
      </c>
      <c r="C35" s="461"/>
    </row>
    <row r="36" spans="1:3">
      <c r="A36" s="450" t="s">
        <v>336</v>
      </c>
      <c r="B36" s="461">
        <v>84.9</v>
      </c>
      <c r="C36" s="461"/>
    </row>
    <row r="37" spans="1:3">
      <c r="A37" s="450" t="s">
        <v>337</v>
      </c>
      <c r="B37" s="461">
        <v>85.6</v>
      </c>
      <c r="C37" s="461"/>
    </row>
    <row r="38" spans="1:3">
      <c r="A38" s="450" t="s">
        <v>338</v>
      </c>
      <c r="B38" s="461">
        <v>86.1</v>
      </c>
      <c r="C38" s="461"/>
    </row>
    <row r="39" spans="1:3">
      <c r="A39" s="450" t="s">
        <v>339</v>
      </c>
      <c r="B39" s="461">
        <v>86.6</v>
      </c>
      <c r="C39" s="461"/>
    </row>
    <row r="40" spans="1:3">
      <c r="A40" s="450" t="s">
        <v>340</v>
      </c>
      <c r="B40" s="461">
        <v>86.6</v>
      </c>
      <c r="C40" s="461"/>
    </row>
    <row r="41" spans="1:3">
      <c r="A41" s="450" t="s">
        <v>341</v>
      </c>
      <c r="B41" s="461">
        <v>87.1</v>
      </c>
      <c r="C41" s="461"/>
    </row>
    <row r="42" spans="1:3">
      <c r="A42" s="450" t="s">
        <v>342</v>
      </c>
      <c r="B42" s="461">
        <v>87.5</v>
      </c>
      <c r="C42" s="461"/>
    </row>
    <row r="43" spans="1:3">
      <c r="A43" s="450" t="s">
        <v>343</v>
      </c>
      <c r="B43" s="461">
        <v>87.3</v>
      </c>
      <c r="C43" s="461"/>
    </row>
    <row r="44" spans="1:3">
      <c r="A44" s="450" t="s">
        <v>344</v>
      </c>
      <c r="B44" s="461">
        <v>87.3</v>
      </c>
      <c r="C44" s="461"/>
    </row>
    <row r="45" spans="1:3">
      <c r="A45" s="450" t="s">
        <v>345</v>
      </c>
      <c r="B45" s="461">
        <v>87.1</v>
      </c>
      <c r="C45" s="461"/>
    </row>
    <row r="46" spans="1:3">
      <c r="A46" s="450" t="s">
        <v>346</v>
      </c>
      <c r="B46" s="461">
        <v>86.6</v>
      </c>
      <c r="C46" s="461"/>
    </row>
    <row r="47" spans="1:3">
      <c r="A47" s="450" t="s">
        <v>347</v>
      </c>
      <c r="B47" s="461">
        <v>87.2</v>
      </c>
      <c r="C47" s="461"/>
    </row>
    <row r="48" spans="1:3">
      <c r="A48" s="450" t="s">
        <v>348</v>
      </c>
      <c r="B48" s="461">
        <v>87.3</v>
      </c>
      <c r="C48" s="461"/>
    </row>
    <row r="49" spans="1:3">
      <c r="A49" s="450" t="s">
        <v>349</v>
      </c>
      <c r="B49" s="461">
        <v>87.5</v>
      </c>
      <c r="C49" s="461"/>
    </row>
    <row r="50" spans="1:3">
      <c r="A50" s="450" t="s">
        <v>350</v>
      </c>
      <c r="B50" s="461">
        <v>87.9</v>
      </c>
      <c r="C50" s="461"/>
    </row>
    <row r="51" spans="1:3">
      <c r="A51" s="450" t="s">
        <v>351</v>
      </c>
      <c r="B51" s="461">
        <v>88.1</v>
      </c>
      <c r="C51" s="461"/>
    </row>
    <row r="52" spans="1:3">
      <c r="A52" s="450" t="s">
        <v>352</v>
      </c>
      <c r="B52" s="461">
        <v>88</v>
      </c>
      <c r="C52" s="461"/>
    </row>
    <row r="53" spans="1:3">
      <c r="A53" s="450" t="s">
        <v>353</v>
      </c>
      <c r="B53" s="461">
        <v>88.3</v>
      </c>
      <c r="C53" s="461"/>
    </row>
    <row r="54" spans="1:3">
      <c r="A54" s="450" t="s">
        <v>354</v>
      </c>
      <c r="B54" s="461">
        <v>88.3</v>
      </c>
      <c r="C54" s="461"/>
    </row>
    <row r="55" spans="1:3">
      <c r="A55" s="450" t="s">
        <v>355</v>
      </c>
      <c r="B55" s="461">
        <v>88.4</v>
      </c>
      <c r="C55" s="461"/>
    </row>
    <row r="56" spans="1:3">
      <c r="A56" s="450" t="s">
        <v>356</v>
      </c>
      <c r="B56" s="461">
        <v>88.6</v>
      </c>
      <c r="C56" s="461"/>
    </row>
    <row r="57" spans="1:3">
      <c r="A57" s="450" t="s">
        <v>357</v>
      </c>
      <c r="B57" s="461">
        <v>88.9</v>
      </c>
      <c r="C57" s="461"/>
    </row>
    <row r="58" spans="1:3">
      <c r="A58" s="450" t="s">
        <v>358</v>
      </c>
      <c r="B58" s="461">
        <v>88.8</v>
      </c>
      <c r="C58" s="461"/>
    </row>
    <row r="59" spans="1:3">
      <c r="A59" s="450" t="s">
        <v>359</v>
      </c>
      <c r="B59" s="461">
        <v>89</v>
      </c>
      <c r="C59" s="461"/>
    </row>
    <row r="60" spans="1:3">
      <c r="A60" s="450" t="s">
        <v>360</v>
      </c>
      <c r="B60" s="461">
        <v>89.4</v>
      </c>
      <c r="C60" s="461"/>
    </row>
    <row r="61" spans="1:3">
      <c r="A61" s="450" t="s">
        <v>361</v>
      </c>
      <c r="B61" s="461">
        <v>89.9</v>
      </c>
      <c r="C61" s="461"/>
    </row>
    <row r="62" spans="1:3">
      <c r="A62" s="450" t="s">
        <v>362</v>
      </c>
      <c r="B62" s="461">
        <v>90.1</v>
      </c>
      <c r="C62" s="461"/>
    </row>
    <row r="63" spans="1:3">
      <c r="A63" s="450" t="s">
        <v>363</v>
      </c>
      <c r="B63" s="461">
        <v>90.2</v>
      </c>
      <c r="C63" s="461"/>
    </row>
    <row r="64" spans="1:3">
      <c r="A64" s="450" t="s">
        <v>364</v>
      </c>
      <c r="B64" s="461">
        <v>90</v>
      </c>
      <c r="C64" s="461"/>
    </row>
    <row r="65" spans="1:4">
      <c r="A65" s="450" t="s">
        <v>365</v>
      </c>
      <c r="B65" s="461">
        <v>90.4</v>
      </c>
      <c r="C65" s="461"/>
    </row>
    <row r="66" spans="1:4">
      <c r="A66" s="450" t="s">
        <v>366</v>
      </c>
      <c r="B66" s="461">
        <v>90.4</v>
      </c>
      <c r="C66" s="461"/>
    </row>
    <row r="67" spans="1:4">
      <c r="A67" s="450" t="s">
        <v>367</v>
      </c>
      <c r="B67" s="461">
        <v>90.6</v>
      </c>
      <c r="C67" s="461"/>
    </row>
    <row r="68" spans="1:4">
      <c r="A68" s="450" t="s">
        <v>368</v>
      </c>
      <c r="B68" s="461">
        <v>90.9</v>
      </c>
      <c r="C68" s="461"/>
    </row>
    <row r="69" spans="1:4">
      <c r="A69" s="450" t="s">
        <v>369</v>
      </c>
      <c r="B69" s="461">
        <v>91.7</v>
      </c>
      <c r="C69" s="461"/>
    </row>
    <row r="70" spans="1:4">
      <c r="A70" s="450" t="s">
        <v>370</v>
      </c>
      <c r="B70" s="461">
        <v>91.8</v>
      </c>
      <c r="C70" s="461"/>
    </row>
    <row r="71" spans="1:4">
      <c r="A71" s="450" t="s">
        <v>371</v>
      </c>
      <c r="B71" s="461">
        <v>92.3</v>
      </c>
      <c r="C71" s="461"/>
    </row>
    <row r="72" spans="1:4">
      <c r="A72" s="450" t="s">
        <v>372</v>
      </c>
      <c r="B72" s="461">
        <v>92.6</v>
      </c>
      <c r="C72" s="461"/>
    </row>
    <row r="73" spans="1:4">
      <c r="A73" s="450" t="s">
        <v>373</v>
      </c>
      <c r="B73" s="461">
        <v>93.3</v>
      </c>
      <c r="C73" s="461"/>
      <c r="D73" s="460"/>
    </row>
    <row r="74" spans="1:4">
      <c r="A74" s="450" t="s">
        <v>374</v>
      </c>
      <c r="B74" s="461">
        <v>93.5</v>
      </c>
      <c r="C74" s="461"/>
    </row>
    <row r="75" spans="1:4">
      <c r="A75" s="450" t="s">
        <v>375</v>
      </c>
      <c r="B75" s="461">
        <v>93.5</v>
      </c>
      <c r="C75" s="461"/>
    </row>
    <row r="76" spans="1:4">
      <c r="A76" s="450" t="s">
        <v>376</v>
      </c>
      <c r="B76" s="461">
        <v>93.5</v>
      </c>
      <c r="C76" s="461"/>
    </row>
    <row r="77" spans="1:4">
      <c r="A77" s="450" t="s">
        <v>377</v>
      </c>
      <c r="B77" s="461">
        <v>93.9</v>
      </c>
      <c r="C77" s="461"/>
    </row>
    <row r="78" spans="1:4">
      <c r="A78" s="450" t="s">
        <v>378</v>
      </c>
      <c r="B78" s="461">
        <v>94.5</v>
      </c>
      <c r="C78" s="461"/>
    </row>
    <row r="79" spans="1:4">
      <c r="A79" s="450" t="s">
        <v>379</v>
      </c>
      <c r="B79" s="461">
        <v>94.5</v>
      </c>
      <c r="C79" s="461"/>
    </row>
    <row r="80" spans="1:4">
      <c r="A80" s="450" t="s">
        <v>380</v>
      </c>
      <c r="B80" s="461">
        <v>94.7</v>
      </c>
      <c r="C80" s="461"/>
    </row>
    <row r="81" spans="1:3">
      <c r="A81" s="450" t="s">
        <v>381</v>
      </c>
      <c r="B81" s="461">
        <v>95</v>
      </c>
      <c r="C81" s="461"/>
    </row>
    <row r="82" spans="1:3">
      <c r="A82" s="450" t="s">
        <v>382</v>
      </c>
      <c r="B82" s="461">
        <v>94.7</v>
      </c>
      <c r="C82" s="461"/>
    </row>
    <row r="83" spans="1:3">
      <c r="A83" s="450" t="s">
        <v>383</v>
      </c>
      <c r="B83" s="461">
        <v>95.2</v>
      </c>
      <c r="C83" s="461"/>
    </row>
    <row r="84" spans="1:3">
      <c r="A84" s="450" t="s">
        <v>384</v>
      </c>
      <c r="B84" s="461">
        <v>95.4</v>
      </c>
      <c r="C84" s="461"/>
    </row>
    <row r="85" spans="1:3">
      <c r="A85" s="450" t="s">
        <v>385</v>
      </c>
      <c r="B85" s="461">
        <v>95.9</v>
      </c>
      <c r="C85" s="461"/>
    </row>
    <row r="86" spans="1:3">
      <c r="A86" s="450" t="s">
        <v>386</v>
      </c>
      <c r="B86" s="461">
        <v>95.9</v>
      </c>
      <c r="C86" s="461"/>
    </row>
    <row r="87" spans="1:3">
      <c r="A87" s="450" t="s">
        <v>387</v>
      </c>
      <c r="B87" s="461">
        <v>95.6</v>
      </c>
      <c r="C87" s="461"/>
    </row>
    <row r="88" spans="1:3">
      <c r="A88" s="450" t="s">
        <v>388</v>
      </c>
      <c r="B88" s="461">
        <v>95.7</v>
      </c>
      <c r="C88" s="461"/>
    </row>
    <row r="89" spans="1:3">
      <c r="A89" s="450" t="s">
        <v>389</v>
      </c>
      <c r="B89" s="461">
        <v>96.1</v>
      </c>
      <c r="C89" s="461"/>
    </row>
    <row r="90" spans="1:3">
      <c r="A90" s="450" t="s">
        <v>390</v>
      </c>
      <c r="B90" s="461">
        <v>96.4</v>
      </c>
      <c r="C90" s="461"/>
    </row>
    <row r="91" spans="1:3">
      <c r="A91" s="450" t="s">
        <v>391</v>
      </c>
      <c r="B91" s="461">
        <v>96.8</v>
      </c>
      <c r="C91" s="461"/>
    </row>
    <row r="92" spans="1:3">
      <c r="A92" s="450" t="s">
        <v>392</v>
      </c>
      <c r="B92" s="461">
        <v>97</v>
      </c>
      <c r="C92" s="461"/>
    </row>
    <row r="93" spans="1:3">
      <c r="A93" s="450" t="s">
        <v>393</v>
      </c>
      <c r="B93" s="461">
        <v>97.3</v>
      </c>
      <c r="C93" s="461"/>
    </row>
    <row r="94" spans="1:3">
      <c r="A94" s="450" t="s">
        <v>394</v>
      </c>
      <c r="B94" s="461">
        <v>97</v>
      </c>
      <c r="C94" s="461"/>
    </row>
    <row r="95" spans="1:3">
      <c r="A95" s="450" t="s">
        <v>395</v>
      </c>
      <c r="B95" s="461">
        <v>97.5</v>
      </c>
      <c r="C95" s="461"/>
    </row>
    <row r="96" spans="1:3">
      <c r="A96" s="450" t="s">
        <v>396</v>
      </c>
      <c r="B96" s="461">
        <v>97.8</v>
      </c>
      <c r="C96" s="461"/>
    </row>
    <row r="97" spans="1:3">
      <c r="A97" s="450" t="s">
        <v>397</v>
      </c>
      <c r="B97" s="461">
        <v>98</v>
      </c>
      <c r="C97" s="461"/>
    </row>
    <row r="98" spans="1:3">
      <c r="A98" s="450" t="s">
        <v>398</v>
      </c>
      <c r="B98" s="461">
        <v>98.2</v>
      </c>
      <c r="C98" s="461"/>
    </row>
    <row r="99" spans="1:3">
      <c r="A99" s="450" t="s">
        <v>399</v>
      </c>
      <c r="B99" s="461">
        <v>98</v>
      </c>
      <c r="C99" s="461"/>
    </row>
    <row r="100" spans="1:3">
      <c r="A100" s="450" t="s">
        <v>400</v>
      </c>
      <c r="B100" s="461">
        <v>98</v>
      </c>
      <c r="C100" s="461"/>
    </row>
    <row r="101" spans="1:3">
      <c r="A101" s="450" t="s">
        <v>401</v>
      </c>
      <c r="B101" s="461">
        <v>98.4</v>
      </c>
      <c r="C101" s="461"/>
    </row>
    <row r="102" spans="1:3">
      <c r="A102" s="450" t="s">
        <v>402</v>
      </c>
      <c r="B102" s="461">
        <v>98.7</v>
      </c>
      <c r="C102" s="461"/>
    </row>
    <row r="103" spans="1:3">
      <c r="A103" s="450" t="s">
        <v>403</v>
      </c>
      <c r="B103" s="461">
        <v>98.8</v>
      </c>
      <c r="C103" s="461"/>
    </row>
    <row r="104" spans="1:3">
      <c r="A104" s="450" t="s">
        <v>404</v>
      </c>
      <c r="B104" s="461">
        <v>98.8</v>
      </c>
      <c r="C104" s="461"/>
    </row>
    <row r="105" spans="1:3">
      <c r="A105" s="450" t="s">
        <v>405</v>
      </c>
      <c r="B105" s="461">
        <v>99.2</v>
      </c>
      <c r="C105" s="461"/>
    </row>
    <row r="106" spans="1:3">
      <c r="A106" s="450" t="s">
        <v>406</v>
      </c>
      <c r="B106" s="461">
        <v>98.7</v>
      </c>
      <c r="C106" s="461"/>
    </row>
    <row r="107" spans="1:3">
      <c r="A107" s="450" t="s">
        <v>407</v>
      </c>
      <c r="B107" s="461">
        <v>99.1</v>
      </c>
      <c r="C107" s="461"/>
    </row>
    <row r="108" spans="1:3">
      <c r="A108" s="450" t="s">
        <v>408</v>
      </c>
      <c r="B108" s="461">
        <v>99.3</v>
      </c>
      <c r="C108" s="461"/>
    </row>
    <row r="109" spans="1:3">
      <c r="A109" s="450" t="s">
        <v>409</v>
      </c>
      <c r="B109" s="461">
        <v>99.6</v>
      </c>
      <c r="C109" s="461"/>
    </row>
    <row r="110" spans="1:3">
      <c r="A110" s="450" t="s">
        <v>410</v>
      </c>
      <c r="B110" s="461">
        <v>99.6</v>
      </c>
      <c r="C110" s="461"/>
    </row>
    <row r="111" spans="1:3">
      <c r="A111" s="450" t="s">
        <v>411</v>
      </c>
      <c r="B111" s="461">
        <v>99.8</v>
      </c>
      <c r="C111" s="461"/>
    </row>
    <row r="112" spans="1:3">
      <c r="A112" s="450" t="s">
        <v>412</v>
      </c>
      <c r="B112" s="461">
        <v>99.6</v>
      </c>
      <c r="C112" s="461"/>
    </row>
    <row r="113" spans="1:3">
      <c r="A113" s="450" t="s">
        <v>413</v>
      </c>
      <c r="B113" s="461">
        <v>99.9</v>
      </c>
      <c r="C113" s="461"/>
    </row>
    <row r="114" spans="1:3">
      <c r="A114" s="450" t="s">
        <v>414</v>
      </c>
      <c r="B114" s="461">
        <v>100</v>
      </c>
      <c r="C114" s="461"/>
    </row>
    <row r="115" spans="1:3">
      <c r="A115" s="450" t="s">
        <v>415</v>
      </c>
      <c r="B115" s="461">
        <v>100.1</v>
      </c>
      <c r="C115" s="461"/>
    </row>
    <row r="116" spans="1:3">
      <c r="A116" s="450" t="s">
        <v>416</v>
      </c>
      <c r="B116" s="461">
        <v>99.9</v>
      </c>
      <c r="C116" s="461"/>
    </row>
    <row r="117" spans="1:3">
      <c r="A117" s="450" t="s">
        <v>417</v>
      </c>
      <c r="B117" s="461">
        <v>99.9</v>
      </c>
      <c r="C117" s="461"/>
    </row>
    <row r="118" spans="1:3">
      <c r="A118" s="450" t="s">
        <v>418</v>
      </c>
      <c r="B118" s="461">
        <v>99.2</v>
      </c>
      <c r="C118" s="461"/>
    </row>
    <row r="119" spans="1:3">
      <c r="A119" s="450" t="s">
        <v>419</v>
      </c>
      <c r="B119" s="461">
        <v>99.5</v>
      </c>
      <c r="C119" s="461"/>
    </row>
    <row r="120" spans="1:3">
      <c r="A120" s="450" t="s">
        <v>420</v>
      </c>
      <c r="B120" s="461">
        <v>99.6</v>
      </c>
      <c r="C120" s="461"/>
    </row>
    <row r="121" spans="1:3">
      <c r="A121" s="450" t="s">
        <v>269</v>
      </c>
      <c r="B121" s="461">
        <v>99.9</v>
      </c>
      <c r="C121" s="461"/>
    </row>
    <row r="122" spans="1:3">
      <c r="A122" s="450" t="s">
        <v>272</v>
      </c>
      <c r="B122" s="461">
        <v>100.1</v>
      </c>
      <c r="C122" s="461"/>
    </row>
    <row r="123" spans="1:3">
      <c r="A123" s="450" t="s">
        <v>275</v>
      </c>
      <c r="B123" s="461">
        <v>100.1</v>
      </c>
      <c r="C123" s="461"/>
    </row>
    <row r="124" spans="1:3">
      <c r="A124" s="450" t="s">
        <v>278</v>
      </c>
      <c r="B124" s="461">
        <v>100</v>
      </c>
      <c r="C124" s="461"/>
    </row>
    <row r="125" spans="1:3">
      <c r="A125" s="450" t="s">
        <v>281</v>
      </c>
      <c r="B125" s="461">
        <v>100.3</v>
      </c>
      <c r="C125" s="461"/>
    </row>
    <row r="126" spans="1:3">
      <c r="A126" s="450" t="s">
        <v>284</v>
      </c>
      <c r="B126" s="461">
        <v>100.2</v>
      </c>
      <c r="C126" s="461"/>
    </row>
    <row r="127" spans="1:3">
      <c r="A127" s="450" t="s">
        <v>287</v>
      </c>
      <c r="B127" s="461">
        <v>100.3</v>
      </c>
      <c r="C127" s="461"/>
    </row>
    <row r="128" spans="1:3">
      <c r="A128" s="450" t="s">
        <v>290</v>
      </c>
      <c r="B128" s="461">
        <v>100.3</v>
      </c>
      <c r="C128" s="461"/>
    </row>
    <row r="129" spans="1:3">
      <c r="A129" s="450" t="s">
        <v>293</v>
      </c>
      <c r="B129" s="461">
        <v>100.4</v>
      </c>
      <c r="C129" s="461"/>
    </row>
    <row r="130" spans="1:3">
      <c r="A130" s="450" t="s">
        <v>296</v>
      </c>
      <c r="B130" s="461">
        <v>99.9</v>
      </c>
      <c r="C130" s="461"/>
    </row>
    <row r="131" spans="1:3">
      <c r="A131" s="450" t="s">
        <v>299</v>
      </c>
      <c r="B131" s="461">
        <v>100.1</v>
      </c>
      <c r="C131" s="461"/>
    </row>
    <row r="132" spans="1:3">
      <c r="A132" s="450" t="s">
        <v>302</v>
      </c>
      <c r="B132" s="461">
        <v>100.4</v>
      </c>
      <c r="C132" s="461"/>
    </row>
    <row r="133" spans="1:3">
      <c r="A133" s="450" t="s">
        <v>270</v>
      </c>
      <c r="B133" s="461">
        <v>100.6</v>
      </c>
      <c r="C133" s="461"/>
    </row>
    <row r="134" spans="1:3">
      <c r="A134" s="450" t="s">
        <v>273</v>
      </c>
      <c r="B134" s="461">
        <v>100.8</v>
      </c>
      <c r="C134" s="461"/>
    </row>
    <row r="135" spans="1:3">
      <c r="A135" s="450" t="s">
        <v>276</v>
      </c>
      <c r="B135" s="461">
        <v>101</v>
      </c>
      <c r="C135" s="461"/>
    </row>
    <row r="136" spans="1:3">
      <c r="A136" s="450" t="s">
        <v>279</v>
      </c>
      <c r="B136" s="461">
        <v>100.9</v>
      </c>
      <c r="C136" s="461"/>
    </row>
    <row r="137" spans="1:3">
      <c r="A137" s="450" t="s">
        <v>282</v>
      </c>
      <c r="B137" s="461">
        <v>101.2</v>
      </c>
      <c r="C137" s="461"/>
    </row>
    <row r="138" spans="1:3">
      <c r="A138" s="450" t="s">
        <v>285</v>
      </c>
      <c r="B138" s="461">
        <v>101.5</v>
      </c>
      <c r="C138" s="461"/>
    </row>
    <row r="139" spans="1:3">
      <c r="A139" s="450" t="s">
        <v>288</v>
      </c>
      <c r="B139" s="461">
        <v>101.6</v>
      </c>
      <c r="C139" s="461"/>
    </row>
    <row r="140" spans="1:3">
      <c r="A140" s="450" t="s">
        <v>291</v>
      </c>
      <c r="B140" s="461">
        <v>101.8</v>
      </c>
      <c r="C140" s="461"/>
    </row>
    <row r="141" spans="1:3">
      <c r="A141" s="450" t="s">
        <v>294</v>
      </c>
      <c r="B141" s="461">
        <v>102.2</v>
      </c>
      <c r="C141" s="461"/>
    </row>
    <row r="142" spans="1:3">
      <c r="A142" s="450" t="s">
        <v>297</v>
      </c>
      <c r="B142" s="461">
        <v>101.8</v>
      </c>
      <c r="C142" s="461"/>
    </row>
    <row r="143" spans="1:3">
      <c r="A143" s="450" t="s">
        <v>300</v>
      </c>
      <c r="B143" s="461">
        <v>102.4</v>
      </c>
      <c r="C143" s="461"/>
    </row>
    <row r="144" spans="1:3">
      <c r="A144" s="450" t="s">
        <v>303</v>
      </c>
      <c r="B144" s="461">
        <v>102.7</v>
      </c>
      <c r="C144" s="461"/>
    </row>
    <row r="145" spans="1:3">
      <c r="A145" s="450" t="s">
        <v>271</v>
      </c>
      <c r="B145" s="461">
        <v>103.2</v>
      </c>
      <c r="C145" s="461"/>
    </row>
    <row r="146" spans="1:3">
      <c r="A146" s="450" t="s">
        <v>274</v>
      </c>
      <c r="B146" s="461">
        <v>103.5</v>
      </c>
      <c r="C146" s="461"/>
    </row>
    <row r="147" spans="1:3">
      <c r="A147" s="450" t="s">
        <v>277</v>
      </c>
      <c r="B147" s="461">
        <v>103.5</v>
      </c>
      <c r="C147" s="461"/>
    </row>
    <row r="148" spans="1:3">
      <c r="A148" s="450" t="s">
        <v>280</v>
      </c>
      <c r="B148" s="461">
        <v>103.5</v>
      </c>
      <c r="C148" s="461"/>
    </row>
    <row r="149" spans="1:3">
      <c r="A149" s="450" t="s">
        <v>283</v>
      </c>
      <c r="B149" s="461">
        <v>104</v>
      </c>
      <c r="C149" s="461"/>
    </row>
    <row r="150" spans="1:3">
      <c r="A150" s="450" t="s">
        <v>286</v>
      </c>
      <c r="B150" s="461">
        <v>104.3</v>
      </c>
      <c r="C150" s="461"/>
    </row>
    <row r="151" spans="1:3">
      <c r="A151" s="450" t="s">
        <v>289</v>
      </c>
      <c r="B151" s="461">
        <v>104.4</v>
      </c>
      <c r="C151" s="461"/>
    </row>
    <row r="152" spans="1:3">
      <c r="A152" s="450" t="s">
        <v>292</v>
      </c>
      <c r="B152" s="461">
        <v>104.7</v>
      </c>
      <c r="C152" s="461"/>
    </row>
    <row r="153" spans="1:3">
      <c r="A153" s="450" t="s">
        <v>295</v>
      </c>
      <c r="B153" s="461">
        <v>105</v>
      </c>
      <c r="C153" s="461"/>
    </row>
    <row r="154" spans="1:3">
      <c r="A154" s="450" t="s">
        <v>298</v>
      </c>
      <c r="B154" s="461">
        <v>104.5</v>
      </c>
      <c r="C154" s="461"/>
    </row>
    <row r="155" spans="1:3">
      <c r="A155" s="450" t="s">
        <v>301</v>
      </c>
      <c r="B155" s="461">
        <v>104.9</v>
      </c>
      <c r="C155" s="461"/>
    </row>
    <row r="156" spans="1:3">
      <c r="A156" s="450" t="s">
        <v>304</v>
      </c>
      <c r="B156" s="461">
        <v>105.1</v>
      </c>
      <c r="C156" s="461"/>
    </row>
    <row r="157" spans="1:3">
      <c r="A157" s="450" t="s">
        <v>421</v>
      </c>
      <c r="B157" s="461">
        <v>105.5</v>
      </c>
      <c r="C157" s="461"/>
    </row>
    <row r="158" spans="1:3">
      <c r="A158" s="450" t="s">
        <v>422</v>
      </c>
      <c r="B158" s="461">
        <v>105.9</v>
      </c>
      <c r="C158" s="461"/>
    </row>
  </sheetData>
  <hyperlinks>
    <hyperlink ref="A1" r:id="rId1"/>
  </hyperlink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sheetPr>
  <dimension ref="A1:CA82"/>
  <sheetViews>
    <sheetView zoomScale="90" zoomScaleNormal="90" workbookViewId="0">
      <pane xSplit="9" ySplit="5" topLeftCell="J49" activePane="bottomRight" state="frozen"/>
      <selection pane="topRight"/>
      <selection pane="bottomLeft"/>
      <selection pane="bottomRight"/>
    </sheetView>
  </sheetViews>
  <sheetFormatPr defaultColWidth="0" defaultRowHeight="13"/>
  <cols>
    <col min="1" max="1" width="1.36328125" style="29" customWidth="1"/>
    <col min="2" max="2" width="1.36328125" style="31" customWidth="1"/>
    <col min="3" max="3" width="1.36328125" style="78" customWidth="1"/>
    <col min="4" max="4" width="1.36328125" style="30" customWidth="1"/>
    <col min="5" max="5" width="40.6328125" style="67" customWidth="1"/>
    <col min="6" max="6" width="11.81640625" style="2" bestFit="1" customWidth="1"/>
    <col min="7" max="8" width="11.6328125" style="2" customWidth="1"/>
    <col min="9" max="9" width="2.6328125" style="2" customWidth="1"/>
    <col min="10" max="10" width="11.6328125" style="25" customWidth="1"/>
    <col min="11" max="28" width="11.6328125" style="2" customWidth="1"/>
    <col min="29" max="79" width="11.6328125" style="2" hidden="1" customWidth="1"/>
    <col min="80" max="16384" width="9.08984375" style="2" hidden="1"/>
  </cols>
  <sheetData>
    <row r="1" spans="1:79" s="81" customFormat="1" ht="25">
      <c r="A1" s="80" t="str">
        <f ca="1" xml:space="preserve"> RIGHT(CELL("filename", $A$1), LEN(CELL("filename", $A$1)) - SEARCH("]", CELL("filename", $A$1)))</f>
        <v>InpOverride</v>
      </c>
      <c r="C1" s="89"/>
      <c r="E1" s="88"/>
    </row>
    <row r="2" spans="1:79" s="14" customFormat="1">
      <c r="A2" s="32"/>
      <c r="B2" s="33"/>
      <c r="C2" s="75"/>
      <c r="D2" s="34"/>
      <c r="E2" s="27" t="str">
        <f>Time!E$26</f>
        <v>Model period ending</v>
      </c>
      <c r="F2" s="532">
        <f xml:space="preserve"> Check!F$3</f>
        <v>0</v>
      </c>
      <c r="G2" s="373" t="str">
        <f xml:space="preserve"> Check!G$3</f>
        <v>checks</v>
      </c>
      <c r="H2" s="12"/>
      <c r="I2" s="12"/>
      <c r="J2" s="12">
        <f>Time!J$26</f>
        <v>40999</v>
      </c>
      <c r="K2" s="12">
        <f>Time!K$26</f>
        <v>41364</v>
      </c>
      <c r="L2" s="12">
        <f>Time!L$26</f>
        <v>41729</v>
      </c>
      <c r="M2" s="12">
        <f>Time!M$26</f>
        <v>42094</v>
      </c>
      <c r="N2" s="12">
        <f>Time!N$26</f>
        <v>42460</v>
      </c>
      <c r="O2" s="12">
        <f>Time!O$26</f>
        <v>42825</v>
      </c>
      <c r="P2" s="12">
        <f>Time!P$26</f>
        <v>43190</v>
      </c>
      <c r="Q2" s="12">
        <f>Time!Q$26</f>
        <v>43555</v>
      </c>
      <c r="R2" s="12">
        <f>Time!R$26</f>
        <v>43921</v>
      </c>
      <c r="S2" s="12">
        <f>Time!S$26</f>
        <v>44286</v>
      </c>
      <c r="T2" s="12">
        <f>Time!T$26</f>
        <v>44651</v>
      </c>
      <c r="U2" s="12">
        <f>Time!U$26</f>
        <v>45016</v>
      </c>
      <c r="V2" s="12">
        <f>Time!V$26</f>
        <v>45382</v>
      </c>
      <c r="W2" s="12">
        <f>Time!W$26</f>
        <v>45747</v>
      </c>
      <c r="X2" s="12">
        <f>Time!X$26</f>
        <v>46112</v>
      </c>
      <c r="Y2" s="12">
        <f>Time!Y$26</f>
        <v>46477</v>
      </c>
      <c r="Z2" s="12">
        <f>Time!Z$26</f>
        <v>46843</v>
      </c>
      <c r="AA2" s="12">
        <f>Time!AA$26</f>
        <v>47208</v>
      </c>
      <c r="AB2" s="12">
        <f>Time!AB$26</f>
        <v>47573</v>
      </c>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row>
    <row r="3" spans="1:79" s="1" customFormat="1">
      <c r="A3" s="35"/>
      <c r="B3" s="36"/>
      <c r="C3" s="76"/>
      <c r="D3" s="37"/>
      <c r="E3" s="27" t="s">
        <v>204</v>
      </c>
      <c r="F3" s="463"/>
      <c r="G3" s="28"/>
      <c r="H3" s="12"/>
      <c r="I3" s="12"/>
      <c r="J3" s="329" t="str">
        <f>Time!J$96</f>
        <v>Actual</v>
      </c>
      <c r="K3" s="329" t="str">
        <f>Time!K$96</f>
        <v>Actual</v>
      </c>
      <c r="L3" s="329" t="str">
        <f>Time!L$96</f>
        <v>Actual</v>
      </c>
      <c r="M3" s="329" t="str">
        <f>Time!M$96</f>
        <v>Actual</v>
      </c>
      <c r="N3" s="329" t="str">
        <f>Time!N$96</f>
        <v>Actual</v>
      </c>
      <c r="O3" s="329" t="str">
        <f>Time!O$96</f>
        <v>Actual</v>
      </c>
      <c r="P3" s="329" t="str">
        <f>Time!P$96</f>
        <v>Actual</v>
      </c>
      <c r="Q3" s="329" t="str">
        <f>Time!Q$96</f>
        <v>Forecast</v>
      </c>
      <c r="R3" s="329" t="str">
        <f>Time!R$96</f>
        <v>Forecast</v>
      </c>
      <c r="S3" s="329" t="str">
        <f>Time!S$96</f>
        <v>Forecast</v>
      </c>
      <c r="T3" s="329" t="str">
        <f>Time!T$96</f>
        <v>Forecast</v>
      </c>
      <c r="U3" s="329" t="str">
        <f>Time!U$96</f>
        <v>Forecast</v>
      </c>
      <c r="V3" s="329" t="str">
        <f>Time!V$96</f>
        <v>Forecast</v>
      </c>
      <c r="W3" s="329" t="str">
        <f>Time!W$96</f>
        <v>Forecast</v>
      </c>
      <c r="X3" s="329" t="str">
        <f>Time!X$96</f>
        <v>Forecast</v>
      </c>
      <c r="Y3" s="329" t="str">
        <f>Time!Y$96</f>
        <v>Forecast</v>
      </c>
      <c r="Z3" s="329" t="str">
        <f>Time!Z$96</f>
        <v>Forecast</v>
      </c>
      <c r="AA3" s="329" t="str">
        <f>Time!AA$96</f>
        <v>Forecast</v>
      </c>
      <c r="AB3" s="329" t="str">
        <f>Time!AB$96</f>
        <v>Forecast</v>
      </c>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row>
    <row r="4" spans="1:79" s="4" customFormat="1">
      <c r="A4" s="38"/>
      <c r="B4" s="39"/>
      <c r="C4" s="82"/>
      <c r="D4" s="40"/>
      <c r="E4" s="66" t="s">
        <v>205</v>
      </c>
      <c r="F4" s="11"/>
      <c r="G4" s="11"/>
      <c r="H4" s="11"/>
      <c r="J4" s="330">
        <f>Time!J82</f>
        <v>2012</v>
      </c>
      <c r="K4" s="330">
        <f>Time!K82</f>
        <v>2013</v>
      </c>
      <c r="L4" s="330">
        <f>Time!L82</f>
        <v>2014</v>
      </c>
      <c r="M4" s="330">
        <f>Time!M82</f>
        <v>2015</v>
      </c>
      <c r="N4" s="330">
        <f>Time!N82</f>
        <v>2016</v>
      </c>
      <c r="O4" s="330">
        <f>Time!O82</f>
        <v>2017</v>
      </c>
      <c r="P4" s="330">
        <f>Time!P82</f>
        <v>2018</v>
      </c>
      <c r="Q4" s="330">
        <f>Time!Q82</f>
        <v>2019</v>
      </c>
      <c r="R4" s="330">
        <f>Time!R82</f>
        <v>2020</v>
      </c>
      <c r="S4" s="330">
        <f>Time!S82</f>
        <v>2021</v>
      </c>
      <c r="T4" s="330">
        <f>Time!T82</f>
        <v>2022</v>
      </c>
      <c r="U4" s="330">
        <f>Time!U82</f>
        <v>2023</v>
      </c>
      <c r="V4" s="330">
        <f>Time!V82</f>
        <v>2024</v>
      </c>
      <c r="W4" s="330">
        <f>Time!W82</f>
        <v>2025</v>
      </c>
      <c r="X4" s="330">
        <f>Time!X82</f>
        <v>2026</v>
      </c>
      <c r="Y4" s="330">
        <f>Time!Y82</f>
        <v>2027</v>
      </c>
      <c r="Z4" s="330">
        <f>Time!Z82</f>
        <v>2028</v>
      </c>
      <c r="AA4" s="330">
        <f>Time!AA82</f>
        <v>2029</v>
      </c>
      <c r="AB4" s="330">
        <f>Time!AB82</f>
        <v>2030</v>
      </c>
    </row>
    <row r="5" spans="1:79" s="13" customFormat="1">
      <c r="A5" s="41"/>
      <c r="B5" s="42"/>
      <c r="C5" s="77"/>
      <c r="D5" s="43"/>
      <c r="E5" s="27" t="str">
        <f>Time!E$10</f>
        <v>Model column counter</v>
      </c>
      <c r="F5" s="10" t="s">
        <v>5</v>
      </c>
      <c r="G5" s="10" t="s">
        <v>4</v>
      </c>
      <c r="H5" s="10" t="s">
        <v>6</v>
      </c>
      <c r="I5" s="11"/>
      <c r="J5" s="11">
        <f>Time!J$10</f>
        <v>1</v>
      </c>
      <c r="K5" s="11">
        <f>Time!K$10</f>
        <v>2</v>
      </c>
      <c r="L5" s="11">
        <f>Time!L$10</f>
        <v>3</v>
      </c>
      <c r="M5" s="11">
        <f>Time!M$10</f>
        <v>4</v>
      </c>
      <c r="N5" s="11">
        <f>Time!N$10</f>
        <v>5</v>
      </c>
      <c r="O5" s="11">
        <f>Time!O$10</f>
        <v>6</v>
      </c>
      <c r="P5" s="11">
        <f>Time!P$10</f>
        <v>7</v>
      </c>
      <c r="Q5" s="11">
        <f>Time!Q$10</f>
        <v>8</v>
      </c>
      <c r="R5" s="11">
        <f>Time!R$10</f>
        <v>9</v>
      </c>
      <c r="S5" s="11">
        <f>Time!S$10</f>
        <v>10</v>
      </c>
      <c r="T5" s="11">
        <f>Time!T$10</f>
        <v>11</v>
      </c>
      <c r="U5" s="11">
        <f>Time!U$10</f>
        <v>12</v>
      </c>
      <c r="V5" s="11">
        <f>Time!V$10</f>
        <v>13</v>
      </c>
      <c r="W5" s="11">
        <f>Time!W$10</f>
        <v>14</v>
      </c>
      <c r="X5" s="11">
        <f>Time!X$10</f>
        <v>15</v>
      </c>
      <c r="Y5" s="11">
        <f>Time!Y$10</f>
        <v>16</v>
      </c>
      <c r="Z5" s="11">
        <f>Time!Z$10</f>
        <v>17</v>
      </c>
      <c r="AA5" s="11">
        <f>Time!AA$10</f>
        <v>18</v>
      </c>
      <c r="AB5" s="11">
        <f>Time!AB$10</f>
        <v>19</v>
      </c>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row>
    <row r="6" spans="1:79" s="25" customFormat="1">
      <c r="A6" s="38"/>
      <c r="B6" s="44"/>
      <c r="C6" s="78"/>
      <c r="D6" s="40"/>
      <c r="E6" s="67"/>
    </row>
    <row r="7" spans="1:79" s="25" customFormat="1">
      <c r="A7" s="421" t="s">
        <v>211</v>
      </c>
      <c r="B7" s="421"/>
      <c r="C7" s="422"/>
      <c r="D7" s="421"/>
      <c r="E7" s="421"/>
      <c r="F7" s="421"/>
      <c r="G7" s="421"/>
      <c r="H7" s="421"/>
      <c r="I7" s="421"/>
      <c r="J7" s="421"/>
      <c r="K7" s="421"/>
      <c r="L7" s="421"/>
      <c r="M7" s="421"/>
      <c r="N7" s="421"/>
      <c r="O7" s="421"/>
      <c r="P7" s="421"/>
      <c r="Q7" s="421"/>
      <c r="R7" s="421"/>
      <c r="S7" s="421"/>
      <c r="T7" s="421"/>
      <c r="U7" s="421"/>
      <c r="V7" s="421"/>
      <c r="W7" s="421"/>
      <c r="X7" s="421"/>
      <c r="Y7" s="421"/>
      <c r="Z7" s="421"/>
      <c r="AA7" s="421"/>
      <c r="AB7" s="421"/>
    </row>
    <row r="8" spans="1:79" s="25" customFormat="1">
      <c r="A8" s="376"/>
      <c r="B8" s="396"/>
      <c r="C8" s="374"/>
      <c r="D8" s="378"/>
      <c r="E8" s="374"/>
      <c r="F8" s="383"/>
      <c r="G8" s="384"/>
      <c r="H8" s="384"/>
      <c r="I8" s="374"/>
      <c r="J8" s="380"/>
      <c r="K8" s="380"/>
      <c r="L8" s="380"/>
      <c r="M8" s="380"/>
      <c r="N8" s="380"/>
      <c r="O8" s="380"/>
      <c r="P8" s="380"/>
      <c r="Q8" s="380"/>
      <c r="R8" s="380"/>
      <c r="S8" s="380"/>
      <c r="T8" s="380"/>
      <c r="U8" s="380"/>
      <c r="V8" s="380"/>
      <c r="W8" s="374"/>
    </row>
    <row r="9" spans="1:79" s="25" customFormat="1">
      <c r="A9" s="376"/>
      <c r="B9" s="412" t="s">
        <v>212</v>
      </c>
      <c r="C9" s="412"/>
      <c r="D9" s="413"/>
      <c r="E9" s="413"/>
      <c r="F9" s="408"/>
      <c r="G9" s="409"/>
      <c r="H9" s="409"/>
      <c r="I9" s="381"/>
      <c r="J9" s="381"/>
      <c r="K9" s="381"/>
      <c r="L9" s="381"/>
      <c r="M9" s="381"/>
      <c r="N9" s="381"/>
      <c r="O9" s="381"/>
      <c r="P9" s="379"/>
      <c r="Q9" s="379"/>
      <c r="R9" s="379"/>
      <c r="S9" s="379"/>
      <c r="T9" s="379"/>
      <c r="U9" s="379"/>
      <c r="V9" s="379"/>
      <c r="W9" s="374"/>
    </row>
    <row r="10" spans="1:79" s="25" customFormat="1">
      <c r="A10" s="376"/>
      <c r="B10" s="396"/>
      <c r="C10" s="396"/>
      <c r="D10" s="378"/>
      <c r="E10" s="378"/>
      <c r="F10" s="407"/>
      <c r="G10" s="384"/>
      <c r="H10" s="384"/>
      <c r="I10" s="378"/>
      <c r="J10" s="378"/>
      <c r="K10" s="378"/>
      <c r="L10" s="378"/>
      <c r="M10" s="378"/>
      <c r="N10" s="378"/>
      <c r="O10" s="378"/>
      <c r="P10" s="376"/>
      <c r="Q10" s="376"/>
      <c r="R10" s="376"/>
      <c r="S10" s="376"/>
      <c r="T10" s="376"/>
      <c r="U10" s="376"/>
      <c r="V10" s="376"/>
      <c r="W10" s="374"/>
    </row>
    <row r="11" spans="1:79" s="25" customFormat="1">
      <c r="A11" s="376"/>
      <c r="B11" s="396"/>
      <c r="C11" s="396" t="s">
        <v>213</v>
      </c>
      <c r="D11" s="378"/>
      <c r="E11" s="378"/>
      <c r="F11" s="407"/>
      <c r="G11" s="384"/>
      <c r="H11" s="384"/>
      <c r="I11" s="378"/>
      <c r="J11" s="378"/>
      <c r="K11" s="378"/>
      <c r="L11" s="378"/>
      <c r="M11" s="378"/>
      <c r="N11" s="378"/>
      <c r="O11" s="378"/>
      <c r="P11" s="376"/>
      <c r="Q11" s="376"/>
      <c r="R11" s="376"/>
      <c r="S11" s="376"/>
      <c r="T11" s="376"/>
      <c r="U11" s="376"/>
      <c r="V11" s="376"/>
      <c r="W11" s="374"/>
    </row>
    <row r="12" spans="1:79" s="25" customFormat="1">
      <c r="A12" s="376"/>
      <c r="B12" s="385"/>
      <c r="C12" s="379"/>
      <c r="D12" s="379"/>
      <c r="E12" s="399" t="s">
        <v>214</v>
      </c>
      <c r="F12" s="431">
        <v>40634</v>
      </c>
      <c r="G12" s="386" t="s">
        <v>2</v>
      </c>
      <c r="H12" s="387" t="s">
        <v>215</v>
      </c>
      <c r="I12" s="394"/>
      <c r="J12" s="375"/>
      <c r="K12" s="375"/>
      <c r="L12" s="375"/>
      <c r="M12" s="375"/>
      <c r="N12" s="375"/>
      <c r="O12" s="375"/>
      <c r="P12" s="375"/>
      <c r="Q12" s="375"/>
      <c r="R12" s="375"/>
      <c r="S12" s="375"/>
      <c r="T12" s="375"/>
      <c r="U12" s="375"/>
      <c r="V12" s="375"/>
      <c r="W12" s="374"/>
    </row>
    <row r="13" spans="1:79" s="25" customFormat="1">
      <c r="A13" s="376"/>
      <c r="B13" s="385"/>
      <c r="C13" s="375"/>
      <c r="D13" s="379"/>
      <c r="E13" s="387"/>
      <c r="F13" s="400"/>
      <c r="G13" s="384"/>
      <c r="H13" s="387"/>
      <c r="I13" s="387"/>
      <c r="J13" s="375"/>
      <c r="K13" s="375"/>
      <c r="L13" s="375"/>
      <c r="M13" s="375"/>
      <c r="N13" s="375"/>
      <c r="O13" s="375"/>
      <c r="P13" s="375"/>
      <c r="Q13" s="375"/>
      <c r="R13" s="375"/>
      <c r="S13" s="375"/>
      <c r="T13" s="375"/>
      <c r="U13" s="375"/>
      <c r="V13" s="375"/>
      <c r="W13" s="374"/>
    </row>
    <row r="14" spans="1:79" s="25" customFormat="1">
      <c r="A14" s="376"/>
      <c r="B14" s="396"/>
      <c r="C14" s="406" t="s">
        <v>216</v>
      </c>
      <c r="D14" s="378"/>
      <c r="E14" s="378"/>
      <c r="F14" s="407"/>
      <c r="G14" s="384"/>
      <c r="H14" s="387"/>
      <c r="I14" s="378"/>
      <c r="J14" s="378"/>
      <c r="K14" s="378"/>
      <c r="L14" s="378"/>
      <c r="M14" s="378"/>
      <c r="N14" s="378"/>
      <c r="O14" s="378"/>
      <c r="P14" s="376"/>
      <c r="Q14" s="376"/>
      <c r="R14" s="376"/>
      <c r="S14" s="376"/>
      <c r="T14" s="376"/>
      <c r="U14" s="376"/>
      <c r="V14" s="376"/>
      <c r="W14" s="374"/>
    </row>
    <row r="15" spans="1:79" s="25" customFormat="1">
      <c r="A15" s="376"/>
      <c r="B15" s="385"/>
      <c r="C15" s="379"/>
      <c r="D15" s="379"/>
      <c r="E15" s="376" t="s">
        <v>206</v>
      </c>
      <c r="F15" s="432">
        <v>2012</v>
      </c>
      <c r="G15" s="389" t="s">
        <v>8</v>
      </c>
      <c r="H15" s="389" t="s">
        <v>217</v>
      </c>
      <c r="I15" s="387"/>
      <c r="J15" s="375"/>
      <c r="K15" s="376"/>
      <c r="L15" s="405"/>
      <c r="M15" s="405"/>
      <c r="N15" s="375"/>
      <c r="O15" s="375"/>
      <c r="P15" s="375"/>
      <c r="Q15" s="375"/>
      <c r="R15" s="375"/>
      <c r="S15" s="375"/>
      <c r="T15" s="375"/>
      <c r="U15" s="375"/>
      <c r="V15" s="375"/>
      <c r="W15" s="374"/>
    </row>
    <row r="16" spans="1:79" s="25" customFormat="1">
      <c r="A16" s="376"/>
      <c r="B16" s="385"/>
      <c r="C16" s="379"/>
      <c r="D16" s="379"/>
      <c r="E16" s="378" t="s">
        <v>207</v>
      </c>
      <c r="F16" s="433">
        <v>3</v>
      </c>
      <c r="G16" s="378" t="s">
        <v>9</v>
      </c>
      <c r="H16" s="378" t="s">
        <v>218</v>
      </c>
      <c r="I16" s="387"/>
      <c r="J16" s="375"/>
      <c r="K16" s="376"/>
      <c r="L16" s="376"/>
      <c r="M16" s="376"/>
      <c r="N16" s="375"/>
      <c r="O16" s="375"/>
      <c r="P16" s="375"/>
      <c r="Q16" s="375"/>
      <c r="R16" s="375"/>
      <c r="S16" s="375"/>
      <c r="T16" s="375"/>
      <c r="U16" s="375"/>
      <c r="V16" s="375"/>
    </row>
    <row r="17" spans="1:22" s="25" customFormat="1">
      <c r="A17" s="376"/>
      <c r="B17" s="385"/>
      <c r="C17" s="375"/>
      <c r="D17" s="379"/>
      <c r="E17" s="384"/>
      <c r="F17" s="388"/>
      <c r="G17" s="384"/>
      <c r="H17" s="375"/>
      <c r="I17" s="387"/>
      <c r="J17" s="375"/>
      <c r="K17" s="376"/>
      <c r="L17" s="376"/>
      <c r="M17" s="376"/>
      <c r="N17" s="375"/>
      <c r="O17" s="375"/>
      <c r="P17" s="375"/>
      <c r="Q17" s="375"/>
      <c r="R17" s="375"/>
      <c r="S17" s="375"/>
      <c r="T17" s="375"/>
      <c r="U17" s="375"/>
      <c r="V17" s="375"/>
    </row>
    <row r="18" spans="1:22" s="25" customFormat="1">
      <c r="A18" s="376"/>
      <c r="B18" s="396"/>
      <c r="C18" s="396" t="s">
        <v>219</v>
      </c>
      <c r="D18" s="376"/>
      <c r="E18" s="378"/>
      <c r="F18" s="376"/>
      <c r="G18" s="376"/>
      <c r="H18" s="384"/>
      <c r="I18" s="374"/>
      <c r="J18" s="380"/>
      <c r="K18" s="376"/>
      <c r="L18" s="376"/>
      <c r="M18" s="376"/>
      <c r="N18" s="380"/>
      <c r="O18" s="380"/>
      <c r="P18" s="380"/>
      <c r="Q18" s="380"/>
      <c r="R18" s="380"/>
      <c r="S18" s="380"/>
      <c r="T18" s="380"/>
      <c r="U18" s="380"/>
      <c r="V18" s="380"/>
    </row>
    <row r="19" spans="1:22" s="25" customFormat="1">
      <c r="A19" s="376"/>
      <c r="B19" s="396"/>
      <c r="C19" s="380"/>
      <c r="D19" s="376"/>
      <c r="E19" s="378" t="s">
        <v>490</v>
      </c>
      <c r="F19" s="411" t="s">
        <v>203</v>
      </c>
      <c r="G19" s="378" t="s">
        <v>70</v>
      </c>
      <c r="H19" s="384"/>
      <c r="I19" s="374"/>
      <c r="J19" s="380"/>
      <c r="K19" s="397"/>
      <c r="L19" s="376"/>
      <c r="M19" s="397"/>
      <c r="N19" s="380"/>
      <c r="O19" s="380"/>
      <c r="P19" s="380"/>
      <c r="Q19" s="380"/>
      <c r="R19" s="380"/>
      <c r="S19" s="380"/>
      <c r="T19" s="380"/>
      <c r="U19" s="380"/>
      <c r="V19" s="380"/>
    </row>
    <row r="20" spans="1:22" s="25" customFormat="1">
      <c r="A20" s="376"/>
      <c r="B20" s="396"/>
      <c r="C20" s="380"/>
      <c r="D20" s="376"/>
      <c r="E20" s="378" t="s">
        <v>491</v>
      </c>
      <c r="F20" s="410" t="s">
        <v>210</v>
      </c>
      <c r="G20" s="401" t="s">
        <v>70</v>
      </c>
      <c r="H20" s="384"/>
      <c r="I20" s="374"/>
      <c r="J20" s="380"/>
      <c r="K20" s="376"/>
      <c r="L20" s="376"/>
      <c r="M20" s="376"/>
      <c r="N20" s="380"/>
      <c r="O20" s="380"/>
      <c r="P20" s="380"/>
      <c r="Q20" s="380"/>
      <c r="R20" s="380"/>
      <c r="S20" s="380"/>
      <c r="T20" s="380"/>
      <c r="U20" s="380"/>
      <c r="V20" s="380"/>
    </row>
    <row r="21" spans="1:22" s="25" customFormat="1">
      <c r="A21" s="376"/>
      <c r="B21" s="396"/>
      <c r="C21" s="380"/>
      <c r="D21" s="376"/>
      <c r="E21" s="378"/>
      <c r="F21" s="376"/>
      <c r="G21" s="376"/>
      <c r="H21" s="384"/>
      <c r="I21" s="374"/>
      <c r="J21" s="380"/>
      <c r="K21" s="376"/>
      <c r="L21" s="376"/>
      <c r="M21" s="376"/>
      <c r="N21" s="380"/>
      <c r="O21" s="380"/>
      <c r="P21" s="380"/>
      <c r="Q21" s="380"/>
      <c r="R21" s="380"/>
      <c r="S21" s="380"/>
      <c r="T21" s="380"/>
      <c r="U21" s="380"/>
      <c r="V21" s="380"/>
    </row>
    <row r="22" spans="1:22" s="25" customFormat="1">
      <c r="A22" s="376"/>
      <c r="B22" s="412" t="s">
        <v>220</v>
      </c>
      <c r="C22" s="412"/>
      <c r="D22" s="413"/>
      <c r="E22" s="413"/>
      <c r="F22" s="408"/>
      <c r="G22" s="409"/>
      <c r="H22" s="409"/>
      <c r="I22" s="381"/>
      <c r="J22" s="381"/>
      <c r="K22" s="381"/>
      <c r="L22" s="381"/>
      <c r="M22" s="381"/>
      <c r="N22" s="381"/>
      <c r="O22" s="381"/>
      <c r="P22" s="379"/>
      <c r="Q22" s="379"/>
      <c r="R22" s="379"/>
      <c r="S22" s="379"/>
      <c r="T22" s="379"/>
      <c r="U22" s="379"/>
      <c r="V22" s="379"/>
    </row>
    <row r="23" spans="1:22" s="25" customFormat="1">
      <c r="A23" s="376"/>
      <c r="B23" s="396"/>
      <c r="C23" s="380"/>
      <c r="D23" s="376"/>
      <c r="E23" s="378"/>
      <c r="F23" s="376"/>
      <c r="G23" s="376"/>
      <c r="H23" s="384"/>
      <c r="I23" s="374"/>
      <c r="J23" s="380"/>
      <c r="K23" s="376"/>
      <c r="L23" s="376"/>
      <c r="M23" s="376"/>
      <c r="N23" s="380"/>
      <c r="O23" s="380"/>
      <c r="P23" s="380"/>
      <c r="Q23" s="380"/>
      <c r="R23" s="380"/>
      <c r="S23" s="380"/>
      <c r="T23" s="380"/>
      <c r="U23" s="380"/>
      <c r="V23" s="380"/>
    </row>
    <row r="24" spans="1:22" s="25" customFormat="1">
      <c r="A24" s="376"/>
      <c r="B24" s="396"/>
      <c r="C24" s="380"/>
      <c r="D24" s="376"/>
      <c r="E24" s="376" t="s">
        <v>221</v>
      </c>
      <c r="F24" s="431" t="s">
        <v>38</v>
      </c>
      <c r="G24" s="376" t="s">
        <v>10</v>
      </c>
      <c r="H24" s="384"/>
      <c r="I24" s="374"/>
      <c r="J24" s="380"/>
      <c r="K24" s="376"/>
      <c r="L24" s="376"/>
      <c r="M24" s="376"/>
      <c r="N24" s="380"/>
      <c r="O24" s="380"/>
      <c r="P24" s="380"/>
      <c r="Q24" s="380"/>
      <c r="R24" s="380"/>
      <c r="S24" s="380"/>
      <c r="T24" s="380"/>
      <c r="U24" s="380"/>
      <c r="V24" s="380"/>
    </row>
    <row r="25" spans="1:22" s="25" customFormat="1">
      <c r="A25" s="376"/>
      <c r="B25" s="396"/>
      <c r="C25" s="377"/>
      <c r="D25" s="378"/>
      <c r="E25" s="399" t="s">
        <v>222</v>
      </c>
      <c r="F25" s="431">
        <v>43191</v>
      </c>
      <c r="G25" s="399" t="s">
        <v>2</v>
      </c>
      <c r="H25" s="399"/>
      <c r="I25" s="399"/>
      <c r="J25" s="399"/>
      <c r="K25" s="400"/>
      <c r="L25" s="400"/>
      <c r="M25" s="400"/>
      <c r="N25" s="400"/>
      <c r="O25" s="400"/>
      <c r="P25" s="400"/>
      <c r="Q25" s="400"/>
      <c r="R25" s="400"/>
      <c r="S25" s="400"/>
      <c r="T25" s="400"/>
      <c r="U25" s="400"/>
      <c r="V25" s="400"/>
    </row>
    <row r="26" spans="1:22" s="25" customFormat="1">
      <c r="A26" s="376"/>
      <c r="B26" s="402"/>
      <c r="C26" s="403"/>
      <c r="D26" s="378"/>
      <c r="E26" s="416" t="s">
        <v>223</v>
      </c>
      <c r="F26" s="444">
        <v>12</v>
      </c>
      <c r="G26" s="416" t="s">
        <v>3</v>
      </c>
      <c r="H26" s="404"/>
      <c r="I26" s="404"/>
      <c r="J26" s="404"/>
      <c r="K26" s="404"/>
      <c r="L26" s="404"/>
      <c r="M26" s="404"/>
      <c r="N26" s="404"/>
      <c r="O26" s="404"/>
      <c r="P26" s="404"/>
      <c r="Q26" s="404"/>
      <c r="R26" s="404"/>
      <c r="S26" s="404"/>
      <c r="T26" s="404"/>
      <c r="U26" s="404"/>
      <c r="V26" s="404"/>
    </row>
    <row r="27" spans="1:22" s="25" customFormat="1">
      <c r="A27" s="376"/>
      <c r="B27" s="402"/>
      <c r="C27" s="403"/>
      <c r="D27" s="378"/>
      <c r="E27" s="404" t="s">
        <v>224</v>
      </c>
      <c r="F27" s="434" t="s">
        <v>225</v>
      </c>
      <c r="G27" s="404" t="s">
        <v>226</v>
      </c>
      <c r="H27" s="404"/>
      <c r="I27" s="404"/>
      <c r="J27" s="404"/>
      <c r="K27" s="404"/>
      <c r="L27" s="404"/>
      <c r="M27" s="404"/>
      <c r="N27" s="404"/>
      <c r="O27" s="404"/>
      <c r="P27" s="404"/>
      <c r="Q27" s="404"/>
      <c r="R27" s="404"/>
      <c r="S27" s="404"/>
      <c r="T27" s="404"/>
      <c r="U27" s="404"/>
      <c r="V27" s="404"/>
    </row>
    <row r="28" spans="1:22" s="25" customFormat="1">
      <c r="A28" s="376"/>
      <c r="B28" s="390"/>
      <c r="C28" s="391"/>
      <c r="D28" s="376"/>
      <c r="E28" s="391"/>
      <c r="F28" s="382"/>
      <c r="G28" s="374"/>
      <c r="H28" s="374"/>
      <c r="I28" s="374"/>
      <c r="J28" s="391"/>
      <c r="K28" s="391"/>
      <c r="L28" s="391"/>
      <c r="M28" s="391"/>
      <c r="N28" s="391"/>
      <c r="O28" s="391"/>
      <c r="P28" s="391"/>
      <c r="Q28" s="391"/>
      <c r="R28" s="391"/>
      <c r="S28" s="391"/>
      <c r="T28" s="391"/>
      <c r="U28" s="391"/>
      <c r="V28" s="391"/>
    </row>
    <row r="30" spans="1:22">
      <c r="E30" s="67" t="s">
        <v>486</v>
      </c>
      <c r="F30" s="431">
        <v>40634</v>
      </c>
    </row>
    <row r="31" spans="1:22">
      <c r="E31" s="67" t="s">
        <v>485</v>
      </c>
      <c r="F31" s="431">
        <v>43190</v>
      </c>
    </row>
    <row r="34" spans="1:29">
      <c r="E34" s="67" t="s">
        <v>487</v>
      </c>
      <c r="F34" s="471">
        <v>3</v>
      </c>
      <c r="G34" s="2" t="s">
        <v>505</v>
      </c>
    </row>
    <row r="37" spans="1:29">
      <c r="E37" s="11" t="s">
        <v>425</v>
      </c>
      <c r="F37" s="464">
        <v>0.2</v>
      </c>
    </row>
    <row r="38" spans="1:29">
      <c r="F38" s="67"/>
      <c r="G38" s="67"/>
    </row>
    <row r="40" spans="1:29" s="25" customFormat="1">
      <c r="A40" s="421" t="s">
        <v>699</v>
      </c>
      <c r="B40" s="421"/>
      <c r="C40" s="422"/>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row>
    <row r="42" spans="1:29" s="395" customFormat="1" ht="12.75" customHeight="1">
      <c r="A42" s="419">
        <f>$A$9</f>
        <v>0</v>
      </c>
      <c r="B42" s="419"/>
      <c r="C42" s="37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30"/>
    </row>
    <row r="43" spans="1:29" s="374" customFormat="1">
      <c r="A43" s="396" t="s">
        <v>90</v>
      </c>
      <c r="B43" s="396"/>
      <c r="C43" s="377"/>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428"/>
    </row>
    <row r="44" spans="1:29" s="374" customFormat="1">
      <c r="A44" s="396"/>
      <c r="B44" s="396"/>
      <c r="C44" s="377"/>
      <c r="D44" s="378"/>
      <c r="E44" s="378" t="s">
        <v>695</v>
      </c>
      <c r="F44" s="378"/>
      <c r="G44" s="378" t="s">
        <v>479</v>
      </c>
      <c r="H44" s="378"/>
      <c r="I44" s="378"/>
      <c r="J44" s="427">
        <v>234.4</v>
      </c>
      <c r="K44" s="427">
        <v>242.5</v>
      </c>
      <c r="L44" s="427">
        <v>249.5</v>
      </c>
      <c r="M44" s="427">
        <v>255.7</v>
      </c>
      <c r="N44" s="427">
        <v>258</v>
      </c>
      <c r="O44" s="427">
        <v>261.39999999999998</v>
      </c>
      <c r="P44" s="427">
        <v>270.60000000000002</v>
      </c>
      <c r="Q44" s="582">
        <v>279.7</v>
      </c>
      <c r="R44" s="582">
        <v>288.2</v>
      </c>
      <c r="S44" s="581">
        <v>296.81994379694231</v>
      </c>
      <c r="T44" s="581">
        <v>305.32865399748647</v>
      </c>
      <c r="U44" s="581">
        <v>314.69193444620061</v>
      </c>
      <c r="V44" s="581">
        <v>324.76207634847918</v>
      </c>
      <c r="W44" s="581">
        <v>335.15446279163058</v>
      </c>
      <c r="X44" s="427"/>
      <c r="Y44" s="427"/>
      <c r="Z44" s="427"/>
      <c r="AA44" s="427"/>
      <c r="AB44" s="427"/>
      <c r="AC44" s="428"/>
    </row>
    <row r="45" spans="1:29" s="374" customFormat="1">
      <c r="A45" s="396"/>
      <c r="B45" s="396"/>
      <c r="C45" s="377"/>
      <c r="D45" s="378"/>
      <c r="E45" s="378" t="s">
        <v>621</v>
      </c>
      <c r="F45" s="378"/>
      <c r="G45" s="378" t="s">
        <v>479</v>
      </c>
      <c r="H45" s="378"/>
      <c r="I45" s="378"/>
      <c r="J45" s="427">
        <v>235.2</v>
      </c>
      <c r="K45" s="427">
        <v>242.4</v>
      </c>
      <c r="L45" s="427">
        <v>250</v>
      </c>
      <c r="M45" s="427">
        <v>255.9</v>
      </c>
      <c r="N45" s="427">
        <v>258.5</v>
      </c>
      <c r="O45" s="427">
        <v>262.10000000000002</v>
      </c>
      <c r="P45" s="427">
        <v>271.7</v>
      </c>
      <c r="Q45" s="582">
        <v>280.7</v>
      </c>
      <c r="R45" s="582">
        <v>289.2</v>
      </c>
      <c r="S45" s="581">
        <v>297.50379137925444</v>
      </c>
      <c r="T45" s="581">
        <v>306.08167682745864</v>
      </c>
      <c r="U45" s="581">
        <v>315.51905088813692</v>
      </c>
      <c r="V45" s="581">
        <v>325.61566051655751</v>
      </c>
      <c r="W45" s="581">
        <v>336.03536165308736</v>
      </c>
      <c r="X45" s="427"/>
      <c r="Y45" s="427"/>
      <c r="Z45" s="427"/>
      <c r="AA45" s="427"/>
      <c r="AB45" s="427"/>
      <c r="AC45" s="428"/>
    </row>
    <row r="46" spans="1:29" s="374" customFormat="1">
      <c r="A46" s="396"/>
      <c r="B46" s="396"/>
      <c r="C46" s="377"/>
      <c r="D46" s="378"/>
      <c r="E46" s="378" t="s">
        <v>622</v>
      </c>
      <c r="F46" s="420"/>
      <c r="G46" s="378" t="s">
        <v>479</v>
      </c>
      <c r="H46" s="420"/>
      <c r="I46" s="420"/>
      <c r="J46" s="427">
        <v>235.2</v>
      </c>
      <c r="K46" s="427">
        <v>241.8</v>
      </c>
      <c r="L46" s="427">
        <v>249.7</v>
      </c>
      <c r="M46" s="427">
        <v>256.3</v>
      </c>
      <c r="N46" s="427">
        <v>258.89999999999998</v>
      </c>
      <c r="O46" s="427">
        <v>263.10000000000002</v>
      </c>
      <c r="P46" s="427">
        <v>272.3</v>
      </c>
      <c r="Q46" s="582">
        <v>281.5</v>
      </c>
      <c r="R46" s="582">
        <v>289.60000000000002</v>
      </c>
      <c r="S46" s="581">
        <v>298.18921448748932</v>
      </c>
      <c r="T46" s="581">
        <v>306.8365568148742</v>
      </c>
      <c r="U46" s="581">
        <v>316.34834127078682</v>
      </c>
      <c r="V46" s="581">
        <v>326.47148819145218</v>
      </c>
      <c r="W46" s="581">
        <v>336.91857581357868</v>
      </c>
      <c r="X46" s="427"/>
      <c r="Y46" s="427"/>
      <c r="Z46" s="427"/>
      <c r="AA46" s="427"/>
      <c r="AB46" s="427"/>
      <c r="AC46" s="435"/>
    </row>
    <row r="47" spans="1:29" s="374" customFormat="1">
      <c r="A47" s="392"/>
      <c r="B47" s="396"/>
      <c r="C47" s="377"/>
      <c r="D47" s="378"/>
      <c r="E47" s="378" t="s">
        <v>623</v>
      </c>
      <c r="F47" s="416"/>
      <c r="G47" s="378" t="s">
        <v>479</v>
      </c>
      <c r="H47" s="416"/>
      <c r="I47" s="416"/>
      <c r="J47" s="427">
        <v>234.7</v>
      </c>
      <c r="K47" s="427">
        <v>242.1</v>
      </c>
      <c r="L47" s="427">
        <v>249.7</v>
      </c>
      <c r="M47" s="427">
        <v>256</v>
      </c>
      <c r="N47" s="427">
        <v>258.60000000000002</v>
      </c>
      <c r="O47" s="427">
        <v>263.39999999999998</v>
      </c>
      <c r="P47" s="427">
        <v>272.89999999999998</v>
      </c>
      <c r="Q47" s="582">
        <v>281.7</v>
      </c>
      <c r="R47" s="582">
        <v>289.5</v>
      </c>
      <c r="S47" s="581">
        <v>298.87621675152292</v>
      </c>
      <c r="T47" s="581">
        <v>307.59329853998446</v>
      </c>
      <c r="U47" s="581">
        <v>317.17981130799899</v>
      </c>
      <c r="V47" s="581">
        <v>327.32956526985515</v>
      </c>
      <c r="W47" s="581">
        <v>337.80411135849056</v>
      </c>
      <c r="X47" s="427"/>
      <c r="Y47" s="427"/>
      <c r="Z47" s="427"/>
      <c r="AA47" s="427"/>
      <c r="AB47" s="427"/>
      <c r="AC47" s="435"/>
    </row>
    <row r="48" spans="1:29" s="374" customFormat="1">
      <c r="A48" s="396"/>
      <c r="B48" s="396"/>
      <c r="C48" s="377"/>
      <c r="D48" s="378"/>
      <c r="E48" s="378" t="s">
        <v>624</v>
      </c>
      <c r="F48" s="414"/>
      <c r="G48" s="378" t="s">
        <v>479</v>
      </c>
      <c r="H48" s="416"/>
      <c r="I48" s="416"/>
      <c r="J48" s="427">
        <v>236.1</v>
      </c>
      <c r="K48" s="427">
        <v>243</v>
      </c>
      <c r="L48" s="427">
        <v>251</v>
      </c>
      <c r="M48" s="427">
        <v>257</v>
      </c>
      <c r="N48" s="427">
        <v>259.8</v>
      </c>
      <c r="O48" s="427">
        <v>264.39999999999998</v>
      </c>
      <c r="P48" s="427">
        <v>274.7</v>
      </c>
      <c r="Q48" s="582">
        <v>284.2</v>
      </c>
      <c r="R48" s="582">
        <v>291.5</v>
      </c>
      <c r="S48" s="581">
        <v>299.5648018095942</v>
      </c>
      <c r="T48" s="581">
        <v>308.35190659433681</v>
      </c>
      <c r="U48" s="581">
        <v>318.01346672864008</v>
      </c>
      <c r="V48" s="581">
        <v>328.1898976639568</v>
      </c>
      <c r="W48" s="581">
        <v>338.69197438920344</v>
      </c>
      <c r="X48" s="427"/>
      <c r="Y48" s="427"/>
      <c r="Z48" s="427"/>
      <c r="AA48" s="427"/>
      <c r="AB48" s="427"/>
      <c r="AC48" s="435"/>
    </row>
    <row r="49" spans="1:29" s="374" customFormat="1">
      <c r="A49" s="396"/>
      <c r="B49" s="396"/>
      <c r="C49" s="377"/>
      <c r="D49" s="378"/>
      <c r="E49" s="378" t="s">
        <v>625</v>
      </c>
      <c r="F49" s="414"/>
      <c r="G49" s="378" t="s">
        <v>479</v>
      </c>
      <c r="H49" s="416"/>
      <c r="I49" s="416"/>
      <c r="J49" s="427">
        <v>237.9</v>
      </c>
      <c r="K49" s="427">
        <v>244.2</v>
      </c>
      <c r="L49" s="427">
        <v>251.9</v>
      </c>
      <c r="M49" s="427">
        <v>257.60000000000002</v>
      </c>
      <c r="N49" s="427">
        <v>259.60000000000002</v>
      </c>
      <c r="O49" s="427">
        <v>264.89999999999998</v>
      </c>
      <c r="P49" s="427">
        <v>275.10000000000002</v>
      </c>
      <c r="Q49" s="582">
        <v>284.10000000000002</v>
      </c>
      <c r="R49" s="581">
        <v>292.14789585630507</v>
      </c>
      <c r="S49" s="581">
        <v>300.25497330832422</v>
      </c>
      <c r="T49" s="581">
        <v>309.11238558080265</v>
      </c>
      <c r="U49" s="581">
        <v>318.84931327663418</v>
      </c>
      <c r="V49" s="581">
        <v>329.05249130148667</v>
      </c>
      <c r="W49" s="581">
        <v>339.58217102313426</v>
      </c>
      <c r="X49" s="427"/>
      <c r="Y49" s="427"/>
      <c r="Z49" s="427"/>
      <c r="AA49" s="427"/>
      <c r="AB49" s="427"/>
      <c r="AC49" s="435"/>
    </row>
    <row r="50" spans="1:29" s="374" customFormat="1">
      <c r="A50" s="396"/>
      <c r="B50" s="396"/>
      <c r="C50" s="377"/>
      <c r="D50" s="378"/>
      <c r="E50" s="378" t="s">
        <v>626</v>
      </c>
      <c r="F50" s="378"/>
      <c r="G50" s="378" t="s">
        <v>479</v>
      </c>
      <c r="H50" s="378"/>
      <c r="I50" s="378"/>
      <c r="J50" s="427">
        <v>238</v>
      </c>
      <c r="K50" s="427">
        <v>245.6</v>
      </c>
      <c r="L50" s="427">
        <v>251.9</v>
      </c>
      <c r="M50" s="427">
        <v>257.7</v>
      </c>
      <c r="N50" s="427">
        <v>259.5</v>
      </c>
      <c r="O50" s="427">
        <v>264.8</v>
      </c>
      <c r="P50" s="427">
        <v>275.3</v>
      </c>
      <c r="Q50" s="582">
        <v>284.5</v>
      </c>
      <c r="R50" s="581">
        <v>292.79723174362425</v>
      </c>
      <c r="S50" s="581">
        <v>300.94673490273567</v>
      </c>
      <c r="T50" s="581">
        <v>309.87474011360524</v>
      </c>
      <c r="U50" s="581">
        <v>319.68735671100222</v>
      </c>
      <c r="V50" s="581">
        <v>329.91735212575446</v>
      </c>
      <c r="W50" s="581">
        <v>340.47470739377866</v>
      </c>
      <c r="X50" s="427"/>
      <c r="Y50" s="427"/>
      <c r="Z50" s="427"/>
      <c r="AA50" s="427"/>
      <c r="AB50" s="427"/>
      <c r="AC50" s="428"/>
    </row>
    <row r="51" spans="1:29" s="374" customFormat="1">
      <c r="A51" s="396"/>
      <c r="B51" s="396"/>
      <c r="C51" s="377"/>
      <c r="D51" s="378"/>
      <c r="E51" s="378" t="s">
        <v>627</v>
      </c>
      <c r="F51" s="378"/>
      <c r="G51" s="378" t="s">
        <v>479</v>
      </c>
      <c r="H51" s="378"/>
      <c r="I51" s="378"/>
      <c r="J51" s="427">
        <v>238.5</v>
      </c>
      <c r="K51" s="427">
        <v>245.6</v>
      </c>
      <c r="L51" s="427">
        <v>252.1</v>
      </c>
      <c r="M51" s="427">
        <v>257.10000000000002</v>
      </c>
      <c r="N51" s="427">
        <v>259.8</v>
      </c>
      <c r="O51" s="427">
        <v>265.5</v>
      </c>
      <c r="P51" s="427">
        <v>275.8</v>
      </c>
      <c r="Q51" s="582">
        <v>284.60000000000002</v>
      </c>
      <c r="R51" s="581">
        <v>293.44801086260981</v>
      </c>
      <c r="S51" s="581">
        <v>301.640090256272</v>
      </c>
      <c r="T51" s="581">
        <v>310.63897481834789</v>
      </c>
      <c r="U51" s="581">
        <v>320.52760280590189</v>
      </c>
      <c r="V51" s="581">
        <v>330.78448609569091</v>
      </c>
      <c r="W51" s="581">
        <v>341.36958965075308</v>
      </c>
      <c r="X51" s="427"/>
      <c r="Y51" s="427"/>
      <c r="Z51" s="427"/>
      <c r="AA51" s="427"/>
      <c r="AB51" s="427"/>
      <c r="AC51" s="428"/>
    </row>
    <row r="52" spans="1:29" s="395" customFormat="1" ht="12.75" customHeight="1">
      <c r="A52" s="438"/>
      <c r="B52" s="396"/>
      <c r="C52" s="377"/>
      <c r="D52" s="378"/>
      <c r="E52" s="378" t="s">
        <v>628</v>
      </c>
      <c r="F52" s="443"/>
      <c r="G52" s="378" t="s">
        <v>479</v>
      </c>
      <c r="H52" s="448"/>
      <c r="I52" s="448"/>
      <c r="J52" s="427">
        <v>239.4</v>
      </c>
      <c r="K52" s="427">
        <v>246.8</v>
      </c>
      <c r="L52" s="427">
        <v>253.4</v>
      </c>
      <c r="M52" s="427">
        <v>257.5</v>
      </c>
      <c r="N52" s="427">
        <v>260.60000000000002</v>
      </c>
      <c r="O52" s="427">
        <v>267.10000000000002</v>
      </c>
      <c r="P52" s="427">
        <v>278.10000000000002</v>
      </c>
      <c r="Q52" s="582">
        <v>285.60000000000002</v>
      </c>
      <c r="R52" s="581">
        <v>294.10023642102783</v>
      </c>
      <c r="S52" s="581">
        <v>302.33504304081697</v>
      </c>
      <c r="T52" s="581">
        <v>311.40509433204181</v>
      </c>
      <c r="U52" s="581">
        <v>321.37005735066725</v>
      </c>
      <c r="V52" s="581">
        <v>331.65389918588875</v>
      </c>
      <c r="W52" s="581">
        <v>342.26682395983727</v>
      </c>
      <c r="X52" s="427"/>
      <c r="Y52" s="427"/>
      <c r="Z52" s="427"/>
      <c r="AA52" s="427"/>
      <c r="AB52" s="427"/>
      <c r="AC52" s="445"/>
    </row>
    <row r="53" spans="1:29" s="395" customFormat="1" ht="12.75" customHeight="1">
      <c r="A53" s="438"/>
      <c r="B53" s="396"/>
      <c r="C53" s="377"/>
      <c r="D53" s="378"/>
      <c r="E53" s="378" t="s">
        <v>629</v>
      </c>
      <c r="F53" s="443"/>
      <c r="G53" s="378" t="s">
        <v>479</v>
      </c>
      <c r="H53" s="448"/>
      <c r="I53" s="448"/>
      <c r="J53" s="427">
        <v>238</v>
      </c>
      <c r="K53" s="427">
        <v>245.8</v>
      </c>
      <c r="L53" s="427">
        <v>252.6</v>
      </c>
      <c r="M53" s="427">
        <v>255.4</v>
      </c>
      <c r="N53" s="427">
        <v>258.8</v>
      </c>
      <c r="O53" s="427">
        <v>265.5</v>
      </c>
      <c r="P53" s="427">
        <v>276</v>
      </c>
      <c r="Q53" s="582">
        <v>283</v>
      </c>
      <c r="R53" s="581">
        <v>294.77781803182262</v>
      </c>
      <c r="S53" s="581">
        <v>303.08068281857669</v>
      </c>
      <c r="T53" s="581">
        <v>312.2235718506285</v>
      </c>
      <c r="U53" s="581">
        <v>322.21472614984873</v>
      </c>
      <c r="V53" s="581">
        <v>332.52559738664399</v>
      </c>
      <c r="W53" s="581">
        <v>343.16641650301671</v>
      </c>
      <c r="X53" s="427"/>
      <c r="Y53" s="427"/>
      <c r="Z53" s="427"/>
      <c r="AA53" s="427"/>
      <c r="AB53" s="427"/>
      <c r="AC53" s="445"/>
    </row>
    <row r="54" spans="1:29" s="374" customFormat="1">
      <c r="A54" s="396"/>
      <c r="B54" s="396"/>
      <c r="C54" s="377"/>
      <c r="D54" s="378"/>
      <c r="E54" s="378" t="s">
        <v>630</v>
      </c>
      <c r="F54" s="378"/>
      <c r="G54" s="378" t="s">
        <v>479</v>
      </c>
      <c r="H54" s="378"/>
      <c r="I54" s="378"/>
      <c r="J54" s="427">
        <v>239.9</v>
      </c>
      <c r="K54" s="427">
        <v>247.6</v>
      </c>
      <c r="L54" s="427">
        <v>254.2</v>
      </c>
      <c r="M54" s="427">
        <v>256.7</v>
      </c>
      <c r="N54" s="427">
        <v>260</v>
      </c>
      <c r="O54" s="427">
        <v>268.39999999999998</v>
      </c>
      <c r="P54" s="427">
        <v>278.10000000000002</v>
      </c>
      <c r="Q54" s="582">
        <v>285</v>
      </c>
      <c r="R54" s="581">
        <v>295.45696073228152</v>
      </c>
      <c r="S54" s="581">
        <v>303.82816154518133</v>
      </c>
      <c r="T54" s="581">
        <v>313.04420060392721</v>
      </c>
      <c r="U54" s="581">
        <v>323.06161502325301</v>
      </c>
      <c r="V54" s="581">
        <v>333.39958670399722</v>
      </c>
      <c r="W54" s="581">
        <v>344.06837347852525</v>
      </c>
      <c r="X54" s="427"/>
      <c r="Y54" s="427"/>
      <c r="Z54" s="427"/>
      <c r="AA54" s="427"/>
      <c r="AB54" s="427"/>
      <c r="AC54" s="428"/>
    </row>
    <row r="55" spans="1:29" s="374" customFormat="1">
      <c r="A55" s="396"/>
      <c r="B55" s="396"/>
      <c r="C55" s="377"/>
      <c r="D55" s="378"/>
      <c r="E55" s="378" t="s">
        <v>631</v>
      </c>
      <c r="F55" s="378"/>
      <c r="G55" s="378" t="s">
        <v>479</v>
      </c>
      <c r="H55" s="378"/>
      <c r="I55" s="416"/>
      <c r="J55" s="427">
        <v>240.8</v>
      </c>
      <c r="K55" s="427">
        <v>248.7</v>
      </c>
      <c r="L55" s="427">
        <v>254.8</v>
      </c>
      <c r="M55" s="427">
        <v>257.10000000000002</v>
      </c>
      <c r="N55" s="427">
        <v>261.10000000000002</v>
      </c>
      <c r="O55" s="427">
        <v>269.3</v>
      </c>
      <c r="P55" s="427">
        <v>278.3</v>
      </c>
      <c r="Q55" s="582">
        <v>285.10000000000002</v>
      </c>
      <c r="R55" s="581">
        <v>296.13766811902059</v>
      </c>
      <c r="S55" s="581">
        <v>304.57748375597481</v>
      </c>
      <c r="T55" s="581">
        <v>313.86698624610767</v>
      </c>
      <c r="U55" s="581">
        <v>323.91072980598324</v>
      </c>
      <c r="V55" s="581">
        <v>334.27587315977479</v>
      </c>
      <c r="W55" s="581">
        <v>344.97270110088772</v>
      </c>
      <c r="X55" s="427"/>
      <c r="Y55" s="427"/>
      <c r="Z55" s="427"/>
      <c r="AA55" s="427"/>
      <c r="AB55" s="427"/>
      <c r="AC55" s="435"/>
    </row>
    <row r="56" spans="1:29" s="374" customFormat="1">
      <c r="A56" s="396"/>
      <c r="B56" s="396"/>
      <c r="C56" s="377"/>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435"/>
    </row>
    <row r="57" spans="1:29" s="374" customFormat="1">
      <c r="A57" s="419"/>
      <c r="B57" s="396"/>
      <c r="C57" s="377"/>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435"/>
    </row>
    <row r="58" spans="1:29" s="374" customFormat="1">
      <c r="A58" s="396" t="s">
        <v>110</v>
      </c>
      <c r="B58" s="396"/>
      <c r="C58" s="377"/>
      <c r="D58" s="378"/>
      <c r="E58" s="378"/>
      <c r="F58" s="378"/>
      <c r="G58" s="378"/>
      <c r="H58" s="378"/>
      <c r="I58" s="416"/>
      <c r="J58" s="378"/>
      <c r="K58" s="378"/>
      <c r="L58" s="378"/>
      <c r="M58" s="378"/>
      <c r="N58" s="378"/>
      <c r="O58" s="378"/>
      <c r="P58" s="378"/>
      <c r="Q58" s="378"/>
      <c r="R58" s="378"/>
      <c r="S58" s="378"/>
      <c r="T58" s="378"/>
      <c r="U58" s="378"/>
      <c r="V58" s="378"/>
      <c r="W58" s="378"/>
      <c r="X58" s="378"/>
      <c r="Y58" s="378"/>
      <c r="Z58" s="378"/>
      <c r="AA58" s="378"/>
      <c r="AB58" s="378"/>
      <c r="AC58" s="435"/>
    </row>
    <row r="59" spans="1:29" s="374" customFormat="1">
      <c r="A59" s="396"/>
      <c r="B59" s="396"/>
      <c r="C59" s="377"/>
      <c r="D59" s="378"/>
      <c r="E59" s="378" t="s">
        <v>633</v>
      </c>
      <c r="F59" s="378"/>
      <c r="G59" s="378" t="s">
        <v>479</v>
      </c>
      <c r="H59" s="378"/>
      <c r="I59" s="378"/>
      <c r="J59" s="427">
        <v>93.3</v>
      </c>
      <c r="K59" s="427">
        <v>95.9</v>
      </c>
      <c r="L59" s="427">
        <v>98</v>
      </c>
      <c r="M59" s="427">
        <v>99.6</v>
      </c>
      <c r="N59" s="427">
        <v>99.9</v>
      </c>
      <c r="O59" s="427">
        <v>100.6</v>
      </c>
      <c r="P59" s="427">
        <v>103.2</v>
      </c>
      <c r="Q59" s="582">
        <v>105.5</v>
      </c>
      <c r="R59" s="582">
        <v>107.6</v>
      </c>
      <c r="S59" s="581">
        <v>109.70335473997172</v>
      </c>
      <c r="T59" s="581">
        <v>111.89742183477122</v>
      </c>
      <c r="U59" s="581">
        <v>114.1726572294514</v>
      </c>
      <c r="V59" s="581">
        <v>116.57028303126997</v>
      </c>
      <c r="W59" s="581">
        <v>119.0182589749267</v>
      </c>
      <c r="X59" s="427"/>
      <c r="Y59" s="427"/>
      <c r="Z59" s="427"/>
      <c r="AA59" s="427"/>
      <c r="AB59" s="427"/>
      <c r="AC59" s="428"/>
    </row>
    <row r="60" spans="1:29" s="374" customFormat="1">
      <c r="A60" s="396"/>
      <c r="B60" s="396"/>
      <c r="C60" s="377"/>
      <c r="D60" s="378"/>
      <c r="E60" s="378" t="s">
        <v>634</v>
      </c>
      <c r="F60" s="379"/>
      <c r="G60" s="378" t="s">
        <v>479</v>
      </c>
      <c r="H60" s="378"/>
      <c r="I60" s="378"/>
      <c r="J60" s="427">
        <v>93.5</v>
      </c>
      <c r="K60" s="427">
        <v>95.9</v>
      </c>
      <c r="L60" s="427">
        <v>98.2</v>
      </c>
      <c r="M60" s="427">
        <v>99.6</v>
      </c>
      <c r="N60" s="427">
        <v>100.1</v>
      </c>
      <c r="O60" s="427">
        <v>100.8</v>
      </c>
      <c r="P60" s="427">
        <v>103.5</v>
      </c>
      <c r="Q60" s="582">
        <v>105.9</v>
      </c>
      <c r="R60" s="582">
        <v>107.9</v>
      </c>
      <c r="S60" s="581">
        <v>109.88453874941817</v>
      </c>
      <c r="T60" s="581">
        <v>112.08222952440661</v>
      </c>
      <c r="U60" s="581">
        <v>114.37056169674494</v>
      </c>
      <c r="V60" s="581">
        <v>116.77234349237666</v>
      </c>
      <c r="W60" s="581">
        <v>119.22456270571664</v>
      </c>
      <c r="X60" s="427"/>
      <c r="Y60" s="427"/>
      <c r="Z60" s="427"/>
      <c r="AA60" s="427"/>
      <c r="AB60" s="427"/>
      <c r="AC60" s="428"/>
    </row>
    <row r="61" spans="1:29" s="374" customFormat="1" ht="12.75" customHeight="1">
      <c r="A61" s="424"/>
      <c r="B61" s="396"/>
      <c r="C61" s="377"/>
      <c r="D61" s="378"/>
      <c r="E61" s="378" t="s">
        <v>635</v>
      </c>
      <c r="F61" s="119"/>
      <c r="G61" s="378" t="s">
        <v>479</v>
      </c>
      <c r="H61" s="424"/>
      <c r="I61" s="378"/>
      <c r="J61" s="427">
        <v>93.5</v>
      </c>
      <c r="K61" s="427">
        <v>95.6</v>
      </c>
      <c r="L61" s="427">
        <v>98</v>
      </c>
      <c r="M61" s="427">
        <v>99.8</v>
      </c>
      <c r="N61" s="427">
        <v>100.1</v>
      </c>
      <c r="O61" s="427">
        <v>101</v>
      </c>
      <c r="P61" s="427">
        <v>103.5</v>
      </c>
      <c r="Q61" s="582">
        <v>105.9</v>
      </c>
      <c r="R61" s="582">
        <v>107.9</v>
      </c>
      <c r="S61" s="581">
        <v>110.06602199898684</v>
      </c>
      <c r="T61" s="581">
        <v>112.26734243896665</v>
      </c>
      <c r="U61" s="581">
        <v>114.56880920745294</v>
      </c>
      <c r="V61" s="581">
        <v>116.97475420080953</v>
      </c>
      <c r="W61" s="581">
        <v>119.4312240390266</v>
      </c>
      <c r="X61" s="427"/>
      <c r="Y61" s="427"/>
      <c r="Z61" s="427"/>
      <c r="AA61" s="427"/>
      <c r="AB61" s="427"/>
      <c r="AC61" s="120"/>
    </row>
    <row r="62" spans="1:29" s="374" customFormat="1">
      <c r="A62" s="121"/>
      <c r="B62" s="396"/>
      <c r="C62" s="377"/>
      <c r="D62" s="378"/>
      <c r="E62" s="378" t="s">
        <v>636</v>
      </c>
      <c r="F62" s="379"/>
      <c r="G62" s="378" t="s">
        <v>479</v>
      </c>
      <c r="H62" s="123"/>
      <c r="I62" s="123"/>
      <c r="J62" s="427">
        <v>93.5</v>
      </c>
      <c r="K62" s="427">
        <v>95.7</v>
      </c>
      <c r="L62" s="427">
        <v>98</v>
      </c>
      <c r="M62" s="427">
        <v>99.6</v>
      </c>
      <c r="N62" s="427">
        <v>100</v>
      </c>
      <c r="O62" s="427">
        <v>100.9</v>
      </c>
      <c r="P62" s="427">
        <v>103.5</v>
      </c>
      <c r="Q62" s="582">
        <v>105.9</v>
      </c>
      <c r="R62" s="582">
        <v>108</v>
      </c>
      <c r="S62" s="581">
        <v>110.24780498289711</v>
      </c>
      <c r="T62" s="581">
        <v>112.45276108255513</v>
      </c>
      <c r="U62" s="581">
        <v>114.7674003561996</v>
      </c>
      <c r="V62" s="581">
        <v>117.17751576367986</v>
      </c>
      <c r="W62" s="581">
        <v>119.63824359471722</v>
      </c>
      <c r="X62" s="427"/>
      <c r="Y62" s="427"/>
      <c r="Z62" s="427"/>
      <c r="AA62" s="427"/>
      <c r="AB62" s="427"/>
      <c r="AC62" s="436"/>
    </row>
    <row r="63" spans="1:29" s="374" customFormat="1">
      <c r="A63" s="392"/>
      <c r="B63" s="396"/>
      <c r="C63" s="377"/>
      <c r="D63" s="378"/>
      <c r="E63" s="378" t="s">
        <v>637</v>
      </c>
      <c r="F63" s="379"/>
      <c r="G63" s="378" t="s">
        <v>479</v>
      </c>
      <c r="H63" s="378"/>
      <c r="I63" s="378"/>
      <c r="J63" s="427">
        <v>93.9</v>
      </c>
      <c r="K63" s="427">
        <v>96.1</v>
      </c>
      <c r="L63" s="427">
        <v>98.4</v>
      </c>
      <c r="M63" s="427">
        <v>99.9</v>
      </c>
      <c r="N63" s="427">
        <v>100.3</v>
      </c>
      <c r="O63" s="427">
        <v>101.2</v>
      </c>
      <c r="P63" s="427">
        <v>104</v>
      </c>
      <c r="Q63" s="582">
        <v>106.5</v>
      </c>
      <c r="R63" s="582">
        <v>108.3</v>
      </c>
      <c r="S63" s="581">
        <v>110.42988819618461</v>
      </c>
      <c r="T63" s="581">
        <v>112.63848596010838</v>
      </c>
      <c r="U63" s="581">
        <v>114.96633573863983</v>
      </c>
      <c r="V63" s="581">
        <v>117.38062878915133</v>
      </c>
      <c r="W63" s="581">
        <v>119.8456219937236</v>
      </c>
      <c r="X63" s="427"/>
      <c r="Y63" s="427"/>
      <c r="Z63" s="427"/>
      <c r="AA63" s="427"/>
      <c r="AB63" s="427"/>
      <c r="AC63" s="435"/>
    </row>
    <row r="64" spans="1:29" s="374" customFormat="1">
      <c r="A64" s="396"/>
      <c r="B64" s="396"/>
      <c r="C64" s="377"/>
      <c r="D64" s="378"/>
      <c r="E64" s="378" t="s">
        <v>638</v>
      </c>
      <c r="F64" s="379"/>
      <c r="G64" s="378" t="s">
        <v>479</v>
      </c>
      <c r="H64" s="123"/>
      <c r="I64" s="123"/>
      <c r="J64" s="427">
        <v>94.5</v>
      </c>
      <c r="K64" s="427">
        <v>96.4</v>
      </c>
      <c r="L64" s="427">
        <v>98.7</v>
      </c>
      <c r="M64" s="427">
        <v>100</v>
      </c>
      <c r="N64" s="427">
        <v>100.2</v>
      </c>
      <c r="O64" s="427">
        <v>101.5</v>
      </c>
      <c r="P64" s="427">
        <v>104.3</v>
      </c>
      <c r="Q64" s="582">
        <v>106.6</v>
      </c>
      <c r="R64" s="581">
        <v>108.4699996176289</v>
      </c>
      <c r="S64" s="581">
        <v>110.61227213470256</v>
      </c>
      <c r="T64" s="581">
        <v>112.8245175773967</v>
      </c>
      <c r="U64" s="581">
        <v>115.16561595146101</v>
      </c>
      <c r="V64" s="581">
        <v>117.58409388644176</v>
      </c>
      <c r="W64" s="581">
        <v>120.05335985805712</v>
      </c>
      <c r="X64" s="427"/>
      <c r="Y64" s="427"/>
      <c r="Z64" s="427"/>
      <c r="AA64" s="427"/>
      <c r="AB64" s="427"/>
      <c r="AC64" s="435"/>
    </row>
    <row r="65" spans="1:29" s="374" customFormat="1">
      <c r="A65" s="396"/>
      <c r="B65" s="396"/>
      <c r="C65" s="377"/>
      <c r="D65" s="378"/>
      <c r="E65" s="378" t="s">
        <v>639</v>
      </c>
      <c r="F65" s="379"/>
      <c r="G65" s="378" t="s">
        <v>479</v>
      </c>
      <c r="H65" s="378"/>
      <c r="I65" s="378"/>
      <c r="J65" s="427">
        <v>94.5</v>
      </c>
      <c r="K65" s="427">
        <v>96.8</v>
      </c>
      <c r="L65" s="427">
        <v>98.8</v>
      </c>
      <c r="M65" s="427">
        <v>100.1</v>
      </c>
      <c r="N65" s="427">
        <v>100.3</v>
      </c>
      <c r="O65" s="427">
        <v>101.6</v>
      </c>
      <c r="P65" s="427">
        <v>104.4</v>
      </c>
      <c r="Q65" s="582">
        <v>106.7</v>
      </c>
      <c r="R65" s="581">
        <v>108.64026608539625</v>
      </c>
      <c r="S65" s="581">
        <v>110.79495729512315</v>
      </c>
      <c r="T65" s="581">
        <v>113.01085644102571</v>
      </c>
      <c r="U65" s="581">
        <v>115.36524159238483</v>
      </c>
      <c r="V65" s="581">
        <v>117.78791166582499</v>
      </c>
      <c r="W65" s="581">
        <v>120.2614578108074</v>
      </c>
      <c r="X65" s="427"/>
      <c r="Y65" s="427"/>
      <c r="Z65" s="427"/>
      <c r="AA65" s="427"/>
      <c r="AB65" s="427"/>
      <c r="AC65" s="428"/>
    </row>
    <row r="66" spans="1:29" s="395" customFormat="1" ht="12.75" customHeight="1">
      <c r="A66" s="437"/>
      <c r="B66" s="396"/>
      <c r="C66" s="377"/>
      <c r="D66" s="378"/>
      <c r="E66" s="378" t="s">
        <v>640</v>
      </c>
      <c r="F66" s="448"/>
      <c r="G66" s="378" t="s">
        <v>479</v>
      </c>
      <c r="H66" s="448"/>
      <c r="I66" s="448"/>
      <c r="J66" s="427">
        <v>94.7</v>
      </c>
      <c r="K66" s="427">
        <v>97</v>
      </c>
      <c r="L66" s="427">
        <v>98.8</v>
      </c>
      <c r="M66" s="427">
        <v>99.9</v>
      </c>
      <c r="N66" s="427">
        <v>100.3</v>
      </c>
      <c r="O66" s="427">
        <v>101.8</v>
      </c>
      <c r="P66" s="427">
        <v>104.7</v>
      </c>
      <c r="Q66" s="582">
        <v>106.9</v>
      </c>
      <c r="R66" s="581">
        <v>108.81079982217945</v>
      </c>
      <c r="S66" s="581">
        <v>110.97794417493883</v>
      </c>
      <c r="T66" s="581">
        <v>113.1975030584377</v>
      </c>
      <c r="U66" s="581">
        <v>115.56521326016906</v>
      </c>
      <c r="V66" s="581">
        <v>117.99208273863269</v>
      </c>
      <c r="W66" s="581">
        <v>120.46991647614406</v>
      </c>
      <c r="X66" s="427"/>
      <c r="Y66" s="427"/>
      <c r="Z66" s="427"/>
      <c r="AA66" s="427"/>
      <c r="AB66" s="427"/>
      <c r="AC66" s="445"/>
    </row>
    <row r="67" spans="1:29" s="374" customFormat="1">
      <c r="A67" s="396"/>
      <c r="B67" s="396"/>
      <c r="C67" s="377"/>
      <c r="D67" s="378"/>
      <c r="E67" s="378" t="s">
        <v>641</v>
      </c>
      <c r="F67" s="418"/>
      <c r="G67" s="378" t="s">
        <v>479</v>
      </c>
      <c r="H67" s="416"/>
      <c r="I67" s="416"/>
      <c r="J67" s="427">
        <v>95</v>
      </c>
      <c r="K67" s="427">
        <v>97.3</v>
      </c>
      <c r="L67" s="427">
        <v>99.2</v>
      </c>
      <c r="M67" s="427">
        <v>99.9</v>
      </c>
      <c r="N67" s="427">
        <v>100.4</v>
      </c>
      <c r="O67" s="427">
        <v>102.2</v>
      </c>
      <c r="P67" s="427">
        <v>105</v>
      </c>
      <c r="Q67" s="582">
        <v>107.1</v>
      </c>
      <c r="R67" s="581">
        <v>108.98160124751338</v>
      </c>
      <c r="S67" s="581">
        <v>111.1612332724637</v>
      </c>
      <c r="T67" s="581">
        <v>113.38445793791308</v>
      </c>
      <c r="U67" s="581">
        <v>115.76553155460934</v>
      </c>
      <c r="V67" s="581">
        <v>118.19660771725621</v>
      </c>
      <c r="W67" s="581">
        <v>120.67873647931867</v>
      </c>
      <c r="X67" s="427"/>
      <c r="Y67" s="427"/>
      <c r="Z67" s="427"/>
      <c r="AA67" s="427"/>
      <c r="AB67" s="427"/>
      <c r="AC67" s="435"/>
    </row>
    <row r="68" spans="1:29" s="374" customFormat="1">
      <c r="A68" s="396"/>
      <c r="B68" s="396"/>
      <c r="C68" s="377"/>
      <c r="D68" s="378"/>
      <c r="E68" s="378" t="s">
        <v>642</v>
      </c>
      <c r="F68" s="379"/>
      <c r="G68" s="378" t="s">
        <v>479</v>
      </c>
      <c r="H68" s="378"/>
      <c r="I68" s="378"/>
      <c r="J68" s="427">
        <v>94.7</v>
      </c>
      <c r="K68" s="427">
        <v>97</v>
      </c>
      <c r="L68" s="427">
        <v>98.7</v>
      </c>
      <c r="M68" s="427">
        <v>99.2</v>
      </c>
      <c r="N68" s="427">
        <v>99.9</v>
      </c>
      <c r="O68" s="427">
        <v>101.8</v>
      </c>
      <c r="P68" s="427">
        <v>104.5</v>
      </c>
      <c r="Q68" s="582">
        <v>106.4</v>
      </c>
      <c r="R68" s="581">
        <v>109.1615932223871</v>
      </c>
      <c r="S68" s="581">
        <v>111.3448250868349</v>
      </c>
      <c r="T68" s="581">
        <v>113.58099615723886</v>
      </c>
      <c r="U68" s="581">
        <v>115.96619707654096</v>
      </c>
      <c r="V68" s="581">
        <v>118.40148721514839</v>
      </c>
      <c r="W68" s="581">
        <v>120.88791844666659</v>
      </c>
      <c r="X68" s="427"/>
      <c r="Y68" s="427"/>
      <c r="Z68" s="427"/>
      <c r="AA68" s="427"/>
      <c r="AB68" s="427"/>
      <c r="AC68" s="428"/>
    </row>
    <row r="69" spans="1:29" s="374" customFormat="1">
      <c r="A69" s="396"/>
      <c r="B69" s="396"/>
      <c r="C69" s="377"/>
      <c r="D69" s="378"/>
      <c r="E69" s="378" t="s">
        <v>643</v>
      </c>
      <c r="F69" s="379"/>
      <c r="G69" s="378" t="s">
        <v>479</v>
      </c>
      <c r="H69" s="378"/>
      <c r="I69" s="378"/>
      <c r="J69" s="427">
        <v>95.2</v>
      </c>
      <c r="K69" s="427">
        <v>97.5</v>
      </c>
      <c r="L69" s="427">
        <v>99.1</v>
      </c>
      <c r="M69" s="427">
        <v>99.5</v>
      </c>
      <c r="N69" s="427">
        <v>100.1</v>
      </c>
      <c r="O69" s="427">
        <v>102.4</v>
      </c>
      <c r="P69" s="427">
        <v>104.9</v>
      </c>
      <c r="Q69" s="582">
        <v>106.8</v>
      </c>
      <c r="R69" s="581">
        <v>109.34188246864102</v>
      </c>
      <c r="S69" s="581">
        <v>111.52872011801389</v>
      </c>
      <c r="T69" s="581">
        <v>113.7778750517538</v>
      </c>
      <c r="U69" s="581">
        <v>116.16721042784071</v>
      </c>
      <c r="V69" s="581">
        <v>118.60672184682544</v>
      </c>
      <c r="W69" s="581">
        <v>121.09746300560886</v>
      </c>
      <c r="X69" s="427"/>
      <c r="Y69" s="427"/>
      <c r="Z69" s="427"/>
      <c r="AA69" s="427"/>
      <c r="AB69" s="427"/>
      <c r="AC69" s="428"/>
    </row>
    <row r="70" spans="1:29" s="395" customFormat="1" ht="12.75" customHeight="1">
      <c r="A70" s="437"/>
      <c r="B70" s="396"/>
      <c r="C70" s="377"/>
      <c r="D70" s="378"/>
      <c r="E70" s="378" t="s">
        <v>644</v>
      </c>
      <c r="F70" s="350"/>
      <c r="G70" s="378" t="s">
        <v>479</v>
      </c>
      <c r="H70" s="442"/>
      <c r="J70" s="427">
        <v>95.4</v>
      </c>
      <c r="K70" s="427">
        <v>97.8</v>
      </c>
      <c r="L70" s="427">
        <v>99.3</v>
      </c>
      <c r="M70" s="427">
        <v>99.6</v>
      </c>
      <c r="N70" s="427">
        <v>100.4</v>
      </c>
      <c r="O70" s="427">
        <v>102.7</v>
      </c>
      <c r="P70" s="427">
        <v>105.1</v>
      </c>
      <c r="Q70" s="582">
        <v>107</v>
      </c>
      <c r="R70" s="581">
        <v>109.52246947724298</v>
      </c>
      <c r="S70" s="581">
        <v>111.7129188667879</v>
      </c>
      <c r="T70" s="581">
        <v>113.97509521197706</v>
      </c>
      <c r="U70" s="581">
        <v>116.36857221142867</v>
      </c>
      <c r="V70" s="581">
        <v>118.81231222786873</v>
      </c>
      <c r="W70" s="581">
        <v>121.30737078465407</v>
      </c>
      <c r="X70" s="427"/>
      <c r="Y70" s="427"/>
      <c r="Z70" s="427"/>
      <c r="AA70" s="427"/>
      <c r="AB70" s="427"/>
      <c r="AC70" s="447"/>
    </row>
    <row r="71" spans="1:29" s="395" customFormat="1" ht="12.75" customHeight="1">
      <c r="A71" s="437"/>
      <c r="B71" s="396"/>
      <c r="C71" s="377"/>
      <c r="D71" s="378"/>
      <c r="E71" s="378"/>
      <c r="F71" s="350"/>
      <c r="G71" s="378"/>
      <c r="H71" s="424"/>
      <c r="I71" s="424"/>
      <c r="J71" s="424"/>
      <c r="K71" s="424"/>
      <c r="L71" s="424"/>
      <c r="M71" s="424"/>
      <c r="N71" s="424"/>
      <c r="O71" s="424"/>
      <c r="P71" s="424"/>
      <c r="Q71" s="424"/>
      <c r="R71" s="424"/>
      <c r="S71" s="424"/>
      <c r="T71" s="424"/>
      <c r="U71" s="424"/>
      <c r="V71" s="424"/>
      <c r="W71" s="424"/>
      <c r="X71" s="424"/>
      <c r="Y71" s="424"/>
      <c r="Z71" s="424"/>
      <c r="AA71" s="424"/>
      <c r="AB71" s="424"/>
      <c r="AC71" s="447"/>
    </row>
    <row r="72" spans="1:29" s="395" customFormat="1" ht="12.75" customHeight="1">
      <c r="A72" s="396" t="s">
        <v>52</v>
      </c>
      <c r="B72" s="396"/>
      <c r="C72" s="377"/>
      <c r="D72" s="378"/>
      <c r="E72" s="378"/>
      <c r="F72" s="350"/>
      <c r="G72" s="378"/>
      <c r="H72" s="424"/>
      <c r="I72" s="424"/>
      <c r="J72" s="424"/>
      <c r="K72" s="424"/>
      <c r="L72" s="424"/>
      <c r="M72" s="424"/>
      <c r="N72" s="424"/>
      <c r="O72" s="424"/>
      <c r="P72" s="424"/>
      <c r="Q72" s="424"/>
      <c r="R72" s="424"/>
      <c r="S72" s="424"/>
      <c r="T72" s="424"/>
      <c r="U72" s="424"/>
      <c r="V72" s="424"/>
      <c r="W72" s="424"/>
      <c r="X72" s="424"/>
      <c r="Y72" s="424"/>
      <c r="Z72" s="424"/>
      <c r="AA72" s="424"/>
      <c r="AB72" s="424"/>
      <c r="AC72" s="447"/>
    </row>
    <row r="73" spans="1:29" s="374" customFormat="1">
      <c r="B73" s="396"/>
      <c r="C73" s="377"/>
      <c r="D73" s="378"/>
      <c r="E73" s="378" t="s">
        <v>645</v>
      </c>
      <c r="F73" s="379"/>
      <c r="G73" s="378" t="s">
        <v>480</v>
      </c>
      <c r="H73" s="378"/>
      <c r="I73" s="378"/>
      <c r="J73" s="453"/>
      <c r="K73" s="453"/>
      <c r="L73" s="453"/>
      <c r="M73" s="453"/>
      <c r="N73" s="453"/>
      <c r="O73" s="453"/>
      <c r="P73" s="453"/>
      <c r="Q73" s="583">
        <v>0.03</v>
      </c>
      <c r="R73" s="583">
        <v>0.03</v>
      </c>
      <c r="S73" s="583">
        <v>0.03</v>
      </c>
      <c r="T73" s="583">
        <v>0.03</v>
      </c>
      <c r="U73" s="583">
        <v>0.03</v>
      </c>
      <c r="V73" s="583">
        <v>0.03</v>
      </c>
      <c r="W73" s="583">
        <v>0.03</v>
      </c>
      <c r="X73" s="583">
        <v>0.03</v>
      </c>
      <c r="Y73" s="583">
        <v>0.03</v>
      </c>
      <c r="Z73" s="583">
        <v>0.03</v>
      </c>
      <c r="AA73" s="583">
        <v>0.03</v>
      </c>
      <c r="AB73" s="583">
        <v>0.03</v>
      </c>
      <c r="AC73" s="428"/>
    </row>
    <row r="74" spans="1:29" s="374" customFormat="1">
      <c r="A74" s="396"/>
      <c r="B74" s="396"/>
      <c r="C74" s="377"/>
      <c r="D74" s="378"/>
      <c r="E74" s="378"/>
      <c r="F74" s="379"/>
      <c r="G74" s="378"/>
      <c r="H74" s="424"/>
      <c r="I74" s="424"/>
      <c r="J74" s="424"/>
      <c r="K74" s="424"/>
      <c r="L74" s="424"/>
      <c r="M74" s="424"/>
      <c r="N74" s="424"/>
      <c r="O74" s="424"/>
      <c r="P74" s="424"/>
      <c r="Q74" s="424"/>
      <c r="R74" s="424"/>
      <c r="S74" s="424"/>
      <c r="T74" s="424"/>
      <c r="U74" s="424"/>
      <c r="V74" s="424"/>
      <c r="W74" s="424"/>
      <c r="X74" s="424"/>
      <c r="Y74" s="424"/>
      <c r="Z74" s="424"/>
      <c r="AA74" s="424"/>
      <c r="AB74" s="424"/>
      <c r="AC74" s="428"/>
    </row>
    <row r="75" spans="1:29" s="374" customFormat="1" ht="12.75" customHeight="1">
      <c r="A75" s="396" t="s">
        <v>171</v>
      </c>
      <c r="B75" s="424"/>
      <c r="C75" s="424"/>
      <c r="D75" s="438"/>
      <c r="E75" s="378"/>
      <c r="F75" s="352"/>
      <c r="G75" s="378"/>
      <c r="H75" s="424"/>
      <c r="I75" s="424"/>
      <c r="J75" s="424"/>
      <c r="K75" s="424"/>
      <c r="L75" s="424"/>
      <c r="M75" s="424"/>
      <c r="N75" s="424"/>
      <c r="O75" s="424"/>
      <c r="P75" s="424"/>
      <c r="Q75" s="424"/>
      <c r="R75" s="424"/>
      <c r="S75" s="424"/>
      <c r="T75" s="424"/>
      <c r="U75" s="424"/>
      <c r="V75" s="424"/>
      <c r="W75" s="424"/>
      <c r="X75" s="424"/>
      <c r="Y75" s="424"/>
      <c r="Z75" s="424"/>
      <c r="AA75" s="424"/>
      <c r="AB75" s="424"/>
      <c r="AC75" s="446"/>
    </row>
    <row r="76" spans="1:29" s="374" customFormat="1" ht="12.75" customHeight="1">
      <c r="B76" s="424"/>
      <c r="C76" s="424"/>
      <c r="D76" s="438"/>
      <c r="E76" s="378" t="s">
        <v>655</v>
      </c>
      <c r="F76" s="352"/>
      <c r="G76" s="378" t="s">
        <v>480</v>
      </c>
      <c r="H76" s="424"/>
      <c r="I76" s="378"/>
      <c r="J76" s="453"/>
      <c r="K76" s="453"/>
      <c r="L76" s="453"/>
      <c r="M76" s="453"/>
      <c r="N76" s="453"/>
      <c r="O76" s="453"/>
      <c r="P76" s="453"/>
      <c r="Q76" s="453"/>
      <c r="R76" s="453"/>
      <c r="S76" s="462">
        <v>0.03</v>
      </c>
      <c r="T76" s="462">
        <v>0.03</v>
      </c>
      <c r="U76" s="462">
        <v>0.03</v>
      </c>
      <c r="V76" s="462">
        <v>0.03</v>
      </c>
      <c r="W76" s="462">
        <v>0.03</v>
      </c>
      <c r="X76" s="462">
        <v>0.03</v>
      </c>
      <c r="Y76" s="462">
        <v>0.03</v>
      </c>
      <c r="Z76" s="462">
        <v>0.03</v>
      </c>
      <c r="AA76" s="462">
        <v>0.03</v>
      </c>
      <c r="AB76" s="462">
        <v>0.03</v>
      </c>
      <c r="AC76" s="446"/>
    </row>
    <row r="77" spans="1:29" s="374" customFormat="1" ht="12.75" customHeight="1">
      <c r="A77" s="424"/>
      <c r="B77" s="424"/>
      <c r="C77" s="424"/>
      <c r="D77" s="438"/>
      <c r="E77" s="378" t="s">
        <v>656</v>
      </c>
      <c r="F77" s="352"/>
      <c r="G77" s="378" t="s">
        <v>480</v>
      </c>
      <c r="H77" s="424"/>
      <c r="I77" s="378"/>
      <c r="J77" s="453"/>
      <c r="K77" s="453"/>
      <c r="L77" s="453"/>
      <c r="M77" s="453"/>
      <c r="N77" s="453"/>
      <c r="O77" s="453"/>
      <c r="P77" s="453"/>
      <c r="Q77" s="453"/>
      <c r="R77" s="453"/>
      <c r="S77" s="462">
        <v>0.02</v>
      </c>
      <c r="T77" s="462">
        <v>0.02</v>
      </c>
      <c r="U77" s="462">
        <v>0.02</v>
      </c>
      <c r="V77" s="462">
        <v>0.02</v>
      </c>
      <c r="W77" s="462">
        <v>0.02</v>
      </c>
      <c r="X77" s="462">
        <v>0.02</v>
      </c>
      <c r="Y77" s="462">
        <v>0.02</v>
      </c>
      <c r="Z77" s="462">
        <v>0.02</v>
      </c>
      <c r="AA77" s="462">
        <v>0.02</v>
      </c>
      <c r="AB77" s="462">
        <v>0.02</v>
      </c>
      <c r="AC77" s="446"/>
    </row>
    <row r="80" spans="1:29">
      <c r="E80" s="504" t="s">
        <v>488</v>
      </c>
    </row>
    <row r="81" spans="5:7">
      <c r="E81" s="67" t="s">
        <v>507</v>
      </c>
      <c r="F81" s="472">
        <v>0.02</v>
      </c>
      <c r="G81" s="2" t="s">
        <v>1</v>
      </c>
    </row>
    <row r="82" spans="5:7">
      <c r="E82" s="67" t="s">
        <v>506</v>
      </c>
      <c r="F82" s="472">
        <v>0.03</v>
      </c>
      <c r="G82" s="2" t="s">
        <v>489</v>
      </c>
    </row>
  </sheetData>
  <conditionalFormatting sqref="J3:AB3">
    <cfRule type="cellIs" dxfId="104" priority="5" operator="equal">
      <formula>$F$20</formula>
    </cfRule>
    <cfRule type="cellIs" dxfId="103" priority="6" operator="equal">
      <formula>$F$19</formula>
    </cfRule>
  </conditionalFormatting>
  <conditionalFormatting sqref="F2">
    <cfRule type="cellIs" dxfId="102" priority="3" stopIfTrue="1" operator="notEqual">
      <formula>0</formula>
    </cfRule>
    <cfRule type="cellIs" dxfId="101" priority="4" stopIfTrue="1" operator="equal">
      <formula>""</formula>
    </cfRule>
  </conditionalFormatting>
  <conditionalFormatting sqref="G2">
    <cfRule type="cellIs" dxfId="100" priority="1" operator="equal">
      <formula>$F$19</formula>
    </cfRule>
    <cfRule type="cellIs" dxfId="99" priority="2" operator="equal">
      <formula>$F$20</formula>
    </cfRule>
  </conditionalFormatting>
  <dataValidations count="5">
    <dataValidation type="list" allowBlank="1" showInputMessage="1" showErrorMessage="1" sqref="F34">
      <formula1>"1,2,3"</formula1>
    </dataValidation>
    <dataValidation type="decimal" errorStyle="warning" allowBlank="1" showInputMessage="1" showErrorMessage="1" error="Exceeds Threshold Level" sqref="K44:AB55 K59:AB70">
      <formula1>(J44) - (J44*$F$37)</formula1>
      <formula2>J44 + (J44*$F$37)</formula2>
    </dataValidation>
    <dataValidation type="list" allowBlank="1" showInputMessage="1" showErrorMessage="1" sqref="F70:F72">
      <formula1>"Yes, No"</formula1>
    </dataValidation>
    <dataValidation type="decimal" errorStyle="warning" allowBlank="1" showInputMessage="1" showErrorMessage="1" error="Exceeds Threshold Level" sqref="S76:AB77">
      <formula1>(S1048547) - (S1048547*$F$37)</formula1>
      <formula2>S1048547 + (S1048547*$F$37)</formula2>
    </dataValidation>
    <dataValidation type="decimal" errorStyle="warning" allowBlank="1" showInputMessage="1" showErrorMessage="1" error="Exceeds Threshold Level" sqref="Q73:AB73">
      <formula1>(Q1048531) - (Q1048531*$F$37)</formula1>
      <formula2>Q1048531 + (Q1048531*$F$37)</formula2>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8"/>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cols>
    <col min="1" max="4" width="1.81640625" customWidth="1"/>
    <col min="5" max="5" width="24.26953125" customWidth="1"/>
    <col min="6" max="6" width="13.08984375" customWidth="1"/>
    <col min="7" max="8" width="8.7265625" customWidth="1"/>
    <col min="9" max="9" width="2.36328125" customWidth="1"/>
    <col min="10" max="28" width="11.08984375" customWidth="1"/>
    <col min="29" max="79" width="0" hidden="1" customWidth="1"/>
    <col min="80" max="16384" width="8.7265625" hidden="1"/>
  </cols>
  <sheetData>
    <row r="1" spans="1:28" ht="25">
      <c r="A1" s="80" t="str">
        <f ca="1" xml:space="preserve"> RIGHT(CELL("filename", $A$1), LEN(CELL("filename", $A$1)) - SEARCH("]", CELL("filename", $A$1)))</f>
        <v>Time</v>
      </c>
      <c r="B1" s="81"/>
      <c r="C1" s="89"/>
      <c r="D1" s="81"/>
      <c r="E1" s="88"/>
      <c r="F1" s="81"/>
      <c r="G1" s="81"/>
      <c r="H1" s="81"/>
      <c r="I1" s="81"/>
      <c r="J1" s="81"/>
      <c r="K1" s="81"/>
      <c r="L1" s="81"/>
      <c r="M1" s="81"/>
      <c r="N1" s="81"/>
      <c r="O1" s="81"/>
      <c r="P1" s="81"/>
      <c r="Q1" s="81"/>
      <c r="R1" s="81"/>
      <c r="S1" s="81"/>
      <c r="T1" s="81"/>
      <c r="U1" s="81"/>
      <c r="V1" s="81"/>
      <c r="W1" s="81"/>
      <c r="X1" s="81"/>
      <c r="Y1" s="81"/>
      <c r="Z1" s="81"/>
      <c r="AA1" s="81"/>
      <c r="AB1" s="81"/>
    </row>
    <row r="2" spans="1:28" ht="13">
      <c r="A2" s="32"/>
      <c r="B2" s="33"/>
      <c r="C2" s="75"/>
      <c r="D2" s="34"/>
      <c r="E2" s="27" t="str">
        <f>Time!E$26</f>
        <v>Model period ending</v>
      </c>
      <c r="F2" s="532">
        <f xml:space="preserve"> Check!F$3</f>
        <v>0</v>
      </c>
      <c r="G2" s="373" t="str">
        <f xml:space="preserve"> Check!G$3</f>
        <v>checks</v>
      </c>
      <c r="H2" s="12"/>
      <c r="I2" s="12"/>
      <c r="J2" s="12">
        <f>Time!J$26</f>
        <v>40999</v>
      </c>
      <c r="K2" s="12">
        <f>Time!K$26</f>
        <v>41364</v>
      </c>
      <c r="L2" s="12">
        <f>Time!L$26</f>
        <v>41729</v>
      </c>
      <c r="M2" s="12">
        <f>Time!M$26</f>
        <v>42094</v>
      </c>
      <c r="N2" s="12">
        <f>Time!N$26</f>
        <v>42460</v>
      </c>
      <c r="O2" s="12">
        <f>Time!O$26</f>
        <v>42825</v>
      </c>
      <c r="P2" s="12">
        <f>Time!P$26</f>
        <v>43190</v>
      </c>
      <c r="Q2" s="12">
        <f>Time!Q$26</f>
        <v>43555</v>
      </c>
      <c r="R2" s="12">
        <f>Time!R$26</f>
        <v>43921</v>
      </c>
      <c r="S2" s="12">
        <f>Time!S$26</f>
        <v>44286</v>
      </c>
      <c r="T2" s="12">
        <f>Time!T$26</f>
        <v>44651</v>
      </c>
      <c r="U2" s="12">
        <f>Time!U$26</f>
        <v>45016</v>
      </c>
      <c r="V2" s="12">
        <f>Time!V$26</f>
        <v>45382</v>
      </c>
      <c r="W2" s="12">
        <f>Time!W$26</f>
        <v>45747</v>
      </c>
      <c r="X2" s="12">
        <f>Time!X$26</f>
        <v>46112</v>
      </c>
      <c r="Y2" s="12">
        <f>Time!Y$26</f>
        <v>46477</v>
      </c>
      <c r="Z2" s="12">
        <f>Time!Z$26</f>
        <v>46843</v>
      </c>
      <c r="AA2" s="12">
        <f>Time!AA$26</f>
        <v>47208</v>
      </c>
      <c r="AB2" s="12">
        <f>Time!AB$26</f>
        <v>47573</v>
      </c>
    </row>
    <row r="3" spans="1:28" ht="13">
      <c r="A3" s="35"/>
      <c r="B3" s="36"/>
      <c r="C3" s="76"/>
      <c r="D3" s="37"/>
      <c r="E3" s="373" t="str">
        <f xml:space="preserve"> E$96</f>
        <v>Timeline label</v>
      </c>
      <c r="F3" s="463"/>
      <c r="G3" s="28"/>
      <c r="H3" s="12"/>
      <c r="I3" s="12"/>
      <c r="J3" s="373" t="str">
        <f t="shared" ref="J3:AB3" si="0" xml:space="preserve"> J$96</f>
        <v>Actual</v>
      </c>
      <c r="K3" s="373" t="str">
        <f t="shared" si="0"/>
        <v>Actual</v>
      </c>
      <c r="L3" s="373" t="str">
        <f t="shared" si="0"/>
        <v>Actual</v>
      </c>
      <c r="M3" s="373" t="str">
        <f t="shared" si="0"/>
        <v>Actual</v>
      </c>
      <c r="N3" s="373" t="str">
        <f t="shared" si="0"/>
        <v>Actual</v>
      </c>
      <c r="O3" s="373" t="str">
        <f t="shared" si="0"/>
        <v>Actual</v>
      </c>
      <c r="P3" s="373" t="str">
        <f t="shared" si="0"/>
        <v>Actual</v>
      </c>
      <c r="Q3" s="373" t="str">
        <f t="shared" si="0"/>
        <v>Forecast</v>
      </c>
      <c r="R3" s="373" t="str">
        <f t="shared" si="0"/>
        <v>Forecast</v>
      </c>
      <c r="S3" s="373" t="str">
        <f t="shared" si="0"/>
        <v>Forecast</v>
      </c>
      <c r="T3" s="373" t="str">
        <f t="shared" si="0"/>
        <v>Forecast</v>
      </c>
      <c r="U3" s="373" t="str">
        <f t="shared" si="0"/>
        <v>Forecast</v>
      </c>
      <c r="V3" s="373" t="str">
        <f t="shared" si="0"/>
        <v>Forecast</v>
      </c>
      <c r="W3" s="373" t="str">
        <f t="shared" si="0"/>
        <v>Forecast</v>
      </c>
      <c r="X3" s="373" t="str">
        <f t="shared" si="0"/>
        <v>Forecast</v>
      </c>
      <c r="Y3" s="373" t="str">
        <f t="shared" si="0"/>
        <v>Forecast</v>
      </c>
      <c r="Z3" s="373" t="str">
        <f t="shared" si="0"/>
        <v>Forecast</v>
      </c>
      <c r="AA3" s="373" t="str">
        <f t="shared" si="0"/>
        <v>Forecast</v>
      </c>
      <c r="AB3" s="373" t="str">
        <f t="shared" si="0"/>
        <v>Forecast</v>
      </c>
    </row>
    <row r="4" spans="1:28" ht="13">
      <c r="A4" s="38"/>
      <c r="B4" s="39"/>
      <c r="C4" s="82"/>
      <c r="D4" s="40"/>
      <c r="E4" s="330" t="str">
        <f>E82</f>
        <v>Financial Year Ending</v>
      </c>
      <c r="F4" s="330"/>
      <c r="G4" s="330"/>
      <c r="H4" s="330"/>
      <c r="I4" s="330"/>
      <c r="J4" s="330">
        <f>J82</f>
        <v>2012</v>
      </c>
      <c r="K4" s="330">
        <f t="shared" ref="K4:AB4" si="1">K82</f>
        <v>2013</v>
      </c>
      <c r="L4" s="330">
        <f t="shared" si="1"/>
        <v>2014</v>
      </c>
      <c r="M4" s="330">
        <f t="shared" si="1"/>
        <v>2015</v>
      </c>
      <c r="N4" s="330">
        <f t="shared" si="1"/>
        <v>2016</v>
      </c>
      <c r="O4" s="330">
        <f t="shared" si="1"/>
        <v>2017</v>
      </c>
      <c r="P4" s="330">
        <f t="shared" si="1"/>
        <v>2018</v>
      </c>
      <c r="Q4" s="330">
        <f t="shared" si="1"/>
        <v>2019</v>
      </c>
      <c r="R4" s="330">
        <f t="shared" si="1"/>
        <v>2020</v>
      </c>
      <c r="S4" s="330">
        <f t="shared" si="1"/>
        <v>2021</v>
      </c>
      <c r="T4" s="330">
        <f t="shared" si="1"/>
        <v>2022</v>
      </c>
      <c r="U4" s="330">
        <f t="shared" si="1"/>
        <v>2023</v>
      </c>
      <c r="V4" s="330">
        <f t="shared" si="1"/>
        <v>2024</v>
      </c>
      <c r="W4" s="330">
        <f t="shared" si="1"/>
        <v>2025</v>
      </c>
      <c r="X4" s="330">
        <f t="shared" si="1"/>
        <v>2026</v>
      </c>
      <c r="Y4" s="330">
        <f t="shared" si="1"/>
        <v>2027</v>
      </c>
      <c r="Z4" s="330">
        <f t="shared" si="1"/>
        <v>2028</v>
      </c>
      <c r="AA4" s="330">
        <f t="shared" si="1"/>
        <v>2029</v>
      </c>
      <c r="AB4" s="330">
        <f t="shared" si="1"/>
        <v>2030</v>
      </c>
    </row>
    <row r="5" spans="1:28" ht="13">
      <c r="A5" s="41"/>
      <c r="B5" s="42"/>
      <c r="C5" s="77"/>
      <c r="D5" s="43"/>
      <c r="E5" s="27" t="str">
        <f>Time!E$10</f>
        <v>Model column counter</v>
      </c>
      <c r="F5" s="10" t="s">
        <v>5</v>
      </c>
      <c r="G5" s="10" t="s">
        <v>4</v>
      </c>
      <c r="H5" s="10" t="s">
        <v>6</v>
      </c>
      <c r="I5" s="11"/>
      <c r="J5" s="11">
        <f>Time!J$10</f>
        <v>1</v>
      </c>
      <c r="K5" s="11">
        <f>Time!K$10</f>
        <v>2</v>
      </c>
      <c r="L5" s="11">
        <f>Time!L$10</f>
        <v>3</v>
      </c>
      <c r="M5" s="11">
        <f>Time!M$10</f>
        <v>4</v>
      </c>
      <c r="N5" s="11">
        <f>Time!N$10</f>
        <v>5</v>
      </c>
      <c r="O5" s="11">
        <f>Time!O$10</f>
        <v>6</v>
      </c>
      <c r="P5" s="11">
        <f>Time!P$10</f>
        <v>7</v>
      </c>
      <c r="Q5" s="11">
        <f>Time!Q$10</f>
        <v>8</v>
      </c>
      <c r="R5" s="11">
        <f>Time!R$10</f>
        <v>9</v>
      </c>
      <c r="S5" s="11">
        <f>Time!S$10</f>
        <v>10</v>
      </c>
      <c r="T5" s="11">
        <f>Time!T$10</f>
        <v>11</v>
      </c>
      <c r="U5" s="11">
        <f>Time!U$10</f>
        <v>12</v>
      </c>
      <c r="V5" s="11">
        <f>Time!V$10</f>
        <v>13</v>
      </c>
      <c r="W5" s="11">
        <f>Time!W$10</f>
        <v>14</v>
      </c>
      <c r="X5" s="11">
        <f>Time!X$10</f>
        <v>15</v>
      </c>
      <c r="Y5" s="11">
        <f>Time!Y$10</f>
        <v>16</v>
      </c>
      <c r="Z5" s="11">
        <f>Time!Z$10</f>
        <v>17</v>
      </c>
      <c r="AA5" s="11">
        <f>Time!AA$10</f>
        <v>18</v>
      </c>
      <c r="AB5" s="11">
        <f>Time!AB$10</f>
        <v>19</v>
      </c>
    </row>
    <row r="7" spans="1:28" s="25" customFormat="1" ht="13">
      <c r="A7" s="340" t="s">
        <v>24</v>
      </c>
      <c r="B7" s="340"/>
      <c r="C7" s="341"/>
      <c r="D7" s="340"/>
      <c r="E7" s="340"/>
      <c r="F7" s="340"/>
      <c r="G7" s="340"/>
      <c r="H7" s="340"/>
      <c r="I7" s="340"/>
      <c r="J7" s="340"/>
      <c r="K7" s="340"/>
      <c r="L7" s="340"/>
      <c r="M7" s="340"/>
      <c r="N7" s="340"/>
      <c r="O7" s="340"/>
      <c r="P7" s="340"/>
      <c r="Q7" s="340"/>
      <c r="R7" s="340"/>
      <c r="S7" s="340"/>
      <c r="T7" s="340"/>
      <c r="U7" s="340"/>
      <c r="V7" s="340"/>
      <c r="W7" s="340"/>
      <c r="X7" s="340"/>
      <c r="Y7" s="340"/>
      <c r="Z7" s="340"/>
      <c r="AA7" s="340"/>
      <c r="AB7" s="340"/>
    </row>
    <row r="8" spans="1:28" s="26" customFormat="1" ht="13">
      <c r="A8" s="45"/>
      <c r="B8" s="44"/>
      <c r="C8" s="78"/>
      <c r="D8" s="46"/>
      <c r="E8" s="68"/>
    </row>
    <row r="9" spans="1:28" s="47" customFormat="1" ht="13">
      <c r="A9" s="35"/>
      <c r="B9" s="36" t="s">
        <v>23</v>
      </c>
      <c r="C9" s="76"/>
      <c r="D9" s="37"/>
      <c r="E9" s="69"/>
      <c r="G9" s="18"/>
    </row>
    <row r="10" spans="1:28" s="23" customFormat="1" ht="13">
      <c r="A10" s="48"/>
      <c r="B10" s="49"/>
      <c r="C10" s="83"/>
      <c r="D10" s="50"/>
      <c r="E10" s="67" t="s">
        <v>22</v>
      </c>
      <c r="G10" s="23" t="s">
        <v>21</v>
      </c>
      <c r="I10" s="24"/>
      <c r="J10" s="23">
        <f t="shared" ref="J10:AB10" si="2" xml:space="preserve"> I10 + 1</f>
        <v>1</v>
      </c>
      <c r="K10" s="23">
        <f t="shared" si="2"/>
        <v>2</v>
      </c>
      <c r="L10" s="23">
        <f t="shared" si="2"/>
        <v>3</v>
      </c>
      <c r="M10" s="23">
        <f t="shared" si="2"/>
        <v>4</v>
      </c>
      <c r="N10" s="23">
        <f t="shared" si="2"/>
        <v>5</v>
      </c>
      <c r="O10" s="23">
        <f t="shared" si="2"/>
        <v>6</v>
      </c>
      <c r="P10" s="23">
        <f t="shared" si="2"/>
        <v>7</v>
      </c>
      <c r="Q10" s="23">
        <f t="shared" si="2"/>
        <v>8</v>
      </c>
      <c r="R10" s="23">
        <f t="shared" si="2"/>
        <v>9</v>
      </c>
      <c r="S10" s="23">
        <f t="shared" si="2"/>
        <v>10</v>
      </c>
      <c r="T10" s="23">
        <f t="shared" si="2"/>
        <v>11</v>
      </c>
      <c r="U10" s="23">
        <f t="shared" si="2"/>
        <v>12</v>
      </c>
      <c r="V10" s="23">
        <f t="shared" si="2"/>
        <v>13</v>
      </c>
      <c r="W10" s="23">
        <f t="shared" si="2"/>
        <v>14</v>
      </c>
      <c r="X10" s="23">
        <f t="shared" si="2"/>
        <v>15</v>
      </c>
      <c r="Y10" s="23">
        <f t="shared" si="2"/>
        <v>16</v>
      </c>
      <c r="Z10" s="23">
        <f t="shared" si="2"/>
        <v>17</v>
      </c>
      <c r="AA10" s="23">
        <f t="shared" si="2"/>
        <v>18</v>
      </c>
      <c r="AB10" s="23">
        <f t="shared" si="2"/>
        <v>19</v>
      </c>
    </row>
    <row r="11" spans="1:28" s="26" customFormat="1" ht="13">
      <c r="A11" s="45"/>
      <c r="B11" s="44"/>
      <c r="C11" s="78"/>
      <c r="D11" s="46"/>
      <c r="E11" s="68" t="s">
        <v>20</v>
      </c>
      <c r="F11" s="26">
        <f xml:space="preserve"> MAX(J10:CA10)</f>
        <v>19</v>
      </c>
      <c r="G11" s="26" t="s">
        <v>19</v>
      </c>
    </row>
    <row r="12" spans="1:28" s="26" customFormat="1" ht="13">
      <c r="A12" s="45"/>
      <c r="B12" s="44"/>
      <c r="C12" s="78"/>
      <c r="D12" s="46"/>
      <c r="E12" s="68"/>
    </row>
    <row r="13" spans="1:28" s="22" customFormat="1" ht="13">
      <c r="A13" s="51"/>
      <c r="B13" s="52"/>
      <c r="C13" s="79"/>
      <c r="D13" s="53"/>
      <c r="E13" s="68" t="str">
        <f t="shared" ref="E13:AB13" si="3" xml:space="preserve"> E$10</f>
        <v>Model column counter</v>
      </c>
      <c r="F13" s="22">
        <f t="shared" si="3"/>
        <v>0</v>
      </c>
      <c r="G13" s="22" t="str">
        <f t="shared" si="3"/>
        <v>counter</v>
      </c>
      <c r="H13" s="22">
        <f t="shared" si="3"/>
        <v>0</v>
      </c>
      <c r="I13" s="22">
        <f t="shared" si="3"/>
        <v>0</v>
      </c>
      <c r="J13" s="22">
        <f t="shared" si="3"/>
        <v>1</v>
      </c>
      <c r="K13" s="22">
        <f t="shared" si="3"/>
        <v>2</v>
      </c>
      <c r="L13" s="22">
        <f t="shared" si="3"/>
        <v>3</v>
      </c>
      <c r="M13" s="22">
        <f t="shared" si="3"/>
        <v>4</v>
      </c>
      <c r="N13" s="22">
        <f t="shared" si="3"/>
        <v>5</v>
      </c>
      <c r="O13" s="22">
        <f t="shared" si="3"/>
        <v>6</v>
      </c>
      <c r="P13" s="22">
        <f t="shared" si="3"/>
        <v>7</v>
      </c>
      <c r="Q13" s="22">
        <f t="shared" si="3"/>
        <v>8</v>
      </c>
      <c r="R13" s="22">
        <f t="shared" si="3"/>
        <v>9</v>
      </c>
      <c r="S13" s="22">
        <f t="shared" si="3"/>
        <v>10</v>
      </c>
      <c r="T13" s="22">
        <f t="shared" si="3"/>
        <v>11</v>
      </c>
      <c r="U13" s="22">
        <f t="shared" si="3"/>
        <v>12</v>
      </c>
      <c r="V13" s="22">
        <f t="shared" si="3"/>
        <v>13</v>
      </c>
      <c r="W13" s="22">
        <f t="shared" si="3"/>
        <v>14</v>
      </c>
      <c r="X13" s="22">
        <f t="shared" si="3"/>
        <v>15</v>
      </c>
      <c r="Y13" s="22">
        <f t="shared" si="3"/>
        <v>16</v>
      </c>
      <c r="Z13" s="22">
        <f t="shared" si="3"/>
        <v>17</v>
      </c>
      <c r="AA13" s="22">
        <f t="shared" si="3"/>
        <v>18</v>
      </c>
      <c r="AB13" s="22">
        <f t="shared" si="3"/>
        <v>19</v>
      </c>
    </row>
    <row r="14" spans="1:28" s="25" customFormat="1" ht="13">
      <c r="A14" s="45"/>
      <c r="B14" s="39"/>
      <c r="C14" s="82"/>
      <c r="D14" s="40"/>
      <c r="E14" s="67" t="s">
        <v>18</v>
      </c>
      <c r="G14" s="25" t="s">
        <v>7</v>
      </c>
      <c r="H14" s="25">
        <f xml:space="preserve"> SUM(J14:CA14)</f>
        <v>1</v>
      </c>
      <c r="J14" s="25">
        <f t="shared" ref="J14:AB14" si="4" xml:space="preserve"> IF( J13 = 1, 1, 0)</f>
        <v>1</v>
      </c>
      <c r="K14" s="25">
        <f t="shared" si="4"/>
        <v>0</v>
      </c>
      <c r="L14" s="25">
        <f t="shared" si="4"/>
        <v>0</v>
      </c>
      <c r="M14" s="25">
        <f t="shared" si="4"/>
        <v>0</v>
      </c>
      <c r="N14" s="25">
        <f t="shared" si="4"/>
        <v>0</v>
      </c>
      <c r="O14" s="25">
        <f t="shared" si="4"/>
        <v>0</v>
      </c>
      <c r="P14" s="25">
        <f t="shared" si="4"/>
        <v>0</v>
      </c>
      <c r="Q14" s="25">
        <f t="shared" si="4"/>
        <v>0</v>
      </c>
      <c r="R14" s="25">
        <f t="shared" si="4"/>
        <v>0</v>
      </c>
      <c r="S14" s="25">
        <f t="shared" si="4"/>
        <v>0</v>
      </c>
      <c r="T14" s="25">
        <f t="shared" si="4"/>
        <v>0</v>
      </c>
      <c r="U14" s="25">
        <f t="shared" si="4"/>
        <v>0</v>
      </c>
      <c r="V14" s="25">
        <f t="shared" si="4"/>
        <v>0</v>
      </c>
      <c r="W14" s="25">
        <f t="shared" si="4"/>
        <v>0</v>
      </c>
      <c r="X14" s="25">
        <f t="shared" si="4"/>
        <v>0</v>
      </c>
      <c r="Y14" s="25">
        <f t="shared" si="4"/>
        <v>0</v>
      </c>
      <c r="Z14" s="25">
        <f t="shared" si="4"/>
        <v>0</v>
      </c>
      <c r="AA14" s="25">
        <f t="shared" si="4"/>
        <v>0</v>
      </c>
      <c r="AB14" s="25">
        <f t="shared" si="4"/>
        <v>0</v>
      </c>
    </row>
    <row r="15" spans="1:28" s="25" customFormat="1" ht="13">
      <c r="A15" s="45"/>
      <c r="B15" s="39"/>
      <c r="C15" s="82"/>
      <c r="D15" s="40"/>
      <c r="E15" s="67"/>
    </row>
    <row r="16" spans="1:28" s="17" customFormat="1" ht="13">
      <c r="A16" s="54"/>
      <c r="B16" s="36" t="s">
        <v>483</v>
      </c>
      <c r="C16" s="84"/>
      <c r="D16" s="56"/>
      <c r="E16" s="70"/>
      <c r="I16" s="16"/>
    </row>
    <row r="17" spans="1:79" s="9" customFormat="1" ht="13">
      <c r="A17" s="54"/>
      <c r="B17" s="55"/>
      <c r="C17" s="84"/>
      <c r="D17" s="56"/>
      <c r="E17" s="70" t="str">
        <f xml:space="preserve"> InpOverride!E$12</f>
        <v>1st model column start date</v>
      </c>
      <c r="F17" s="466">
        <f xml:space="preserve"> InpOverride!F$12</f>
        <v>40634</v>
      </c>
      <c r="G17" s="70" t="str">
        <f xml:space="preserve"> InpOverride!G$12</f>
        <v>date</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row>
    <row r="18" spans="1:79" s="17" customFormat="1" ht="13">
      <c r="A18" s="54"/>
      <c r="B18" s="55"/>
      <c r="C18" s="84"/>
      <c r="D18" s="56"/>
      <c r="E18" s="27" t="s">
        <v>17</v>
      </c>
      <c r="F18" s="467">
        <f xml:space="preserve"> DATE(YEAR(F17), MONTH(F17), 1)</f>
        <v>40634</v>
      </c>
      <c r="G18" s="467" t="s">
        <v>16</v>
      </c>
      <c r="I18" s="16"/>
    </row>
    <row r="19" spans="1:79" s="9" customFormat="1" ht="13">
      <c r="A19" s="54"/>
      <c r="B19" s="55"/>
      <c r="C19" s="84"/>
      <c r="D19" s="56"/>
      <c r="E19" s="67" t="str">
        <f xml:space="preserve"> E$17</f>
        <v>1st model column start date</v>
      </c>
      <c r="F19" s="15">
        <f xml:space="preserve"> F$17</f>
        <v>40634</v>
      </c>
      <c r="G19" s="67" t="str">
        <f xml:space="preserve"> G$17</f>
        <v>date</v>
      </c>
      <c r="I19" s="7"/>
    </row>
    <row r="20" spans="1:79" s="9" customFormat="1" ht="13">
      <c r="A20" s="54"/>
      <c r="B20" s="55"/>
      <c r="C20" s="84"/>
      <c r="D20" s="56"/>
      <c r="E20" s="67"/>
      <c r="F20" s="15"/>
      <c r="G20" s="67"/>
      <c r="I20" s="7"/>
    </row>
    <row r="21" spans="1:79" s="9" customFormat="1" ht="13">
      <c r="A21" s="54"/>
      <c r="B21" s="55"/>
      <c r="C21" s="84"/>
      <c r="D21" s="56"/>
      <c r="E21" s="67"/>
      <c r="F21" s="15"/>
      <c r="G21" s="67"/>
      <c r="I21" s="7"/>
    </row>
    <row r="22" spans="1:79" s="9" customFormat="1" ht="13">
      <c r="A22" s="54"/>
      <c r="B22" s="55"/>
      <c r="C22" s="84"/>
      <c r="D22" s="56"/>
      <c r="E22" s="67"/>
      <c r="F22" s="15"/>
      <c r="G22" s="67"/>
      <c r="I22" s="7"/>
    </row>
    <row r="23" spans="1:79" s="9" customFormat="1" ht="13">
      <c r="A23" s="54"/>
      <c r="B23" s="55"/>
      <c r="C23" s="84"/>
      <c r="D23" s="56"/>
      <c r="E23" s="67" t="str">
        <f xml:space="preserve"> E$18</f>
        <v>First model period BEG</v>
      </c>
      <c r="F23" s="467">
        <f xml:space="preserve"> F$18</f>
        <v>40634</v>
      </c>
      <c r="G23" s="67" t="str">
        <f xml:space="preserve"> G$18</f>
        <v>month</v>
      </c>
      <c r="I23" s="7"/>
    </row>
    <row r="24" spans="1:79" s="25" customFormat="1" ht="13">
      <c r="A24" s="45"/>
      <c r="B24" s="39"/>
      <c r="C24" s="82"/>
      <c r="D24" s="40"/>
      <c r="E24" s="67" t="str">
        <f t="shared" ref="E24:AB24" si="5" xml:space="preserve"> E$14</f>
        <v>First model column flag</v>
      </c>
      <c r="F24" s="25">
        <f t="shared" si="5"/>
        <v>0</v>
      </c>
      <c r="G24" s="25" t="str">
        <f t="shared" si="5"/>
        <v>flag</v>
      </c>
      <c r="H24" s="25">
        <f t="shared" si="5"/>
        <v>1</v>
      </c>
      <c r="I24" s="25">
        <f t="shared" si="5"/>
        <v>0</v>
      </c>
      <c r="J24" s="25">
        <f t="shared" si="5"/>
        <v>1</v>
      </c>
      <c r="K24" s="25">
        <f t="shared" si="5"/>
        <v>0</v>
      </c>
      <c r="L24" s="25">
        <f t="shared" si="5"/>
        <v>0</v>
      </c>
      <c r="M24" s="25">
        <f t="shared" si="5"/>
        <v>0</v>
      </c>
      <c r="N24" s="25">
        <f t="shared" si="5"/>
        <v>0</v>
      </c>
      <c r="O24" s="25">
        <f t="shared" si="5"/>
        <v>0</v>
      </c>
      <c r="P24" s="25">
        <f t="shared" si="5"/>
        <v>0</v>
      </c>
      <c r="Q24" s="25">
        <f t="shared" si="5"/>
        <v>0</v>
      </c>
      <c r="R24" s="25">
        <f t="shared" si="5"/>
        <v>0</v>
      </c>
      <c r="S24" s="25">
        <f t="shared" si="5"/>
        <v>0</v>
      </c>
      <c r="T24" s="25">
        <f t="shared" si="5"/>
        <v>0</v>
      </c>
      <c r="U24" s="25">
        <f t="shared" si="5"/>
        <v>0</v>
      </c>
      <c r="V24" s="25">
        <f t="shared" si="5"/>
        <v>0</v>
      </c>
      <c r="W24" s="25">
        <f t="shared" si="5"/>
        <v>0</v>
      </c>
      <c r="X24" s="25">
        <f t="shared" si="5"/>
        <v>0</v>
      </c>
      <c r="Y24" s="25">
        <f t="shared" si="5"/>
        <v>0</v>
      </c>
      <c r="Z24" s="25">
        <f t="shared" si="5"/>
        <v>0</v>
      </c>
      <c r="AA24" s="25">
        <f t="shared" si="5"/>
        <v>0</v>
      </c>
      <c r="AB24" s="25">
        <f t="shared" si="5"/>
        <v>0</v>
      </c>
    </row>
    <row r="25" spans="1:79" s="6" customFormat="1" ht="13">
      <c r="A25" s="57"/>
      <c r="B25" s="58"/>
      <c r="C25" s="85"/>
      <c r="D25" s="59"/>
      <c r="E25" s="67" t="s">
        <v>15</v>
      </c>
      <c r="G25" s="6" t="s">
        <v>2</v>
      </c>
      <c r="J25" s="468">
        <f xml:space="preserve"> IF( J24 = 1, $F23, I26 + 1)</f>
        <v>40634</v>
      </c>
      <c r="K25" s="468">
        <f t="shared" ref="K25:AB25" si="6" xml:space="preserve"> IF( K24 = 1, $F23, J26 + 1)</f>
        <v>41000</v>
      </c>
      <c r="L25" s="468">
        <f t="shared" si="6"/>
        <v>41365</v>
      </c>
      <c r="M25" s="468">
        <f t="shared" si="6"/>
        <v>41730</v>
      </c>
      <c r="N25" s="468">
        <f t="shared" si="6"/>
        <v>42095</v>
      </c>
      <c r="O25" s="468">
        <f t="shared" si="6"/>
        <v>42461</v>
      </c>
      <c r="P25" s="468">
        <f t="shared" si="6"/>
        <v>42826</v>
      </c>
      <c r="Q25" s="468">
        <f t="shared" si="6"/>
        <v>43191</v>
      </c>
      <c r="R25" s="468">
        <f t="shared" si="6"/>
        <v>43556</v>
      </c>
      <c r="S25" s="468">
        <f t="shared" si="6"/>
        <v>43922</v>
      </c>
      <c r="T25" s="468">
        <f t="shared" si="6"/>
        <v>44287</v>
      </c>
      <c r="U25" s="468">
        <f t="shared" si="6"/>
        <v>44652</v>
      </c>
      <c r="V25" s="468">
        <f t="shared" si="6"/>
        <v>45017</v>
      </c>
      <c r="W25" s="468">
        <f t="shared" si="6"/>
        <v>45383</v>
      </c>
      <c r="X25" s="468">
        <f t="shared" si="6"/>
        <v>45748</v>
      </c>
      <c r="Y25" s="468">
        <f t="shared" si="6"/>
        <v>46113</v>
      </c>
      <c r="Z25" s="468">
        <f t="shared" si="6"/>
        <v>46478</v>
      </c>
      <c r="AA25" s="468">
        <f t="shared" si="6"/>
        <v>46844</v>
      </c>
      <c r="AB25" s="468">
        <f t="shared" si="6"/>
        <v>47209</v>
      </c>
    </row>
    <row r="26" spans="1:79" s="20" customFormat="1" ht="13">
      <c r="A26" s="57"/>
      <c r="B26" s="60"/>
      <c r="C26" s="86"/>
      <c r="D26" s="61"/>
      <c r="E26" s="71" t="s">
        <v>208</v>
      </c>
      <c r="F26" s="6"/>
      <c r="G26" s="20" t="s">
        <v>2</v>
      </c>
      <c r="I26" s="21"/>
      <c r="J26" s="20">
        <f xml:space="preserve"> DATE(YEAR(J25), MONTH(J25) + 12, DAY(1) - 1)</f>
        <v>40999</v>
      </c>
      <c r="K26" s="20">
        <f t="shared" ref="K26:AB26" si="7" xml:space="preserve"> DATE(YEAR(K25), MONTH(K25) + 12, DAY(1) - 1)</f>
        <v>41364</v>
      </c>
      <c r="L26" s="20">
        <f t="shared" si="7"/>
        <v>41729</v>
      </c>
      <c r="M26" s="20">
        <f t="shared" si="7"/>
        <v>42094</v>
      </c>
      <c r="N26" s="20">
        <f t="shared" si="7"/>
        <v>42460</v>
      </c>
      <c r="O26" s="20">
        <f t="shared" si="7"/>
        <v>42825</v>
      </c>
      <c r="P26" s="20">
        <f t="shared" si="7"/>
        <v>43190</v>
      </c>
      <c r="Q26" s="20">
        <f t="shared" si="7"/>
        <v>43555</v>
      </c>
      <c r="R26" s="20">
        <f t="shared" si="7"/>
        <v>43921</v>
      </c>
      <c r="S26" s="20">
        <f t="shared" si="7"/>
        <v>44286</v>
      </c>
      <c r="T26" s="20">
        <f t="shared" si="7"/>
        <v>44651</v>
      </c>
      <c r="U26" s="20">
        <f t="shared" si="7"/>
        <v>45016</v>
      </c>
      <c r="V26" s="20">
        <f t="shared" si="7"/>
        <v>45382</v>
      </c>
      <c r="W26" s="20">
        <f t="shared" si="7"/>
        <v>45747</v>
      </c>
      <c r="X26" s="20">
        <f t="shared" si="7"/>
        <v>46112</v>
      </c>
      <c r="Y26" s="20">
        <f t="shared" si="7"/>
        <v>46477</v>
      </c>
      <c r="Z26" s="20">
        <f t="shared" si="7"/>
        <v>46843</v>
      </c>
      <c r="AA26" s="20">
        <f t="shared" si="7"/>
        <v>47208</v>
      </c>
      <c r="AB26" s="20">
        <f t="shared" si="7"/>
        <v>47573</v>
      </c>
    </row>
    <row r="27" spans="1:79" s="15" customFormat="1" ht="13">
      <c r="A27" s="57"/>
      <c r="B27" s="60"/>
      <c r="C27" s="86"/>
      <c r="D27" s="61"/>
      <c r="E27" s="68"/>
    </row>
    <row r="28" spans="1:79" s="15" customFormat="1" ht="13">
      <c r="A28" s="57"/>
      <c r="B28" s="60"/>
      <c r="C28" s="86"/>
      <c r="D28" s="61"/>
      <c r="E28" s="68" t="str">
        <f t="shared" ref="E28:AB28" si="8" xml:space="preserve"> E$26</f>
        <v>Model period ending</v>
      </c>
      <c r="F28" s="15">
        <f t="shared" si="8"/>
        <v>0</v>
      </c>
      <c r="G28" s="15" t="str">
        <f t="shared" si="8"/>
        <v>date</v>
      </c>
      <c r="H28" s="15">
        <f t="shared" si="8"/>
        <v>0</v>
      </c>
      <c r="I28" s="15">
        <f t="shared" si="8"/>
        <v>0</v>
      </c>
      <c r="J28" s="15">
        <f t="shared" si="8"/>
        <v>40999</v>
      </c>
      <c r="K28" s="15">
        <f t="shared" si="8"/>
        <v>41364</v>
      </c>
      <c r="L28" s="15">
        <f t="shared" si="8"/>
        <v>41729</v>
      </c>
      <c r="M28" s="15">
        <f t="shared" si="8"/>
        <v>42094</v>
      </c>
      <c r="N28" s="15">
        <f t="shared" si="8"/>
        <v>42460</v>
      </c>
      <c r="O28" s="15">
        <f t="shared" si="8"/>
        <v>42825</v>
      </c>
      <c r="P28" s="15">
        <f t="shared" si="8"/>
        <v>43190</v>
      </c>
      <c r="Q28" s="15">
        <f t="shared" si="8"/>
        <v>43555</v>
      </c>
      <c r="R28" s="15">
        <f t="shared" si="8"/>
        <v>43921</v>
      </c>
      <c r="S28" s="15">
        <f t="shared" si="8"/>
        <v>44286</v>
      </c>
      <c r="T28" s="15">
        <f t="shared" si="8"/>
        <v>44651</v>
      </c>
      <c r="U28" s="15">
        <f t="shared" si="8"/>
        <v>45016</v>
      </c>
      <c r="V28" s="15">
        <f t="shared" si="8"/>
        <v>45382</v>
      </c>
      <c r="W28" s="15">
        <f t="shared" si="8"/>
        <v>45747</v>
      </c>
      <c r="X28" s="15">
        <f t="shared" si="8"/>
        <v>46112</v>
      </c>
      <c r="Y28" s="15">
        <f t="shared" si="8"/>
        <v>46477</v>
      </c>
      <c r="Z28" s="15">
        <f t="shared" si="8"/>
        <v>46843</v>
      </c>
      <c r="AA28" s="15">
        <f t="shared" si="8"/>
        <v>47208</v>
      </c>
      <c r="AB28" s="15">
        <f t="shared" si="8"/>
        <v>47573</v>
      </c>
    </row>
    <row r="29" spans="1:79" s="15" customFormat="1" ht="13">
      <c r="A29" s="57"/>
      <c r="B29" s="60"/>
      <c r="C29" s="86"/>
      <c r="D29" s="61" t="s">
        <v>13</v>
      </c>
      <c r="E29" s="68" t="str">
        <f t="shared" ref="E29:AB29" si="9" xml:space="preserve"> E$25</f>
        <v>Model Period BEG</v>
      </c>
      <c r="F29" s="68">
        <f t="shared" si="9"/>
        <v>0</v>
      </c>
      <c r="G29" s="15" t="str">
        <f t="shared" si="9"/>
        <v>date</v>
      </c>
      <c r="H29" s="15">
        <f t="shared" si="9"/>
        <v>0</v>
      </c>
      <c r="I29" s="15">
        <f t="shared" si="9"/>
        <v>0</v>
      </c>
      <c r="J29" s="15">
        <f t="shared" si="9"/>
        <v>40634</v>
      </c>
      <c r="K29" s="15">
        <f t="shared" si="9"/>
        <v>41000</v>
      </c>
      <c r="L29" s="15">
        <f t="shared" si="9"/>
        <v>41365</v>
      </c>
      <c r="M29" s="15">
        <f t="shared" si="9"/>
        <v>41730</v>
      </c>
      <c r="N29" s="15">
        <f t="shared" si="9"/>
        <v>42095</v>
      </c>
      <c r="O29" s="15">
        <f t="shared" si="9"/>
        <v>42461</v>
      </c>
      <c r="P29" s="15">
        <f t="shared" si="9"/>
        <v>42826</v>
      </c>
      <c r="Q29" s="15">
        <f t="shared" si="9"/>
        <v>43191</v>
      </c>
      <c r="R29" s="15">
        <f t="shared" si="9"/>
        <v>43556</v>
      </c>
      <c r="S29" s="15">
        <f t="shared" si="9"/>
        <v>43922</v>
      </c>
      <c r="T29" s="15">
        <f t="shared" si="9"/>
        <v>44287</v>
      </c>
      <c r="U29" s="15">
        <f t="shared" si="9"/>
        <v>44652</v>
      </c>
      <c r="V29" s="15">
        <f t="shared" si="9"/>
        <v>45017</v>
      </c>
      <c r="W29" s="15">
        <f t="shared" si="9"/>
        <v>45383</v>
      </c>
      <c r="X29" s="15">
        <f t="shared" si="9"/>
        <v>45748</v>
      </c>
      <c r="Y29" s="15">
        <f t="shared" si="9"/>
        <v>46113</v>
      </c>
      <c r="Z29" s="15">
        <f t="shared" si="9"/>
        <v>46478</v>
      </c>
      <c r="AA29" s="15">
        <f t="shared" si="9"/>
        <v>46844</v>
      </c>
      <c r="AB29" s="15">
        <f t="shared" si="9"/>
        <v>47209</v>
      </c>
    </row>
    <row r="30" spans="1:79" s="19" customFormat="1" ht="13">
      <c r="A30" s="62"/>
      <c r="B30" s="63"/>
      <c r="C30" s="87"/>
      <c r="D30" s="64"/>
      <c r="E30" s="68" t="s">
        <v>14</v>
      </c>
      <c r="G30" s="19" t="s">
        <v>12</v>
      </c>
      <c r="H30" s="8">
        <f xml:space="preserve"> SUM(J30:CA30)</f>
        <v>6940</v>
      </c>
      <c r="J30" s="8">
        <f t="shared" ref="J30:AB30" si="10" xml:space="preserve"> J28 - J29 + 1</f>
        <v>366</v>
      </c>
      <c r="K30" s="8">
        <f t="shared" si="10"/>
        <v>365</v>
      </c>
      <c r="L30" s="8">
        <f t="shared" si="10"/>
        <v>365</v>
      </c>
      <c r="M30" s="8">
        <f t="shared" si="10"/>
        <v>365</v>
      </c>
      <c r="N30" s="8">
        <f t="shared" si="10"/>
        <v>366</v>
      </c>
      <c r="O30" s="8">
        <f t="shared" si="10"/>
        <v>365</v>
      </c>
      <c r="P30" s="8">
        <f t="shared" si="10"/>
        <v>365</v>
      </c>
      <c r="Q30" s="8">
        <f t="shared" si="10"/>
        <v>365</v>
      </c>
      <c r="R30" s="8">
        <f t="shared" si="10"/>
        <v>366</v>
      </c>
      <c r="S30" s="8">
        <f t="shared" si="10"/>
        <v>365</v>
      </c>
      <c r="T30" s="8">
        <f t="shared" si="10"/>
        <v>365</v>
      </c>
      <c r="U30" s="8">
        <f t="shared" si="10"/>
        <v>365</v>
      </c>
      <c r="V30" s="8">
        <f t="shared" si="10"/>
        <v>366</v>
      </c>
      <c r="W30" s="8">
        <f t="shared" si="10"/>
        <v>365</v>
      </c>
      <c r="X30" s="8">
        <f t="shared" si="10"/>
        <v>365</v>
      </c>
      <c r="Y30" s="8">
        <f t="shared" si="10"/>
        <v>365</v>
      </c>
      <c r="Z30" s="8">
        <f t="shared" si="10"/>
        <v>366</v>
      </c>
      <c r="AA30" s="8">
        <f t="shared" si="10"/>
        <v>365</v>
      </c>
      <c r="AB30" s="8">
        <f t="shared" si="10"/>
        <v>365</v>
      </c>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row>
    <row r="31" spans="1:79" s="47" customFormat="1" ht="13">
      <c r="A31" s="65"/>
      <c r="B31" s="36"/>
      <c r="C31" s="76"/>
      <c r="D31" s="37"/>
      <c r="E31" s="69"/>
      <c r="G31" s="18"/>
    </row>
    <row r="32" spans="1:79" s="47" customFormat="1" ht="13">
      <c r="A32" s="65"/>
      <c r="B32" s="36"/>
      <c r="C32" s="76"/>
      <c r="D32" s="37"/>
      <c r="E32" s="69"/>
      <c r="G32" s="18"/>
    </row>
    <row r="33" spans="1:16384" s="476" customFormat="1" ht="15" customHeight="1">
      <c r="A33" s="474" t="s">
        <v>492</v>
      </c>
      <c r="B33" s="474"/>
      <c r="C33" s="475"/>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4"/>
      <c r="CD33" s="474"/>
      <c r="CE33" s="474"/>
      <c r="CF33" s="474"/>
      <c r="CG33" s="474"/>
      <c r="CH33" s="474"/>
      <c r="CI33" s="474"/>
      <c r="CJ33" s="474"/>
      <c r="CK33" s="474"/>
      <c r="CL33" s="474"/>
      <c r="CM33" s="474"/>
      <c r="CN33" s="474"/>
      <c r="CO33" s="474"/>
      <c r="CP33" s="474"/>
      <c r="CQ33" s="474"/>
      <c r="CR33" s="474"/>
      <c r="CS33" s="474"/>
      <c r="CT33" s="474"/>
      <c r="CU33" s="474"/>
      <c r="CV33" s="474"/>
      <c r="CW33" s="474"/>
      <c r="CX33" s="474"/>
      <c r="CY33" s="474"/>
      <c r="CZ33" s="474"/>
      <c r="DA33" s="474"/>
      <c r="DB33" s="474"/>
      <c r="DC33" s="474"/>
      <c r="DD33" s="474"/>
      <c r="DE33" s="474"/>
      <c r="DF33" s="474"/>
      <c r="DG33" s="474"/>
      <c r="DH33" s="474"/>
      <c r="DI33" s="474"/>
      <c r="DJ33" s="474"/>
      <c r="DK33" s="474"/>
      <c r="DL33" s="474"/>
      <c r="DM33" s="474"/>
      <c r="DN33" s="474"/>
      <c r="DO33" s="474"/>
      <c r="DP33" s="474"/>
      <c r="DQ33" s="474"/>
      <c r="DR33" s="474"/>
      <c r="DS33" s="474"/>
      <c r="DT33" s="474"/>
      <c r="DU33" s="474"/>
      <c r="DV33" s="474"/>
      <c r="DW33" s="474"/>
      <c r="DX33" s="474"/>
      <c r="DY33" s="474"/>
      <c r="DZ33" s="474"/>
      <c r="EA33" s="474"/>
      <c r="EB33" s="474"/>
      <c r="EC33" s="474"/>
      <c r="ED33" s="474"/>
      <c r="EE33" s="474"/>
      <c r="EF33" s="474"/>
      <c r="EG33" s="474"/>
      <c r="EH33" s="474"/>
      <c r="EI33" s="474"/>
      <c r="EJ33" s="474"/>
      <c r="EK33" s="474"/>
      <c r="EL33" s="474"/>
      <c r="EM33" s="474"/>
      <c r="EN33" s="474"/>
      <c r="EO33" s="474"/>
      <c r="EP33" s="474"/>
      <c r="EQ33" s="474"/>
      <c r="ER33" s="474"/>
      <c r="ES33" s="474"/>
      <c r="ET33" s="474"/>
      <c r="EU33" s="474"/>
      <c r="EV33" s="474"/>
      <c r="EW33" s="474"/>
      <c r="EX33" s="474"/>
      <c r="EY33" s="474"/>
      <c r="EZ33" s="474"/>
      <c r="FA33" s="474"/>
      <c r="FB33" s="474"/>
      <c r="FC33" s="474"/>
      <c r="FD33" s="474"/>
      <c r="FE33" s="474"/>
      <c r="FF33" s="474"/>
      <c r="FG33" s="474"/>
      <c r="FH33" s="474"/>
      <c r="FI33" s="474"/>
      <c r="FJ33" s="474"/>
      <c r="FK33" s="474"/>
      <c r="FL33" s="474"/>
      <c r="FM33" s="474"/>
      <c r="FN33" s="474"/>
      <c r="FO33" s="474"/>
      <c r="FP33" s="474"/>
      <c r="FQ33" s="474"/>
      <c r="FR33" s="474"/>
      <c r="FS33" s="474"/>
      <c r="FT33" s="474"/>
      <c r="FU33" s="474"/>
      <c r="FV33" s="474"/>
      <c r="FW33" s="474"/>
      <c r="FX33" s="474"/>
      <c r="FY33" s="474"/>
      <c r="FZ33" s="474"/>
      <c r="GA33" s="474"/>
      <c r="GB33" s="474"/>
      <c r="GC33" s="474"/>
      <c r="GD33" s="474"/>
      <c r="GE33" s="474"/>
      <c r="GF33" s="474"/>
      <c r="GG33" s="474"/>
      <c r="GH33" s="474"/>
      <c r="GI33" s="474"/>
      <c r="GJ33" s="474"/>
      <c r="GK33" s="474"/>
      <c r="GL33" s="474"/>
      <c r="GM33" s="474"/>
      <c r="GN33" s="474"/>
      <c r="GO33" s="474"/>
      <c r="GP33" s="474"/>
      <c r="GQ33" s="474"/>
      <c r="GR33" s="474"/>
      <c r="GS33" s="474"/>
      <c r="GT33" s="474"/>
      <c r="GU33" s="474"/>
      <c r="GV33" s="474"/>
      <c r="GW33" s="474"/>
      <c r="GX33" s="474"/>
      <c r="GY33" s="474"/>
      <c r="GZ33" s="474"/>
      <c r="HA33" s="474"/>
      <c r="HB33" s="474"/>
      <c r="HC33" s="474"/>
      <c r="HD33" s="474"/>
      <c r="HE33" s="474"/>
      <c r="HF33" s="474"/>
      <c r="HG33" s="474"/>
      <c r="HH33" s="474"/>
      <c r="HI33" s="474"/>
      <c r="HJ33" s="474"/>
      <c r="HK33" s="474"/>
      <c r="HL33" s="474"/>
      <c r="HM33" s="474"/>
      <c r="HN33" s="474"/>
      <c r="HO33" s="474"/>
      <c r="HP33" s="474"/>
      <c r="HQ33" s="474"/>
      <c r="HR33" s="474"/>
      <c r="HS33" s="474"/>
      <c r="HT33" s="474"/>
      <c r="HU33" s="474"/>
      <c r="HV33" s="474"/>
      <c r="HW33" s="474"/>
      <c r="HX33" s="474"/>
      <c r="HY33" s="474"/>
      <c r="HZ33" s="474"/>
      <c r="IA33" s="474"/>
      <c r="IB33" s="474"/>
      <c r="IC33" s="474"/>
      <c r="ID33" s="474"/>
      <c r="IE33" s="474"/>
      <c r="IF33" s="474"/>
      <c r="IG33" s="474"/>
      <c r="IH33" s="474"/>
      <c r="II33" s="474"/>
      <c r="IJ33" s="474"/>
      <c r="IK33" s="474"/>
      <c r="IL33" s="474"/>
      <c r="IM33" s="474"/>
      <c r="IN33" s="474"/>
      <c r="IO33" s="474"/>
      <c r="IP33" s="474"/>
      <c r="IQ33" s="474"/>
      <c r="IR33" s="474"/>
      <c r="IS33" s="474"/>
      <c r="IT33" s="474"/>
      <c r="IU33" s="474"/>
      <c r="IV33" s="474"/>
      <c r="IW33" s="474"/>
      <c r="IX33" s="474"/>
      <c r="IY33" s="474"/>
      <c r="IZ33" s="474"/>
      <c r="JA33" s="474"/>
      <c r="JB33" s="474"/>
      <c r="JC33" s="474"/>
      <c r="JD33" s="474"/>
      <c r="JE33" s="474"/>
      <c r="JF33" s="474"/>
      <c r="JG33" s="474"/>
      <c r="JH33" s="474"/>
      <c r="JI33" s="474"/>
      <c r="JJ33" s="474"/>
      <c r="JK33" s="474"/>
      <c r="JL33" s="474"/>
      <c r="JM33" s="474"/>
      <c r="JN33" s="474"/>
      <c r="JO33" s="474"/>
      <c r="JP33" s="474"/>
      <c r="JQ33" s="474"/>
      <c r="JR33" s="474"/>
      <c r="JS33" s="474"/>
      <c r="JT33" s="474"/>
      <c r="JU33" s="474"/>
      <c r="JV33" s="474"/>
      <c r="JW33" s="474"/>
      <c r="JX33" s="474"/>
      <c r="JY33" s="474"/>
      <c r="JZ33" s="474"/>
      <c r="KA33" s="474"/>
      <c r="KB33" s="474"/>
      <c r="KC33" s="474"/>
      <c r="KD33" s="474"/>
      <c r="KE33" s="474"/>
      <c r="KF33" s="474"/>
      <c r="KG33" s="474"/>
      <c r="KH33" s="474"/>
      <c r="KI33" s="474"/>
      <c r="KJ33" s="474"/>
      <c r="KK33" s="474"/>
      <c r="KL33" s="474"/>
      <c r="KM33" s="474"/>
      <c r="KN33" s="474"/>
      <c r="KO33" s="474"/>
      <c r="KP33" s="474"/>
      <c r="KQ33" s="474"/>
      <c r="KR33" s="474"/>
      <c r="KS33" s="474"/>
      <c r="KT33" s="474"/>
      <c r="KU33" s="474"/>
      <c r="KV33" s="474"/>
      <c r="KW33" s="474"/>
      <c r="KX33" s="474"/>
      <c r="KY33" s="474"/>
      <c r="KZ33" s="474"/>
      <c r="LA33" s="474"/>
      <c r="LB33" s="474"/>
      <c r="LC33" s="474"/>
      <c r="LD33" s="474"/>
      <c r="LE33" s="474"/>
      <c r="LF33" s="474"/>
      <c r="LG33" s="474"/>
      <c r="LH33" s="474"/>
      <c r="LI33" s="474"/>
      <c r="LJ33" s="474"/>
      <c r="LK33" s="474"/>
      <c r="LL33" s="474"/>
      <c r="LM33" s="474"/>
      <c r="LN33" s="474"/>
      <c r="LO33" s="474"/>
      <c r="LP33" s="474"/>
      <c r="LQ33" s="474"/>
      <c r="LR33" s="474"/>
      <c r="LS33" s="474"/>
      <c r="LT33" s="474"/>
      <c r="LU33" s="474"/>
      <c r="LV33" s="474"/>
      <c r="LW33" s="474"/>
      <c r="LX33" s="474"/>
      <c r="LY33" s="474"/>
      <c r="LZ33" s="474"/>
      <c r="MA33" s="474"/>
      <c r="MB33" s="474"/>
      <c r="MC33" s="474"/>
      <c r="MD33" s="474"/>
      <c r="ME33" s="474"/>
      <c r="MF33" s="474"/>
      <c r="MG33" s="474"/>
      <c r="MH33" s="474"/>
      <c r="MI33" s="474"/>
      <c r="MJ33" s="474"/>
      <c r="MK33" s="474"/>
      <c r="ML33" s="474"/>
      <c r="MM33" s="474"/>
      <c r="MN33" s="474"/>
      <c r="MO33" s="474"/>
      <c r="MP33" s="474"/>
      <c r="MQ33" s="474"/>
      <c r="MR33" s="474"/>
      <c r="MS33" s="474"/>
      <c r="MT33" s="474"/>
      <c r="MU33" s="474"/>
      <c r="MV33" s="474"/>
      <c r="MW33" s="474"/>
      <c r="MX33" s="474"/>
      <c r="MY33" s="474"/>
      <c r="MZ33" s="474"/>
      <c r="NA33" s="474"/>
      <c r="NB33" s="474"/>
      <c r="NC33" s="474"/>
      <c r="ND33" s="474"/>
      <c r="NE33" s="474"/>
      <c r="NF33" s="474"/>
      <c r="NG33" s="474"/>
      <c r="NH33" s="474"/>
      <c r="NI33" s="474"/>
      <c r="NJ33" s="474"/>
      <c r="NK33" s="474"/>
      <c r="NL33" s="474"/>
      <c r="NM33" s="474"/>
      <c r="NN33" s="474"/>
      <c r="NO33" s="474"/>
      <c r="NP33" s="474"/>
      <c r="NQ33" s="474"/>
      <c r="NR33" s="474"/>
      <c r="NS33" s="474"/>
      <c r="NT33" s="474"/>
      <c r="NU33" s="474"/>
      <c r="NV33" s="474"/>
      <c r="NW33" s="474"/>
      <c r="NX33" s="474"/>
      <c r="NY33" s="474"/>
      <c r="NZ33" s="474"/>
      <c r="OA33" s="474"/>
      <c r="OB33" s="474"/>
      <c r="OC33" s="474"/>
      <c r="OD33" s="474"/>
      <c r="OE33" s="474"/>
      <c r="OF33" s="474"/>
      <c r="OG33" s="474"/>
      <c r="OH33" s="474"/>
      <c r="OI33" s="474"/>
      <c r="OJ33" s="474"/>
      <c r="OK33" s="474"/>
      <c r="OL33" s="474"/>
      <c r="OM33" s="474"/>
      <c r="ON33" s="474"/>
      <c r="OO33" s="474"/>
      <c r="OP33" s="474"/>
      <c r="OQ33" s="474"/>
      <c r="OR33" s="474"/>
      <c r="OS33" s="474"/>
      <c r="OT33" s="474"/>
      <c r="OU33" s="474"/>
      <c r="OV33" s="474"/>
      <c r="OW33" s="474"/>
      <c r="OX33" s="474"/>
      <c r="OY33" s="474"/>
      <c r="OZ33" s="474"/>
      <c r="PA33" s="474"/>
      <c r="PB33" s="474"/>
      <c r="PC33" s="474"/>
      <c r="PD33" s="474"/>
      <c r="PE33" s="474"/>
      <c r="PF33" s="474"/>
      <c r="PG33" s="474"/>
      <c r="PH33" s="474"/>
      <c r="PI33" s="474"/>
      <c r="PJ33" s="474"/>
      <c r="PK33" s="474"/>
      <c r="PL33" s="474"/>
      <c r="PM33" s="474"/>
      <c r="PN33" s="474"/>
      <c r="PO33" s="474"/>
      <c r="PP33" s="474"/>
      <c r="PQ33" s="474"/>
      <c r="PR33" s="474"/>
      <c r="PS33" s="474"/>
      <c r="PT33" s="474"/>
      <c r="PU33" s="474"/>
      <c r="PV33" s="474"/>
      <c r="PW33" s="474"/>
      <c r="PX33" s="474"/>
      <c r="PY33" s="474"/>
      <c r="PZ33" s="474"/>
      <c r="QA33" s="474"/>
      <c r="QB33" s="474"/>
      <c r="QC33" s="474"/>
      <c r="QD33" s="474"/>
      <c r="QE33" s="474"/>
      <c r="QF33" s="474"/>
      <c r="QG33" s="474"/>
      <c r="QH33" s="474"/>
      <c r="QI33" s="474"/>
      <c r="QJ33" s="474"/>
      <c r="QK33" s="474"/>
      <c r="QL33" s="474"/>
      <c r="QM33" s="474"/>
      <c r="QN33" s="474"/>
      <c r="QO33" s="474"/>
      <c r="QP33" s="474"/>
      <c r="QQ33" s="474"/>
      <c r="QR33" s="474"/>
      <c r="QS33" s="474"/>
      <c r="QT33" s="474"/>
      <c r="QU33" s="474"/>
      <c r="QV33" s="474"/>
      <c r="QW33" s="474"/>
      <c r="QX33" s="474"/>
      <c r="QY33" s="474"/>
      <c r="QZ33" s="474"/>
      <c r="RA33" s="474"/>
      <c r="RB33" s="474"/>
      <c r="RC33" s="474"/>
      <c r="RD33" s="474"/>
      <c r="RE33" s="474"/>
      <c r="RF33" s="474"/>
      <c r="RG33" s="474"/>
      <c r="RH33" s="474"/>
      <c r="RI33" s="474"/>
      <c r="RJ33" s="474"/>
      <c r="RK33" s="474"/>
      <c r="RL33" s="474"/>
      <c r="RM33" s="474"/>
      <c r="RN33" s="474"/>
      <c r="RO33" s="474"/>
      <c r="RP33" s="474"/>
      <c r="RQ33" s="474"/>
      <c r="RR33" s="474"/>
      <c r="RS33" s="474"/>
      <c r="RT33" s="474"/>
      <c r="RU33" s="474"/>
      <c r="RV33" s="474"/>
      <c r="RW33" s="474"/>
      <c r="RX33" s="474"/>
      <c r="RY33" s="474"/>
      <c r="RZ33" s="474"/>
      <c r="SA33" s="474"/>
      <c r="SB33" s="474"/>
      <c r="SC33" s="474"/>
      <c r="SD33" s="474"/>
      <c r="SE33" s="474"/>
      <c r="SF33" s="474"/>
      <c r="SG33" s="474"/>
      <c r="SH33" s="474"/>
      <c r="SI33" s="474"/>
      <c r="SJ33" s="474"/>
      <c r="SK33" s="474"/>
      <c r="SL33" s="474"/>
      <c r="SM33" s="474"/>
      <c r="SN33" s="474"/>
      <c r="SO33" s="474"/>
      <c r="SP33" s="474"/>
      <c r="SQ33" s="474"/>
      <c r="SR33" s="474"/>
      <c r="SS33" s="474"/>
      <c r="ST33" s="474"/>
      <c r="SU33" s="474"/>
      <c r="SV33" s="474"/>
      <c r="SW33" s="474"/>
      <c r="SX33" s="474"/>
      <c r="SY33" s="474"/>
      <c r="SZ33" s="474"/>
      <c r="TA33" s="474"/>
      <c r="TB33" s="474"/>
      <c r="TC33" s="474"/>
      <c r="TD33" s="474"/>
      <c r="TE33" s="474"/>
      <c r="TF33" s="474"/>
      <c r="TG33" s="474"/>
      <c r="TH33" s="474"/>
      <c r="TI33" s="474"/>
      <c r="TJ33" s="474"/>
      <c r="TK33" s="474"/>
      <c r="TL33" s="474"/>
      <c r="TM33" s="474"/>
      <c r="TN33" s="474"/>
      <c r="TO33" s="474"/>
      <c r="TP33" s="474"/>
      <c r="TQ33" s="474"/>
      <c r="TR33" s="474"/>
      <c r="TS33" s="474"/>
      <c r="TT33" s="474"/>
      <c r="TU33" s="474"/>
      <c r="TV33" s="474"/>
      <c r="TW33" s="474"/>
      <c r="TX33" s="474"/>
      <c r="TY33" s="474"/>
      <c r="TZ33" s="474"/>
      <c r="UA33" s="474"/>
      <c r="UB33" s="474"/>
      <c r="UC33" s="474"/>
      <c r="UD33" s="474"/>
      <c r="UE33" s="474"/>
      <c r="UF33" s="474"/>
      <c r="UG33" s="474"/>
      <c r="UH33" s="474"/>
      <c r="UI33" s="474"/>
      <c r="UJ33" s="474"/>
      <c r="UK33" s="474"/>
      <c r="UL33" s="474"/>
      <c r="UM33" s="474"/>
      <c r="UN33" s="474"/>
      <c r="UO33" s="474"/>
      <c r="UP33" s="474"/>
      <c r="UQ33" s="474"/>
      <c r="UR33" s="474"/>
      <c r="US33" s="474"/>
      <c r="UT33" s="474"/>
      <c r="UU33" s="474"/>
      <c r="UV33" s="474"/>
      <c r="UW33" s="474"/>
      <c r="UX33" s="474"/>
      <c r="UY33" s="474"/>
      <c r="UZ33" s="474"/>
      <c r="VA33" s="474"/>
      <c r="VB33" s="474"/>
      <c r="VC33" s="474"/>
      <c r="VD33" s="474"/>
      <c r="VE33" s="474"/>
      <c r="VF33" s="474"/>
      <c r="VG33" s="474"/>
      <c r="VH33" s="474"/>
      <c r="VI33" s="474"/>
      <c r="VJ33" s="474"/>
      <c r="VK33" s="474"/>
      <c r="VL33" s="474"/>
      <c r="VM33" s="474"/>
      <c r="VN33" s="474"/>
      <c r="VO33" s="474"/>
      <c r="VP33" s="474"/>
      <c r="VQ33" s="474"/>
      <c r="VR33" s="474"/>
      <c r="VS33" s="474"/>
      <c r="VT33" s="474"/>
      <c r="VU33" s="474"/>
      <c r="VV33" s="474"/>
      <c r="VW33" s="474"/>
      <c r="VX33" s="474"/>
      <c r="VY33" s="474"/>
      <c r="VZ33" s="474"/>
      <c r="WA33" s="474"/>
      <c r="WB33" s="474"/>
      <c r="WC33" s="474"/>
      <c r="WD33" s="474"/>
      <c r="WE33" s="474"/>
      <c r="WF33" s="474"/>
      <c r="WG33" s="474"/>
      <c r="WH33" s="474"/>
      <c r="WI33" s="474"/>
      <c r="WJ33" s="474"/>
      <c r="WK33" s="474"/>
      <c r="WL33" s="474"/>
      <c r="WM33" s="474"/>
      <c r="WN33" s="474"/>
      <c r="WO33" s="474"/>
      <c r="WP33" s="474"/>
      <c r="WQ33" s="474"/>
      <c r="WR33" s="474"/>
      <c r="WS33" s="474"/>
      <c r="WT33" s="474"/>
      <c r="WU33" s="474"/>
      <c r="WV33" s="474"/>
      <c r="WW33" s="474"/>
      <c r="WX33" s="474"/>
      <c r="WY33" s="474"/>
      <c r="WZ33" s="474"/>
      <c r="XA33" s="474"/>
      <c r="XB33" s="474"/>
      <c r="XC33" s="474"/>
      <c r="XD33" s="474"/>
      <c r="XE33" s="474"/>
      <c r="XF33" s="474"/>
      <c r="XG33" s="474"/>
      <c r="XH33" s="474"/>
      <c r="XI33" s="474"/>
      <c r="XJ33" s="474"/>
      <c r="XK33" s="474"/>
      <c r="XL33" s="474"/>
      <c r="XM33" s="474"/>
      <c r="XN33" s="474"/>
      <c r="XO33" s="474"/>
      <c r="XP33" s="474"/>
      <c r="XQ33" s="474"/>
      <c r="XR33" s="474"/>
      <c r="XS33" s="474"/>
      <c r="XT33" s="474"/>
      <c r="XU33" s="474"/>
      <c r="XV33" s="474"/>
      <c r="XW33" s="474"/>
      <c r="XX33" s="474"/>
      <c r="XY33" s="474"/>
      <c r="XZ33" s="474"/>
      <c r="YA33" s="474"/>
      <c r="YB33" s="474"/>
      <c r="YC33" s="474"/>
      <c r="YD33" s="474"/>
      <c r="YE33" s="474"/>
      <c r="YF33" s="474"/>
      <c r="YG33" s="474"/>
      <c r="YH33" s="474"/>
      <c r="YI33" s="474"/>
      <c r="YJ33" s="474"/>
      <c r="YK33" s="474"/>
      <c r="YL33" s="474"/>
      <c r="YM33" s="474"/>
      <c r="YN33" s="474"/>
      <c r="YO33" s="474"/>
      <c r="YP33" s="474"/>
      <c r="YQ33" s="474"/>
      <c r="YR33" s="474"/>
      <c r="YS33" s="474"/>
      <c r="YT33" s="474"/>
      <c r="YU33" s="474"/>
      <c r="YV33" s="474"/>
      <c r="YW33" s="474"/>
      <c r="YX33" s="474"/>
      <c r="YY33" s="474"/>
      <c r="YZ33" s="474"/>
      <c r="ZA33" s="474"/>
      <c r="ZB33" s="474"/>
      <c r="ZC33" s="474"/>
      <c r="ZD33" s="474"/>
      <c r="ZE33" s="474"/>
      <c r="ZF33" s="474"/>
      <c r="ZG33" s="474"/>
      <c r="ZH33" s="474"/>
      <c r="ZI33" s="474"/>
      <c r="ZJ33" s="474"/>
      <c r="ZK33" s="474"/>
      <c r="ZL33" s="474"/>
      <c r="ZM33" s="474"/>
      <c r="ZN33" s="474"/>
      <c r="ZO33" s="474"/>
      <c r="ZP33" s="474"/>
      <c r="ZQ33" s="474"/>
      <c r="ZR33" s="474"/>
      <c r="ZS33" s="474"/>
      <c r="ZT33" s="474"/>
      <c r="ZU33" s="474"/>
      <c r="ZV33" s="474"/>
      <c r="ZW33" s="474"/>
      <c r="ZX33" s="474"/>
      <c r="ZY33" s="474"/>
      <c r="ZZ33" s="474"/>
      <c r="AAA33" s="474"/>
      <c r="AAB33" s="474"/>
      <c r="AAC33" s="474"/>
      <c r="AAD33" s="474"/>
      <c r="AAE33" s="474"/>
      <c r="AAF33" s="474"/>
      <c r="AAG33" s="474"/>
      <c r="AAH33" s="474"/>
      <c r="AAI33" s="474"/>
      <c r="AAJ33" s="474"/>
      <c r="AAK33" s="474"/>
      <c r="AAL33" s="474"/>
      <c r="AAM33" s="474"/>
      <c r="AAN33" s="474"/>
      <c r="AAO33" s="474"/>
      <c r="AAP33" s="474"/>
      <c r="AAQ33" s="474"/>
      <c r="AAR33" s="474"/>
      <c r="AAS33" s="474"/>
      <c r="AAT33" s="474"/>
      <c r="AAU33" s="474"/>
      <c r="AAV33" s="474"/>
      <c r="AAW33" s="474"/>
      <c r="AAX33" s="474"/>
      <c r="AAY33" s="474"/>
      <c r="AAZ33" s="474"/>
      <c r="ABA33" s="474"/>
      <c r="ABB33" s="474"/>
      <c r="ABC33" s="474"/>
      <c r="ABD33" s="474"/>
      <c r="ABE33" s="474"/>
      <c r="ABF33" s="474"/>
      <c r="ABG33" s="474"/>
      <c r="ABH33" s="474"/>
      <c r="ABI33" s="474"/>
      <c r="ABJ33" s="474"/>
      <c r="ABK33" s="474"/>
      <c r="ABL33" s="474"/>
      <c r="ABM33" s="474"/>
      <c r="ABN33" s="474"/>
      <c r="ABO33" s="474"/>
      <c r="ABP33" s="474"/>
      <c r="ABQ33" s="474"/>
      <c r="ABR33" s="474"/>
      <c r="ABS33" s="474"/>
      <c r="ABT33" s="474"/>
      <c r="ABU33" s="474"/>
      <c r="ABV33" s="474"/>
      <c r="ABW33" s="474"/>
      <c r="ABX33" s="474"/>
      <c r="ABY33" s="474"/>
      <c r="ABZ33" s="474"/>
      <c r="ACA33" s="474"/>
      <c r="ACB33" s="474"/>
      <c r="ACC33" s="474"/>
      <c r="ACD33" s="474"/>
      <c r="ACE33" s="474"/>
      <c r="ACF33" s="474"/>
      <c r="ACG33" s="474"/>
      <c r="ACH33" s="474"/>
      <c r="ACI33" s="474"/>
      <c r="ACJ33" s="474"/>
      <c r="ACK33" s="474"/>
      <c r="ACL33" s="474"/>
      <c r="ACM33" s="474"/>
      <c r="ACN33" s="474"/>
      <c r="ACO33" s="474"/>
      <c r="ACP33" s="474"/>
      <c r="ACQ33" s="474"/>
      <c r="ACR33" s="474"/>
      <c r="ACS33" s="474"/>
      <c r="ACT33" s="474"/>
      <c r="ACU33" s="474"/>
      <c r="ACV33" s="474"/>
      <c r="ACW33" s="474"/>
      <c r="ACX33" s="474"/>
      <c r="ACY33" s="474"/>
      <c r="ACZ33" s="474"/>
      <c r="ADA33" s="474"/>
      <c r="ADB33" s="474"/>
      <c r="ADC33" s="474"/>
      <c r="ADD33" s="474"/>
      <c r="ADE33" s="474"/>
      <c r="ADF33" s="474"/>
      <c r="ADG33" s="474"/>
      <c r="ADH33" s="474"/>
      <c r="ADI33" s="474"/>
      <c r="ADJ33" s="474"/>
      <c r="ADK33" s="474"/>
      <c r="ADL33" s="474"/>
      <c r="ADM33" s="474"/>
      <c r="ADN33" s="474"/>
      <c r="ADO33" s="474"/>
      <c r="ADP33" s="474"/>
      <c r="ADQ33" s="474"/>
      <c r="ADR33" s="474"/>
      <c r="ADS33" s="474"/>
      <c r="ADT33" s="474"/>
      <c r="ADU33" s="474"/>
      <c r="ADV33" s="474"/>
      <c r="ADW33" s="474"/>
      <c r="ADX33" s="474"/>
      <c r="ADY33" s="474"/>
      <c r="ADZ33" s="474"/>
      <c r="AEA33" s="474"/>
      <c r="AEB33" s="474"/>
      <c r="AEC33" s="474"/>
      <c r="AED33" s="474"/>
      <c r="AEE33" s="474"/>
      <c r="AEF33" s="474"/>
      <c r="AEG33" s="474"/>
      <c r="AEH33" s="474"/>
      <c r="AEI33" s="474"/>
      <c r="AEJ33" s="474"/>
      <c r="AEK33" s="474"/>
      <c r="AEL33" s="474"/>
      <c r="AEM33" s="474"/>
      <c r="AEN33" s="474"/>
      <c r="AEO33" s="474"/>
      <c r="AEP33" s="474"/>
      <c r="AEQ33" s="474"/>
      <c r="AER33" s="474"/>
      <c r="AES33" s="474"/>
      <c r="AET33" s="474"/>
      <c r="AEU33" s="474"/>
      <c r="AEV33" s="474"/>
      <c r="AEW33" s="474"/>
      <c r="AEX33" s="474"/>
      <c r="AEY33" s="474"/>
      <c r="AEZ33" s="474"/>
      <c r="AFA33" s="474"/>
      <c r="AFB33" s="474"/>
      <c r="AFC33" s="474"/>
      <c r="AFD33" s="474"/>
      <c r="AFE33" s="474"/>
      <c r="AFF33" s="474"/>
      <c r="AFG33" s="474"/>
      <c r="AFH33" s="474"/>
      <c r="AFI33" s="474"/>
      <c r="AFJ33" s="474"/>
      <c r="AFK33" s="474"/>
      <c r="AFL33" s="474"/>
      <c r="AFM33" s="474"/>
      <c r="AFN33" s="474"/>
      <c r="AFO33" s="474"/>
      <c r="AFP33" s="474"/>
      <c r="AFQ33" s="474"/>
      <c r="AFR33" s="474"/>
      <c r="AFS33" s="474"/>
      <c r="AFT33" s="474"/>
      <c r="AFU33" s="474"/>
      <c r="AFV33" s="474"/>
      <c r="AFW33" s="474"/>
      <c r="AFX33" s="474"/>
      <c r="AFY33" s="474"/>
      <c r="AFZ33" s="474"/>
      <c r="AGA33" s="474"/>
      <c r="AGB33" s="474"/>
      <c r="AGC33" s="474"/>
      <c r="AGD33" s="474"/>
      <c r="AGE33" s="474"/>
      <c r="AGF33" s="474"/>
      <c r="AGG33" s="474"/>
      <c r="AGH33" s="474"/>
      <c r="AGI33" s="474"/>
      <c r="AGJ33" s="474"/>
      <c r="AGK33" s="474"/>
      <c r="AGL33" s="474"/>
      <c r="AGM33" s="474"/>
      <c r="AGN33" s="474"/>
      <c r="AGO33" s="474"/>
      <c r="AGP33" s="474"/>
      <c r="AGQ33" s="474"/>
      <c r="AGR33" s="474"/>
      <c r="AGS33" s="474"/>
      <c r="AGT33" s="474"/>
      <c r="AGU33" s="474"/>
      <c r="AGV33" s="474"/>
      <c r="AGW33" s="474"/>
      <c r="AGX33" s="474"/>
      <c r="AGY33" s="474"/>
      <c r="AGZ33" s="474"/>
      <c r="AHA33" s="474"/>
      <c r="AHB33" s="474"/>
      <c r="AHC33" s="474"/>
      <c r="AHD33" s="474"/>
      <c r="AHE33" s="474"/>
      <c r="AHF33" s="474"/>
      <c r="AHG33" s="474"/>
      <c r="AHH33" s="474"/>
      <c r="AHI33" s="474"/>
      <c r="AHJ33" s="474"/>
      <c r="AHK33" s="474"/>
      <c r="AHL33" s="474"/>
      <c r="AHM33" s="474"/>
      <c r="AHN33" s="474"/>
      <c r="AHO33" s="474"/>
      <c r="AHP33" s="474"/>
      <c r="AHQ33" s="474"/>
      <c r="AHR33" s="474"/>
      <c r="AHS33" s="474"/>
      <c r="AHT33" s="474"/>
      <c r="AHU33" s="474"/>
      <c r="AHV33" s="474"/>
      <c r="AHW33" s="474"/>
      <c r="AHX33" s="474"/>
      <c r="AHY33" s="474"/>
      <c r="AHZ33" s="474"/>
      <c r="AIA33" s="474"/>
      <c r="AIB33" s="474"/>
      <c r="AIC33" s="474"/>
      <c r="AID33" s="474"/>
      <c r="AIE33" s="474"/>
      <c r="AIF33" s="474"/>
      <c r="AIG33" s="474"/>
      <c r="AIH33" s="474"/>
      <c r="AII33" s="474"/>
      <c r="AIJ33" s="474"/>
      <c r="AIK33" s="474"/>
      <c r="AIL33" s="474"/>
      <c r="AIM33" s="474"/>
      <c r="AIN33" s="474"/>
      <c r="AIO33" s="474"/>
      <c r="AIP33" s="474"/>
      <c r="AIQ33" s="474"/>
      <c r="AIR33" s="474"/>
      <c r="AIS33" s="474"/>
      <c r="AIT33" s="474"/>
      <c r="AIU33" s="474"/>
      <c r="AIV33" s="474"/>
      <c r="AIW33" s="474"/>
      <c r="AIX33" s="474"/>
      <c r="AIY33" s="474"/>
      <c r="AIZ33" s="474"/>
      <c r="AJA33" s="474"/>
      <c r="AJB33" s="474"/>
      <c r="AJC33" s="474"/>
      <c r="AJD33" s="474"/>
      <c r="AJE33" s="474"/>
      <c r="AJF33" s="474"/>
      <c r="AJG33" s="474"/>
      <c r="AJH33" s="474"/>
      <c r="AJI33" s="474"/>
      <c r="AJJ33" s="474"/>
      <c r="AJK33" s="474"/>
      <c r="AJL33" s="474"/>
      <c r="AJM33" s="474"/>
      <c r="AJN33" s="474"/>
      <c r="AJO33" s="474"/>
      <c r="AJP33" s="474"/>
      <c r="AJQ33" s="474"/>
      <c r="AJR33" s="474"/>
      <c r="AJS33" s="474"/>
      <c r="AJT33" s="474"/>
      <c r="AJU33" s="474"/>
      <c r="AJV33" s="474"/>
      <c r="AJW33" s="474"/>
      <c r="AJX33" s="474"/>
      <c r="AJY33" s="474"/>
      <c r="AJZ33" s="474"/>
      <c r="AKA33" s="474"/>
      <c r="AKB33" s="474"/>
      <c r="AKC33" s="474"/>
      <c r="AKD33" s="474"/>
      <c r="AKE33" s="474"/>
      <c r="AKF33" s="474"/>
      <c r="AKG33" s="474"/>
      <c r="AKH33" s="474"/>
      <c r="AKI33" s="474"/>
      <c r="AKJ33" s="474"/>
      <c r="AKK33" s="474"/>
      <c r="AKL33" s="474"/>
      <c r="AKM33" s="474"/>
      <c r="AKN33" s="474"/>
      <c r="AKO33" s="474"/>
      <c r="AKP33" s="474"/>
      <c r="AKQ33" s="474"/>
      <c r="AKR33" s="474"/>
      <c r="AKS33" s="474"/>
      <c r="AKT33" s="474"/>
      <c r="AKU33" s="474"/>
      <c r="AKV33" s="474"/>
      <c r="AKW33" s="474"/>
      <c r="AKX33" s="474"/>
      <c r="AKY33" s="474"/>
      <c r="AKZ33" s="474"/>
      <c r="ALA33" s="474"/>
      <c r="ALB33" s="474"/>
      <c r="ALC33" s="474"/>
      <c r="ALD33" s="474"/>
      <c r="ALE33" s="474"/>
      <c r="ALF33" s="474"/>
      <c r="ALG33" s="474"/>
      <c r="ALH33" s="474"/>
      <c r="ALI33" s="474"/>
      <c r="ALJ33" s="474"/>
      <c r="ALK33" s="474"/>
      <c r="ALL33" s="474"/>
      <c r="ALM33" s="474"/>
      <c r="ALN33" s="474"/>
      <c r="ALO33" s="474"/>
      <c r="ALP33" s="474"/>
      <c r="ALQ33" s="474"/>
      <c r="ALR33" s="474"/>
      <c r="ALS33" s="474"/>
      <c r="ALT33" s="474"/>
      <c r="ALU33" s="474"/>
      <c r="ALV33" s="474"/>
      <c r="ALW33" s="474"/>
      <c r="ALX33" s="474"/>
      <c r="ALY33" s="474"/>
      <c r="ALZ33" s="474"/>
      <c r="AMA33" s="474"/>
      <c r="AMB33" s="474"/>
      <c r="AMC33" s="474"/>
      <c r="AMD33" s="474"/>
      <c r="AME33" s="474"/>
      <c r="AMF33" s="474"/>
      <c r="AMG33" s="474"/>
      <c r="AMH33" s="474"/>
      <c r="AMI33" s="474"/>
      <c r="AMJ33" s="474"/>
      <c r="AMK33" s="474"/>
      <c r="AML33" s="474"/>
      <c r="AMM33" s="474"/>
      <c r="AMN33" s="474"/>
      <c r="AMO33" s="474"/>
      <c r="AMP33" s="474"/>
      <c r="AMQ33" s="474"/>
      <c r="AMR33" s="474"/>
      <c r="AMS33" s="474"/>
      <c r="AMT33" s="474"/>
      <c r="AMU33" s="474"/>
      <c r="AMV33" s="474"/>
      <c r="AMW33" s="474"/>
      <c r="AMX33" s="474"/>
      <c r="AMY33" s="474"/>
      <c r="AMZ33" s="474"/>
      <c r="ANA33" s="474"/>
      <c r="ANB33" s="474"/>
      <c r="ANC33" s="474"/>
      <c r="AND33" s="474"/>
      <c r="ANE33" s="474"/>
      <c r="ANF33" s="474"/>
      <c r="ANG33" s="474"/>
      <c r="ANH33" s="474"/>
      <c r="ANI33" s="474"/>
      <c r="ANJ33" s="474"/>
      <c r="ANK33" s="474"/>
      <c r="ANL33" s="474"/>
      <c r="ANM33" s="474"/>
      <c r="ANN33" s="474"/>
      <c r="ANO33" s="474"/>
      <c r="ANP33" s="474"/>
      <c r="ANQ33" s="474"/>
      <c r="ANR33" s="474"/>
      <c r="ANS33" s="474"/>
      <c r="ANT33" s="474"/>
      <c r="ANU33" s="474"/>
      <c r="ANV33" s="474"/>
      <c r="ANW33" s="474"/>
      <c r="ANX33" s="474"/>
      <c r="ANY33" s="474"/>
      <c r="ANZ33" s="474"/>
      <c r="AOA33" s="474"/>
      <c r="AOB33" s="474"/>
      <c r="AOC33" s="474"/>
      <c r="AOD33" s="474"/>
      <c r="AOE33" s="474"/>
      <c r="AOF33" s="474"/>
      <c r="AOG33" s="474"/>
      <c r="AOH33" s="474"/>
      <c r="AOI33" s="474"/>
      <c r="AOJ33" s="474"/>
      <c r="AOK33" s="474"/>
      <c r="AOL33" s="474"/>
      <c r="AOM33" s="474"/>
      <c r="AON33" s="474"/>
      <c r="AOO33" s="474"/>
      <c r="AOP33" s="474"/>
      <c r="AOQ33" s="474"/>
      <c r="AOR33" s="474"/>
      <c r="AOS33" s="474"/>
      <c r="AOT33" s="474"/>
      <c r="AOU33" s="474"/>
      <c r="AOV33" s="474"/>
      <c r="AOW33" s="474"/>
      <c r="AOX33" s="474"/>
      <c r="AOY33" s="474"/>
      <c r="AOZ33" s="474"/>
      <c r="APA33" s="474"/>
      <c r="APB33" s="474"/>
      <c r="APC33" s="474"/>
      <c r="APD33" s="474"/>
      <c r="APE33" s="474"/>
      <c r="APF33" s="474"/>
      <c r="APG33" s="474"/>
      <c r="APH33" s="474"/>
      <c r="API33" s="474"/>
      <c r="APJ33" s="474"/>
      <c r="APK33" s="474"/>
      <c r="APL33" s="474"/>
      <c r="APM33" s="474"/>
      <c r="APN33" s="474"/>
      <c r="APO33" s="474"/>
      <c r="APP33" s="474"/>
      <c r="APQ33" s="474"/>
      <c r="APR33" s="474"/>
      <c r="APS33" s="474"/>
      <c r="APT33" s="474"/>
      <c r="APU33" s="474"/>
      <c r="APV33" s="474"/>
      <c r="APW33" s="474"/>
      <c r="APX33" s="474"/>
      <c r="APY33" s="474"/>
      <c r="APZ33" s="474"/>
      <c r="AQA33" s="474"/>
      <c r="AQB33" s="474"/>
      <c r="AQC33" s="474"/>
      <c r="AQD33" s="474"/>
      <c r="AQE33" s="474"/>
      <c r="AQF33" s="474"/>
      <c r="AQG33" s="474"/>
      <c r="AQH33" s="474"/>
      <c r="AQI33" s="474"/>
      <c r="AQJ33" s="474"/>
      <c r="AQK33" s="474"/>
      <c r="AQL33" s="474"/>
      <c r="AQM33" s="474"/>
      <c r="AQN33" s="474"/>
      <c r="AQO33" s="474"/>
      <c r="AQP33" s="474"/>
      <c r="AQQ33" s="474"/>
      <c r="AQR33" s="474"/>
      <c r="AQS33" s="474"/>
      <c r="AQT33" s="474"/>
      <c r="AQU33" s="474"/>
      <c r="AQV33" s="474"/>
      <c r="AQW33" s="474"/>
      <c r="AQX33" s="474"/>
      <c r="AQY33" s="474"/>
      <c r="AQZ33" s="474"/>
      <c r="ARA33" s="474"/>
      <c r="ARB33" s="474"/>
      <c r="ARC33" s="474"/>
      <c r="ARD33" s="474"/>
      <c r="ARE33" s="474"/>
      <c r="ARF33" s="474"/>
      <c r="ARG33" s="474"/>
      <c r="ARH33" s="474"/>
      <c r="ARI33" s="474"/>
      <c r="ARJ33" s="474"/>
      <c r="ARK33" s="474"/>
      <c r="ARL33" s="474"/>
      <c r="ARM33" s="474"/>
      <c r="ARN33" s="474"/>
      <c r="ARO33" s="474"/>
      <c r="ARP33" s="474"/>
      <c r="ARQ33" s="474"/>
      <c r="ARR33" s="474"/>
      <c r="ARS33" s="474"/>
      <c r="ART33" s="474"/>
      <c r="ARU33" s="474"/>
      <c r="ARV33" s="474"/>
      <c r="ARW33" s="474"/>
      <c r="ARX33" s="474"/>
      <c r="ARY33" s="474"/>
      <c r="ARZ33" s="474"/>
      <c r="ASA33" s="474"/>
      <c r="ASB33" s="474"/>
      <c r="ASC33" s="474"/>
      <c r="ASD33" s="474"/>
      <c r="ASE33" s="474"/>
      <c r="ASF33" s="474"/>
      <c r="ASG33" s="474"/>
      <c r="ASH33" s="474"/>
      <c r="ASI33" s="474"/>
      <c r="ASJ33" s="474"/>
      <c r="ASK33" s="474"/>
      <c r="ASL33" s="474"/>
      <c r="ASM33" s="474"/>
      <c r="ASN33" s="474"/>
      <c r="ASO33" s="474"/>
      <c r="ASP33" s="474"/>
      <c r="ASQ33" s="474"/>
      <c r="ASR33" s="474"/>
      <c r="ASS33" s="474"/>
      <c r="AST33" s="474"/>
      <c r="ASU33" s="474"/>
      <c r="ASV33" s="474"/>
      <c r="ASW33" s="474"/>
      <c r="ASX33" s="474"/>
      <c r="ASY33" s="474"/>
      <c r="ASZ33" s="474"/>
      <c r="ATA33" s="474"/>
      <c r="ATB33" s="474"/>
      <c r="ATC33" s="474"/>
      <c r="ATD33" s="474"/>
      <c r="ATE33" s="474"/>
      <c r="ATF33" s="474"/>
      <c r="ATG33" s="474"/>
      <c r="ATH33" s="474"/>
      <c r="ATI33" s="474"/>
      <c r="ATJ33" s="474"/>
      <c r="ATK33" s="474"/>
      <c r="ATL33" s="474"/>
      <c r="ATM33" s="474"/>
      <c r="ATN33" s="474"/>
      <c r="ATO33" s="474"/>
      <c r="ATP33" s="474"/>
      <c r="ATQ33" s="474"/>
      <c r="ATR33" s="474"/>
      <c r="ATS33" s="474"/>
      <c r="ATT33" s="474"/>
      <c r="ATU33" s="474"/>
      <c r="ATV33" s="474"/>
      <c r="ATW33" s="474"/>
      <c r="ATX33" s="474"/>
      <c r="ATY33" s="474"/>
      <c r="ATZ33" s="474"/>
      <c r="AUA33" s="474"/>
      <c r="AUB33" s="474"/>
      <c r="AUC33" s="474"/>
      <c r="AUD33" s="474"/>
      <c r="AUE33" s="474"/>
      <c r="AUF33" s="474"/>
      <c r="AUG33" s="474"/>
      <c r="AUH33" s="474"/>
      <c r="AUI33" s="474"/>
      <c r="AUJ33" s="474"/>
      <c r="AUK33" s="474"/>
      <c r="AUL33" s="474"/>
      <c r="AUM33" s="474"/>
      <c r="AUN33" s="474"/>
      <c r="AUO33" s="474"/>
      <c r="AUP33" s="474"/>
      <c r="AUQ33" s="474"/>
      <c r="AUR33" s="474"/>
      <c r="AUS33" s="474"/>
      <c r="AUT33" s="474"/>
      <c r="AUU33" s="474"/>
      <c r="AUV33" s="474"/>
      <c r="AUW33" s="474"/>
      <c r="AUX33" s="474"/>
      <c r="AUY33" s="474"/>
      <c r="AUZ33" s="474"/>
      <c r="AVA33" s="474"/>
      <c r="AVB33" s="474"/>
      <c r="AVC33" s="474"/>
      <c r="AVD33" s="474"/>
      <c r="AVE33" s="474"/>
      <c r="AVF33" s="474"/>
      <c r="AVG33" s="474"/>
      <c r="AVH33" s="474"/>
      <c r="AVI33" s="474"/>
      <c r="AVJ33" s="474"/>
      <c r="AVK33" s="474"/>
      <c r="AVL33" s="474"/>
      <c r="AVM33" s="474"/>
      <c r="AVN33" s="474"/>
      <c r="AVO33" s="474"/>
      <c r="AVP33" s="474"/>
      <c r="AVQ33" s="474"/>
      <c r="AVR33" s="474"/>
      <c r="AVS33" s="474"/>
      <c r="AVT33" s="474"/>
      <c r="AVU33" s="474"/>
      <c r="AVV33" s="474"/>
      <c r="AVW33" s="474"/>
      <c r="AVX33" s="474"/>
      <c r="AVY33" s="474"/>
      <c r="AVZ33" s="474"/>
      <c r="AWA33" s="474"/>
      <c r="AWB33" s="474"/>
      <c r="AWC33" s="474"/>
      <c r="AWD33" s="474"/>
      <c r="AWE33" s="474"/>
      <c r="AWF33" s="474"/>
      <c r="AWG33" s="474"/>
      <c r="AWH33" s="474"/>
      <c r="AWI33" s="474"/>
      <c r="AWJ33" s="474"/>
      <c r="AWK33" s="474"/>
      <c r="AWL33" s="474"/>
      <c r="AWM33" s="474"/>
      <c r="AWN33" s="474"/>
      <c r="AWO33" s="474"/>
      <c r="AWP33" s="474"/>
      <c r="AWQ33" s="474"/>
      <c r="AWR33" s="474"/>
      <c r="AWS33" s="474"/>
      <c r="AWT33" s="474"/>
      <c r="AWU33" s="474"/>
      <c r="AWV33" s="474"/>
      <c r="AWW33" s="474"/>
      <c r="AWX33" s="474"/>
      <c r="AWY33" s="474"/>
      <c r="AWZ33" s="474"/>
      <c r="AXA33" s="474"/>
      <c r="AXB33" s="474"/>
      <c r="AXC33" s="474"/>
      <c r="AXD33" s="474"/>
      <c r="AXE33" s="474"/>
      <c r="AXF33" s="474"/>
      <c r="AXG33" s="474"/>
      <c r="AXH33" s="474"/>
      <c r="AXI33" s="474"/>
      <c r="AXJ33" s="474"/>
      <c r="AXK33" s="474"/>
      <c r="AXL33" s="474"/>
      <c r="AXM33" s="474"/>
      <c r="AXN33" s="474"/>
      <c r="AXO33" s="474"/>
      <c r="AXP33" s="474"/>
      <c r="AXQ33" s="474"/>
      <c r="AXR33" s="474"/>
      <c r="AXS33" s="474"/>
      <c r="AXT33" s="474"/>
      <c r="AXU33" s="474"/>
      <c r="AXV33" s="474"/>
      <c r="AXW33" s="474"/>
      <c r="AXX33" s="474"/>
      <c r="AXY33" s="474"/>
      <c r="AXZ33" s="474"/>
      <c r="AYA33" s="474"/>
      <c r="AYB33" s="474"/>
      <c r="AYC33" s="474"/>
      <c r="AYD33" s="474"/>
      <c r="AYE33" s="474"/>
      <c r="AYF33" s="474"/>
      <c r="AYG33" s="474"/>
      <c r="AYH33" s="474"/>
      <c r="AYI33" s="474"/>
      <c r="AYJ33" s="474"/>
      <c r="AYK33" s="474"/>
      <c r="AYL33" s="474"/>
      <c r="AYM33" s="474"/>
      <c r="AYN33" s="474"/>
      <c r="AYO33" s="474"/>
      <c r="AYP33" s="474"/>
      <c r="AYQ33" s="474"/>
      <c r="AYR33" s="474"/>
      <c r="AYS33" s="474"/>
      <c r="AYT33" s="474"/>
      <c r="AYU33" s="474"/>
      <c r="AYV33" s="474"/>
      <c r="AYW33" s="474"/>
      <c r="AYX33" s="474"/>
      <c r="AYY33" s="474"/>
      <c r="AYZ33" s="474"/>
      <c r="AZA33" s="474"/>
      <c r="AZB33" s="474"/>
      <c r="AZC33" s="474"/>
      <c r="AZD33" s="474"/>
      <c r="AZE33" s="474"/>
      <c r="AZF33" s="474"/>
      <c r="AZG33" s="474"/>
      <c r="AZH33" s="474"/>
      <c r="AZI33" s="474"/>
      <c r="AZJ33" s="474"/>
      <c r="AZK33" s="474"/>
      <c r="AZL33" s="474"/>
      <c r="AZM33" s="474"/>
      <c r="AZN33" s="474"/>
      <c r="AZO33" s="474"/>
      <c r="AZP33" s="474"/>
      <c r="AZQ33" s="474"/>
      <c r="AZR33" s="474"/>
      <c r="AZS33" s="474"/>
      <c r="AZT33" s="474"/>
      <c r="AZU33" s="474"/>
      <c r="AZV33" s="474"/>
      <c r="AZW33" s="474"/>
      <c r="AZX33" s="474"/>
      <c r="AZY33" s="474"/>
      <c r="AZZ33" s="474"/>
      <c r="BAA33" s="474"/>
      <c r="BAB33" s="474"/>
      <c r="BAC33" s="474"/>
      <c r="BAD33" s="474"/>
      <c r="BAE33" s="474"/>
      <c r="BAF33" s="474"/>
      <c r="BAG33" s="474"/>
      <c r="BAH33" s="474"/>
      <c r="BAI33" s="474"/>
      <c r="BAJ33" s="474"/>
      <c r="BAK33" s="474"/>
      <c r="BAL33" s="474"/>
      <c r="BAM33" s="474"/>
      <c r="BAN33" s="474"/>
      <c r="BAO33" s="474"/>
      <c r="BAP33" s="474"/>
      <c r="BAQ33" s="474"/>
      <c r="BAR33" s="474"/>
      <c r="BAS33" s="474"/>
      <c r="BAT33" s="474"/>
      <c r="BAU33" s="474"/>
      <c r="BAV33" s="474"/>
      <c r="BAW33" s="474"/>
      <c r="BAX33" s="474"/>
      <c r="BAY33" s="474"/>
      <c r="BAZ33" s="474"/>
      <c r="BBA33" s="474"/>
      <c r="BBB33" s="474"/>
      <c r="BBC33" s="474"/>
      <c r="BBD33" s="474"/>
      <c r="BBE33" s="474"/>
      <c r="BBF33" s="474"/>
      <c r="BBG33" s="474"/>
      <c r="BBH33" s="474"/>
      <c r="BBI33" s="474"/>
      <c r="BBJ33" s="474"/>
      <c r="BBK33" s="474"/>
      <c r="BBL33" s="474"/>
      <c r="BBM33" s="474"/>
      <c r="BBN33" s="474"/>
      <c r="BBO33" s="474"/>
      <c r="BBP33" s="474"/>
      <c r="BBQ33" s="474"/>
      <c r="BBR33" s="474"/>
      <c r="BBS33" s="474"/>
      <c r="BBT33" s="474"/>
      <c r="BBU33" s="474"/>
      <c r="BBV33" s="474"/>
      <c r="BBW33" s="474"/>
      <c r="BBX33" s="474"/>
      <c r="BBY33" s="474"/>
      <c r="BBZ33" s="474"/>
      <c r="BCA33" s="474"/>
      <c r="BCB33" s="474"/>
      <c r="BCC33" s="474"/>
      <c r="BCD33" s="474"/>
      <c r="BCE33" s="474"/>
      <c r="BCF33" s="474"/>
      <c r="BCG33" s="474"/>
      <c r="BCH33" s="474"/>
      <c r="BCI33" s="474"/>
      <c r="BCJ33" s="474"/>
      <c r="BCK33" s="474"/>
      <c r="BCL33" s="474"/>
      <c r="BCM33" s="474"/>
      <c r="BCN33" s="474"/>
      <c r="BCO33" s="474"/>
      <c r="BCP33" s="474"/>
      <c r="BCQ33" s="474"/>
      <c r="BCR33" s="474"/>
      <c r="BCS33" s="474"/>
      <c r="BCT33" s="474"/>
      <c r="BCU33" s="474"/>
      <c r="BCV33" s="474"/>
      <c r="BCW33" s="474"/>
      <c r="BCX33" s="474"/>
      <c r="BCY33" s="474"/>
      <c r="BCZ33" s="474"/>
      <c r="BDA33" s="474"/>
      <c r="BDB33" s="474"/>
      <c r="BDC33" s="474"/>
      <c r="BDD33" s="474"/>
      <c r="BDE33" s="474"/>
      <c r="BDF33" s="474"/>
      <c r="BDG33" s="474"/>
      <c r="BDH33" s="474"/>
      <c r="BDI33" s="474"/>
      <c r="BDJ33" s="474"/>
      <c r="BDK33" s="474"/>
      <c r="BDL33" s="474"/>
      <c r="BDM33" s="474"/>
      <c r="BDN33" s="474"/>
      <c r="BDO33" s="474"/>
      <c r="BDP33" s="474"/>
      <c r="BDQ33" s="474"/>
      <c r="BDR33" s="474"/>
      <c r="BDS33" s="474"/>
      <c r="BDT33" s="474"/>
      <c r="BDU33" s="474"/>
      <c r="BDV33" s="474"/>
      <c r="BDW33" s="474"/>
      <c r="BDX33" s="474"/>
      <c r="BDY33" s="474"/>
      <c r="BDZ33" s="474"/>
      <c r="BEA33" s="474"/>
      <c r="BEB33" s="474"/>
      <c r="BEC33" s="474"/>
      <c r="BED33" s="474"/>
      <c r="BEE33" s="474"/>
      <c r="BEF33" s="474"/>
      <c r="BEG33" s="474"/>
      <c r="BEH33" s="474"/>
      <c r="BEI33" s="474"/>
      <c r="BEJ33" s="474"/>
      <c r="BEK33" s="474"/>
      <c r="BEL33" s="474"/>
      <c r="BEM33" s="474"/>
      <c r="BEN33" s="474"/>
      <c r="BEO33" s="474"/>
      <c r="BEP33" s="474"/>
      <c r="BEQ33" s="474"/>
      <c r="BER33" s="474"/>
      <c r="BES33" s="474"/>
      <c r="BET33" s="474"/>
      <c r="BEU33" s="474"/>
      <c r="BEV33" s="474"/>
      <c r="BEW33" s="474"/>
      <c r="BEX33" s="474"/>
      <c r="BEY33" s="474"/>
      <c r="BEZ33" s="474"/>
      <c r="BFA33" s="474"/>
      <c r="BFB33" s="474"/>
      <c r="BFC33" s="474"/>
      <c r="BFD33" s="474"/>
      <c r="BFE33" s="474"/>
      <c r="BFF33" s="474"/>
      <c r="BFG33" s="474"/>
      <c r="BFH33" s="474"/>
      <c r="BFI33" s="474"/>
      <c r="BFJ33" s="474"/>
      <c r="BFK33" s="474"/>
      <c r="BFL33" s="474"/>
      <c r="BFM33" s="474"/>
      <c r="BFN33" s="474"/>
      <c r="BFO33" s="474"/>
      <c r="BFP33" s="474"/>
      <c r="BFQ33" s="474"/>
      <c r="BFR33" s="474"/>
      <c r="BFS33" s="474"/>
      <c r="BFT33" s="474"/>
      <c r="BFU33" s="474"/>
      <c r="BFV33" s="474"/>
      <c r="BFW33" s="474"/>
      <c r="BFX33" s="474"/>
      <c r="BFY33" s="474"/>
      <c r="BFZ33" s="474"/>
      <c r="BGA33" s="474"/>
      <c r="BGB33" s="474"/>
      <c r="BGC33" s="474"/>
      <c r="BGD33" s="474"/>
      <c r="BGE33" s="474"/>
      <c r="BGF33" s="474"/>
      <c r="BGG33" s="474"/>
      <c r="BGH33" s="474"/>
      <c r="BGI33" s="474"/>
      <c r="BGJ33" s="474"/>
      <c r="BGK33" s="474"/>
      <c r="BGL33" s="474"/>
      <c r="BGM33" s="474"/>
      <c r="BGN33" s="474"/>
      <c r="BGO33" s="474"/>
      <c r="BGP33" s="474"/>
      <c r="BGQ33" s="474"/>
      <c r="BGR33" s="474"/>
      <c r="BGS33" s="474"/>
      <c r="BGT33" s="474"/>
      <c r="BGU33" s="474"/>
      <c r="BGV33" s="474"/>
      <c r="BGW33" s="474"/>
      <c r="BGX33" s="474"/>
      <c r="BGY33" s="474"/>
      <c r="BGZ33" s="474"/>
      <c r="BHA33" s="474"/>
      <c r="BHB33" s="474"/>
      <c r="BHC33" s="474"/>
      <c r="BHD33" s="474"/>
      <c r="BHE33" s="474"/>
      <c r="BHF33" s="474"/>
      <c r="BHG33" s="474"/>
      <c r="BHH33" s="474"/>
      <c r="BHI33" s="474"/>
      <c r="BHJ33" s="474"/>
      <c r="BHK33" s="474"/>
      <c r="BHL33" s="474"/>
      <c r="BHM33" s="474"/>
      <c r="BHN33" s="474"/>
      <c r="BHO33" s="474"/>
      <c r="BHP33" s="474"/>
      <c r="BHQ33" s="474"/>
      <c r="BHR33" s="474"/>
      <c r="BHS33" s="474"/>
      <c r="BHT33" s="474"/>
      <c r="BHU33" s="474"/>
      <c r="BHV33" s="474"/>
      <c r="BHW33" s="474"/>
      <c r="BHX33" s="474"/>
      <c r="BHY33" s="474"/>
      <c r="BHZ33" s="474"/>
      <c r="BIA33" s="474"/>
      <c r="BIB33" s="474"/>
      <c r="BIC33" s="474"/>
      <c r="BID33" s="474"/>
      <c r="BIE33" s="474"/>
      <c r="BIF33" s="474"/>
      <c r="BIG33" s="474"/>
      <c r="BIH33" s="474"/>
      <c r="BII33" s="474"/>
      <c r="BIJ33" s="474"/>
      <c r="BIK33" s="474"/>
      <c r="BIL33" s="474"/>
      <c r="BIM33" s="474"/>
      <c r="BIN33" s="474"/>
      <c r="BIO33" s="474"/>
      <c r="BIP33" s="474"/>
      <c r="BIQ33" s="474"/>
      <c r="BIR33" s="474"/>
      <c r="BIS33" s="474"/>
      <c r="BIT33" s="474"/>
      <c r="BIU33" s="474"/>
      <c r="BIV33" s="474"/>
      <c r="BIW33" s="474"/>
      <c r="BIX33" s="474"/>
      <c r="BIY33" s="474"/>
      <c r="BIZ33" s="474"/>
      <c r="BJA33" s="474"/>
      <c r="BJB33" s="474"/>
      <c r="BJC33" s="474"/>
      <c r="BJD33" s="474"/>
      <c r="BJE33" s="474"/>
      <c r="BJF33" s="474"/>
      <c r="BJG33" s="474"/>
      <c r="BJH33" s="474"/>
      <c r="BJI33" s="474"/>
      <c r="BJJ33" s="474"/>
      <c r="BJK33" s="474"/>
      <c r="BJL33" s="474"/>
      <c r="BJM33" s="474"/>
      <c r="BJN33" s="474"/>
      <c r="BJO33" s="474"/>
      <c r="BJP33" s="474"/>
      <c r="BJQ33" s="474"/>
      <c r="BJR33" s="474"/>
      <c r="BJS33" s="474"/>
      <c r="BJT33" s="474"/>
      <c r="BJU33" s="474"/>
      <c r="BJV33" s="474"/>
      <c r="BJW33" s="474"/>
      <c r="BJX33" s="474"/>
      <c r="BJY33" s="474"/>
      <c r="BJZ33" s="474"/>
      <c r="BKA33" s="474"/>
      <c r="BKB33" s="474"/>
      <c r="BKC33" s="474"/>
      <c r="BKD33" s="474"/>
      <c r="BKE33" s="474"/>
      <c r="BKF33" s="474"/>
      <c r="BKG33" s="474"/>
      <c r="BKH33" s="474"/>
      <c r="BKI33" s="474"/>
      <c r="BKJ33" s="474"/>
      <c r="BKK33" s="474"/>
      <c r="BKL33" s="474"/>
      <c r="BKM33" s="474"/>
      <c r="BKN33" s="474"/>
      <c r="BKO33" s="474"/>
      <c r="BKP33" s="474"/>
      <c r="BKQ33" s="474"/>
      <c r="BKR33" s="474"/>
      <c r="BKS33" s="474"/>
      <c r="BKT33" s="474"/>
      <c r="BKU33" s="474"/>
      <c r="BKV33" s="474"/>
      <c r="BKW33" s="474"/>
      <c r="BKX33" s="474"/>
      <c r="BKY33" s="474"/>
      <c r="BKZ33" s="474"/>
      <c r="BLA33" s="474"/>
      <c r="BLB33" s="474"/>
      <c r="BLC33" s="474"/>
      <c r="BLD33" s="474"/>
      <c r="BLE33" s="474"/>
      <c r="BLF33" s="474"/>
      <c r="BLG33" s="474"/>
      <c r="BLH33" s="474"/>
      <c r="BLI33" s="474"/>
      <c r="BLJ33" s="474"/>
      <c r="BLK33" s="474"/>
      <c r="BLL33" s="474"/>
      <c r="BLM33" s="474"/>
      <c r="BLN33" s="474"/>
      <c r="BLO33" s="474"/>
      <c r="BLP33" s="474"/>
      <c r="BLQ33" s="474"/>
      <c r="BLR33" s="474"/>
      <c r="BLS33" s="474"/>
      <c r="BLT33" s="474"/>
      <c r="BLU33" s="474"/>
      <c r="BLV33" s="474"/>
      <c r="BLW33" s="474"/>
      <c r="BLX33" s="474"/>
      <c r="BLY33" s="474"/>
      <c r="BLZ33" s="474"/>
      <c r="BMA33" s="474"/>
      <c r="BMB33" s="474"/>
      <c r="BMC33" s="474"/>
      <c r="BMD33" s="474"/>
      <c r="BME33" s="474"/>
      <c r="BMF33" s="474"/>
      <c r="BMG33" s="474"/>
      <c r="BMH33" s="474"/>
      <c r="BMI33" s="474"/>
      <c r="BMJ33" s="474"/>
      <c r="BMK33" s="474"/>
      <c r="BML33" s="474"/>
      <c r="BMM33" s="474"/>
      <c r="BMN33" s="474"/>
      <c r="BMO33" s="474"/>
      <c r="BMP33" s="474"/>
      <c r="BMQ33" s="474"/>
      <c r="BMR33" s="474"/>
      <c r="BMS33" s="474"/>
      <c r="BMT33" s="474"/>
      <c r="BMU33" s="474"/>
      <c r="BMV33" s="474"/>
      <c r="BMW33" s="474"/>
      <c r="BMX33" s="474"/>
      <c r="BMY33" s="474"/>
      <c r="BMZ33" s="474"/>
      <c r="BNA33" s="474"/>
      <c r="BNB33" s="474"/>
      <c r="BNC33" s="474"/>
      <c r="BND33" s="474"/>
      <c r="BNE33" s="474"/>
      <c r="BNF33" s="474"/>
      <c r="BNG33" s="474"/>
      <c r="BNH33" s="474"/>
      <c r="BNI33" s="474"/>
      <c r="BNJ33" s="474"/>
      <c r="BNK33" s="474"/>
      <c r="BNL33" s="474"/>
      <c r="BNM33" s="474"/>
      <c r="BNN33" s="474"/>
      <c r="BNO33" s="474"/>
      <c r="BNP33" s="474"/>
      <c r="BNQ33" s="474"/>
      <c r="BNR33" s="474"/>
      <c r="BNS33" s="474"/>
      <c r="BNT33" s="474"/>
      <c r="BNU33" s="474"/>
      <c r="BNV33" s="474"/>
      <c r="BNW33" s="474"/>
      <c r="BNX33" s="474"/>
      <c r="BNY33" s="474"/>
      <c r="BNZ33" s="474"/>
      <c r="BOA33" s="474"/>
      <c r="BOB33" s="474"/>
      <c r="BOC33" s="474"/>
      <c r="BOD33" s="474"/>
      <c r="BOE33" s="474"/>
      <c r="BOF33" s="474"/>
      <c r="BOG33" s="474"/>
      <c r="BOH33" s="474"/>
      <c r="BOI33" s="474"/>
      <c r="BOJ33" s="474"/>
      <c r="BOK33" s="474"/>
      <c r="BOL33" s="474"/>
      <c r="BOM33" s="474"/>
      <c r="BON33" s="474"/>
      <c r="BOO33" s="474"/>
      <c r="BOP33" s="474"/>
      <c r="BOQ33" s="474"/>
      <c r="BOR33" s="474"/>
      <c r="BOS33" s="474"/>
      <c r="BOT33" s="474"/>
      <c r="BOU33" s="474"/>
      <c r="BOV33" s="474"/>
      <c r="BOW33" s="474"/>
      <c r="BOX33" s="474"/>
      <c r="BOY33" s="474"/>
      <c r="BOZ33" s="474"/>
      <c r="BPA33" s="474"/>
      <c r="BPB33" s="474"/>
      <c r="BPC33" s="474"/>
      <c r="BPD33" s="474"/>
      <c r="BPE33" s="474"/>
      <c r="BPF33" s="474"/>
      <c r="BPG33" s="474"/>
      <c r="BPH33" s="474"/>
      <c r="BPI33" s="474"/>
      <c r="BPJ33" s="474"/>
      <c r="BPK33" s="474"/>
      <c r="BPL33" s="474"/>
      <c r="BPM33" s="474"/>
      <c r="BPN33" s="474"/>
      <c r="BPO33" s="474"/>
      <c r="BPP33" s="474"/>
      <c r="BPQ33" s="474"/>
      <c r="BPR33" s="474"/>
      <c r="BPS33" s="474"/>
      <c r="BPT33" s="474"/>
      <c r="BPU33" s="474"/>
      <c r="BPV33" s="474"/>
      <c r="BPW33" s="474"/>
      <c r="BPX33" s="474"/>
      <c r="BPY33" s="474"/>
      <c r="BPZ33" s="474"/>
      <c r="BQA33" s="474"/>
      <c r="BQB33" s="474"/>
      <c r="BQC33" s="474"/>
      <c r="BQD33" s="474"/>
      <c r="BQE33" s="474"/>
      <c r="BQF33" s="474"/>
      <c r="BQG33" s="474"/>
      <c r="BQH33" s="474"/>
      <c r="BQI33" s="474"/>
      <c r="BQJ33" s="474"/>
      <c r="BQK33" s="474"/>
      <c r="BQL33" s="474"/>
      <c r="BQM33" s="474"/>
      <c r="BQN33" s="474"/>
      <c r="BQO33" s="474"/>
      <c r="BQP33" s="474"/>
      <c r="BQQ33" s="474"/>
      <c r="BQR33" s="474"/>
      <c r="BQS33" s="474"/>
      <c r="BQT33" s="474"/>
      <c r="BQU33" s="474"/>
      <c r="BQV33" s="474"/>
      <c r="BQW33" s="474"/>
      <c r="BQX33" s="474"/>
      <c r="BQY33" s="474"/>
      <c r="BQZ33" s="474"/>
      <c r="BRA33" s="474"/>
      <c r="BRB33" s="474"/>
      <c r="BRC33" s="474"/>
      <c r="BRD33" s="474"/>
      <c r="BRE33" s="474"/>
      <c r="BRF33" s="474"/>
      <c r="BRG33" s="474"/>
      <c r="BRH33" s="474"/>
      <c r="BRI33" s="474"/>
      <c r="BRJ33" s="474"/>
      <c r="BRK33" s="474"/>
      <c r="BRL33" s="474"/>
      <c r="BRM33" s="474"/>
      <c r="BRN33" s="474"/>
      <c r="BRO33" s="474"/>
      <c r="BRP33" s="474"/>
      <c r="BRQ33" s="474"/>
      <c r="BRR33" s="474"/>
      <c r="BRS33" s="474"/>
      <c r="BRT33" s="474"/>
      <c r="BRU33" s="474"/>
      <c r="BRV33" s="474"/>
      <c r="BRW33" s="474"/>
      <c r="BRX33" s="474"/>
      <c r="BRY33" s="474"/>
      <c r="BRZ33" s="474"/>
      <c r="BSA33" s="474"/>
      <c r="BSB33" s="474"/>
      <c r="BSC33" s="474"/>
      <c r="BSD33" s="474"/>
      <c r="BSE33" s="474"/>
      <c r="BSF33" s="474"/>
      <c r="BSG33" s="474"/>
      <c r="BSH33" s="474"/>
      <c r="BSI33" s="474"/>
      <c r="BSJ33" s="474"/>
      <c r="BSK33" s="474"/>
      <c r="BSL33" s="474"/>
      <c r="BSM33" s="474"/>
      <c r="BSN33" s="474"/>
      <c r="BSO33" s="474"/>
      <c r="BSP33" s="474"/>
      <c r="BSQ33" s="474"/>
      <c r="BSR33" s="474"/>
      <c r="BSS33" s="474"/>
      <c r="BST33" s="474"/>
      <c r="BSU33" s="474"/>
      <c r="BSV33" s="474"/>
      <c r="BSW33" s="474"/>
      <c r="BSX33" s="474"/>
      <c r="BSY33" s="474"/>
      <c r="BSZ33" s="474"/>
      <c r="BTA33" s="474"/>
      <c r="BTB33" s="474"/>
      <c r="BTC33" s="474"/>
      <c r="BTD33" s="474"/>
      <c r="BTE33" s="474"/>
      <c r="BTF33" s="474"/>
      <c r="BTG33" s="474"/>
      <c r="BTH33" s="474"/>
      <c r="BTI33" s="474"/>
      <c r="BTJ33" s="474"/>
      <c r="BTK33" s="474"/>
      <c r="BTL33" s="474"/>
      <c r="BTM33" s="474"/>
      <c r="BTN33" s="474"/>
      <c r="BTO33" s="474"/>
      <c r="BTP33" s="474"/>
      <c r="BTQ33" s="474"/>
      <c r="BTR33" s="474"/>
      <c r="BTS33" s="474"/>
      <c r="BTT33" s="474"/>
      <c r="BTU33" s="474"/>
      <c r="BTV33" s="474"/>
      <c r="BTW33" s="474"/>
      <c r="BTX33" s="474"/>
      <c r="BTY33" s="474"/>
      <c r="BTZ33" s="474"/>
      <c r="BUA33" s="474"/>
      <c r="BUB33" s="474"/>
      <c r="BUC33" s="474"/>
      <c r="BUD33" s="474"/>
      <c r="BUE33" s="474"/>
      <c r="BUF33" s="474"/>
      <c r="BUG33" s="474"/>
      <c r="BUH33" s="474"/>
      <c r="BUI33" s="474"/>
      <c r="BUJ33" s="474"/>
      <c r="BUK33" s="474"/>
      <c r="BUL33" s="474"/>
      <c r="BUM33" s="474"/>
      <c r="BUN33" s="474"/>
      <c r="BUO33" s="474"/>
      <c r="BUP33" s="474"/>
      <c r="BUQ33" s="474"/>
      <c r="BUR33" s="474"/>
      <c r="BUS33" s="474"/>
      <c r="BUT33" s="474"/>
      <c r="BUU33" s="474"/>
      <c r="BUV33" s="474"/>
      <c r="BUW33" s="474"/>
      <c r="BUX33" s="474"/>
      <c r="BUY33" s="474"/>
      <c r="BUZ33" s="474"/>
      <c r="BVA33" s="474"/>
      <c r="BVB33" s="474"/>
      <c r="BVC33" s="474"/>
      <c r="BVD33" s="474"/>
      <c r="BVE33" s="474"/>
      <c r="BVF33" s="474"/>
      <c r="BVG33" s="474"/>
      <c r="BVH33" s="474"/>
      <c r="BVI33" s="474"/>
      <c r="BVJ33" s="474"/>
      <c r="BVK33" s="474"/>
      <c r="BVL33" s="474"/>
      <c r="BVM33" s="474"/>
      <c r="BVN33" s="474"/>
      <c r="BVO33" s="474"/>
      <c r="BVP33" s="474"/>
      <c r="BVQ33" s="474"/>
      <c r="BVR33" s="474"/>
      <c r="BVS33" s="474"/>
      <c r="BVT33" s="474"/>
      <c r="BVU33" s="474"/>
      <c r="BVV33" s="474"/>
      <c r="BVW33" s="474"/>
      <c r="BVX33" s="474"/>
      <c r="BVY33" s="474"/>
      <c r="BVZ33" s="474"/>
      <c r="BWA33" s="474"/>
      <c r="BWB33" s="474"/>
      <c r="BWC33" s="474"/>
      <c r="BWD33" s="474"/>
      <c r="BWE33" s="474"/>
      <c r="BWF33" s="474"/>
      <c r="BWG33" s="474"/>
      <c r="BWH33" s="474"/>
      <c r="BWI33" s="474"/>
      <c r="BWJ33" s="474"/>
      <c r="BWK33" s="474"/>
      <c r="BWL33" s="474"/>
      <c r="BWM33" s="474"/>
      <c r="BWN33" s="474"/>
      <c r="BWO33" s="474"/>
      <c r="BWP33" s="474"/>
      <c r="BWQ33" s="474"/>
      <c r="BWR33" s="474"/>
      <c r="BWS33" s="474"/>
      <c r="BWT33" s="474"/>
      <c r="BWU33" s="474"/>
      <c r="BWV33" s="474"/>
      <c r="BWW33" s="474"/>
      <c r="BWX33" s="474"/>
      <c r="BWY33" s="474"/>
      <c r="BWZ33" s="474"/>
      <c r="BXA33" s="474"/>
      <c r="BXB33" s="474"/>
      <c r="BXC33" s="474"/>
      <c r="BXD33" s="474"/>
      <c r="BXE33" s="474"/>
      <c r="BXF33" s="474"/>
      <c r="BXG33" s="474"/>
      <c r="BXH33" s="474"/>
      <c r="BXI33" s="474"/>
      <c r="BXJ33" s="474"/>
      <c r="BXK33" s="474"/>
      <c r="BXL33" s="474"/>
      <c r="BXM33" s="474"/>
      <c r="BXN33" s="474"/>
      <c r="BXO33" s="474"/>
      <c r="BXP33" s="474"/>
      <c r="BXQ33" s="474"/>
      <c r="BXR33" s="474"/>
      <c r="BXS33" s="474"/>
      <c r="BXT33" s="474"/>
      <c r="BXU33" s="474"/>
      <c r="BXV33" s="474"/>
      <c r="BXW33" s="474"/>
      <c r="BXX33" s="474"/>
      <c r="BXY33" s="474"/>
      <c r="BXZ33" s="474"/>
      <c r="BYA33" s="474"/>
      <c r="BYB33" s="474"/>
      <c r="BYC33" s="474"/>
      <c r="BYD33" s="474"/>
      <c r="BYE33" s="474"/>
      <c r="BYF33" s="474"/>
      <c r="BYG33" s="474"/>
      <c r="BYH33" s="474"/>
      <c r="BYI33" s="474"/>
      <c r="BYJ33" s="474"/>
      <c r="BYK33" s="474"/>
      <c r="BYL33" s="474"/>
      <c r="BYM33" s="474"/>
      <c r="BYN33" s="474"/>
      <c r="BYO33" s="474"/>
      <c r="BYP33" s="474"/>
      <c r="BYQ33" s="474"/>
      <c r="BYR33" s="474"/>
      <c r="BYS33" s="474"/>
      <c r="BYT33" s="474"/>
      <c r="BYU33" s="474"/>
      <c r="BYV33" s="474"/>
      <c r="BYW33" s="474"/>
      <c r="BYX33" s="474"/>
      <c r="BYY33" s="474"/>
      <c r="BYZ33" s="474"/>
      <c r="BZA33" s="474"/>
      <c r="BZB33" s="474"/>
      <c r="BZC33" s="474"/>
      <c r="BZD33" s="474"/>
      <c r="BZE33" s="474"/>
      <c r="BZF33" s="474"/>
      <c r="BZG33" s="474"/>
      <c r="BZH33" s="474"/>
      <c r="BZI33" s="474"/>
      <c r="BZJ33" s="474"/>
      <c r="BZK33" s="474"/>
      <c r="BZL33" s="474"/>
      <c r="BZM33" s="474"/>
      <c r="BZN33" s="474"/>
      <c r="BZO33" s="474"/>
      <c r="BZP33" s="474"/>
      <c r="BZQ33" s="474"/>
      <c r="BZR33" s="474"/>
      <c r="BZS33" s="474"/>
      <c r="BZT33" s="474"/>
      <c r="BZU33" s="474"/>
      <c r="BZV33" s="474"/>
      <c r="BZW33" s="474"/>
      <c r="BZX33" s="474"/>
      <c r="BZY33" s="474"/>
      <c r="BZZ33" s="474"/>
      <c r="CAA33" s="474"/>
      <c r="CAB33" s="474"/>
      <c r="CAC33" s="474"/>
      <c r="CAD33" s="474"/>
      <c r="CAE33" s="474"/>
      <c r="CAF33" s="474"/>
      <c r="CAG33" s="474"/>
      <c r="CAH33" s="474"/>
      <c r="CAI33" s="474"/>
      <c r="CAJ33" s="474"/>
      <c r="CAK33" s="474"/>
      <c r="CAL33" s="474"/>
      <c r="CAM33" s="474"/>
      <c r="CAN33" s="474"/>
      <c r="CAO33" s="474"/>
      <c r="CAP33" s="474"/>
      <c r="CAQ33" s="474"/>
      <c r="CAR33" s="474"/>
      <c r="CAS33" s="474"/>
      <c r="CAT33" s="474"/>
      <c r="CAU33" s="474"/>
      <c r="CAV33" s="474"/>
      <c r="CAW33" s="474"/>
      <c r="CAX33" s="474"/>
      <c r="CAY33" s="474"/>
      <c r="CAZ33" s="474"/>
      <c r="CBA33" s="474"/>
      <c r="CBB33" s="474"/>
      <c r="CBC33" s="474"/>
      <c r="CBD33" s="474"/>
      <c r="CBE33" s="474"/>
      <c r="CBF33" s="474"/>
      <c r="CBG33" s="474"/>
      <c r="CBH33" s="474"/>
      <c r="CBI33" s="474"/>
      <c r="CBJ33" s="474"/>
      <c r="CBK33" s="474"/>
      <c r="CBL33" s="474"/>
      <c r="CBM33" s="474"/>
      <c r="CBN33" s="474"/>
      <c r="CBO33" s="474"/>
      <c r="CBP33" s="474"/>
      <c r="CBQ33" s="474"/>
      <c r="CBR33" s="474"/>
      <c r="CBS33" s="474"/>
      <c r="CBT33" s="474"/>
      <c r="CBU33" s="474"/>
      <c r="CBV33" s="474"/>
      <c r="CBW33" s="474"/>
      <c r="CBX33" s="474"/>
      <c r="CBY33" s="474"/>
      <c r="CBZ33" s="474"/>
      <c r="CCA33" s="474"/>
      <c r="CCB33" s="474"/>
      <c r="CCC33" s="474"/>
      <c r="CCD33" s="474"/>
      <c r="CCE33" s="474"/>
      <c r="CCF33" s="474"/>
      <c r="CCG33" s="474"/>
      <c r="CCH33" s="474"/>
      <c r="CCI33" s="474"/>
      <c r="CCJ33" s="474"/>
      <c r="CCK33" s="474"/>
      <c r="CCL33" s="474"/>
      <c r="CCM33" s="474"/>
      <c r="CCN33" s="474"/>
      <c r="CCO33" s="474"/>
      <c r="CCP33" s="474"/>
      <c r="CCQ33" s="474"/>
      <c r="CCR33" s="474"/>
      <c r="CCS33" s="474"/>
      <c r="CCT33" s="474"/>
      <c r="CCU33" s="474"/>
      <c r="CCV33" s="474"/>
      <c r="CCW33" s="474"/>
      <c r="CCX33" s="474"/>
      <c r="CCY33" s="474"/>
      <c r="CCZ33" s="474"/>
      <c r="CDA33" s="474"/>
      <c r="CDB33" s="474"/>
      <c r="CDC33" s="474"/>
      <c r="CDD33" s="474"/>
      <c r="CDE33" s="474"/>
      <c r="CDF33" s="474"/>
      <c r="CDG33" s="474"/>
      <c r="CDH33" s="474"/>
      <c r="CDI33" s="474"/>
      <c r="CDJ33" s="474"/>
      <c r="CDK33" s="474"/>
      <c r="CDL33" s="474"/>
      <c r="CDM33" s="474"/>
      <c r="CDN33" s="474"/>
      <c r="CDO33" s="474"/>
      <c r="CDP33" s="474"/>
      <c r="CDQ33" s="474"/>
      <c r="CDR33" s="474"/>
      <c r="CDS33" s="474"/>
      <c r="CDT33" s="474"/>
      <c r="CDU33" s="474"/>
      <c r="CDV33" s="474"/>
      <c r="CDW33" s="474"/>
      <c r="CDX33" s="474"/>
      <c r="CDY33" s="474"/>
      <c r="CDZ33" s="474"/>
      <c r="CEA33" s="474"/>
      <c r="CEB33" s="474"/>
      <c r="CEC33" s="474"/>
      <c r="CED33" s="474"/>
      <c r="CEE33" s="474"/>
      <c r="CEF33" s="474"/>
      <c r="CEG33" s="474"/>
      <c r="CEH33" s="474"/>
      <c r="CEI33" s="474"/>
      <c r="CEJ33" s="474"/>
      <c r="CEK33" s="474"/>
      <c r="CEL33" s="474"/>
      <c r="CEM33" s="474"/>
      <c r="CEN33" s="474"/>
      <c r="CEO33" s="474"/>
      <c r="CEP33" s="474"/>
      <c r="CEQ33" s="474"/>
      <c r="CER33" s="474"/>
      <c r="CES33" s="474"/>
      <c r="CET33" s="474"/>
      <c r="CEU33" s="474"/>
      <c r="CEV33" s="474"/>
      <c r="CEW33" s="474"/>
      <c r="CEX33" s="474"/>
      <c r="CEY33" s="474"/>
      <c r="CEZ33" s="474"/>
      <c r="CFA33" s="474"/>
      <c r="CFB33" s="474"/>
      <c r="CFC33" s="474"/>
      <c r="CFD33" s="474"/>
      <c r="CFE33" s="474"/>
      <c r="CFF33" s="474"/>
      <c r="CFG33" s="474"/>
      <c r="CFH33" s="474"/>
      <c r="CFI33" s="474"/>
      <c r="CFJ33" s="474"/>
      <c r="CFK33" s="474"/>
      <c r="CFL33" s="474"/>
      <c r="CFM33" s="474"/>
      <c r="CFN33" s="474"/>
      <c r="CFO33" s="474"/>
      <c r="CFP33" s="474"/>
      <c r="CFQ33" s="474"/>
      <c r="CFR33" s="474"/>
      <c r="CFS33" s="474"/>
      <c r="CFT33" s="474"/>
      <c r="CFU33" s="474"/>
      <c r="CFV33" s="474"/>
      <c r="CFW33" s="474"/>
      <c r="CFX33" s="474"/>
      <c r="CFY33" s="474"/>
      <c r="CFZ33" s="474"/>
      <c r="CGA33" s="474"/>
      <c r="CGB33" s="474"/>
      <c r="CGC33" s="474"/>
      <c r="CGD33" s="474"/>
      <c r="CGE33" s="474"/>
      <c r="CGF33" s="474"/>
      <c r="CGG33" s="474"/>
      <c r="CGH33" s="474"/>
      <c r="CGI33" s="474"/>
      <c r="CGJ33" s="474"/>
      <c r="CGK33" s="474"/>
      <c r="CGL33" s="474"/>
      <c r="CGM33" s="474"/>
      <c r="CGN33" s="474"/>
      <c r="CGO33" s="474"/>
      <c r="CGP33" s="474"/>
      <c r="CGQ33" s="474"/>
      <c r="CGR33" s="474"/>
      <c r="CGS33" s="474"/>
      <c r="CGT33" s="474"/>
      <c r="CGU33" s="474"/>
      <c r="CGV33" s="474"/>
      <c r="CGW33" s="474"/>
      <c r="CGX33" s="474"/>
      <c r="CGY33" s="474"/>
      <c r="CGZ33" s="474"/>
      <c r="CHA33" s="474"/>
      <c r="CHB33" s="474"/>
      <c r="CHC33" s="474"/>
      <c r="CHD33" s="474"/>
      <c r="CHE33" s="474"/>
      <c r="CHF33" s="474"/>
      <c r="CHG33" s="474"/>
      <c r="CHH33" s="474"/>
      <c r="CHI33" s="474"/>
      <c r="CHJ33" s="474"/>
      <c r="CHK33" s="474"/>
      <c r="CHL33" s="474"/>
      <c r="CHM33" s="474"/>
      <c r="CHN33" s="474"/>
      <c r="CHO33" s="474"/>
      <c r="CHP33" s="474"/>
      <c r="CHQ33" s="474"/>
      <c r="CHR33" s="474"/>
      <c r="CHS33" s="474"/>
      <c r="CHT33" s="474"/>
      <c r="CHU33" s="474"/>
      <c r="CHV33" s="474"/>
      <c r="CHW33" s="474"/>
      <c r="CHX33" s="474"/>
      <c r="CHY33" s="474"/>
      <c r="CHZ33" s="474"/>
      <c r="CIA33" s="474"/>
      <c r="CIB33" s="474"/>
      <c r="CIC33" s="474"/>
      <c r="CID33" s="474"/>
      <c r="CIE33" s="474"/>
      <c r="CIF33" s="474"/>
      <c r="CIG33" s="474"/>
      <c r="CIH33" s="474"/>
      <c r="CII33" s="474"/>
      <c r="CIJ33" s="474"/>
      <c r="CIK33" s="474"/>
      <c r="CIL33" s="474"/>
      <c r="CIM33" s="474"/>
      <c r="CIN33" s="474"/>
      <c r="CIO33" s="474"/>
      <c r="CIP33" s="474"/>
      <c r="CIQ33" s="474"/>
      <c r="CIR33" s="474"/>
      <c r="CIS33" s="474"/>
      <c r="CIT33" s="474"/>
      <c r="CIU33" s="474"/>
      <c r="CIV33" s="474"/>
      <c r="CIW33" s="474"/>
      <c r="CIX33" s="474"/>
      <c r="CIY33" s="474"/>
      <c r="CIZ33" s="474"/>
      <c r="CJA33" s="474"/>
      <c r="CJB33" s="474"/>
      <c r="CJC33" s="474"/>
      <c r="CJD33" s="474"/>
      <c r="CJE33" s="474"/>
      <c r="CJF33" s="474"/>
      <c r="CJG33" s="474"/>
      <c r="CJH33" s="474"/>
      <c r="CJI33" s="474"/>
      <c r="CJJ33" s="474"/>
      <c r="CJK33" s="474"/>
      <c r="CJL33" s="474"/>
      <c r="CJM33" s="474"/>
      <c r="CJN33" s="474"/>
      <c r="CJO33" s="474"/>
      <c r="CJP33" s="474"/>
      <c r="CJQ33" s="474"/>
      <c r="CJR33" s="474"/>
      <c r="CJS33" s="474"/>
      <c r="CJT33" s="474"/>
      <c r="CJU33" s="474"/>
      <c r="CJV33" s="474"/>
      <c r="CJW33" s="474"/>
      <c r="CJX33" s="474"/>
      <c r="CJY33" s="474"/>
      <c r="CJZ33" s="474"/>
      <c r="CKA33" s="474"/>
      <c r="CKB33" s="474"/>
      <c r="CKC33" s="474"/>
      <c r="CKD33" s="474"/>
      <c r="CKE33" s="474"/>
      <c r="CKF33" s="474"/>
      <c r="CKG33" s="474"/>
      <c r="CKH33" s="474"/>
      <c r="CKI33" s="474"/>
      <c r="CKJ33" s="474"/>
      <c r="CKK33" s="474"/>
      <c r="CKL33" s="474"/>
      <c r="CKM33" s="474"/>
      <c r="CKN33" s="474"/>
      <c r="CKO33" s="474"/>
      <c r="CKP33" s="474"/>
      <c r="CKQ33" s="474"/>
      <c r="CKR33" s="474"/>
      <c r="CKS33" s="474"/>
      <c r="CKT33" s="474"/>
      <c r="CKU33" s="474"/>
      <c r="CKV33" s="474"/>
      <c r="CKW33" s="474"/>
      <c r="CKX33" s="474"/>
      <c r="CKY33" s="474"/>
      <c r="CKZ33" s="474"/>
      <c r="CLA33" s="474"/>
      <c r="CLB33" s="474"/>
      <c r="CLC33" s="474"/>
      <c r="CLD33" s="474"/>
      <c r="CLE33" s="474"/>
      <c r="CLF33" s="474"/>
      <c r="CLG33" s="474"/>
      <c r="CLH33" s="474"/>
      <c r="CLI33" s="474"/>
      <c r="CLJ33" s="474"/>
      <c r="CLK33" s="474"/>
      <c r="CLL33" s="474"/>
      <c r="CLM33" s="474"/>
      <c r="CLN33" s="474"/>
      <c r="CLO33" s="474"/>
      <c r="CLP33" s="474"/>
      <c r="CLQ33" s="474"/>
      <c r="CLR33" s="474"/>
      <c r="CLS33" s="474"/>
      <c r="CLT33" s="474"/>
      <c r="CLU33" s="474"/>
      <c r="CLV33" s="474"/>
      <c r="CLW33" s="474"/>
      <c r="CLX33" s="474"/>
      <c r="CLY33" s="474"/>
      <c r="CLZ33" s="474"/>
      <c r="CMA33" s="474"/>
      <c r="CMB33" s="474"/>
      <c r="CMC33" s="474"/>
      <c r="CMD33" s="474"/>
      <c r="CME33" s="474"/>
      <c r="CMF33" s="474"/>
      <c r="CMG33" s="474"/>
      <c r="CMH33" s="474"/>
      <c r="CMI33" s="474"/>
      <c r="CMJ33" s="474"/>
      <c r="CMK33" s="474"/>
      <c r="CML33" s="474"/>
      <c r="CMM33" s="474"/>
      <c r="CMN33" s="474"/>
      <c r="CMO33" s="474"/>
      <c r="CMP33" s="474"/>
      <c r="CMQ33" s="474"/>
      <c r="CMR33" s="474"/>
      <c r="CMS33" s="474"/>
      <c r="CMT33" s="474"/>
      <c r="CMU33" s="474"/>
      <c r="CMV33" s="474"/>
      <c r="CMW33" s="474"/>
      <c r="CMX33" s="474"/>
      <c r="CMY33" s="474"/>
      <c r="CMZ33" s="474"/>
      <c r="CNA33" s="474"/>
      <c r="CNB33" s="474"/>
      <c r="CNC33" s="474"/>
      <c r="CND33" s="474"/>
      <c r="CNE33" s="474"/>
      <c r="CNF33" s="474"/>
      <c r="CNG33" s="474"/>
      <c r="CNH33" s="474"/>
      <c r="CNI33" s="474"/>
      <c r="CNJ33" s="474"/>
      <c r="CNK33" s="474"/>
      <c r="CNL33" s="474"/>
      <c r="CNM33" s="474"/>
      <c r="CNN33" s="474"/>
      <c r="CNO33" s="474"/>
      <c r="CNP33" s="474"/>
      <c r="CNQ33" s="474"/>
      <c r="CNR33" s="474"/>
      <c r="CNS33" s="474"/>
      <c r="CNT33" s="474"/>
      <c r="CNU33" s="474"/>
      <c r="CNV33" s="474"/>
      <c r="CNW33" s="474"/>
      <c r="CNX33" s="474"/>
      <c r="CNY33" s="474"/>
      <c r="CNZ33" s="474"/>
      <c r="COA33" s="474"/>
      <c r="COB33" s="474"/>
      <c r="COC33" s="474"/>
      <c r="COD33" s="474"/>
      <c r="COE33" s="474"/>
      <c r="COF33" s="474"/>
      <c r="COG33" s="474"/>
      <c r="COH33" s="474"/>
      <c r="COI33" s="474"/>
      <c r="COJ33" s="474"/>
      <c r="COK33" s="474"/>
      <c r="COL33" s="474"/>
      <c r="COM33" s="474"/>
      <c r="CON33" s="474"/>
      <c r="COO33" s="474"/>
      <c r="COP33" s="474"/>
      <c r="COQ33" s="474"/>
      <c r="COR33" s="474"/>
      <c r="COS33" s="474"/>
      <c r="COT33" s="474"/>
      <c r="COU33" s="474"/>
      <c r="COV33" s="474"/>
      <c r="COW33" s="474"/>
      <c r="COX33" s="474"/>
      <c r="COY33" s="474"/>
      <c r="COZ33" s="474"/>
      <c r="CPA33" s="474"/>
      <c r="CPB33" s="474"/>
      <c r="CPC33" s="474"/>
      <c r="CPD33" s="474"/>
      <c r="CPE33" s="474"/>
      <c r="CPF33" s="474"/>
      <c r="CPG33" s="474"/>
      <c r="CPH33" s="474"/>
      <c r="CPI33" s="474"/>
      <c r="CPJ33" s="474"/>
      <c r="CPK33" s="474"/>
      <c r="CPL33" s="474"/>
      <c r="CPM33" s="474"/>
      <c r="CPN33" s="474"/>
      <c r="CPO33" s="474"/>
      <c r="CPP33" s="474"/>
      <c r="CPQ33" s="474"/>
      <c r="CPR33" s="474"/>
      <c r="CPS33" s="474"/>
      <c r="CPT33" s="474"/>
      <c r="CPU33" s="474"/>
      <c r="CPV33" s="474"/>
      <c r="CPW33" s="474"/>
      <c r="CPX33" s="474"/>
      <c r="CPY33" s="474"/>
      <c r="CPZ33" s="474"/>
      <c r="CQA33" s="474"/>
      <c r="CQB33" s="474"/>
      <c r="CQC33" s="474"/>
      <c r="CQD33" s="474"/>
      <c r="CQE33" s="474"/>
      <c r="CQF33" s="474"/>
      <c r="CQG33" s="474"/>
      <c r="CQH33" s="474"/>
      <c r="CQI33" s="474"/>
      <c r="CQJ33" s="474"/>
      <c r="CQK33" s="474"/>
      <c r="CQL33" s="474"/>
      <c r="CQM33" s="474"/>
      <c r="CQN33" s="474"/>
      <c r="CQO33" s="474"/>
      <c r="CQP33" s="474"/>
      <c r="CQQ33" s="474"/>
      <c r="CQR33" s="474"/>
      <c r="CQS33" s="474"/>
      <c r="CQT33" s="474"/>
      <c r="CQU33" s="474"/>
      <c r="CQV33" s="474"/>
      <c r="CQW33" s="474"/>
      <c r="CQX33" s="474"/>
      <c r="CQY33" s="474"/>
      <c r="CQZ33" s="474"/>
      <c r="CRA33" s="474"/>
      <c r="CRB33" s="474"/>
      <c r="CRC33" s="474"/>
      <c r="CRD33" s="474"/>
      <c r="CRE33" s="474"/>
      <c r="CRF33" s="474"/>
      <c r="CRG33" s="474"/>
      <c r="CRH33" s="474"/>
      <c r="CRI33" s="474"/>
      <c r="CRJ33" s="474"/>
      <c r="CRK33" s="474"/>
      <c r="CRL33" s="474"/>
      <c r="CRM33" s="474"/>
      <c r="CRN33" s="474"/>
      <c r="CRO33" s="474"/>
      <c r="CRP33" s="474"/>
      <c r="CRQ33" s="474"/>
      <c r="CRR33" s="474"/>
      <c r="CRS33" s="474"/>
      <c r="CRT33" s="474"/>
      <c r="CRU33" s="474"/>
      <c r="CRV33" s="474"/>
      <c r="CRW33" s="474"/>
      <c r="CRX33" s="474"/>
      <c r="CRY33" s="474"/>
      <c r="CRZ33" s="474"/>
      <c r="CSA33" s="474"/>
      <c r="CSB33" s="474"/>
      <c r="CSC33" s="474"/>
      <c r="CSD33" s="474"/>
      <c r="CSE33" s="474"/>
      <c r="CSF33" s="474"/>
      <c r="CSG33" s="474"/>
      <c r="CSH33" s="474"/>
      <c r="CSI33" s="474"/>
      <c r="CSJ33" s="474"/>
      <c r="CSK33" s="474"/>
      <c r="CSL33" s="474"/>
      <c r="CSM33" s="474"/>
      <c r="CSN33" s="474"/>
      <c r="CSO33" s="474"/>
      <c r="CSP33" s="474"/>
      <c r="CSQ33" s="474"/>
      <c r="CSR33" s="474"/>
      <c r="CSS33" s="474"/>
      <c r="CST33" s="474"/>
      <c r="CSU33" s="474"/>
      <c r="CSV33" s="474"/>
      <c r="CSW33" s="474"/>
      <c r="CSX33" s="474"/>
      <c r="CSY33" s="474"/>
      <c r="CSZ33" s="474"/>
      <c r="CTA33" s="474"/>
      <c r="CTB33" s="474"/>
      <c r="CTC33" s="474"/>
      <c r="CTD33" s="474"/>
      <c r="CTE33" s="474"/>
      <c r="CTF33" s="474"/>
      <c r="CTG33" s="474"/>
      <c r="CTH33" s="474"/>
      <c r="CTI33" s="474"/>
      <c r="CTJ33" s="474"/>
      <c r="CTK33" s="474"/>
      <c r="CTL33" s="474"/>
      <c r="CTM33" s="474"/>
      <c r="CTN33" s="474"/>
      <c r="CTO33" s="474"/>
      <c r="CTP33" s="474"/>
      <c r="CTQ33" s="474"/>
      <c r="CTR33" s="474"/>
      <c r="CTS33" s="474"/>
      <c r="CTT33" s="474"/>
      <c r="CTU33" s="474"/>
      <c r="CTV33" s="474"/>
      <c r="CTW33" s="474"/>
      <c r="CTX33" s="474"/>
      <c r="CTY33" s="474"/>
      <c r="CTZ33" s="474"/>
      <c r="CUA33" s="474"/>
      <c r="CUB33" s="474"/>
      <c r="CUC33" s="474"/>
      <c r="CUD33" s="474"/>
      <c r="CUE33" s="474"/>
      <c r="CUF33" s="474"/>
      <c r="CUG33" s="474"/>
      <c r="CUH33" s="474"/>
      <c r="CUI33" s="474"/>
      <c r="CUJ33" s="474"/>
      <c r="CUK33" s="474"/>
      <c r="CUL33" s="474"/>
      <c r="CUM33" s="474"/>
      <c r="CUN33" s="474"/>
      <c r="CUO33" s="474"/>
      <c r="CUP33" s="474"/>
      <c r="CUQ33" s="474"/>
      <c r="CUR33" s="474"/>
      <c r="CUS33" s="474"/>
      <c r="CUT33" s="474"/>
      <c r="CUU33" s="474"/>
      <c r="CUV33" s="474"/>
      <c r="CUW33" s="474"/>
      <c r="CUX33" s="474"/>
      <c r="CUY33" s="474"/>
      <c r="CUZ33" s="474"/>
      <c r="CVA33" s="474"/>
      <c r="CVB33" s="474"/>
      <c r="CVC33" s="474"/>
      <c r="CVD33" s="474"/>
      <c r="CVE33" s="474"/>
      <c r="CVF33" s="474"/>
      <c r="CVG33" s="474"/>
      <c r="CVH33" s="474"/>
      <c r="CVI33" s="474"/>
      <c r="CVJ33" s="474"/>
      <c r="CVK33" s="474"/>
      <c r="CVL33" s="474"/>
      <c r="CVM33" s="474"/>
      <c r="CVN33" s="474"/>
      <c r="CVO33" s="474"/>
      <c r="CVP33" s="474"/>
      <c r="CVQ33" s="474"/>
      <c r="CVR33" s="474"/>
      <c r="CVS33" s="474"/>
      <c r="CVT33" s="474"/>
      <c r="CVU33" s="474"/>
      <c r="CVV33" s="474"/>
      <c r="CVW33" s="474"/>
      <c r="CVX33" s="474"/>
      <c r="CVY33" s="474"/>
      <c r="CVZ33" s="474"/>
      <c r="CWA33" s="474"/>
      <c r="CWB33" s="474"/>
      <c r="CWC33" s="474"/>
      <c r="CWD33" s="474"/>
      <c r="CWE33" s="474"/>
      <c r="CWF33" s="474"/>
      <c r="CWG33" s="474"/>
      <c r="CWH33" s="474"/>
      <c r="CWI33" s="474"/>
      <c r="CWJ33" s="474"/>
      <c r="CWK33" s="474"/>
      <c r="CWL33" s="474"/>
      <c r="CWM33" s="474"/>
      <c r="CWN33" s="474"/>
      <c r="CWO33" s="474"/>
      <c r="CWP33" s="474"/>
      <c r="CWQ33" s="474"/>
      <c r="CWR33" s="474"/>
      <c r="CWS33" s="474"/>
      <c r="CWT33" s="474"/>
      <c r="CWU33" s="474"/>
      <c r="CWV33" s="474"/>
      <c r="CWW33" s="474"/>
      <c r="CWX33" s="474"/>
      <c r="CWY33" s="474"/>
      <c r="CWZ33" s="474"/>
      <c r="CXA33" s="474"/>
      <c r="CXB33" s="474"/>
      <c r="CXC33" s="474"/>
      <c r="CXD33" s="474"/>
      <c r="CXE33" s="474"/>
      <c r="CXF33" s="474"/>
      <c r="CXG33" s="474"/>
      <c r="CXH33" s="474"/>
      <c r="CXI33" s="474"/>
      <c r="CXJ33" s="474"/>
      <c r="CXK33" s="474"/>
      <c r="CXL33" s="474"/>
      <c r="CXM33" s="474"/>
      <c r="CXN33" s="474"/>
      <c r="CXO33" s="474"/>
      <c r="CXP33" s="474"/>
      <c r="CXQ33" s="474"/>
      <c r="CXR33" s="474"/>
      <c r="CXS33" s="474"/>
      <c r="CXT33" s="474"/>
      <c r="CXU33" s="474"/>
      <c r="CXV33" s="474"/>
      <c r="CXW33" s="474"/>
      <c r="CXX33" s="474"/>
      <c r="CXY33" s="474"/>
      <c r="CXZ33" s="474"/>
      <c r="CYA33" s="474"/>
      <c r="CYB33" s="474"/>
      <c r="CYC33" s="474"/>
      <c r="CYD33" s="474"/>
      <c r="CYE33" s="474"/>
      <c r="CYF33" s="474"/>
      <c r="CYG33" s="474"/>
      <c r="CYH33" s="474"/>
      <c r="CYI33" s="474"/>
      <c r="CYJ33" s="474"/>
      <c r="CYK33" s="474"/>
      <c r="CYL33" s="474"/>
      <c r="CYM33" s="474"/>
      <c r="CYN33" s="474"/>
      <c r="CYO33" s="474"/>
      <c r="CYP33" s="474"/>
      <c r="CYQ33" s="474"/>
      <c r="CYR33" s="474"/>
      <c r="CYS33" s="474"/>
      <c r="CYT33" s="474"/>
      <c r="CYU33" s="474"/>
      <c r="CYV33" s="474"/>
      <c r="CYW33" s="474"/>
      <c r="CYX33" s="474"/>
      <c r="CYY33" s="474"/>
      <c r="CYZ33" s="474"/>
      <c r="CZA33" s="474"/>
      <c r="CZB33" s="474"/>
      <c r="CZC33" s="474"/>
      <c r="CZD33" s="474"/>
      <c r="CZE33" s="474"/>
      <c r="CZF33" s="474"/>
      <c r="CZG33" s="474"/>
      <c r="CZH33" s="474"/>
      <c r="CZI33" s="474"/>
      <c r="CZJ33" s="474"/>
      <c r="CZK33" s="474"/>
      <c r="CZL33" s="474"/>
      <c r="CZM33" s="474"/>
      <c r="CZN33" s="474"/>
      <c r="CZO33" s="474"/>
      <c r="CZP33" s="474"/>
      <c r="CZQ33" s="474"/>
      <c r="CZR33" s="474"/>
      <c r="CZS33" s="474"/>
      <c r="CZT33" s="474"/>
      <c r="CZU33" s="474"/>
      <c r="CZV33" s="474"/>
      <c r="CZW33" s="474"/>
      <c r="CZX33" s="474"/>
      <c r="CZY33" s="474"/>
      <c r="CZZ33" s="474"/>
      <c r="DAA33" s="474"/>
      <c r="DAB33" s="474"/>
      <c r="DAC33" s="474"/>
      <c r="DAD33" s="474"/>
      <c r="DAE33" s="474"/>
      <c r="DAF33" s="474"/>
      <c r="DAG33" s="474"/>
      <c r="DAH33" s="474"/>
      <c r="DAI33" s="474"/>
      <c r="DAJ33" s="474"/>
      <c r="DAK33" s="474"/>
      <c r="DAL33" s="474"/>
      <c r="DAM33" s="474"/>
      <c r="DAN33" s="474"/>
      <c r="DAO33" s="474"/>
      <c r="DAP33" s="474"/>
      <c r="DAQ33" s="474"/>
      <c r="DAR33" s="474"/>
      <c r="DAS33" s="474"/>
      <c r="DAT33" s="474"/>
      <c r="DAU33" s="474"/>
      <c r="DAV33" s="474"/>
      <c r="DAW33" s="474"/>
      <c r="DAX33" s="474"/>
      <c r="DAY33" s="474"/>
      <c r="DAZ33" s="474"/>
      <c r="DBA33" s="474"/>
      <c r="DBB33" s="474"/>
      <c r="DBC33" s="474"/>
      <c r="DBD33" s="474"/>
      <c r="DBE33" s="474"/>
      <c r="DBF33" s="474"/>
      <c r="DBG33" s="474"/>
      <c r="DBH33" s="474"/>
      <c r="DBI33" s="474"/>
      <c r="DBJ33" s="474"/>
      <c r="DBK33" s="474"/>
      <c r="DBL33" s="474"/>
      <c r="DBM33" s="474"/>
      <c r="DBN33" s="474"/>
      <c r="DBO33" s="474"/>
      <c r="DBP33" s="474"/>
      <c r="DBQ33" s="474"/>
      <c r="DBR33" s="474"/>
      <c r="DBS33" s="474"/>
      <c r="DBT33" s="474"/>
      <c r="DBU33" s="474"/>
      <c r="DBV33" s="474"/>
      <c r="DBW33" s="474"/>
      <c r="DBX33" s="474"/>
      <c r="DBY33" s="474"/>
      <c r="DBZ33" s="474"/>
      <c r="DCA33" s="474"/>
      <c r="DCB33" s="474"/>
      <c r="DCC33" s="474"/>
      <c r="DCD33" s="474"/>
      <c r="DCE33" s="474"/>
      <c r="DCF33" s="474"/>
      <c r="DCG33" s="474"/>
      <c r="DCH33" s="474"/>
      <c r="DCI33" s="474"/>
      <c r="DCJ33" s="474"/>
      <c r="DCK33" s="474"/>
      <c r="DCL33" s="474"/>
      <c r="DCM33" s="474"/>
      <c r="DCN33" s="474"/>
      <c r="DCO33" s="474"/>
      <c r="DCP33" s="474"/>
      <c r="DCQ33" s="474"/>
      <c r="DCR33" s="474"/>
      <c r="DCS33" s="474"/>
      <c r="DCT33" s="474"/>
      <c r="DCU33" s="474"/>
      <c r="DCV33" s="474"/>
      <c r="DCW33" s="474"/>
      <c r="DCX33" s="474"/>
      <c r="DCY33" s="474"/>
      <c r="DCZ33" s="474"/>
      <c r="DDA33" s="474"/>
      <c r="DDB33" s="474"/>
      <c r="DDC33" s="474"/>
      <c r="DDD33" s="474"/>
      <c r="DDE33" s="474"/>
      <c r="DDF33" s="474"/>
      <c r="DDG33" s="474"/>
      <c r="DDH33" s="474"/>
      <c r="DDI33" s="474"/>
      <c r="DDJ33" s="474"/>
      <c r="DDK33" s="474"/>
      <c r="DDL33" s="474"/>
      <c r="DDM33" s="474"/>
      <c r="DDN33" s="474"/>
      <c r="DDO33" s="474"/>
      <c r="DDP33" s="474"/>
      <c r="DDQ33" s="474"/>
      <c r="DDR33" s="474"/>
      <c r="DDS33" s="474"/>
      <c r="DDT33" s="474"/>
      <c r="DDU33" s="474"/>
      <c r="DDV33" s="474"/>
      <c r="DDW33" s="474"/>
      <c r="DDX33" s="474"/>
      <c r="DDY33" s="474"/>
      <c r="DDZ33" s="474"/>
      <c r="DEA33" s="474"/>
      <c r="DEB33" s="474"/>
      <c r="DEC33" s="474"/>
      <c r="DED33" s="474"/>
      <c r="DEE33" s="474"/>
      <c r="DEF33" s="474"/>
      <c r="DEG33" s="474"/>
      <c r="DEH33" s="474"/>
      <c r="DEI33" s="474"/>
      <c r="DEJ33" s="474"/>
      <c r="DEK33" s="474"/>
      <c r="DEL33" s="474"/>
      <c r="DEM33" s="474"/>
      <c r="DEN33" s="474"/>
      <c r="DEO33" s="474"/>
      <c r="DEP33" s="474"/>
      <c r="DEQ33" s="474"/>
      <c r="DER33" s="474"/>
      <c r="DES33" s="474"/>
      <c r="DET33" s="474"/>
      <c r="DEU33" s="474"/>
      <c r="DEV33" s="474"/>
      <c r="DEW33" s="474"/>
      <c r="DEX33" s="474"/>
      <c r="DEY33" s="474"/>
      <c r="DEZ33" s="474"/>
      <c r="DFA33" s="474"/>
      <c r="DFB33" s="474"/>
      <c r="DFC33" s="474"/>
      <c r="DFD33" s="474"/>
      <c r="DFE33" s="474"/>
      <c r="DFF33" s="474"/>
      <c r="DFG33" s="474"/>
      <c r="DFH33" s="474"/>
      <c r="DFI33" s="474"/>
      <c r="DFJ33" s="474"/>
      <c r="DFK33" s="474"/>
      <c r="DFL33" s="474"/>
      <c r="DFM33" s="474"/>
      <c r="DFN33" s="474"/>
      <c r="DFO33" s="474"/>
      <c r="DFP33" s="474"/>
      <c r="DFQ33" s="474"/>
      <c r="DFR33" s="474"/>
      <c r="DFS33" s="474"/>
      <c r="DFT33" s="474"/>
      <c r="DFU33" s="474"/>
      <c r="DFV33" s="474"/>
      <c r="DFW33" s="474"/>
      <c r="DFX33" s="474"/>
      <c r="DFY33" s="474"/>
      <c r="DFZ33" s="474"/>
      <c r="DGA33" s="474"/>
      <c r="DGB33" s="474"/>
      <c r="DGC33" s="474"/>
      <c r="DGD33" s="474"/>
      <c r="DGE33" s="474"/>
      <c r="DGF33" s="474"/>
      <c r="DGG33" s="474"/>
      <c r="DGH33" s="474"/>
      <c r="DGI33" s="474"/>
      <c r="DGJ33" s="474"/>
      <c r="DGK33" s="474"/>
      <c r="DGL33" s="474"/>
      <c r="DGM33" s="474"/>
      <c r="DGN33" s="474"/>
      <c r="DGO33" s="474"/>
      <c r="DGP33" s="474"/>
      <c r="DGQ33" s="474"/>
      <c r="DGR33" s="474"/>
      <c r="DGS33" s="474"/>
      <c r="DGT33" s="474"/>
      <c r="DGU33" s="474"/>
      <c r="DGV33" s="474"/>
      <c r="DGW33" s="474"/>
      <c r="DGX33" s="474"/>
      <c r="DGY33" s="474"/>
      <c r="DGZ33" s="474"/>
      <c r="DHA33" s="474"/>
      <c r="DHB33" s="474"/>
      <c r="DHC33" s="474"/>
      <c r="DHD33" s="474"/>
      <c r="DHE33" s="474"/>
      <c r="DHF33" s="474"/>
      <c r="DHG33" s="474"/>
      <c r="DHH33" s="474"/>
      <c r="DHI33" s="474"/>
      <c r="DHJ33" s="474"/>
      <c r="DHK33" s="474"/>
      <c r="DHL33" s="474"/>
      <c r="DHM33" s="474"/>
      <c r="DHN33" s="474"/>
      <c r="DHO33" s="474"/>
      <c r="DHP33" s="474"/>
      <c r="DHQ33" s="474"/>
      <c r="DHR33" s="474"/>
      <c r="DHS33" s="474"/>
      <c r="DHT33" s="474"/>
      <c r="DHU33" s="474"/>
      <c r="DHV33" s="474"/>
      <c r="DHW33" s="474"/>
      <c r="DHX33" s="474"/>
      <c r="DHY33" s="474"/>
      <c r="DHZ33" s="474"/>
      <c r="DIA33" s="474"/>
      <c r="DIB33" s="474"/>
      <c r="DIC33" s="474"/>
      <c r="DID33" s="474"/>
      <c r="DIE33" s="474"/>
      <c r="DIF33" s="474"/>
      <c r="DIG33" s="474"/>
      <c r="DIH33" s="474"/>
      <c r="DII33" s="474"/>
      <c r="DIJ33" s="474"/>
      <c r="DIK33" s="474"/>
      <c r="DIL33" s="474"/>
      <c r="DIM33" s="474"/>
      <c r="DIN33" s="474"/>
      <c r="DIO33" s="474"/>
      <c r="DIP33" s="474"/>
      <c r="DIQ33" s="474"/>
      <c r="DIR33" s="474"/>
      <c r="DIS33" s="474"/>
      <c r="DIT33" s="474"/>
      <c r="DIU33" s="474"/>
      <c r="DIV33" s="474"/>
      <c r="DIW33" s="474"/>
      <c r="DIX33" s="474"/>
      <c r="DIY33" s="474"/>
      <c r="DIZ33" s="474"/>
      <c r="DJA33" s="474"/>
      <c r="DJB33" s="474"/>
      <c r="DJC33" s="474"/>
      <c r="DJD33" s="474"/>
      <c r="DJE33" s="474"/>
      <c r="DJF33" s="474"/>
      <c r="DJG33" s="474"/>
      <c r="DJH33" s="474"/>
      <c r="DJI33" s="474"/>
      <c r="DJJ33" s="474"/>
      <c r="DJK33" s="474"/>
      <c r="DJL33" s="474"/>
      <c r="DJM33" s="474"/>
      <c r="DJN33" s="474"/>
      <c r="DJO33" s="474"/>
      <c r="DJP33" s="474"/>
      <c r="DJQ33" s="474"/>
      <c r="DJR33" s="474"/>
      <c r="DJS33" s="474"/>
      <c r="DJT33" s="474"/>
      <c r="DJU33" s="474"/>
      <c r="DJV33" s="474"/>
      <c r="DJW33" s="474"/>
      <c r="DJX33" s="474"/>
      <c r="DJY33" s="474"/>
      <c r="DJZ33" s="474"/>
      <c r="DKA33" s="474"/>
      <c r="DKB33" s="474"/>
      <c r="DKC33" s="474"/>
      <c r="DKD33" s="474"/>
      <c r="DKE33" s="474"/>
      <c r="DKF33" s="474"/>
      <c r="DKG33" s="474"/>
      <c r="DKH33" s="474"/>
      <c r="DKI33" s="474"/>
      <c r="DKJ33" s="474"/>
      <c r="DKK33" s="474"/>
      <c r="DKL33" s="474"/>
      <c r="DKM33" s="474"/>
      <c r="DKN33" s="474"/>
      <c r="DKO33" s="474"/>
      <c r="DKP33" s="474"/>
      <c r="DKQ33" s="474"/>
      <c r="DKR33" s="474"/>
      <c r="DKS33" s="474"/>
      <c r="DKT33" s="474"/>
      <c r="DKU33" s="474"/>
      <c r="DKV33" s="474"/>
      <c r="DKW33" s="474"/>
      <c r="DKX33" s="474"/>
      <c r="DKY33" s="474"/>
      <c r="DKZ33" s="474"/>
      <c r="DLA33" s="474"/>
      <c r="DLB33" s="474"/>
      <c r="DLC33" s="474"/>
      <c r="DLD33" s="474"/>
      <c r="DLE33" s="474"/>
      <c r="DLF33" s="474"/>
      <c r="DLG33" s="474"/>
      <c r="DLH33" s="474"/>
      <c r="DLI33" s="474"/>
      <c r="DLJ33" s="474"/>
      <c r="DLK33" s="474"/>
      <c r="DLL33" s="474"/>
      <c r="DLM33" s="474"/>
      <c r="DLN33" s="474"/>
      <c r="DLO33" s="474"/>
      <c r="DLP33" s="474"/>
      <c r="DLQ33" s="474"/>
      <c r="DLR33" s="474"/>
      <c r="DLS33" s="474"/>
      <c r="DLT33" s="474"/>
      <c r="DLU33" s="474"/>
      <c r="DLV33" s="474"/>
      <c r="DLW33" s="474"/>
      <c r="DLX33" s="474"/>
      <c r="DLY33" s="474"/>
      <c r="DLZ33" s="474"/>
      <c r="DMA33" s="474"/>
      <c r="DMB33" s="474"/>
      <c r="DMC33" s="474"/>
      <c r="DMD33" s="474"/>
      <c r="DME33" s="474"/>
      <c r="DMF33" s="474"/>
      <c r="DMG33" s="474"/>
      <c r="DMH33" s="474"/>
      <c r="DMI33" s="474"/>
      <c r="DMJ33" s="474"/>
      <c r="DMK33" s="474"/>
      <c r="DML33" s="474"/>
      <c r="DMM33" s="474"/>
      <c r="DMN33" s="474"/>
      <c r="DMO33" s="474"/>
      <c r="DMP33" s="474"/>
      <c r="DMQ33" s="474"/>
      <c r="DMR33" s="474"/>
      <c r="DMS33" s="474"/>
      <c r="DMT33" s="474"/>
      <c r="DMU33" s="474"/>
      <c r="DMV33" s="474"/>
      <c r="DMW33" s="474"/>
      <c r="DMX33" s="474"/>
      <c r="DMY33" s="474"/>
      <c r="DMZ33" s="474"/>
      <c r="DNA33" s="474"/>
      <c r="DNB33" s="474"/>
      <c r="DNC33" s="474"/>
      <c r="DND33" s="474"/>
      <c r="DNE33" s="474"/>
      <c r="DNF33" s="474"/>
      <c r="DNG33" s="474"/>
      <c r="DNH33" s="474"/>
      <c r="DNI33" s="474"/>
      <c r="DNJ33" s="474"/>
      <c r="DNK33" s="474"/>
      <c r="DNL33" s="474"/>
      <c r="DNM33" s="474"/>
      <c r="DNN33" s="474"/>
      <c r="DNO33" s="474"/>
      <c r="DNP33" s="474"/>
      <c r="DNQ33" s="474"/>
      <c r="DNR33" s="474"/>
      <c r="DNS33" s="474"/>
      <c r="DNT33" s="474"/>
      <c r="DNU33" s="474"/>
      <c r="DNV33" s="474"/>
      <c r="DNW33" s="474"/>
      <c r="DNX33" s="474"/>
      <c r="DNY33" s="474"/>
      <c r="DNZ33" s="474"/>
      <c r="DOA33" s="474"/>
      <c r="DOB33" s="474"/>
      <c r="DOC33" s="474"/>
      <c r="DOD33" s="474"/>
      <c r="DOE33" s="474"/>
      <c r="DOF33" s="474"/>
      <c r="DOG33" s="474"/>
      <c r="DOH33" s="474"/>
      <c r="DOI33" s="474"/>
      <c r="DOJ33" s="474"/>
      <c r="DOK33" s="474"/>
      <c r="DOL33" s="474"/>
      <c r="DOM33" s="474"/>
      <c r="DON33" s="474"/>
      <c r="DOO33" s="474"/>
      <c r="DOP33" s="474"/>
      <c r="DOQ33" s="474"/>
      <c r="DOR33" s="474"/>
      <c r="DOS33" s="474"/>
      <c r="DOT33" s="474"/>
      <c r="DOU33" s="474"/>
      <c r="DOV33" s="474"/>
      <c r="DOW33" s="474"/>
      <c r="DOX33" s="474"/>
      <c r="DOY33" s="474"/>
      <c r="DOZ33" s="474"/>
      <c r="DPA33" s="474"/>
      <c r="DPB33" s="474"/>
      <c r="DPC33" s="474"/>
      <c r="DPD33" s="474"/>
      <c r="DPE33" s="474"/>
      <c r="DPF33" s="474"/>
      <c r="DPG33" s="474"/>
      <c r="DPH33" s="474"/>
      <c r="DPI33" s="474"/>
      <c r="DPJ33" s="474"/>
      <c r="DPK33" s="474"/>
      <c r="DPL33" s="474"/>
      <c r="DPM33" s="474"/>
      <c r="DPN33" s="474"/>
      <c r="DPO33" s="474"/>
      <c r="DPP33" s="474"/>
      <c r="DPQ33" s="474"/>
      <c r="DPR33" s="474"/>
      <c r="DPS33" s="474"/>
      <c r="DPT33" s="474"/>
      <c r="DPU33" s="474"/>
      <c r="DPV33" s="474"/>
      <c r="DPW33" s="474"/>
      <c r="DPX33" s="474"/>
      <c r="DPY33" s="474"/>
      <c r="DPZ33" s="474"/>
      <c r="DQA33" s="474"/>
      <c r="DQB33" s="474"/>
      <c r="DQC33" s="474"/>
      <c r="DQD33" s="474"/>
      <c r="DQE33" s="474"/>
      <c r="DQF33" s="474"/>
      <c r="DQG33" s="474"/>
      <c r="DQH33" s="474"/>
      <c r="DQI33" s="474"/>
      <c r="DQJ33" s="474"/>
      <c r="DQK33" s="474"/>
      <c r="DQL33" s="474"/>
      <c r="DQM33" s="474"/>
      <c r="DQN33" s="474"/>
      <c r="DQO33" s="474"/>
      <c r="DQP33" s="474"/>
      <c r="DQQ33" s="474"/>
      <c r="DQR33" s="474"/>
      <c r="DQS33" s="474"/>
      <c r="DQT33" s="474"/>
      <c r="DQU33" s="474"/>
      <c r="DQV33" s="474"/>
      <c r="DQW33" s="474"/>
      <c r="DQX33" s="474"/>
      <c r="DQY33" s="474"/>
      <c r="DQZ33" s="474"/>
      <c r="DRA33" s="474"/>
      <c r="DRB33" s="474"/>
      <c r="DRC33" s="474"/>
      <c r="DRD33" s="474"/>
      <c r="DRE33" s="474"/>
      <c r="DRF33" s="474"/>
      <c r="DRG33" s="474"/>
      <c r="DRH33" s="474"/>
      <c r="DRI33" s="474"/>
      <c r="DRJ33" s="474"/>
      <c r="DRK33" s="474"/>
      <c r="DRL33" s="474"/>
      <c r="DRM33" s="474"/>
      <c r="DRN33" s="474"/>
      <c r="DRO33" s="474"/>
      <c r="DRP33" s="474"/>
      <c r="DRQ33" s="474"/>
      <c r="DRR33" s="474"/>
      <c r="DRS33" s="474"/>
      <c r="DRT33" s="474"/>
      <c r="DRU33" s="474"/>
      <c r="DRV33" s="474"/>
      <c r="DRW33" s="474"/>
      <c r="DRX33" s="474"/>
      <c r="DRY33" s="474"/>
      <c r="DRZ33" s="474"/>
      <c r="DSA33" s="474"/>
      <c r="DSB33" s="474"/>
      <c r="DSC33" s="474"/>
      <c r="DSD33" s="474"/>
      <c r="DSE33" s="474"/>
      <c r="DSF33" s="474"/>
      <c r="DSG33" s="474"/>
      <c r="DSH33" s="474"/>
      <c r="DSI33" s="474"/>
      <c r="DSJ33" s="474"/>
      <c r="DSK33" s="474"/>
      <c r="DSL33" s="474"/>
      <c r="DSM33" s="474"/>
      <c r="DSN33" s="474"/>
      <c r="DSO33" s="474"/>
      <c r="DSP33" s="474"/>
      <c r="DSQ33" s="474"/>
      <c r="DSR33" s="474"/>
      <c r="DSS33" s="474"/>
      <c r="DST33" s="474"/>
      <c r="DSU33" s="474"/>
      <c r="DSV33" s="474"/>
      <c r="DSW33" s="474"/>
      <c r="DSX33" s="474"/>
      <c r="DSY33" s="474"/>
      <c r="DSZ33" s="474"/>
      <c r="DTA33" s="474"/>
      <c r="DTB33" s="474"/>
      <c r="DTC33" s="474"/>
      <c r="DTD33" s="474"/>
      <c r="DTE33" s="474"/>
      <c r="DTF33" s="474"/>
      <c r="DTG33" s="474"/>
      <c r="DTH33" s="474"/>
      <c r="DTI33" s="474"/>
      <c r="DTJ33" s="474"/>
      <c r="DTK33" s="474"/>
      <c r="DTL33" s="474"/>
      <c r="DTM33" s="474"/>
      <c r="DTN33" s="474"/>
      <c r="DTO33" s="474"/>
      <c r="DTP33" s="474"/>
      <c r="DTQ33" s="474"/>
      <c r="DTR33" s="474"/>
      <c r="DTS33" s="474"/>
      <c r="DTT33" s="474"/>
      <c r="DTU33" s="474"/>
      <c r="DTV33" s="474"/>
      <c r="DTW33" s="474"/>
      <c r="DTX33" s="474"/>
      <c r="DTY33" s="474"/>
      <c r="DTZ33" s="474"/>
      <c r="DUA33" s="474"/>
      <c r="DUB33" s="474"/>
      <c r="DUC33" s="474"/>
      <c r="DUD33" s="474"/>
      <c r="DUE33" s="474"/>
      <c r="DUF33" s="474"/>
      <c r="DUG33" s="474"/>
      <c r="DUH33" s="474"/>
      <c r="DUI33" s="474"/>
      <c r="DUJ33" s="474"/>
      <c r="DUK33" s="474"/>
      <c r="DUL33" s="474"/>
      <c r="DUM33" s="474"/>
      <c r="DUN33" s="474"/>
      <c r="DUO33" s="474"/>
      <c r="DUP33" s="474"/>
      <c r="DUQ33" s="474"/>
      <c r="DUR33" s="474"/>
      <c r="DUS33" s="474"/>
      <c r="DUT33" s="474"/>
      <c r="DUU33" s="474"/>
      <c r="DUV33" s="474"/>
      <c r="DUW33" s="474"/>
      <c r="DUX33" s="474"/>
      <c r="DUY33" s="474"/>
      <c r="DUZ33" s="474"/>
      <c r="DVA33" s="474"/>
      <c r="DVB33" s="474"/>
      <c r="DVC33" s="474"/>
      <c r="DVD33" s="474"/>
      <c r="DVE33" s="474"/>
      <c r="DVF33" s="474"/>
      <c r="DVG33" s="474"/>
      <c r="DVH33" s="474"/>
      <c r="DVI33" s="474"/>
      <c r="DVJ33" s="474"/>
      <c r="DVK33" s="474"/>
      <c r="DVL33" s="474"/>
      <c r="DVM33" s="474"/>
      <c r="DVN33" s="474"/>
      <c r="DVO33" s="474"/>
      <c r="DVP33" s="474"/>
      <c r="DVQ33" s="474"/>
      <c r="DVR33" s="474"/>
      <c r="DVS33" s="474"/>
      <c r="DVT33" s="474"/>
      <c r="DVU33" s="474"/>
      <c r="DVV33" s="474"/>
      <c r="DVW33" s="474"/>
      <c r="DVX33" s="474"/>
      <c r="DVY33" s="474"/>
      <c r="DVZ33" s="474"/>
      <c r="DWA33" s="474"/>
      <c r="DWB33" s="474"/>
      <c r="DWC33" s="474"/>
      <c r="DWD33" s="474"/>
      <c r="DWE33" s="474"/>
      <c r="DWF33" s="474"/>
      <c r="DWG33" s="474"/>
      <c r="DWH33" s="474"/>
      <c r="DWI33" s="474"/>
      <c r="DWJ33" s="474"/>
      <c r="DWK33" s="474"/>
      <c r="DWL33" s="474"/>
      <c r="DWM33" s="474"/>
      <c r="DWN33" s="474"/>
      <c r="DWO33" s="474"/>
      <c r="DWP33" s="474"/>
      <c r="DWQ33" s="474"/>
      <c r="DWR33" s="474"/>
      <c r="DWS33" s="474"/>
      <c r="DWT33" s="474"/>
      <c r="DWU33" s="474"/>
      <c r="DWV33" s="474"/>
      <c r="DWW33" s="474"/>
      <c r="DWX33" s="474"/>
      <c r="DWY33" s="474"/>
      <c r="DWZ33" s="474"/>
      <c r="DXA33" s="474"/>
      <c r="DXB33" s="474"/>
      <c r="DXC33" s="474"/>
      <c r="DXD33" s="474"/>
      <c r="DXE33" s="474"/>
      <c r="DXF33" s="474"/>
      <c r="DXG33" s="474"/>
      <c r="DXH33" s="474"/>
      <c r="DXI33" s="474"/>
      <c r="DXJ33" s="474"/>
      <c r="DXK33" s="474"/>
      <c r="DXL33" s="474"/>
      <c r="DXM33" s="474"/>
      <c r="DXN33" s="474"/>
      <c r="DXO33" s="474"/>
      <c r="DXP33" s="474"/>
      <c r="DXQ33" s="474"/>
      <c r="DXR33" s="474"/>
      <c r="DXS33" s="474"/>
      <c r="DXT33" s="474"/>
      <c r="DXU33" s="474"/>
      <c r="DXV33" s="474"/>
      <c r="DXW33" s="474"/>
      <c r="DXX33" s="474"/>
      <c r="DXY33" s="474"/>
      <c r="DXZ33" s="474"/>
      <c r="DYA33" s="474"/>
      <c r="DYB33" s="474"/>
      <c r="DYC33" s="474"/>
      <c r="DYD33" s="474"/>
      <c r="DYE33" s="474"/>
      <c r="DYF33" s="474"/>
      <c r="DYG33" s="474"/>
      <c r="DYH33" s="474"/>
      <c r="DYI33" s="474"/>
      <c r="DYJ33" s="474"/>
      <c r="DYK33" s="474"/>
      <c r="DYL33" s="474"/>
      <c r="DYM33" s="474"/>
      <c r="DYN33" s="474"/>
      <c r="DYO33" s="474"/>
      <c r="DYP33" s="474"/>
      <c r="DYQ33" s="474"/>
      <c r="DYR33" s="474"/>
      <c r="DYS33" s="474"/>
      <c r="DYT33" s="474"/>
      <c r="DYU33" s="474"/>
      <c r="DYV33" s="474"/>
      <c r="DYW33" s="474"/>
      <c r="DYX33" s="474"/>
      <c r="DYY33" s="474"/>
      <c r="DYZ33" s="474"/>
      <c r="DZA33" s="474"/>
      <c r="DZB33" s="474"/>
      <c r="DZC33" s="474"/>
      <c r="DZD33" s="474"/>
      <c r="DZE33" s="474"/>
      <c r="DZF33" s="474"/>
      <c r="DZG33" s="474"/>
      <c r="DZH33" s="474"/>
      <c r="DZI33" s="474"/>
      <c r="DZJ33" s="474"/>
      <c r="DZK33" s="474"/>
      <c r="DZL33" s="474"/>
      <c r="DZM33" s="474"/>
      <c r="DZN33" s="474"/>
      <c r="DZO33" s="474"/>
      <c r="DZP33" s="474"/>
      <c r="DZQ33" s="474"/>
      <c r="DZR33" s="474"/>
      <c r="DZS33" s="474"/>
      <c r="DZT33" s="474"/>
      <c r="DZU33" s="474"/>
      <c r="DZV33" s="474"/>
      <c r="DZW33" s="474"/>
      <c r="DZX33" s="474"/>
      <c r="DZY33" s="474"/>
      <c r="DZZ33" s="474"/>
      <c r="EAA33" s="474"/>
      <c r="EAB33" s="474"/>
      <c r="EAC33" s="474"/>
      <c r="EAD33" s="474"/>
      <c r="EAE33" s="474"/>
      <c r="EAF33" s="474"/>
      <c r="EAG33" s="474"/>
      <c r="EAH33" s="474"/>
      <c r="EAI33" s="474"/>
      <c r="EAJ33" s="474"/>
      <c r="EAK33" s="474"/>
      <c r="EAL33" s="474"/>
      <c r="EAM33" s="474"/>
      <c r="EAN33" s="474"/>
      <c r="EAO33" s="474"/>
      <c r="EAP33" s="474"/>
      <c r="EAQ33" s="474"/>
      <c r="EAR33" s="474"/>
      <c r="EAS33" s="474"/>
      <c r="EAT33" s="474"/>
      <c r="EAU33" s="474"/>
      <c r="EAV33" s="474"/>
      <c r="EAW33" s="474"/>
      <c r="EAX33" s="474"/>
      <c r="EAY33" s="474"/>
      <c r="EAZ33" s="474"/>
      <c r="EBA33" s="474"/>
      <c r="EBB33" s="474"/>
      <c r="EBC33" s="474"/>
      <c r="EBD33" s="474"/>
      <c r="EBE33" s="474"/>
      <c r="EBF33" s="474"/>
      <c r="EBG33" s="474"/>
      <c r="EBH33" s="474"/>
      <c r="EBI33" s="474"/>
      <c r="EBJ33" s="474"/>
      <c r="EBK33" s="474"/>
      <c r="EBL33" s="474"/>
      <c r="EBM33" s="474"/>
      <c r="EBN33" s="474"/>
      <c r="EBO33" s="474"/>
      <c r="EBP33" s="474"/>
      <c r="EBQ33" s="474"/>
      <c r="EBR33" s="474"/>
      <c r="EBS33" s="474"/>
      <c r="EBT33" s="474"/>
      <c r="EBU33" s="474"/>
      <c r="EBV33" s="474"/>
      <c r="EBW33" s="474"/>
      <c r="EBX33" s="474"/>
      <c r="EBY33" s="474"/>
      <c r="EBZ33" s="474"/>
      <c r="ECA33" s="474"/>
      <c r="ECB33" s="474"/>
      <c r="ECC33" s="474"/>
      <c r="ECD33" s="474"/>
      <c r="ECE33" s="474"/>
      <c r="ECF33" s="474"/>
      <c r="ECG33" s="474"/>
      <c r="ECH33" s="474"/>
      <c r="ECI33" s="474"/>
      <c r="ECJ33" s="474"/>
      <c r="ECK33" s="474"/>
      <c r="ECL33" s="474"/>
      <c r="ECM33" s="474"/>
      <c r="ECN33" s="474"/>
      <c r="ECO33" s="474"/>
      <c r="ECP33" s="474"/>
      <c r="ECQ33" s="474"/>
      <c r="ECR33" s="474"/>
      <c r="ECS33" s="474"/>
      <c r="ECT33" s="474"/>
      <c r="ECU33" s="474"/>
      <c r="ECV33" s="474"/>
      <c r="ECW33" s="474"/>
      <c r="ECX33" s="474"/>
      <c r="ECY33" s="474"/>
      <c r="ECZ33" s="474"/>
      <c r="EDA33" s="474"/>
      <c r="EDB33" s="474"/>
      <c r="EDC33" s="474"/>
      <c r="EDD33" s="474"/>
      <c r="EDE33" s="474"/>
      <c r="EDF33" s="474"/>
      <c r="EDG33" s="474"/>
      <c r="EDH33" s="474"/>
      <c r="EDI33" s="474"/>
      <c r="EDJ33" s="474"/>
      <c r="EDK33" s="474"/>
      <c r="EDL33" s="474"/>
      <c r="EDM33" s="474"/>
      <c r="EDN33" s="474"/>
      <c r="EDO33" s="474"/>
      <c r="EDP33" s="474"/>
      <c r="EDQ33" s="474"/>
      <c r="EDR33" s="474"/>
      <c r="EDS33" s="474"/>
      <c r="EDT33" s="474"/>
      <c r="EDU33" s="474"/>
      <c r="EDV33" s="474"/>
      <c r="EDW33" s="474"/>
      <c r="EDX33" s="474"/>
      <c r="EDY33" s="474"/>
      <c r="EDZ33" s="474"/>
      <c r="EEA33" s="474"/>
      <c r="EEB33" s="474"/>
      <c r="EEC33" s="474"/>
      <c r="EED33" s="474"/>
      <c r="EEE33" s="474"/>
      <c r="EEF33" s="474"/>
      <c r="EEG33" s="474"/>
      <c r="EEH33" s="474"/>
      <c r="EEI33" s="474"/>
      <c r="EEJ33" s="474"/>
      <c r="EEK33" s="474"/>
      <c r="EEL33" s="474"/>
      <c r="EEM33" s="474"/>
      <c r="EEN33" s="474"/>
      <c r="EEO33" s="474"/>
      <c r="EEP33" s="474"/>
      <c r="EEQ33" s="474"/>
      <c r="EER33" s="474"/>
      <c r="EES33" s="474"/>
      <c r="EET33" s="474"/>
      <c r="EEU33" s="474"/>
      <c r="EEV33" s="474"/>
      <c r="EEW33" s="474"/>
      <c r="EEX33" s="474"/>
      <c r="EEY33" s="474"/>
      <c r="EEZ33" s="474"/>
      <c r="EFA33" s="474"/>
      <c r="EFB33" s="474"/>
      <c r="EFC33" s="474"/>
      <c r="EFD33" s="474"/>
      <c r="EFE33" s="474"/>
      <c r="EFF33" s="474"/>
      <c r="EFG33" s="474"/>
      <c r="EFH33" s="474"/>
      <c r="EFI33" s="474"/>
      <c r="EFJ33" s="474"/>
      <c r="EFK33" s="474"/>
      <c r="EFL33" s="474"/>
      <c r="EFM33" s="474"/>
      <c r="EFN33" s="474"/>
      <c r="EFO33" s="474"/>
      <c r="EFP33" s="474"/>
      <c r="EFQ33" s="474"/>
      <c r="EFR33" s="474"/>
      <c r="EFS33" s="474"/>
      <c r="EFT33" s="474"/>
      <c r="EFU33" s="474"/>
      <c r="EFV33" s="474"/>
      <c r="EFW33" s="474"/>
      <c r="EFX33" s="474"/>
      <c r="EFY33" s="474"/>
      <c r="EFZ33" s="474"/>
      <c r="EGA33" s="474"/>
      <c r="EGB33" s="474"/>
      <c r="EGC33" s="474"/>
      <c r="EGD33" s="474"/>
      <c r="EGE33" s="474"/>
      <c r="EGF33" s="474"/>
      <c r="EGG33" s="474"/>
      <c r="EGH33" s="474"/>
      <c r="EGI33" s="474"/>
      <c r="EGJ33" s="474"/>
      <c r="EGK33" s="474"/>
      <c r="EGL33" s="474"/>
      <c r="EGM33" s="474"/>
      <c r="EGN33" s="474"/>
      <c r="EGO33" s="474"/>
      <c r="EGP33" s="474"/>
      <c r="EGQ33" s="474"/>
      <c r="EGR33" s="474"/>
      <c r="EGS33" s="474"/>
      <c r="EGT33" s="474"/>
      <c r="EGU33" s="474"/>
      <c r="EGV33" s="474"/>
      <c r="EGW33" s="474"/>
      <c r="EGX33" s="474"/>
      <c r="EGY33" s="474"/>
      <c r="EGZ33" s="474"/>
      <c r="EHA33" s="474"/>
      <c r="EHB33" s="474"/>
      <c r="EHC33" s="474"/>
      <c r="EHD33" s="474"/>
      <c r="EHE33" s="474"/>
      <c r="EHF33" s="474"/>
      <c r="EHG33" s="474"/>
      <c r="EHH33" s="474"/>
      <c r="EHI33" s="474"/>
      <c r="EHJ33" s="474"/>
      <c r="EHK33" s="474"/>
      <c r="EHL33" s="474"/>
      <c r="EHM33" s="474"/>
      <c r="EHN33" s="474"/>
      <c r="EHO33" s="474"/>
      <c r="EHP33" s="474"/>
      <c r="EHQ33" s="474"/>
      <c r="EHR33" s="474"/>
      <c r="EHS33" s="474"/>
      <c r="EHT33" s="474"/>
      <c r="EHU33" s="474"/>
      <c r="EHV33" s="474"/>
      <c r="EHW33" s="474"/>
      <c r="EHX33" s="474"/>
      <c r="EHY33" s="474"/>
      <c r="EHZ33" s="474"/>
      <c r="EIA33" s="474"/>
      <c r="EIB33" s="474"/>
      <c r="EIC33" s="474"/>
      <c r="EID33" s="474"/>
      <c r="EIE33" s="474"/>
      <c r="EIF33" s="474"/>
      <c r="EIG33" s="474"/>
      <c r="EIH33" s="474"/>
      <c r="EII33" s="474"/>
      <c r="EIJ33" s="474"/>
      <c r="EIK33" s="474"/>
      <c r="EIL33" s="474"/>
      <c r="EIM33" s="474"/>
      <c r="EIN33" s="474"/>
      <c r="EIO33" s="474"/>
      <c r="EIP33" s="474"/>
      <c r="EIQ33" s="474"/>
      <c r="EIR33" s="474"/>
      <c r="EIS33" s="474"/>
      <c r="EIT33" s="474"/>
      <c r="EIU33" s="474"/>
      <c r="EIV33" s="474"/>
      <c r="EIW33" s="474"/>
      <c r="EIX33" s="474"/>
      <c r="EIY33" s="474"/>
      <c r="EIZ33" s="474"/>
      <c r="EJA33" s="474"/>
      <c r="EJB33" s="474"/>
      <c r="EJC33" s="474"/>
      <c r="EJD33" s="474"/>
      <c r="EJE33" s="474"/>
      <c r="EJF33" s="474"/>
      <c r="EJG33" s="474"/>
      <c r="EJH33" s="474"/>
      <c r="EJI33" s="474"/>
      <c r="EJJ33" s="474"/>
      <c r="EJK33" s="474"/>
      <c r="EJL33" s="474"/>
      <c r="EJM33" s="474"/>
      <c r="EJN33" s="474"/>
      <c r="EJO33" s="474"/>
      <c r="EJP33" s="474"/>
      <c r="EJQ33" s="474"/>
      <c r="EJR33" s="474"/>
      <c r="EJS33" s="474"/>
      <c r="EJT33" s="474"/>
      <c r="EJU33" s="474"/>
      <c r="EJV33" s="474"/>
      <c r="EJW33" s="474"/>
      <c r="EJX33" s="474"/>
      <c r="EJY33" s="474"/>
      <c r="EJZ33" s="474"/>
      <c r="EKA33" s="474"/>
      <c r="EKB33" s="474"/>
      <c r="EKC33" s="474"/>
      <c r="EKD33" s="474"/>
      <c r="EKE33" s="474"/>
      <c r="EKF33" s="474"/>
      <c r="EKG33" s="474"/>
      <c r="EKH33" s="474"/>
      <c r="EKI33" s="474"/>
      <c r="EKJ33" s="474"/>
      <c r="EKK33" s="474"/>
      <c r="EKL33" s="474"/>
      <c r="EKM33" s="474"/>
      <c r="EKN33" s="474"/>
      <c r="EKO33" s="474"/>
      <c r="EKP33" s="474"/>
      <c r="EKQ33" s="474"/>
      <c r="EKR33" s="474"/>
      <c r="EKS33" s="474"/>
      <c r="EKT33" s="474"/>
      <c r="EKU33" s="474"/>
      <c r="EKV33" s="474"/>
      <c r="EKW33" s="474"/>
      <c r="EKX33" s="474"/>
      <c r="EKY33" s="474"/>
      <c r="EKZ33" s="474"/>
      <c r="ELA33" s="474"/>
      <c r="ELB33" s="474"/>
      <c r="ELC33" s="474"/>
      <c r="ELD33" s="474"/>
      <c r="ELE33" s="474"/>
      <c r="ELF33" s="474"/>
      <c r="ELG33" s="474"/>
      <c r="ELH33" s="474"/>
      <c r="ELI33" s="474"/>
      <c r="ELJ33" s="474"/>
      <c r="ELK33" s="474"/>
      <c r="ELL33" s="474"/>
      <c r="ELM33" s="474"/>
      <c r="ELN33" s="474"/>
      <c r="ELO33" s="474"/>
      <c r="ELP33" s="474"/>
      <c r="ELQ33" s="474"/>
      <c r="ELR33" s="474"/>
      <c r="ELS33" s="474"/>
      <c r="ELT33" s="474"/>
      <c r="ELU33" s="474"/>
      <c r="ELV33" s="474"/>
      <c r="ELW33" s="474"/>
      <c r="ELX33" s="474"/>
      <c r="ELY33" s="474"/>
      <c r="ELZ33" s="474"/>
      <c r="EMA33" s="474"/>
      <c r="EMB33" s="474"/>
      <c r="EMC33" s="474"/>
      <c r="EMD33" s="474"/>
      <c r="EME33" s="474"/>
      <c r="EMF33" s="474"/>
      <c r="EMG33" s="474"/>
      <c r="EMH33" s="474"/>
      <c r="EMI33" s="474"/>
      <c r="EMJ33" s="474"/>
      <c r="EMK33" s="474"/>
      <c r="EML33" s="474"/>
      <c r="EMM33" s="474"/>
      <c r="EMN33" s="474"/>
      <c r="EMO33" s="474"/>
      <c r="EMP33" s="474"/>
      <c r="EMQ33" s="474"/>
      <c r="EMR33" s="474"/>
      <c r="EMS33" s="474"/>
      <c r="EMT33" s="474"/>
      <c r="EMU33" s="474"/>
      <c r="EMV33" s="474"/>
      <c r="EMW33" s="474"/>
      <c r="EMX33" s="474"/>
      <c r="EMY33" s="474"/>
      <c r="EMZ33" s="474"/>
      <c r="ENA33" s="474"/>
      <c r="ENB33" s="474"/>
      <c r="ENC33" s="474"/>
      <c r="END33" s="474"/>
      <c r="ENE33" s="474"/>
      <c r="ENF33" s="474"/>
      <c r="ENG33" s="474"/>
      <c r="ENH33" s="474"/>
      <c r="ENI33" s="474"/>
      <c r="ENJ33" s="474"/>
      <c r="ENK33" s="474"/>
      <c r="ENL33" s="474"/>
      <c r="ENM33" s="474"/>
      <c r="ENN33" s="474"/>
      <c r="ENO33" s="474"/>
      <c r="ENP33" s="474"/>
      <c r="ENQ33" s="474"/>
      <c r="ENR33" s="474"/>
      <c r="ENS33" s="474"/>
      <c r="ENT33" s="474"/>
      <c r="ENU33" s="474"/>
      <c r="ENV33" s="474"/>
      <c r="ENW33" s="474"/>
      <c r="ENX33" s="474"/>
      <c r="ENY33" s="474"/>
      <c r="ENZ33" s="474"/>
      <c r="EOA33" s="474"/>
      <c r="EOB33" s="474"/>
      <c r="EOC33" s="474"/>
      <c r="EOD33" s="474"/>
      <c r="EOE33" s="474"/>
      <c r="EOF33" s="474"/>
      <c r="EOG33" s="474"/>
      <c r="EOH33" s="474"/>
      <c r="EOI33" s="474"/>
      <c r="EOJ33" s="474"/>
      <c r="EOK33" s="474"/>
      <c r="EOL33" s="474"/>
      <c r="EOM33" s="474"/>
      <c r="EON33" s="474"/>
      <c r="EOO33" s="474"/>
      <c r="EOP33" s="474"/>
      <c r="EOQ33" s="474"/>
      <c r="EOR33" s="474"/>
      <c r="EOS33" s="474"/>
      <c r="EOT33" s="474"/>
      <c r="EOU33" s="474"/>
      <c r="EOV33" s="474"/>
      <c r="EOW33" s="474"/>
      <c r="EOX33" s="474"/>
      <c r="EOY33" s="474"/>
      <c r="EOZ33" s="474"/>
      <c r="EPA33" s="474"/>
      <c r="EPB33" s="474"/>
      <c r="EPC33" s="474"/>
      <c r="EPD33" s="474"/>
      <c r="EPE33" s="474"/>
      <c r="EPF33" s="474"/>
      <c r="EPG33" s="474"/>
      <c r="EPH33" s="474"/>
      <c r="EPI33" s="474"/>
      <c r="EPJ33" s="474"/>
      <c r="EPK33" s="474"/>
      <c r="EPL33" s="474"/>
      <c r="EPM33" s="474"/>
      <c r="EPN33" s="474"/>
      <c r="EPO33" s="474"/>
      <c r="EPP33" s="474"/>
      <c r="EPQ33" s="474"/>
      <c r="EPR33" s="474"/>
      <c r="EPS33" s="474"/>
      <c r="EPT33" s="474"/>
      <c r="EPU33" s="474"/>
      <c r="EPV33" s="474"/>
      <c r="EPW33" s="474"/>
      <c r="EPX33" s="474"/>
      <c r="EPY33" s="474"/>
      <c r="EPZ33" s="474"/>
      <c r="EQA33" s="474"/>
      <c r="EQB33" s="474"/>
      <c r="EQC33" s="474"/>
      <c r="EQD33" s="474"/>
      <c r="EQE33" s="474"/>
      <c r="EQF33" s="474"/>
      <c r="EQG33" s="474"/>
      <c r="EQH33" s="474"/>
      <c r="EQI33" s="474"/>
      <c r="EQJ33" s="474"/>
      <c r="EQK33" s="474"/>
      <c r="EQL33" s="474"/>
      <c r="EQM33" s="474"/>
      <c r="EQN33" s="474"/>
      <c r="EQO33" s="474"/>
      <c r="EQP33" s="474"/>
      <c r="EQQ33" s="474"/>
      <c r="EQR33" s="474"/>
      <c r="EQS33" s="474"/>
      <c r="EQT33" s="474"/>
      <c r="EQU33" s="474"/>
      <c r="EQV33" s="474"/>
      <c r="EQW33" s="474"/>
      <c r="EQX33" s="474"/>
      <c r="EQY33" s="474"/>
      <c r="EQZ33" s="474"/>
      <c r="ERA33" s="474"/>
      <c r="ERB33" s="474"/>
      <c r="ERC33" s="474"/>
      <c r="ERD33" s="474"/>
      <c r="ERE33" s="474"/>
      <c r="ERF33" s="474"/>
      <c r="ERG33" s="474"/>
      <c r="ERH33" s="474"/>
      <c r="ERI33" s="474"/>
      <c r="ERJ33" s="474"/>
      <c r="ERK33" s="474"/>
      <c r="ERL33" s="474"/>
      <c r="ERM33" s="474"/>
      <c r="ERN33" s="474"/>
      <c r="ERO33" s="474"/>
      <c r="ERP33" s="474"/>
      <c r="ERQ33" s="474"/>
      <c r="ERR33" s="474"/>
      <c r="ERS33" s="474"/>
      <c r="ERT33" s="474"/>
      <c r="ERU33" s="474"/>
      <c r="ERV33" s="474"/>
      <c r="ERW33" s="474"/>
      <c r="ERX33" s="474"/>
      <c r="ERY33" s="474"/>
      <c r="ERZ33" s="474"/>
      <c r="ESA33" s="474"/>
      <c r="ESB33" s="474"/>
      <c r="ESC33" s="474"/>
      <c r="ESD33" s="474"/>
      <c r="ESE33" s="474"/>
      <c r="ESF33" s="474"/>
      <c r="ESG33" s="474"/>
      <c r="ESH33" s="474"/>
      <c r="ESI33" s="474"/>
      <c r="ESJ33" s="474"/>
      <c r="ESK33" s="474"/>
      <c r="ESL33" s="474"/>
      <c r="ESM33" s="474"/>
      <c r="ESN33" s="474"/>
      <c r="ESO33" s="474"/>
      <c r="ESP33" s="474"/>
      <c r="ESQ33" s="474"/>
      <c r="ESR33" s="474"/>
      <c r="ESS33" s="474"/>
      <c r="EST33" s="474"/>
      <c r="ESU33" s="474"/>
      <c r="ESV33" s="474"/>
      <c r="ESW33" s="474"/>
      <c r="ESX33" s="474"/>
      <c r="ESY33" s="474"/>
      <c r="ESZ33" s="474"/>
      <c r="ETA33" s="474"/>
      <c r="ETB33" s="474"/>
      <c r="ETC33" s="474"/>
      <c r="ETD33" s="474"/>
      <c r="ETE33" s="474"/>
      <c r="ETF33" s="474"/>
      <c r="ETG33" s="474"/>
      <c r="ETH33" s="474"/>
      <c r="ETI33" s="474"/>
      <c r="ETJ33" s="474"/>
      <c r="ETK33" s="474"/>
      <c r="ETL33" s="474"/>
      <c r="ETM33" s="474"/>
      <c r="ETN33" s="474"/>
      <c r="ETO33" s="474"/>
      <c r="ETP33" s="474"/>
      <c r="ETQ33" s="474"/>
      <c r="ETR33" s="474"/>
      <c r="ETS33" s="474"/>
      <c r="ETT33" s="474"/>
      <c r="ETU33" s="474"/>
      <c r="ETV33" s="474"/>
      <c r="ETW33" s="474"/>
      <c r="ETX33" s="474"/>
      <c r="ETY33" s="474"/>
      <c r="ETZ33" s="474"/>
      <c r="EUA33" s="474"/>
      <c r="EUB33" s="474"/>
      <c r="EUC33" s="474"/>
      <c r="EUD33" s="474"/>
      <c r="EUE33" s="474"/>
      <c r="EUF33" s="474"/>
      <c r="EUG33" s="474"/>
      <c r="EUH33" s="474"/>
      <c r="EUI33" s="474"/>
      <c r="EUJ33" s="474"/>
      <c r="EUK33" s="474"/>
      <c r="EUL33" s="474"/>
      <c r="EUM33" s="474"/>
      <c r="EUN33" s="474"/>
      <c r="EUO33" s="474"/>
      <c r="EUP33" s="474"/>
      <c r="EUQ33" s="474"/>
      <c r="EUR33" s="474"/>
      <c r="EUS33" s="474"/>
      <c r="EUT33" s="474"/>
      <c r="EUU33" s="474"/>
      <c r="EUV33" s="474"/>
      <c r="EUW33" s="474"/>
      <c r="EUX33" s="474"/>
      <c r="EUY33" s="474"/>
      <c r="EUZ33" s="474"/>
      <c r="EVA33" s="474"/>
      <c r="EVB33" s="474"/>
      <c r="EVC33" s="474"/>
      <c r="EVD33" s="474"/>
      <c r="EVE33" s="474"/>
      <c r="EVF33" s="474"/>
      <c r="EVG33" s="474"/>
      <c r="EVH33" s="474"/>
      <c r="EVI33" s="474"/>
      <c r="EVJ33" s="474"/>
      <c r="EVK33" s="474"/>
      <c r="EVL33" s="474"/>
      <c r="EVM33" s="474"/>
      <c r="EVN33" s="474"/>
      <c r="EVO33" s="474"/>
      <c r="EVP33" s="474"/>
      <c r="EVQ33" s="474"/>
      <c r="EVR33" s="474"/>
      <c r="EVS33" s="474"/>
      <c r="EVT33" s="474"/>
      <c r="EVU33" s="474"/>
      <c r="EVV33" s="474"/>
      <c r="EVW33" s="474"/>
      <c r="EVX33" s="474"/>
      <c r="EVY33" s="474"/>
      <c r="EVZ33" s="474"/>
      <c r="EWA33" s="474"/>
      <c r="EWB33" s="474"/>
      <c r="EWC33" s="474"/>
      <c r="EWD33" s="474"/>
      <c r="EWE33" s="474"/>
      <c r="EWF33" s="474"/>
      <c r="EWG33" s="474"/>
      <c r="EWH33" s="474"/>
      <c r="EWI33" s="474"/>
      <c r="EWJ33" s="474"/>
      <c r="EWK33" s="474"/>
      <c r="EWL33" s="474"/>
      <c r="EWM33" s="474"/>
      <c r="EWN33" s="474"/>
      <c r="EWO33" s="474"/>
      <c r="EWP33" s="474"/>
      <c r="EWQ33" s="474"/>
      <c r="EWR33" s="474"/>
      <c r="EWS33" s="474"/>
      <c r="EWT33" s="474"/>
      <c r="EWU33" s="474"/>
      <c r="EWV33" s="474"/>
      <c r="EWW33" s="474"/>
      <c r="EWX33" s="474"/>
      <c r="EWY33" s="474"/>
      <c r="EWZ33" s="474"/>
      <c r="EXA33" s="474"/>
      <c r="EXB33" s="474"/>
      <c r="EXC33" s="474"/>
      <c r="EXD33" s="474"/>
      <c r="EXE33" s="474"/>
      <c r="EXF33" s="474"/>
      <c r="EXG33" s="474"/>
      <c r="EXH33" s="474"/>
      <c r="EXI33" s="474"/>
      <c r="EXJ33" s="474"/>
      <c r="EXK33" s="474"/>
      <c r="EXL33" s="474"/>
      <c r="EXM33" s="474"/>
      <c r="EXN33" s="474"/>
      <c r="EXO33" s="474"/>
      <c r="EXP33" s="474"/>
      <c r="EXQ33" s="474"/>
      <c r="EXR33" s="474"/>
      <c r="EXS33" s="474"/>
      <c r="EXT33" s="474"/>
      <c r="EXU33" s="474"/>
      <c r="EXV33" s="474"/>
      <c r="EXW33" s="474"/>
      <c r="EXX33" s="474"/>
      <c r="EXY33" s="474"/>
      <c r="EXZ33" s="474"/>
      <c r="EYA33" s="474"/>
      <c r="EYB33" s="474"/>
      <c r="EYC33" s="474"/>
      <c r="EYD33" s="474"/>
      <c r="EYE33" s="474"/>
      <c r="EYF33" s="474"/>
      <c r="EYG33" s="474"/>
      <c r="EYH33" s="474"/>
      <c r="EYI33" s="474"/>
      <c r="EYJ33" s="474"/>
      <c r="EYK33" s="474"/>
      <c r="EYL33" s="474"/>
      <c r="EYM33" s="474"/>
      <c r="EYN33" s="474"/>
      <c r="EYO33" s="474"/>
      <c r="EYP33" s="474"/>
      <c r="EYQ33" s="474"/>
      <c r="EYR33" s="474"/>
      <c r="EYS33" s="474"/>
      <c r="EYT33" s="474"/>
      <c r="EYU33" s="474"/>
      <c r="EYV33" s="474"/>
      <c r="EYW33" s="474"/>
      <c r="EYX33" s="474"/>
      <c r="EYY33" s="474"/>
      <c r="EYZ33" s="474"/>
      <c r="EZA33" s="474"/>
      <c r="EZB33" s="474"/>
      <c r="EZC33" s="474"/>
      <c r="EZD33" s="474"/>
      <c r="EZE33" s="474"/>
      <c r="EZF33" s="474"/>
      <c r="EZG33" s="474"/>
      <c r="EZH33" s="474"/>
      <c r="EZI33" s="474"/>
      <c r="EZJ33" s="474"/>
      <c r="EZK33" s="474"/>
      <c r="EZL33" s="474"/>
      <c r="EZM33" s="474"/>
      <c r="EZN33" s="474"/>
      <c r="EZO33" s="474"/>
      <c r="EZP33" s="474"/>
      <c r="EZQ33" s="474"/>
      <c r="EZR33" s="474"/>
      <c r="EZS33" s="474"/>
      <c r="EZT33" s="474"/>
      <c r="EZU33" s="474"/>
      <c r="EZV33" s="474"/>
      <c r="EZW33" s="474"/>
      <c r="EZX33" s="474"/>
      <c r="EZY33" s="474"/>
      <c r="EZZ33" s="474"/>
      <c r="FAA33" s="474"/>
      <c r="FAB33" s="474"/>
      <c r="FAC33" s="474"/>
      <c r="FAD33" s="474"/>
      <c r="FAE33" s="474"/>
      <c r="FAF33" s="474"/>
      <c r="FAG33" s="474"/>
      <c r="FAH33" s="474"/>
      <c r="FAI33" s="474"/>
      <c r="FAJ33" s="474"/>
      <c r="FAK33" s="474"/>
      <c r="FAL33" s="474"/>
      <c r="FAM33" s="474"/>
      <c r="FAN33" s="474"/>
      <c r="FAO33" s="474"/>
      <c r="FAP33" s="474"/>
      <c r="FAQ33" s="474"/>
      <c r="FAR33" s="474"/>
      <c r="FAS33" s="474"/>
      <c r="FAT33" s="474"/>
      <c r="FAU33" s="474"/>
      <c r="FAV33" s="474"/>
      <c r="FAW33" s="474"/>
      <c r="FAX33" s="474"/>
      <c r="FAY33" s="474"/>
      <c r="FAZ33" s="474"/>
      <c r="FBA33" s="474"/>
      <c r="FBB33" s="474"/>
      <c r="FBC33" s="474"/>
      <c r="FBD33" s="474"/>
      <c r="FBE33" s="474"/>
      <c r="FBF33" s="474"/>
      <c r="FBG33" s="474"/>
      <c r="FBH33" s="474"/>
      <c r="FBI33" s="474"/>
      <c r="FBJ33" s="474"/>
      <c r="FBK33" s="474"/>
      <c r="FBL33" s="474"/>
      <c r="FBM33" s="474"/>
      <c r="FBN33" s="474"/>
      <c r="FBO33" s="474"/>
      <c r="FBP33" s="474"/>
      <c r="FBQ33" s="474"/>
      <c r="FBR33" s="474"/>
      <c r="FBS33" s="474"/>
      <c r="FBT33" s="474"/>
      <c r="FBU33" s="474"/>
      <c r="FBV33" s="474"/>
      <c r="FBW33" s="474"/>
      <c r="FBX33" s="474"/>
      <c r="FBY33" s="474"/>
      <c r="FBZ33" s="474"/>
      <c r="FCA33" s="474"/>
      <c r="FCB33" s="474"/>
      <c r="FCC33" s="474"/>
      <c r="FCD33" s="474"/>
      <c r="FCE33" s="474"/>
      <c r="FCF33" s="474"/>
      <c r="FCG33" s="474"/>
      <c r="FCH33" s="474"/>
      <c r="FCI33" s="474"/>
      <c r="FCJ33" s="474"/>
      <c r="FCK33" s="474"/>
      <c r="FCL33" s="474"/>
      <c r="FCM33" s="474"/>
      <c r="FCN33" s="474"/>
      <c r="FCO33" s="474"/>
      <c r="FCP33" s="474"/>
      <c r="FCQ33" s="474"/>
      <c r="FCR33" s="474"/>
      <c r="FCS33" s="474"/>
      <c r="FCT33" s="474"/>
      <c r="FCU33" s="474"/>
      <c r="FCV33" s="474"/>
      <c r="FCW33" s="474"/>
      <c r="FCX33" s="474"/>
      <c r="FCY33" s="474"/>
      <c r="FCZ33" s="474"/>
      <c r="FDA33" s="474"/>
      <c r="FDB33" s="474"/>
      <c r="FDC33" s="474"/>
      <c r="FDD33" s="474"/>
      <c r="FDE33" s="474"/>
      <c r="FDF33" s="474"/>
      <c r="FDG33" s="474"/>
      <c r="FDH33" s="474"/>
      <c r="FDI33" s="474"/>
      <c r="FDJ33" s="474"/>
      <c r="FDK33" s="474"/>
      <c r="FDL33" s="474"/>
      <c r="FDM33" s="474"/>
      <c r="FDN33" s="474"/>
      <c r="FDO33" s="474"/>
      <c r="FDP33" s="474"/>
      <c r="FDQ33" s="474"/>
      <c r="FDR33" s="474"/>
      <c r="FDS33" s="474"/>
      <c r="FDT33" s="474"/>
      <c r="FDU33" s="474"/>
      <c r="FDV33" s="474"/>
      <c r="FDW33" s="474"/>
      <c r="FDX33" s="474"/>
      <c r="FDY33" s="474"/>
      <c r="FDZ33" s="474"/>
      <c r="FEA33" s="474"/>
      <c r="FEB33" s="474"/>
      <c r="FEC33" s="474"/>
      <c r="FED33" s="474"/>
      <c r="FEE33" s="474"/>
      <c r="FEF33" s="474"/>
      <c r="FEG33" s="474"/>
      <c r="FEH33" s="474"/>
      <c r="FEI33" s="474"/>
      <c r="FEJ33" s="474"/>
      <c r="FEK33" s="474"/>
      <c r="FEL33" s="474"/>
      <c r="FEM33" s="474"/>
      <c r="FEN33" s="474"/>
      <c r="FEO33" s="474"/>
      <c r="FEP33" s="474"/>
      <c r="FEQ33" s="474"/>
      <c r="FER33" s="474"/>
      <c r="FES33" s="474"/>
      <c r="FET33" s="474"/>
      <c r="FEU33" s="474"/>
      <c r="FEV33" s="474"/>
      <c r="FEW33" s="474"/>
      <c r="FEX33" s="474"/>
      <c r="FEY33" s="474"/>
      <c r="FEZ33" s="474"/>
      <c r="FFA33" s="474"/>
      <c r="FFB33" s="474"/>
      <c r="FFC33" s="474"/>
      <c r="FFD33" s="474"/>
      <c r="FFE33" s="474"/>
      <c r="FFF33" s="474"/>
      <c r="FFG33" s="474"/>
      <c r="FFH33" s="474"/>
      <c r="FFI33" s="474"/>
      <c r="FFJ33" s="474"/>
      <c r="FFK33" s="474"/>
      <c r="FFL33" s="474"/>
      <c r="FFM33" s="474"/>
      <c r="FFN33" s="474"/>
      <c r="FFO33" s="474"/>
      <c r="FFP33" s="474"/>
      <c r="FFQ33" s="474"/>
      <c r="FFR33" s="474"/>
      <c r="FFS33" s="474"/>
      <c r="FFT33" s="474"/>
      <c r="FFU33" s="474"/>
      <c r="FFV33" s="474"/>
      <c r="FFW33" s="474"/>
      <c r="FFX33" s="474"/>
      <c r="FFY33" s="474"/>
      <c r="FFZ33" s="474"/>
      <c r="FGA33" s="474"/>
      <c r="FGB33" s="474"/>
      <c r="FGC33" s="474"/>
      <c r="FGD33" s="474"/>
      <c r="FGE33" s="474"/>
      <c r="FGF33" s="474"/>
      <c r="FGG33" s="474"/>
      <c r="FGH33" s="474"/>
      <c r="FGI33" s="474"/>
      <c r="FGJ33" s="474"/>
      <c r="FGK33" s="474"/>
      <c r="FGL33" s="474"/>
      <c r="FGM33" s="474"/>
      <c r="FGN33" s="474"/>
      <c r="FGO33" s="474"/>
      <c r="FGP33" s="474"/>
      <c r="FGQ33" s="474"/>
      <c r="FGR33" s="474"/>
      <c r="FGS33" s="474"/>
      <c r="FGT33" s="474"/>
      <c r="FGU33" s="474"/>
      <c r="FGV33" s="474"/>
      <c r="FGW33" s="474"/>
      <c r="FGX33" s="474"/>
      <c r="FGY33" s="474"/>
      <c r="FGZ33" s="474"/>
      <c r="FHA33" s="474"/>
      <c r="FHB33" s="474"/>
      <c r="FHC33" s="474"/>
      <c r="FHD33" s="474"/>
      <c r="FHE33" s="474"/>
      <c r="FHF33" s="474"/>
      <c r="FHG33" s="474"/>
      <c r="FHH33" s="474"/>
      <c r="FHI33" s="474"/>
      <c r="FHJ33" s="474"/>
      <c r="FHK33" s="474"/>
      <c r="FHL33" s="474"/>
      <c r="FHM33" s="474"/>
      <c r="FHN33" s="474"/>
      <c r="FHO33" s="474"/>
      <c r="FHP33" s="474"/>
      <c r="FHQ33" s="474"/>
      <c r="FHR33" s="474"/>
      <c r="FHS33" s="474"/>
      <c r="FHT33" s="474"/>
      <c r="FHU33" s="474"/>
      <c r="FHV33" s="474"/>
      <c r="FHW33" s="474"/>
      <c r="FHX33" s="474"/>
      <c r="FHY33" s="474"/>
      <c r="FHZ33" s="474"/>
      <c r="FIA33" s="474"/>
      <c r="FIB33" s="474"/>
      <c r="FIC33" s="474"/>
      <c r="FID33" s="474"/>
      <c r="FIE33" s="474"/>
      <c r="FIF33" s="474"/>
      <c r="FIG33" s="474"/>
      <c r="FIH33" s="474"/>
      <c r="FII33" s="474"/>
      <c r="FIJ33" s="474"/>
      <c r="FIK33" s="474"/>
      <c r="FIL33" s="474"/>
      <c r="FIM33" s="474"/>
      <c r="FIN33" s="474"/>
      <c r="FIO33" s="474"/>
      <c r="FIP33" s="474"/>
      <c r="FIQ33" s="474"/>
      <c r="FIR33" s="474"/>
      <c r="FIS33" s="474"/>
      <c r="FIT33" s="474"/>
      <c r="FIU33" s="474"/>
      <c r="FIV33" s="474"/>
      <c r="FIW33" s="474"/>
      <c r="FIX33" s="474"/>
      <c r="FIY33" s="474"/>
      <c r="FIZ33" s="474"/>
      <c r="FJA33" s="474"/>
      <c r="FJB33" s="474"/>
      <c r="FJC33" s="474"/>
      <c r="FJD33" s="474"/>
      <c r="FJE33" s="474"/>
      <c r="FJF33" s="474"/>
      <c r="FJG33" s="474"/>
      <c r="FJH33" s="474"/>
      <c r="FJI33" s="474"/>
      <c r="FJJ33" s="474"/>
      <c r="FJK33" s="474"/>
      <c r="FJL33" s="474"/>
      <c r="FJM33" s="474"/>
      <c r="FJN33" s="474"/>
      <c r="FJO33" s="474"/>
      <c r="FJP33" s="474"/>
      <c r="FJQ33" s="474"/>
      <c r="FJR33" s="474"/>
      <c r="FJS33" s="474"/>
      <c r="FJT33" s="474"/>
      <c r="FJU33" s="474"/>
      <c r="FJV33" s="474"/>
      <c r="FJW33" s="474"/>
      <c r="FJX33" s="474"/>
      <c r="FJY33" s="474"/>
      <c r="FJZ33" s="474"/>
      <c r="FKA33" s="474"/>
      <c r="FKB33" s="474"/>
      <c r="FKC33" s="474"/>
      <c r="FKD33" s="474"/>
      <c r="FKE33" s="474"/>
      <c r="FKF33" s="474"/>
      <c r="FKG33" s="474"/>
      <c r="FKH33" s="474"/>
      <c r="FKI33" s="474"/>
      <c r="FKJ33" s="474"/>
      <c r="FKK33" s="474"/>
      <c r="FKL33" s="474"/>
      <c r="FKM33" s="474"/>
      <c r="FKN33" s="474"/>
      <c r="FKO33" s="474"/>
      <c r="FKP33" s="474"/>
      <c r="FKQ33" s="474"/>
      <c r="FKR33" s="474"/>
      <c r="FKS33" s="474"/>
      <c r="FKT33" s="474"/>
      <c r="FKU33" s="474"/>
      <c r="FKV33" s="474"/>
      <c r="FKW33" s="474"/>
      <c r="FKX33" s="474"/>
      <c r="FKY33" s="474"/>
      <c r="FKZ33" s="474"/>
      <c r="FLA33" s="474"/>
      <c r="FLB33" s="474"/>
      <c r="FLC33" s="474"/>
      <c r="FLD33" s="474"/>
      <c r="FLE33" s="474"/>
      <c r="FLF33" s="474"/>
      <c r="FLG33" s="474"/>
      <c r="FLH33" s="474"/>
      <c r="FLI33" s="474"/>
      <c r="FLJ33" s="474"/>
      <c r="FLK33" s="474"/>
      <c r="FLL33" s="474"/>
      <c r="FLM33" s="474"/>
      <c r="FLN33" s="474"/>
      <c r="FLO33" s="474"/>
      <c r="FLP33" s="474"/>
      <c r="FLQ33" s="474"/>
      <c r="FLR33" s="474"/>
      <c r="FLS33" s="474"/>
      <c r="FLT33" s="474"/>
      <c r="FLU33" s="474"/>
      <c r="FLV33" s="474"/>
      <c r="FLW33" s="474"/>
      <c r="FLX33" s="474"/>
      <c r="FLY33" s="474"/>
      <c r="FLZ33" s="474"/>
      <c r="FMA33" s="474"/>
      <c r="FMB33" s="474"/>
      <c r="FMC33" s="474"/>
      <c r="FMD33" s="474"/>
      <c r="FME33" s="474"/>
      <c r="FMF33" s="474"/>
      <c r="FMG33" s="474"/>
      <c r="FMH33" s="474"/>
      <c r="FMI33" s="474"/>
      <c r="FMJ33" s="474"/>
      <c r="FMK33" s="474"/>
      <c r="FML33" s="474"/>
      <c r="FMM33" s="474"/>
      <c r="FMN33" s="474"/>
      <c r="FMO33" s="474"/>
      <c r="FMP33" s="474"/>
      <c r="FMQ33" s="474"/>
      <c r="FMR33" s="474"/>
      <c r="FMS33" s="474"/>
      <c r="FMT33" s="474"/>
      <c r="FMU33" s="474"/>
      <c r="FMV33" s="474"/>
      <c r="FMW33" s="474"/>
      <c r="FMX33" s="474"/>
      <c r="FMY33" s="474"/>
      <c r="FMZ33" s="474"/>
      <c r="FNA33" s="474"/>
      <c r="FNB33" s="474"/>
      <c r="FNC33" s="474"/>
      <c r="FND33" s="474"/>
      <c r="FNE33" s="474"/>
      <c r="FNF33" s="474"/>
      <c r="FNG33" s="474"/>
      <c r="FNH33" s="474"/>
      <c r="FNI33" s="474"/>
      <c r="FNJ33" s="474"/>
      <c r="FNK33" s="474"/>
      <c r="FNL33" s="474"/>
      <c r="FNM33" s="474"/>
      <c r="FNN33" s="474"/>
      <c r="FNO33" s="474"/>
      <c r="FNP33" s="474"/>
      <c r="FNQ33" s="474"/>
      <c r="FNR33" s="474"/>
      <c r="FNS33" s="474"/>
      <c r="FNT33" s="474"/>
      <c r="FNU33" s="474"/>
      <c r="FNV33" s="474"/>
      <c r="FNW33" s="474"/>
      <c r="FNX33" s="474"/>
      <c r="FNY33" s="474"/>
      <c r="FNZ33" s="474"/>
      <c r="FOA33" s="474"/>
      <c r="FOB33" s="474"/>
      <c r="FOC33" s="474"/>
      <c r="FOD33" s="474"/>
      <c r="FOE33" s="474"/>
      <c r="FOF33" s="474"/>
      <c r="FOG33" s="474"/>
      <c r="FOH33" s="474"/>
      <c r="FOI33" s="474"/>
      <c r="FOJ33" s="474"/>
      <c r="FOK33" s="474"/>
      <c r="FOL33" s="474"/>
      <c r="FOM33" s="474"/>
      <c r="FON33" s="474"/>
      <c r="FOO33" s="474"/>
      <c r="FOP33" s="474"/>
      <c r="FOQ33" s="474"/>
      <c r="FOR33" s="474"/>
      <c r="FOS33" s="474"/>
      <c r="FOT33" s="474"/>
      <c r="FOU33" s="474"/>
      <c r="FOV33" s="474"/>
      <c r="FOW33" s="474"/>
      <c r="FOX33" s="474"/>
      <c r="FOY33" s="474"/>
      <c r="FOZ33" s="474"/>
      <c r="FPA33" s="474"/>
      <c r="FPB33" s="474"/>
      <c r="FPC33" s="474"/>
      <c r="FPD33" s="474"/>
      <c r="FPE33" s="474"/>
      <c r="FPF33" s="474"/>
      <c r="FPG33" s="474"/>
      <c r="FPH33" s="474"/>
      <c r="FPI33" s="474"/>
      <c r="FPJ33" s="474"/>
      <c r="FPK33" s="474"/>
      <c r="FPL33" s="474"/>
      <c r="FPM33" s="474"/>
      <c r="FPN33" s="474"/>
      <c r="FPO33" s="474"/>
      <c r="FPP33" s="474"/>
      <c r="FPQ33" s="474"/>
      <c r="FPR33" s="474"/>
      <c r="FPS33" s="474"/>
      <c r="FPT33" s="474"/>
      <c r="FPU33" s="474"/>
      <c r="FPV33" s="474"/>
      <c r="FPW33" s="474"/>
      <c r="FPX33" s="474"/>
      <c r="FPY33" s="474"/>
      <c r="FPZ33" s="474"/>
      <c r="FQA33" s="474"/>
      <c r="FQB33" s="474"/>
      <c r="FQC33" s="474"/>
      <c r="FQD33" s="474"/>
      <c r="FQE33" s="474"/>
      <c r="FQF33" s="474"/>
      <c r="FQG33" s="474"/>
      <c r="FQH33" s="474"/>
      <c r="FQI33" s="474"/>
      <c r="FQJ33" s="474"/>
      <c r="FQK33" s="474"/>
      <c r="FQL33" s="474"/>
      <c r="FQM33" s="474"/>
      <c r="FQN33" s="474"/>
      <c r="FQO33" s="474"/>
      <c r="FQP33" s="474"/>
      <c r="FQQ33" s="474"/>
      <c r="FQR33" s="474"/>
      <c r="FQS33" s="474"/>
      <c r="FQT33" s="474"/>
      <c r="FQU33" s="474"/>
      <c r="FQV33" s="474"/>
      <c r="FQW33" s="474"/>
      <c r="FQX33" s="474"/>
      <c r="FQY33" s="474"/>
      <c r="FQZ33" s="474"/>
      <c r="FRA33" s="474"/>
      <c r="FRB33" s="474"/>
      <c r="FRC33" s="474"/>
      <c r="FRD33" s="474"/>
      <c r="FRE33" s="474"/>
      <c r="FRF33" s="474"/>
      <c r="FRG33" s="474"/>
      <c r="FRH33" s="474"/>
      <c r="FRI33" s="474"/>
      <c r="FRJ33" s="474"/>
      <c r="FRK33" s="474"/>
      <c r="FRL33" s="474"/>
      <c r="FRM33" s="474"/>
      <c r="FRN33" s="474"/>
      <c r="FRO33" s="474"/>
      <c r="FRP33" s="474"/>
      <c r="FRQ33" s="474"/>
      <c r="FRR33" s="474"/>
      <c r="FRS33" s="474"/>
      <c r="FRT33" s="474"/>
      <c r="FRU33" s="474"/>
      <c r="FRV33" s="474"/>
      <c r="FRW33" s="474"/>
      <c r="FRX33" s="474"/>
      <c r="FRY33" s="474"/>
      <c r="FRZ33" s="474"/>
      <c r="FSA33" s="474"/>
      <c r="FSB33" s="474"/>
      <c r="FSC33" s="474"/>
      <c r="FSD33" s="474"/>
      <c r="FSE33" s="474"/>
      <c r="FSF33" s="474"/>
      <c r="FSG33" s="474"/>
      <c r="FSH33" s="474"/>
      <c r="FSI33" s="474"/>
      <c r="FSJ33" s="474"/>
      <c r="FSK33" s="474"/>
      <c r="FSL33" s="474"/>
      <c r="FSM33" s="474"/>
      <c r="FSN33" s="474"/>
      <c r="FSO33" s="474"/>
      <c r="FSP33" s="474"/>
      <c r="FSQ33" s="474"/>
      <c r="FSR33" s="474"/>
      <c r="FSS33" s="474"/>
      <c r="FST33" s="474"/>
      <c r="FSU33" s="474"/>
      <c r="FSV33" s="474"/>
      <c r="FSW33" s="474"/>
      <c r="FSX33" s="474"/>
      <c r="FSY33" s="474"/>
      <c r="FSZ33" s="474"/>
      <c r="FTA33" s="474"/>
      <c r="FTB33" s="474"/>
      <c r="FTC33" s="474"/>
      <c r="FTD33" s="474"/>
      <c r="FTE33" s="474"/>
      <c r="FTF33" s="474"/>
      <c r="FTG33" s="474"/>
      <c r="FTH33" s="474"/>
      <c r="FTI33" s="474"/>
      <c r="FTJ33" s="474"/>
      <c r="FTK33" s="474"/>
      <c r="FTL33" s="474"/>
      <c r="FTM33" s="474"/>
      <c r="FTN33" s="474"/>
      <c r="FTO33" s="474"/>
      <c r="FTP33" s="474"/>
      <c r="FTQ33" s="474"/>
      <c r="FTR33" s="474"/>
      <c r="FTS33" s="474"/>
      <c r="FTT33" s="474"/>
      <c r="FTU33" s="474"/>
      <c r="FTV33" s="474"/>
      <c r="FTW33" s="474"/>
      <c r="FTX33" s="474"/>
      <c r="FTY33" s="474"/>
      <c r="FTZ33" s="474"/>
      <c r="FUA33" s="474"/>
      <c r="FUB33" s="474"/>
      <c r="FUC33" s="474"/>
      <c r="FUD33" s="474"/>
      <c r="FUE33" s="474"/>
      <c r="FUF33" s="474"/>
      <c r="FUG33" s="474"/>
      <c r="FUH33" s="474"/>
      <c r="FUI33" s="474"/>
      <c r="FUJ33" s="474"/>
      <c r="FUK33" s="474"/>
      <c r="FUL33" s="474"/>
      <c r="FUM33" s="474"/>
      <c r="FUN33" s="474"/>
      <c r="FUO33" s="474"/>
      <c r="FUP33" s="474"/>
      <c r="FUQ33" s="474"/>
      <c r="FUR33" s="474"/>
      <c r="FUS33" s="474"/>
      <c r="FUT33" s="474"/>
      <c r="FUU33" s="474"/>
      <c r="FUV33" s="474"/>
      <c r="FUW33" s="474"/>
      <c r="FUX33" s="474"/>
      <c r="FUY33" s="474"/>
      <c r="FUZ33" s="474"/>
      <c r="FVA33" s="474"/>
      <c r="FVB33" s="474"/>
      <c r="FVC33" s="474"/>
      <c r="FVD33" s="474"/>
      <c r="FVE33" s="474"/>
      <c r="FVF33" s="474"/>
      <c r="FVG33" s="474"/>
      <c r="FVH33" s="474"/>
      <c r="FVI33" s="474"/>
      <c r="FVJ33" s="474"/>
      <c r="FVK33" s="474"/>
      <c r="FVL33" s="474"/>
      <c r="FVM33" s="474"/>
      <c r="FVN33" s="474"/>
      <c r="FVO33" s="474"/>
      <c r="FVP33" s="474"/>
      <c r="FVQ33" s="474"/>
      <c r="FVR33" s="474"/>
      <c r="FVS33" s="474"/>
      <c r="FVT33" s="474"/>
      <c r="FVU33" s="474"/>
      <c r="FVV33" s="474"/>
      <c r="FVW33" s="474"/>
      <c r="FVX33" s="474"/>
      <c r="FVY33" s="474"/>
      <c r="FVZ33" s="474"/>
      <c r="FWA33" s="474"/>
      <c r="FWB33" s="474"/>
      <c r="FWC33" s="474"/>
      <c r="FWD33" s="474"/>
      <c r="FWE33" s="474"/>
      <c r="FWF33" s="474"/>
      <c r="FWG33" s="474"/>
      <c r="FWH33" s="474"/>
      <c r="FWI33" s="474"/>
      <c r="FWJ33" s="474"/>
      <c r="FWK33" s="474"/>
      <c r="FWL33" s="474"/>
      <c r="FWM33" s="474"/>
      <c r="FWN33" s="474"/>
      <c r="FWO33" s="474"/>
      <c r="FWP33" s="474"/>
      <c r="FWQ33" s="474"/>
      <c r="FWR33" s="474"/>
      <c r="FWS33" s="474"/>
      <c r="FWT33" s="474"/>
      <c r="FWU33" s="474"/>
      <c r="FWV33" s="474"/>
      <c r="FWW33" s="474"/>
      <c r="FWX33" s="474"/>
      <c r="FWY33" s="474"/>
      <c r="FWZ33" s="474"/>
      <c r="FXA33" s="474"/>
      <c r="FXB33" s="474"/>
      <c r="FXC33" s="474"/>
      <c r="FXD33" s="474"/>
      <c r="FXE33" s="474"/>
      <c r="FXF33" s="474"/>
      <c r="FXG33" s="474"/>
      <c r="FXH33" s="474"/>
      <c r="FXI33" s="474"/>
      <c r="FXJ33" s="474"/>
      <c r="FXK33" s="474"/>
      <c r="FXL33" s="474"/>
      <c r="FXM33" s="474"/>
      <c r="FXN33" s="474"/>
      <c r="FXO33" s="474"/>
      <c r="FXP33" s="474"/>
      <c r="FXQ33" s="474"/>
      <c r="FXR33" s="474"/>
      <c r="FXS33" s="474"/>
      <c r="FXT33" s="474"/>
      <c r="FXU33" s="474"/>
      <c r="FXV33" s="474"/>
      <c r="FXW33" s="474"/>
      <c r="FXX33" s="474"/>
      <c r="FXY33" s="474"/>
      <c r="FXZ33" s="474"/>
      <c r="FYA33" s="474"/>
      <c r="FYB33" s="474"/>
      <c r="FYC33" s="474"/>
      <c r="FYD33" s="474"/>
      <c r="FYE33" s="474"/>
      <c r="FYF33" s="474"/>
      <c r="FYG33" s="474"/>
      <c r="FYH33" s="474"/>
      <c r="FYI33" s="474"/>
      <c r="FYJ33" s="474"/>
      <c r="FYK33" s="474"/>
      <c r="FYL33" s="474"/>
      <c r="FYM33" s="474"/>
      <c r="FYN33" s="474"/>
      <c r="FYO33" s="474"/>
      <c r="FYP33" s="474"/>
      <c r="FYQ33" s="474"/>
      <c r="FYR33" s="474"/>
      <c r="FYS33" s="474"/>
      <c r="FYT33" s="474"/>
      <c r="FYU33" s="474"/>
      <c r="FYV33" s="474"/>
      <c r="FYW33" s="474"/>
      <c r="FYX33" s="474"/>
      <c r="FYY33" s="474"/>
      <c r="FYZ33" s="474"/>
      <c r="FZA33" s="474"/>
      <c r="FZB33" s="474"/>
      <c r="FZC33" s="474"/>
      <c r="FZD33" s="474"/>
      <c r="FZE33" s="474"/>
      <c r="FZF33" s="474"/>
      <c r="FZG33" s="474"/>
      <c r="FZH33" s="474"/>
      <c r="FZI33" s="474"/>
      <c r="FZJ33" s="474"/>
      <c r="FZK33" s="474"/>
      <c r="FZL33" s="474"/>
      <c r="FZM33" s="474"/>
      <c r="FZN33" s="474"/>
      <c r="FZO33" s="474"/>
      <c r="FZP33" s="474"/>
      <c r="FZQ33" s="474"/>
      <c r="FZR33" s="474"/>
      <c r="FZS33" s="474"/>
      <c r="FZT33" s="474"/>
      <c r="FZU33" s="474"/>
      <c r="FZV33" s="474"/>
      <c r="FZW33" s="474"/>
      <c r="FZX33" s="474"/>
      <c r="FZY33" s="474"/>
      <c r="FZZ33" s="474"/>
      <c r="GAA33" s="474"/>
      <c r="GAB33" s="474"/>
      <c r="GAC33" s="474"/>
      <c r="GAD33" s="474"/>
      <c r="GAE33" s="474"/>
      <c r="GAF33" s="474"/>
      <c r="GAG33" s="474"/>
      <c r="GAH33" s="474"/>
      <c r="GAI33" s="474"/>
      <c r="GAJ33" s="474"/>
      <c r="GAK33" s="474"/>
      <c r="GAL33" s="474"/>
      <c r="GAM33" s="474"/>
      <c r="GAN33" s="474"/>
      <c r="GAO33" s="474"/>
      <c r="GAP33" s="474"/>
      <c r="GAQ33" s="474"/>
      <c r="GAR33" s="474"/>
      <c r="GAS33" s="474"/>
      <c r="GAT33" s="474"/>
      <c r="GAU33" s="474"/>
      <c r="GAV33" s="474"/>
      <c r="GAW33" s="474"/>
      <c r="GAX33" s="474"/>
      <c r="GAY33" s="474"/>
      <c r="GAZ33" s="474"/>
      <c r="GBA33" s="474"/>
      <c r="GBB33" s="474"/>
      <c r="GBC33" s="474"/>
      <c r="GBD33" s="474"/>
      <c r="GBE33" s="474"/>
      <c r="GBF33" s="474"/>
      <c r="GBG33" s="474"/>
      <c r="GBH33" s="474"/>
      <c r="GBI33" s="474"/>
      <c r="GBJ33" s="474"/>
      <c r="GBK33" s="474"/>
      <c r="GBL33" s="474"/>
      <c r="GBM33" s="474"/>
      <c r="GBN33" s="474"/>
      <c r="GBO33" s="474"/>
      <c r="GBP33" s="474"/>
      <c r="GBQ33" s="474"/>
      <c r="GBR33" s="474"/>
      <c r="GBS33" s="474"/>
      <c r="GBT33" s="474"/>
      <c r="GBU33" s="474"/>
      <c r="GBV33" s="474"/>
      <c r="GBW33" s="474"/>
      <c r="GBX33" s="474"/>
      <c r="GBY33" s="474"/>
      <c r="GBZ33" s="474"/>
      <c r="GCA33" s="474"/>
      <c r="GCB33" s="474"/>
      <c r="GCC33" s="474"/>
      <c r="GCD33" s="474"/>
      <c r="GCE33" s="474"/>
      <c r="GCF33" s="474"/>
      <c r="GCG33" s="474"/>
      <c r="GCH33" s="474"/>
      <c r="GCI33" s="474"/>
      <c r="GCJ33" s="474"/>
      <c r="GCK33" s="474"/>
      <c r="GCL33" s="474"/>
      <c r="GCM33" s="474"/>
      <c r="GCN33" s="474"/>
      <c r="GCO33" s="474"/>
      <c r="GCP33" s="474"/>
      <c r="GCQ33" s="474"/>
      <c r="GCR33" s="474"/>
      <c r="GCS33" s="474"/>
      <c r="GCT33" s="474"/>
      <c r="GCU33" s="474"/>
      <c r="GCV33" s="474"/>
      <c r="GCW33" s="474"/>
      <c r="GCX33" s="474"/>
      <c r="GCY33" s="474"/>
      <c r="GCZ33" s="474"/>
      <c r="GDA33" s="474"/>
      <c r="GDB33" s="474"/>
      <c r="GDC33" s="474"/>
      <c r="GDD33" s="474"/>
      <c r="GDE33" s="474"/>
      <c r="GDF33" s="474"/>
      <c r="GDG33" s="474"/>
      <c r="GDH33" s="474"/>
      <c r="GDI33" s="474"/>
      <c r="GDJ33" s="474"/>
      <c r="GDK33" s="474"/>
      <c r="GDL33" s="474"/>
      <c r="GDM33" s="474"/>
      <c r="GDN33" s="474"/>
      <c r="GDO33" s="474"/>
      <c r="GDP33" s="474"/>
      <c r="GDQ33" s="474"/>
      <c r="GDR33" s="474"/>
      <c r="GDS33" s="474"/>
      <c r="GDT33" s="474"/>
      <c r="GDU33" s="474"/>
      <c r="GDV33" s="474"/>
      <c r="GDW33" s="474"/>
      <c r="GDX33" s="474"/>
      <c r="GDY33" s="474"/>
      <c r="GDZ33" s="474"/>
      <c r="GEA33" s="474"/>
      <c r="GEB33" s="474"/>
      <c r="GEC33" s="474"/>
      <c r="GED33" s="474"/>
      <c r="GEE33" s="474"/>
      <c r="GEF33" s="474"/>
      <c r="GEG33" s="474"/>
      <c r="GEH33" s="474"/>
      <c r="GEI33" s="474"/>
      <c r="GEJ33" s="474"/>
      <c r="GEK33" s="474"/>
      <c r="GEL33" s="474"/>
      <c r="GEM33" s="474"/>
      <c r="GEN33" s="474"/>
      <c r="GEO33" s="474"/>
      <c r="GEP33" s="474"/>
      <c r="GEQ33" s="474"/>
      <c r="GER33" s="474"/>
      <c r="GES33" s="474"/>
      <c r="GET33" s="474"/>
      <c r="GEU33" s="474"/>
      <c r="GEV33" s="474"/>
      <c r="GEW33" s="474"/>
      <c r="GEX33" s="474"/>
      <c r="GEY33" s="474"/>
      <c r="GEZ33" s="474"/>
      <c r="GFA33" s="474"/>
      <c r="GFB33" s="474"/>
      <c r="GFC33" s="474"/>
      <c r="GFD33" s="474"/>
      <c r="GFE33" s="474"/>
      <c r="GFF33" s="474"/>
      <c r="GFG33" s="474"/>
      <c r="GFH33" s="474"/>
      <c r="GFI33" s="474"/>
      <c r="GFJ33" s="474"/>
      <c r="GFK33" s="474"/>
      <c r="GFL33" s="474"/>
      <c r="GFM33" s="474"/>
      <c r="GFN33" s="474"/>
      <c r="GFO33" s="474"/>
      <c r="GFP33" s="474"/>
      <c r="GFQ33" s="474"/>
      <c r="GFR33" s="474"/>
      <c r="GFS33" s="474"/>
      <c r="GFT33" s="474"/>
      <c r="GFU33" s="474"/>
      <c r="GFV33" s="474"/>
      <c r="GFW33" s="474"/>
      <c r="GFX33" s="474"/>
      <c r="GFY33" s="474"/>
      <c r="GFZ33" s="474"/>
      <c r="GGA33" s="474"/>
      <c r="GGB33" s="474"/>
      <c r="GGC33" s="474"/>
      <c r="GGD33" s="474"/>
      <c r="GGE33" s="474"/>
      <c r="GGF33" s="474"/>
      <c r="GGG33" s="474"/>
      <c r="GGH33" s="474"/>
      <c r="GGI33" s="474"/>
      <c r="GGJ33" s="474"/>
      <c r="GGK33" s="474"/>
      <c r="GGL33" s="474"/>
      <c r="GGM33" s="474"/>
      <c r="GGN33" s="474"/>
      <c r="GGO33" s="474"/>
      <c r="GGP33" s="474"/>
      <c r="GGQ33" s="474"/>
      <c r="GGR33" s="474"/>
      <c r="GGS33" s="474"/>
      <c r="GGT33" s="474"/>
      <c r="GGU33" s="474"/>
      <c r="GGV33" s="474"/>
      <c r="GGW33" s="474"/>
      <c r="GGX33" s="474"/>
      <c r="GGY33" s="474"/>
      <c r="GGZ33" s="474"/>
      <c r="GHA33" s="474"/>
      <c r="GHB33" s="474"/>
      <c r="GHC33" s="474"/>
      <c r="GHD33" s="474"/>
      <c r="GHE33" s="474"/>
      <c r="GHF33" s="474"/>
      <c r="GHG33" s="474"/>
      <c r="GHH33" s="474"/>
      <c r="GHI33" s="474"/>
      <c r="GHJ33" s="474"/>
      <c r="GHK33" s="474"/>
      <c r="GHL33" s="474"/>
      <c r="GHM33" s="474"/>
      <c r="GHN33" s="474"/>
      <c r="GHO33" s="474"/>
      <c r="GHP33" s="474"/>
      <c r="GHQ33" s="474"/>
      <c r="GHR33" s="474"/>
      <c r="GHS33" s="474"/>
      <c r="GHT33" s="474"/>
      <c r="GHU33" s="474"/>
      <c r="GHV33" s="474"/>
      <c r="GHW33" s="474"/>
      <c r="GHX33" s="474"/>
      <c r="GHY33" s="474"/>
      <c r="GHZ33" s="474"/>
      <c r="GIA33" s="474"/>
      <c r="GIB33" s="474"/>
      <c r="GIC33" s="474"/>
      <c r="GID33" s="474"/>
      <c r="GIE33" s="474"/>
      <c r="GIF33" s="474"/>
      <c r="GIG33" s="474"/>
      <c r="GIH33" s="474"/>
      <c r="GII33" s="474"/>
      <c r="GIJ33" s="474"/>
      <c r="GIK33" s="474"/>
      <c r="GIL33" s="474"/>
      <c r="GIM33" s="474"/>
      <c r="GIN33" s="474"/>
      <c r="GIO33" s="474"/>
      <c r="GIP33" s="474"/>
      <c r="GIQ33" s="474"/>
      <c r="GIR33" s="474"/>
      <c r="GIS33" s="474"/>
      <c r="GIT33" s="474"/>
      <c r="GIU33" s="474"/>
      <c r="GIV33" s="474"/>
      <c r="GIW33" s="474"/>
      <c r="GIX33" s="474"/>
      <c r="GIY33" s="474"/>
      <c r="GIZ33" s="474"/>
      <c r="GJA33" s="474"/>
      <c r="GJB33" s="474"/>
      <c r="GJC33" s="474"/>
      <c r="GJD33" s="474"/>
      <c r="GJE33" s="474"/>
      <c r="GJF33" s="474"/>
      <c r="GJG33" s="474"/>
      <c r="GJH33" s="474"/>
      <c r="GJI33" s="474"/>
      <c r="GJJ33" s="474"/>
      <c r="GJK33" s="474"/>
      <c r="GJL33" s="474"/>
      <c r="GJM33" s="474"/>
      <c r="GJN33" s="474"/>
      <c r="GJO33" s="474"/>
      <c r="GJP33" s="474"/>
      <c r="GJQ33" s="474"/>
      <c r="GJR33" s="474"/>
      <c r="GJS33" s="474"/>
      <c r="GJT33" s="474"/>
      <c r="GJU33" s="474"/>
      <c r="GJV33" s="474"/>
      <c r="GJW33" s="474"/>
      <c r="GJX33" s="474"/>
      <c r="GJY33" s="474"/>
      <c r="GJZ33" s="474"/>
      <c r="GKA33" s="474"/>
      <c r="GKB33" s="474"/>
      <c r="GKC33" s="474"/>
      <c r="GKD33" s="474"/>
      <c r="GKE33" s="474"/>
      <c r="GKF33" s="474"/>
      <c r="GKG33" s="474"/>
      <c r="GKH33" s="474"/>
      <c r="GKI33" s="474"/>
      <c r="GKJ33" s="474"/>
      <c r="GKK33" s="474"/>
      <c r="GKL33" s="474"/>
      <c r="GKM33" s="474"/>
      <c r="GKN33" s="474"/>
      <c r="GKO33" s="474"/>
      <c r="GKP33" s="474"/>
      <c r="GKQ33" s="474"/>
      <c r="GKR33" s="474"/>
      <c r="GKS33" s="474"/>
      <c r="GKT33" s="474"/>
      <c r="GKU33" s="474"/>
      <c r="GKV33" s="474"/>
      <c r="GKW33" s="474"/>
      <c r="GKX33" s="474"/>
      <c r="GKY33" s="474"/>
      <c r="GKZ33" s="474"/>
      <c r="GLA33" s="474"/>
      <c r="GLB33" s="474"/>
      <c r="GLC33" s="474"/>
      <c r="GLD33" s="474"/>
      <c r="GLE33" s="474"/>
      <c r="GLF33" s="474"/>
      <c r="GLG33" s="474"/>
      <c r="GLH33" s="474"/>
      <c r="GLI33" s="474"/>
      <c r="GLJ33" s="474"/>
      <c r="GLK33" s="474"/>
      <c r="GLL33" s="474"/>
      <c r="GLM33" s="474"/>
      <c r="GLN33" s="474"/>
      <c r="GLO33" s="474"/>
      <c r="GLP33" s="474"/>
      <c r="GLQ33" s="474"/>
      <c r="GLR33" s="474"/>
      <c r="GLS33" s="474"/>
      <c r="GLT33" s="474"/>
      <c r="GLU33" s="474"/>
      <c r="GLV33" s="474"/>
      <c r="GLW33" s="474"/>
      <c r="GLX33" s="474"/>
      <c r="GLY33" s="474"/>
      <c r="GLZ33" s="474"/>
      <c r="GMA33" s="474"/>
      <c r="GMB33" s="474"/>
      <c r="GMC33" s="474"/>
      <c r="GMD33" s="474"/>
      <c r="GME33" s="474"/>
      <c r="GMF33" s="474"/>
      <c r="GMG33" s="474"/>
      <c r="GMH33" s="474"/>
      <c r="GMI33" s="474"/>
      <c r="GMJ33" s="474"/>
      <c r="GMK33" s="474"/>
      <c r="GML33" s="474"/>
      <c r="GMM33" s="474"/>
      <c r="GMN33" s="474"/>
      <c r="GMO33" s="474"/>
      <c r="GMP33" s="474"/>
      <c r="GMQ33" s="474"/>
      <c r="GMR33" s="474"/>
      <c r="GMS33" s="474"/>
      <c r="GMT33" s="474"/>
      <c r="GMU33" s="474"/>
      <c r="GMV33" s="474"/>
      <c r="GMW33" s="474"/>
      <c r="GMX33" s="474"/>
      <c r="GMY33" s="474"/>
      <c r="GMZ33" s="474"/>
      <c r="GNA33" s="474"/>
      <c r="GNB33" s="474"/>
      <c r="GNC33" s="474"/>
      <c r="GND33" s="474"/>
      <c r="GNE33" s="474"/>
      <c r="GNF33" s="474"/>
      <c r="GNG33" s="474"/>
      <c r="GNH33" s="474"/>
      <c r="GNI33" s="474"/>
      <c r="GNJ33" s="474"/>
      <c r="GNK33" s="474"/>
      <c r="GNL33" s="474"/>
      <c r="GNM33" s="474"/>
      <c r="GNN33" s="474"/>
      <c r="GNO33" s="474"/>
      <c r="GNP33" s="474"/>
      <c r="GNQ33" s="474"/>
      <c r="GNR33" s="474"/>
      <c r="GNS33" s="474"/>
      <c r="GNT33" s="474"/>
      <c r="GNU33" s="474"/>
      <c r="GNV33" s="474"/>
      <c r="GNW33" s="474"/>
      <c r="GNX33" s="474"/>
      <c r="GNY33" s="474"/>
      <c r="GNZ33" s="474"/>
      <c r="GOA33" s="474"/>
      <c r="GOB33" s="474"/>
      <c r="GOC33" s="474"/>
      <c r="GOD33" s="474"/>
      <c r="GOE33" s="474"/>
      <c r="GOF33" s="474"/>
      <c r="GOG33" s="474"/>
      <c r="GOH33" s="474"/>
      <c r="GOI33" s="474"/>
      <c r="GOJ33" s="474"/>
      <c r="GOK33" s="474"/>
      <c r="GOL33" s="474"/>
      <c r="GOM33" s="474"/>
      <c r="GON33" s="474"/>
      <c r="GOO33" s="474"/>
      <c r="GOP33" s="474"/>
      <c r="GOQ33" s="474"/>
      <c r="GOR33" s="474"/>
      <c r="GOS33" s="474"/>
      <c r="GOT33" s="474"/>
      <c r="GOU33" s="474"/>
      <c r="GOV33" s="474"/>
      <c r="GOW33" s="474"/>
      <c r="GOX33" s="474"/>
      <c r="GOY33" s="474"/>
      <c r="GOZ33" s="474"/>
      <c r="GPA33" s="474"/>
      <c r="GPB33" s="474"/>
      <c r="GPC33" s="474"/>
      <c r="GPD33" s="474"/>
      <c r="GPE33" s="474"/>
      <c r="GPF33" s="474"/>
      <c r="GPG33" s="474"/>
      <c r="GPH33" s="474"/>
      <c r="GPI33" s="474"/>
      <c r="GPJ33" s="474"/>
      <c r="GPK33" s="474"/>
      <c r="GPL33" s="474"/>
      <c r="GPM33" s="474"/>
      <c r="GPN33" s="474"/>
      <c r="GPO33" s="474"/>
      <c r="GPP33" s="474"/>
      <c r="GPQ33" s="474"/>
      <c r="GPR33" s="474"/>
      <c r="GPS33" s="474"/>
      <c r="GPT33" s="474"/>
      <c r="GPU33" s="474"/>
      <c r="GPV33" s="474"/>
      <c r="GPW33" s="474"/>
      <c r="GPX33" s="474"/>
      <c r="GPY33" s="474"/>
      <c r="GPZ33" s="474"/>
      <c r="GQA33" s="474"/>
      <c r="GQB33" s="474"/>
      <c r="GQC33" s="474"/>
      <c r="GQD33" s="474"/>
      <c r="GQE33" s="474"/>
      <c r="GQF33" s="474"/>
      <c r="GQG33" s="474"/>
      <c r="GQH33" s="474"/>
      <c r="GQI33" s="474"/>
      <c r="GQJ33" s="474"/>
      <c r="GQK33" s="474"/>
      <c r="GQL33" s="474"/>
      <c r="GQM33" s="474"/>
      <c r="GQN33" s="474"/>
      <c r="GQO33" s="474"/>
      <c r="GQP33" s="474"/>
      <c r="GQQ33" s="474"/>
      <c r="GQR33" s="474"/>
      <c r="GQS33" s="474"/>
      <c r="GQT33" s="474"/>
      <c r="GQU33" s="474"/>
      <c r="GQV33" s="474"/>
      <c r="GQW33" s="474"/>
      <c r="GQX33" s="474"/>
      <c r="GQY33" s="474"/>
      <c r="GQZ33" s="474"/>
      <c r="GRA33" s="474"/>
      <c r="GRB33" s="474"/>
      <c r="GRC33" s="474"/>
      <c r="GRD33" s="474"/>
      <c r="GRE33" s="474"/>
      <c r="GRF33" s="474"/>
      <c r="GRG33" s="474"/>
      <c r="GRH33" s="474"/>
      <c r="GRI33" s="474"/>
      <c r="GRJ33" s="474"/>
      <c r="GRK33" s="474"/>
      <c r="GRL33" s="474"/>
      <c r="GRM33" s="474"/>
      <c r="GRN33" s="474"/>
      <c r="GRO33" s="474"/>
      <c r="GRP33" s="474"/>
      <c r="GRQ33" s="474"/>
      <c r="GRR33" s="474"/>
      <c r="GRS33" s="474"/>
      <c r="GRT33" s="474"/>
      <c r="GRU33" s="474"/>
      <c r="GRV33" s="474"/>
      <c r="GRW33" s="474"/>
      <c r="GRX33" s="474"/>
      <c r="GRY33" s="474"/>
      <c r="GRZ33" s="474"/>
      <c r="GSA33" s="474"/>
      <c r="GSB33" s="474"/>
      <c r="GSC33" s="474"/>
      <c r="GSD33" s="474"/>
      <c r="GSE33" s="474"/>
      <c r="GSF33" s="474"/>
      <c r="GSG33" s="474"/>
      <c r="GSH33" s="474"/>
      <c r="GSI33" s="474"/>
      <c r="GSJ33" s="474"/>
      <c r="GSK33" s="474"/>
      <c r="GSL33" s="474"/>
      <c r="GSM33" s="474"/>
      <c r="GSN33" s="474"/>
      <c r="GSO33" s="474"/>
      <c r="GSP33" s="474"/>
      <c r="GSQ33" s="474"/>
      <c r="GSR33" s="474"/>
      <c r="GSS33" s="474"/>
      <c r="GST33" s="474"/>
      <c r="GSU33" s="474"/>
      <c r="GSV33" s="474"/>
      <c r="GSW33" s="474"/>
      <c r="GSX33" s="474"/>
      <c r="GSY33" s="474"/>
      <c r="GSZ33" s="474"/>
      <c r="GTA33" s="474"/>
      <c r="GTB33" s="474"/>
      <c r="GTC33" s="474"/>
      <c r="GTD33" s="474"/>
      <c r="GTE33" s="474"/>
      <c r="GTF33" s="474"/>
      <c r="GTG33" s="474"/>
      <c r="GTH33" s="474"/>
      <c r="GTI33" s="474"/>
      <c r="GTJ33" s="474"/>
      <c r="GTK33" s="474"/>
      <c r="GTL33" s="474"/>
      <c r="GTM33" s="474"/>
      <c r="GTN33" s="474"/>
      <c r="GTO33" s="474"/>
      <c r="GTP33" s="474"/>
      <c r="GTQ33" s="474"/>
      <c r="GTR33" s="474"/>
      <c r="GTS33" s="474"/>
      <c r="GTT33" s="474"/>
      <c r="GTU33" s="474"/>
      <c r="GTV33" s="474"/>
      <c r="GTW33" s="474"/>
      <c r="GTX33" s="474"/>
      <c r="GTY33" s="474"/>
      <c r="GTZ33" s="474"/>
      <c r="GUA33" s="474"/>
      <c r="GUB33" s="474"/>
      <c r="GUC33" s="474"/>
      <c r="GUD33" s="474"/>
      <c r="GUE33" s="474"/>
      <c r="GUF33" s="474"/>
      <c r="GUG33" s="474"/>
      <c r="GUH33" s="474"/>
      <c r="GUI33" s="474"/>
      <c r="GUJ33" s="474"/>
      <c r="GUK33" s="474"/>
      <c r="GUL33" s="474"/>
      <c r="GUM33" s="474"/>
      <c r="GUN33" s="474"/>
      <c r="GUO33" s="474"/>
      <c r="GUP33" s="474"/>
      <c r="GUQ33" s="474"/>
      <c r="GUR33" s="474"/>
      <c r="GUS33" s="474"/>
      <c r="GUT33" s="474"/>
      <c r="GUU33" s="474"/>
      <c r="GUV33" s="474"/>
      <c r="GUW33" s="474"/>
      <c r="GUX33" s="474"/>
      <c r="GUY33" s="474"/>
      <c r="GUZ33" s="474"/>
      <c r="GVA33" s="474"/>
      <c r="GVB33" s="474"/>
      <c r="GVC33" s="474"/>
      <c r="GVD33" s="474"/>
      <c r="GVE33" s="474"/>
      <c r="GVF33" s="474"/>
      <c r="GVG33" s="474"/>
      <c r="GVH33" s="474"/>
      <c r="GVI33" s="474"/>
      <c r="GVJ33" s="474"/>
      <c r="GVK33" s="474"/>
      <c r="GVL33" s="474"/>
      <c r="GVM33" s="474"/>
      <c r="GVN33" s="474"/>
      <c r="GVO33" s="474"/>
      <c r="GVP33" s="474"/>
      <c r="GVQ33" s="474"/>
      <c r="GVR33" s="474"/>
      <c r="GVS33" s="474"/>
      <c r="GVT33" s="474"/>
      <c r="GVU33" s="474"/>
      <c r="GVV33" s="474"/>
      <c r="GVW33" s="474"/>
      <c r="GVX33" s="474"/>
      <c r="GVY33" s="474"/>
      <c r="GVZ33" s="474"/>
      <c r="GWA33" s="474"/>
      <c r="GWB33" s="474"/>
      <c r="GWC33" s="474"/>
      <c r="GWD33" s="474"/>
      <c r="GWE33" s="474"/>
      <c r="GWF33" s="474"/>
      <c r="GWG33" s="474"/>
      <c r="GWH33" s="474"/>
      <c r="GWI33" s="474"/>
      <c r="GWJ33" s="474"/>
      <c r="GWK33" s="474"/>
      <c r="GWL33" s="474"/>
      <c r="GWM33" s="474"/>
      <c r="GWN33" s="474"/>
      <c r="GWO33" s="474"/>
      <c r="GWP33" s="474"/>
      <c r="GWQ33" s="474"/>
      <c r="GWR33" s="474"/>
      <c r="GWS33" s="474"/>
      <c r="GWT33" s="474"/>
      <c r="GWU33" s="474"/>
      <c r="GWV33" s="474"/>
      <c r="GWW33" s="474"/>
      <c r="GWX33" s="474"/>
      <c r="GWY33" s="474"/>
      <c r="GWZ33" s="474"/>
      <c r="GXA33" s="474"/>
      <c r="GXB33" s="474"/>
      <c r="GXC33" s="474"/>
      <c r="GXD33" s="474"/>
      <c r="GXE33" s="474"/>
      <c r="GXF33" s="474"/>
      <c r="GXG33" s="474"/>
      <c r="GXH33" s="474"/>
      <c r="GXI33" s="474"/>
      <c r="GXJ33" s="474"/>
      <c r="GXK33" s="474"/>
      <c r="GXL33" s="474"/>
      <c r="GXM33" s="474"/>
      <c r="GXN33" s="474"/>
      <c r="GXO33" s="474"/>
      <c r="GXP33" s="474"/>
      <c r="GXQ33" s="474"/>
      <c r="GXR33" s="474"/>
      <c r="GXS33" s="474"/>
      <c r="GXT33" s="474"/>
      <c r="GXU33" s="474"/>
      <c r="GXV33" s="474"/>
      <c r="GXW33" s="474"/>
      <c r="GXX33" s="474"/>
      <c r="GXY33" s="474"/>
      <c r="GXZ33" s="474"/>
      <c r="GYA33" s="474"/>
      <c r="GYB33" s="474"/>
      <c r="GYC33" s="474"/>
      <c r="GYD33" s="474"/>
      <c r="GYE33" s="474"/>
      <c r="GYF33" s="474"/>
      <c r="GYG33" s="474"/>
      <c r="GYH33" s="474"/>
      <c r="GYI33" s="474"/>
      <c r="GYJ33" s="474"/>
      <c r="GYK33" s="474"/>
      <c r="GYL33" s="474"/>
      <c r="GYM33" s="474"/>
      <c r="GYN33" s="474"/>
      <c r="GYO33" s="474"/>
      <c r="GYP33" s="474"/>
      <c r="GYQ33" s="474"/>
      <c r="GYR33" s="474"/>
      <c r="GYS33" s="474"/>
      <c r="GYT33" s="474"/>
      <c r="GYU33" s="474"/>
      <c r="GYV33" s="474"/>
      <c r="GYW33" s="474"/>
      <c r="GYX33" s="474"/>
      <c r="GYY33" s="474"/>
      <c r="GYZ33" s="474"/>
      <c r="GZA33" s="474"/>
      <c r="GZB33" s="474"/>
      <c r="GZC33" s="474"/>
      <c r="GZD33" s="474"/>
      <c r="GZE33" s="474"/>
      <c r="GZF33" s="474"/>
      <c r="GZG33" s="474"/>
      <c r="GZH33" s="474"/>
      <c r="GZI33" s="474"/>
      <c r="GZJ33" s="474"/>
      <c r="GZK33" s="474"/>
      <c r="GZL33" s="474"/>
      <c r="GZM33" s="474"/>
      <c r="GZN33" s="474"/>
      <c r="GZO33" s="474"/>
      <c r="GZP33" s="474"/>
      <c r="GZQ33" s="474"/>
      <c r="GZR33" s="474"/>
      <c r="GZS33" s="474"/>
      <c r="GZT33" s="474"/>
      <c r="GZU33" s="474"/>
      <c r="GZV33" s="474"/>
      <c r="GZW33" s="474"/>
      <c r="GZX33" s="474"/>
      <c r="GZY33" s="474"/>
      <c r="GZZ33" s="474"/>
      <c r="HAA33" s="474"/>
      <c r="HAB33" s="474"/>
      <c r="HAC33" s="474"/>
      <c r="HAD33" s="474"/>
      <c r="HAE33" s="474"/>
      <c r="HAF33" s="474"/>
      <c r="HAG33" s="474"/>
      <c r="HAH33" s="474"/>
      <c r="HAI33" s="474"/>
      <c r="HAJ33" s="474"/>
      <c r="HAK33" s="474"/>
      <c r="HAL33" s="474"/>
      <c r="HAM33" s="474"/>
      <c r="HAN33" s="474"/>
      <c r="HAO33" s="474"/>
      <c r="HAP33" s="474"/>
      <c r="HAQ33" s="474"/>
      <c r="HAR33" s="474"/>
      <c r="HAS33" s="474"/>
      <c r="HAT33" s="474"/>
      <c r="HAU33" s="474"/>
      <c r="HAV33" s="474"/>
      <c r="HAW33" s="474"/>
      <c r="HAX33" s="474"/>
      <c r="HAY33" s="474"/>
      <c r="HAZ33" s="474"/>
      <c r="HBA33" s="474"/>
      <c r="HBB33" s="474"/>
      <c r="HBC33" s="474"/>
      <c r="HBD33" s="474"/>
      <c r="HBE33" s="474"/>
      <c r="HBF33" s="474"/>
      <c r="HBG33" s="474"/>
      <c r="HBH33" s="474"/>
      <c r="HBI33" s="474"/>
      <c r="HBJ33" s="474"/>
      <c r="HBK33" s="474"/>
      <c r="HBL33" s="474"/>
      <c r="HBM33" s="474"/>
      <c r="HBN33" s="474"/>
      <c r="HBO33" s="474"/>
      <c r="HBP33" s="474"/>
      <c r="HBQ33" s="474"/>
      <c r="HBR33" s="474"/>
      <c r="HBS33" s="474"/>
      <c r="HBT33" s="474"/>
      <c r="HBU33" s="474"/>
      <c r="HBV33" s="474"/>
      <c r="HBW33" s="474"/>
      <c r="HBX33" s="474"/>
      <c r="HBY33" s="474"/>
      <c r="HBZ33" s="474"/>
      <c r="HCA33" s="474"/>
      <c r="HCB33" s="474"/>
      <c r="HCC33" s="474"/>
      <c r="HCD33" s="474"/>
      <c r="HCE33" s="474"/>
      <c r="HCF33" s="474"/>
      <c r="HCG33" s="474"/>
      <c r="HCH33" s="474"/>
      <c r="HCI33" s="474"/>
      <c r="HCJ33" s="474"/>
      <c r="HCK33" s="474"/>
      <c r="HCL33" s="474"/>
      <c r="HCM33" s="474"/>
      <c r="HCN33" s="474"/>
      <c r="HCO33" s="474"/>
      <c r="HCP33" s="474"/>
      <c r="HCQ33" s="474"/>
      <c r="HCR33" s="474"/>
      <c r="HCS33" s="474"/>
      <c r="HCT33" s="474"/>
      <c r="HCU33" s="474"/>
      <c r="HCV33" s="474"/>
      <c r="HCW33" s="474"/>
      <c r="HCX33" s="474"/>
      <c r="HCY33" s="474"/>
      <c r="HCZ33" s="474"/>
      <c r="HDA33" s="474"/>
      <c r="HDB33" s="474"/>
      <c r="HDC33" s="474"/>
      <c r="HDD33" s="474"/>
      <c r="HDE33" s="474"/>
      <c r="HDF33" s="474"/>
      <c r="HDG33" s="474"/>
      <c r="HDH33" s="474"/>
      <c r="HDI33" s="474"/>
      <c r="HDJ33" s="474"/>
      <c r="HDK33" s="474"/>
      <c r="HDL33" s="474"/>
      <c r="HDM33" s="474"/>
      <c r="HDN33" s="474"/>
      <c r="HDO33" s="474"/>
      <c r="HDP33" s="474"/>
      <c r="HDQ33" s="474"/>
      <c r="HDR33" s="474"/>
      <c r="HDS33" s="474"/>
      <c r="HDT33" s="474"/>
      <c r="HDU33" s="474"/>
      <c r="HDV33" s="474"/>
      <c r="HDW33" s="474"/>
      <c r="HDX33" s="474"/>
      <c r="HDY33" s="474"/>
      <c r="HDZ33" s="474"/>
      <c r="HEA33" s="474"/>
      <c r="HEB33" s="474"/>
      <c r="HEC33" s="474"/>
      <c r="HED33" s="474"/>
      <c r="HEE33" s="474"/>
      <c r="HEF33" s="474"/>
      <c r="HEG33" s="474"/>
      <c r="HEH33" s="474"/>
      <c r="HEI33" s="474"/>
      <c r="HEJ33" s="474"/>
      <c r="HEK33" s="474"/>
      <c r="HEL33" s="474"/>
      <c r="HEM33" s="474"/>
      <c r="HEN33" s="474"/>
      <c r="HEO33" s="474"/>
      <c r="HEP33" s="474"/>
      <c r="HEQ33" s="474"/>
      <c r="HER33" s="474"/>
      <c r="HES33" s="474"/>
      <c r="HET33" s="474"/>
      <c r="HEU33" s="474"/>
      <c r="HEV33" s="474"/>
      <c r="HEW33" s="474"/>
      <c r="HEX33" s="474"/>
      <c r="HEY33" s="474"/>
      <c r="HEZ33" s="474"/>
      <c r="HFA33" s="474"/>
      <c r="HFB33" s="474"/>
      <c r="HFC33" s="474"/>
      <c r="HFD33" s="474"/>
      <c r="HFE33" s="474"/>
      <c r="HFF33" s="474"/>
      <c r="HFG33" s="474"/>
      <c r="HFH33" s="474"/>
      <c r="HFI33" s="474"/>
      <c r="HFJ33" s="474"/>
      <c r="HFK33" s="474"/>
      <c r="HFL33" s="474"/>
      <c r="HFM33" s="474"/>
      <c r="HFN33" s="474"/>
      <c r="HFO33" s="474"/>
      <c r="HFP33" s="474"/>
      <c r="HFQ33" s="474"/>
      <c r="HFR33" s="474"/>
      <c r="HFS33" s="474"/>
      <c r="HFT33" s="474"/>
      <c r="HFU33" s="474"/>
      <c r="HFV33" s="474"/>
      <c r="HFW33" s="474"/>
      <c r="HFX33" s="474"/>
      <c r="HFY33" s="474"/>
      <c r="HFZ33" s="474"/>
      <c r="HGA33" s="474"/>
      <c r="HGB33" s="474"/>
      <c r="HGC33" s="474"/>
      <c r="HGD33" s="474"/>
      <c r="HGE33" s="474"/>
      <c r="HGF33" s="474"/>
      <c r="HGG33" s="474"/>
      <c r="HGH33" s="474"/>
      <c r="HGI33" s="474"/>
      <c r="HGJ33" s="474"/>
      <c r="HGK33" s="474"/>
      <c r="HGL33" s="474"/>
      <c r="HGM33" s="474"/>
      <c r="HGN33" s="474"/>
      <c r="HGO33" s="474"/>
      <c r="HGP33" s="474"/>
      <c r="HGQ33" s="474"/>
      <c r="HGR33" s="474"/>
      <c r="HGS33" s="474"/>
      <c r="HGT33" s="474"/>
      <c r="HGU33" s="474"/>
      <c r="HGV33" s="474"/>
      <c r="HGW33" s="474"/>
      <c r="HGX33" s="474"/>
      <c r="HGY33" s="474"/>
      <c r="HGZ33" s="474"/>
      <c r="HHA33" s="474"/>
      <c r="HHB33" s="474"/>
      <c r="HHC33" s="474"/>
      <c r="HHD33" s="474"/>
      <c r="HHE33" s="474"/>
      <c r="HHF33" s="474"/>
      <c r="HHG33" s="474"/>
      <c r="HHH33" s="474"/>
      <c r="HHI33" s="474"/>
      <c r="HHJ33" s="474"/>
      <c r="HHK33" s="474"/>
      <c r="HHL33" s="474"/>
      <c r="HHM33" s="474"/>
      <c r="HHN33" s="474"/>
      <c r="HHO33" s="474"/>
      <c r="HHP33" s="474"/>
      <c r="HHQ33" s="474"/>
      <c r="HHR33" s="474"/>
      <c r="HHS33" s="474"/>
      <c r="HHT33" s="474"/>
      <c r="HHU33" s="474"/>
      <c r="HHV33" s="474"/>
      <c r="HHW33" s="474"/>
      <c r="HHX33" s="474"/>
      <c r="HHY33" s="474"/>
      <c r="HHZ33" s="474"/>
      <c r="HIA33" s="474"/>
      <c r="HIB33" s="474"/>
      <c r="HIC33" s="474"/>
      <c r="HID33" s="474"/>
      <c r="HIE33" s="474"/>
      <c r="HIF33" s="474"/>
      <c r="HIG33" s="474"/>
      <c r="HIH33" s="474"/>
      <c r="HII33" s="474"/>
      <c r="HIJ33" s="474"/>
      <c r="HIK33" s="474"/>
      <c r="HIL33" s="474"/>
      <c r="HIM33" s="474"/>
      <c r="HIN33" s="474"/>
      <c r="HIO33" s="474"/>
      <c r="HIP33" s="474"/>
      <c r="HIQ33" s="474"/>
      <c r="HIR33" s="474"/>
      <c r="HIS33" s="474"/>
      <c r="HIT33" s="474"/>
      <c r="HIU33" s="474"/>
      <c r="HIV33" s="474"/>
      <c r="HIW33" s="474"/>
      <c r="HIX33" s="474"/>
      <c r="HIY33" s="474"/>
      <c r="HIZ33" s="474"/>
      <c r="HJA33" s="474"/>
      <c r="HJB33" s="474"/>
      <c r="HJC33" s="474"/>
      <c r="HJD33" s="474"/>
      <c r="HJE33" s="474"/>
      <c r="HJF33" s="474"/>
      <c r="HJG33" s="474"/>
      <c r="HJH33" s="474"/>
      <c r="HJI33" s="474"/>
      <c r="HJJ33" s="474"/>
      <c r="HJK33" s="474"/>
      <c r="HJL33" s="474"/>
      <c r="HJM33" s="474"/>
      <c r="HJN33" s="474"/>
      <c r="HJO33" s="474"/>
      <c r="HJP33" s="474"/>
      <c r="HJQ33" s="474"/>
      <c r="HJR33" s="474"/>
      <c r="HJS33" s="474"/>
      <c r="HJT33" s="474"/>
      <c r="HJU33" s="474"/>
      <c r="HJV33" s="474"/>
      <c r="HJW33" s="474"/>
      <c r="HJX33" s="474"/>
      <c r="HJY33" s="474"/>
      <c r="HJZ33" s="474"/>
      <c r="HKA33" s="474"/>
      <c r="HKB33" s="474"/>
      <c r="HKC33" s="474"/>
      <c r="HKD33" s="474"/>
      <c r="HKE33" s="474"/>
      <c r="HKF33" s="474"/>
      <c r="HKG33" s="474"/>
      <c r="HKH33" s="474"/>
      <c r="HKI33" s="474"/>
      <c r="HKJ33" s="474"/>
      <c r="HKK33" s="474"/>
      <c r="HKL33" s="474"/>
      <c r="HKM33" s="474"/>
      <c r="HKN33" s="474"/>
      <c r="HKO33" s="474"/>
      <c r="HKP33" s="474"/>
      <c r="HKQ33" s="474"/>
      <c r="HKR33" s="474"/>
      <c r="HKS33" s="474"/>
      <c r="HKT33" s="474"/>
      <c r="HKU33" s="474"/>
      <c r="HKV33" s="474"/>
      <c r="HKW33" s="474"/>
      <c r="HKX33" s="474"/>
      <c r="HKY33" s="474"/>
      <c r="HKZ33" s="474"/>
      <c r="HLA33" s="474"/>
      <c r="HLB33" s="474"/>
      <c r="HLC33" s="474"/>
      <c r="HLD33" s="474"/>
      <c r="HLE33" s="474"/>
      <c r="HLF33" s="474"/>
      <c r="HLG33" s="474"/>
      <c r="HLH33" s="474"/>
      <c r="HLI33" s="474"/>
      <c r="HLJ33" s="474"/>
      <c r="HLK33" s="474"/>
      <c r="HLL33" s="474"/>
      <c r="HLM33" s="474"/>
      <c r="HLN33" s="474"/>
      <c r="HLO33" s="474"/>
      <c r="HLP33" s="474"/>
      <c r="HLQ33" s="474"/>
      <c r="HLR33" s="474"/>
      <c r="HLS33" s="474"/>
      <c r="HLT33" s="474"/>
      <c r="HLU33" s="474"/>
      <c r="HLV33" s="474"/>
      <c r="HLW33" s="474"/>
      <c r="HLX33" s="474"/>
      <c r="HLY33" s="474"/>
      <c r="HLZ33" s="474"/>
      <c r="HMA33" s="474"/>
      <c r="HMB33" s="474"/>
      <c r="HMC33" s="474"/>
      <c r="HMD33" s="474"/>
      <c r="HME33" s="474"/>
      <c r="HMF33" s="474"/>
      <c r="HMG33" s="474"/>
      <c r="HMH33" s="474"/>
      <c r="HMI33" s="474"/>
      <c r="HMJ33" s="474"/>
      <c r="HMK33" s="474"/>
      <c r="HML33" s="474"/>
      <c r="HMM33" s="474"/>
      <c r="HMN33" s="474"/>
      <c r="HMO33" s="474"/>
      <c r="HMP33" s="474"/>
      <c r="HMQ33" s="474"/>
      <c r="HMR33" s="474"/>
      <c r="HMS33" s="474"/>
      <c r="HMT33" s="474"/>
      <c r="HMU33" s="474"/>
      <c r="HMV33" s="474"/>
      <c r="HMW33" s="474"/>
      <c r="HMX33" s="474"/>
      <c r="HMY33" s="474"/>
      <c r="HMZ33" s="474"/>
      <c r="HNA33" s="474"/>
      <c r="HNB33" s="474"/>
      <c r="HNC33" s="474"/>
      <c r="HND33" s="474"/>
      <c r="HNE33" s="474"/>
      <c r="HNF33" s="474"/>
      <c r="HNG33" s="474"/>
      <c r="HNH33" s="474"/>
      <c r="HNI33" s="474"/>
      <c r="HNJ33" s="474"/>
      <c r="HNK33" s="474"/>
      <c r="HNL33" s="474"/>
      <c r="HNM33" s="474"/>
      <c r="HNN33" s="474"/>
      <c r="HNO33" s="474"/>
      <c r="HNP33" s="474"/>
      <c r="HNQ33" s="474"/>
      <c r="HNR33" s="474"/>
      <c r="HNS33" s="474"/>
      <c r="HNT33" s="474"/>
      <c r="HNU33" s="474"/>
      <c r="HNV33" s="474"/>
      <c r="HNW33" s="474"/>
      <c r="HNX33" s="474"/>
      <c r="HNY33" s="474"/>
      <c r="HNZ33" s="474"/>
      <c r="HOA33" s="474"/>
      <c r="HOB33" s="474"/>
      <c r="HOC33" s="474"/>
      <c r="HOD33" s="474"/>
      <c r="HOE33" s="474"/>
      <c r="HOF33" s="474"/>
      <c r="HOG33" s="474"/>
      <c r="HOH33" s="474"/>
      <c r="HOI33" s="474"/>
      <c r="HOJ33" s="474"/>
      <c r="HOK33" s="474"/>
      <c r="HOL33" s="474"/>
      <c r="HOM33" s="474"/>
      <c r="HON33" s="474"/>
      <c r="HOO33" s="474"/>
      <c r="HOP33" s="474"/>
      <c r="HOQ33" s="474"/>
      <c r="HOR33" s="474"/>
      <c r="HOS33" s="474"/>
      <c r="HOT33" s="474"/>
      <c r="HOU33" s="474"/>
      <c r="HOV33" s="474"/>
      <c r="HOW33" s="474"/>
      <c r="HOX33" s="474"/>
      <c r="HOY33" s="474"/>
      <c r="HOZ33" s="474"/>
      <c r="HPA33" s="474"/>
      <c r="HPB33" s="474"/>
      <c r="HPC33" s="474"/>
      <c r="HPD33" s="474"/>
      <c r="HPE33" s="474"/>
      <c r="HPF33" s="474"/>
      <c r="HPG33" s="474"/>
      <c r="HPH33" s="474"/>
      <c r="HPI33" s="474"/>
      <c r="HPJ33" s="474"/>
      <c r="HPK33" s="474"/>
      <c r="HPL33" s="474"/>
      <c r="HPM33" s="474"/>
      <c r="HPN33" s="474"/>
      <c r="HPO33" s="474"/>
      <c r="HPP33" s="474"/>
      <c r="HPQ33" s="474"/>
      <c r="HPR33" s="474"/>
      <c r="HPS33" s="474"/>
      <c r="HPT33" s="474"/>
      <c r="HPU33" s="474"/>
      <c r="HPV33" s="474"/>
      <c r="HPW33" s="474"/>
      <c r="HPX33" s="474"/>
      <c r="HPY33" s="474"/>
      <c r="HPZ33" s="474"/>
      <c r="HQA33" s="474"/>
      <c r="HQB33" s="474"/>
      <c r="HQC33" s="474"/>
      <c r="HQD33" s="474"/>
      <c r="HQE33" s="474"/>
      <c r="HQF33" s="474"/>
      <c r="HQG33" s="474"/>
      <c r="HQH33" s="474"/>
      <c r="HQI33" s="474"/>
      <c r="HQJ33" s="474"/>
      <c r="HQK33" s="474"/>
      <c r="HQL33" s="474"/>
      <c r="HQM33" s="474"/>
      <c r="HQN33" s="474"/>
      <c r="HQO33" s="474"/>
      <c r="HQP33" s="474"/>
      <c r="HQQ33" s="474"/>
      <c r="HQR33" s="474"/>
      <c r="HQS33" s="474"/>
      <c r="HQT33" s="474"/>
      <c r="HQU33" s="474"/>
      <c r="HQV33" s="474"/>
      <c r="HQW33" s="474"/>
      <c r="HQX33" s="474"/>
      <c r="HQY33" s="474"/>
      <c r="HQZ33" s="474"/>
      <c r="HRA33" s="474"/>
      <c r="HRB33" s="474"/>
      <c r="HRC33" s="474"/>
      <c r="HRD33" s="474"/>
      <c r="HRE33" s="474"/>
      <c r="HRF33" s="474"/>
      <c r="HRG33" s="474"/>
      <c r="HRH33" s="474"/>
      <c r="HRI33" s="474"/>
      <c r="HRJ33" s="474"/>
      <c r="HRK33" s="474"/>
      <c r="HRL33" s="474"/>
      <c r="HRM33" s="474"/>
      <c r="HRN33" s="474"/>
      <c r="HRO33" s="474"/>
      <c r="HRP33" s="474"/>
      <c r="HRQ33" s="474"/>
      <c r="HRR33" s="474"/>
      <c r="HRS33" s="474"/>
      <c r="HRT33" s="474"/>
      <c r="HRU33" s="474"/>
      <c r="HRV33" s="474"/>
      <c r="HRW33" s="474"/>
      <c r="HRX33" s="474"/>
      <c r="HRY33" s="474"/>
      <c r="HRZ33" s="474"/>
      <c r="HSA33" s="474"/>
      <c r="HSB33" s="474"/>
      <c r="HSC33" s="474"/>
      <c r="HSD33" s="474"/>
      <c r="HSE33" s="474"/>
      <c r="HSF33" s="474"/>
      <c r="HSG33" s="474"/>
      <c r="HSH33" s="474"/>
      <c r="HSI33" s="474"/>
      <c r="HSJ33" s="474"/>
      <c r="HSK33" s="474"/>
      <c r="HSL33" s="474"/>
      <c r="HSM33" s="474"/>
      <c r="HSN33" s="474"/>
      <c r="HSO33" s="474"/>
      <c r="HSP33" s="474"/>
      <c r="HSQ33" s="474"/>
      <c r="HSR33" s="474"/>
      <c r="HSS33" s="474"/>
      <c r="HST33" s="474"/>
      <c r="HSU33" s="474"/>
      <c r="HSV33" s="474"/>
      <c r="HSW33" s="474"/>
      <c r="HSX33" s="474"/>
      <c r="HSY33" s="474"/>
      <c r="HSZ33" s="474"/>
      <c r="HTA33" s="474"/>
      <c r="HTB33" s="474"/>
      <c r="HTC33" s="474"/>
      <c r="HTD33" s="474"/>
      <c r="HTE33" s="474"/>
      <c r="HTF33" s="474"/>
      <c r="HTG33" s="474"/>
      <c r="HTH33" s="474"/>
      <c r="HTI33" s="474"/>
      <c r="HTJ33" s="474"/>
      <c r="HTK33" s="474"/>
      <c r="HTL33" s="474"/>
      <c r="HTM33" s="474"/>
      <c r="HTN33" s="474"/>
      <c r="HTO33" s="474"/>
      <c r="HTP33" s="474"/>
      <c r="HTQ33" s="474"/>
      <c r="HTR33" s="474"/>
      <c r="HTS33" s="474"/>
      <c r="HTT33" s="474"/>
      <c r="HTU33" s="474"/>
      <c r="HTV33" s="474"/>
      <c r="HTW33" s="474"/>
      <c r="HTX33" s="474"/>
      <c r="HTY33" s="474"/>
      <c r="HTZ33" s="474"/>
      <c r="HUA33" s="474"/>
      <c r="HUB33" s="474"/>
      <c r="HUC33" s="474"/>
      <c r="HUD33" s="474"/>
      <c r="HUE33" s="474"/>
      <c r="HUF33" s="474"/>
      <c r="HUG33" s="474"/>
      <c r="HUH33" s="474"/>
      <c r="HUI33" s="474"/>
      <c r="HUJ33" s="474"/>
      <c r="HUK33" s="474"/>
      <c r="HUL33" s="474"/>
      <c r="HUM33" s="474"/>
      <c r="HUN33" s="474"/>
      <c r="HUO33" s="474"/>
      <c r="HUP33" s="474"/>
      <c r="HUQ33" s="474"/>
      <c r="HUR33" s="474"/>
      <c r="HUS33" s="474"/>
      <c r="HUT33" s="474"/>
      <c r="HUU33" s="474"/>
      <c r="HUV33" s="474"/>
      <c r="HUW33" s="474"/>
      <c r="HUX33" s="474"/>
      <c r="HUY33" s="474"/>
      <c r="HUZ33" s="474"/>
      <c r="HVA33" s="474"/>
      <c r="HVB33" s="474"/>
      <c r="HVC33" s="474"/>
      <c r="HVD33" s="474"/>
      <c r="HVE33" s="474"/>
      <c r="HVF33" s="474"/>
      <c r="HVG33" s="474"/>
      <c r="HVH33" s="474"/>
      <c r="HVI33" s="474"/>
      <c r="HVJ33" s="474"/>
      <c r="HVK33" s="474"/>
      <c r="HVL33" s="474"/>
      <c r="HVM33" s="474"/>
      <c r="HVN33" s="474"/>
      <c r="HVO33" s="474"/>
      <c r="HVP33" s="474"/>
      <c r="HVQ33" s="474"/>
      <c r="HVR33" s="474"/>
      <c r="HVS33" s="474"/>
      <c r="HVT33" s="474"/>
      <c r="HVU33" s="474"/>
      <c r="HVV33" s="474"/>
      <c r="HVW33" s="474"/>
      <c r="HVX33" s="474"/>
      <c r="HVY33" s="474"/>
      <c r="HVZ33" s="474"/>
      <c r="HWA33" s="474"/>
      <c r="HWB33" s="474"/>
      <c r="HWC33" s="474"/>
      <c r="HWD33" s="474"/>
      <c r="HWE33" s="474"/>
      <c r="HWF33" s="474"/>
      <c r="HWG33" s="474"/>
      <c r="HWH33" s="474"/>
      <c r="HWI33" s="474"/>
      <c r="HWJ33" s="474"/>
      <c r="HWK33" s="474"/>
      <c r="HWL33" s="474"/>
      <c r="HWM33" s="474"/>
      <c r="HWN33" s="474"/>
      <c r="HWO33" s="474"/>
      <c r="HWP33" s="474"/>
      <c r="HWQ33" s="474"/>
      <c r="HWR33" s="474"/>
      <c r="HWS33" s="474"/>
      <c r="HWT33" s="474"/>
      <c r="HWU33" s="474"/>
      <c r="HWV33" s="474"/>
      <c r="HWW33" s="474"/>
      <c r="HWX33" s="474"/>
      <c r="HWY33" s="474"/>
      <c r="HWZ33" s="474"/>
      <c r="HXA33" s="474"/>
      <c r="HXB33" s="474"/>
      <c r="HXC33" s="474"/>
      <c r="HXD33" s="474"/>
      <c r="HXE33" s="474"/>
      <c r="HXF33" s="474"/>
      <c r="HXG33" s="474"/>
      <c r="HXH33" s="474"/>
      <c r="HXI33" s="474"/>
      <c r="HXJ33" s="474"/>
      <c r="HXK33" s="474"/>
      <c r="HXL33" s="474"/>
      <c r="HXM33" s="474"/>
      <c r="HXN33" s="474"/>
      <c r="HXO33" s="474"/>
      <c r="HXP33" s="474"/>
      <c r="HXQ33" s="474"/>
      <c r="HXR33" s="474"/>
      <c r="HXS33" s="474"/>
      <c r="HXT33" s="474"/>
      <c r="HXU33" s="474"/>
      <c r="HXV33" s="474"/>
      <c r="HXW33" s="474"/>
      <c r="HXX33" s="474"/>
      <c r="HXY33" s="474"/>
      <c r="HXZ33" s="474"/>
      <c r="HYA33" s="474"/>
      <c r="HYB33" s="474"/>
      <c r="HYC33" s="474"/>
      <c r="HYD33" s="474"/>
      <c r="HYE33" s="474"/>
      <c r="HYF33" s="474"/>
      <c r="HYG33" s="474"/>
      <c r="HYH33" s="474"/>
      <c r="HYI33" s="474"/>
      <c r="HYJ33" s="474"/>
      <c r="HYK33" s="474"/>
      <c r="HYL33" s="474"/>
      <c r="HYM33" s="474"/>
      <c r="HYN33" s="474"/>
      <c r="HYO33" s="474"/>
      <c r="HYP33" s="474"/>
      <c r="HYQ33" s="474"/>
      <c r="HYR33" s="474"/>
      <c r="HYS33" s="474"/>
      <c r="HYT33" s="474"/>
      <c r="HYU33" s="474"/>
      <c r="HYV33" s="474"/>
      <c r="HYW33" s="474"/>
      <c r="HYX33" s="474"/>
      <c r="HYY33" s="474"/>
      <c r="HYZ33" s="474"/>
      <c r="HZA33" s="474"/>
      <c r="HZB33" s="474"/>
      <c r="HZC33" s="474"/>
      <c r="HZD33" s="474"/>
      <c r="HZE33" s="474"/>
      <c r="HZF33" s="474"/>
      <c r="HZG33" s="474"/>
      <c r="HZH33" s="474"/>
      <c r="HZI33" s="474"/>
      <c r="HZJ33" s="474"/>
      <c r="HZK33" s="474"/>
      <c r="HZL33" s="474"/>
      <c r="HZM33" s="474"/>
      <c r="HZN33" s="474"/>
      <c r="HZO33" s="474"/>
      <c r="HZP33" s="474"/>
      <c r="HZQ33" s="474"/>
      <c r="HZR33" s="474"/>
      <c r="HZS33" s="474"/>
      <c r="HZT33" s="474"/>
      <c r="HZU33" s="474"/>
      <c r="HZV33" s="474"/>
      <c r="HZW33" s="474"/>
      <c r="HZX33" s="474"/>
      <c r="HZY33" s="474"/>
      <c r="HZZ33" s="474"/>
      <c r="IAA33" s="474"/>
      <c r="IAB33" s="474"/>
      <c r="IAC33" s="474"/>
      <c r="IAD33" s="474"/>
      <c r="IAE33" s="474"/>
      <c r="IAF33" s="474"/>
      <c r="IAG33" s="474"/>
      <c r="IAH33" s="474"/>
      <c r="IAI33" s="474"/>
      <c r="IAJ33" s="474"/>
      <c r="IAK33" s="474"/>
      <c r="IAL33" s="474"/>
      <c r="IAM33" s="474"/>
      <c r="IAN33" s="474"/>
      <c r="IAO33" s="474"/>
      <c r="IAP33" s="474"/>
      <c r="IAQ33" s="474"/>
      <c r="IAR33" s="474"/>
      <c r="IAS33" s="474"/>
      <c r="IAT33" s="474"/>
      <c r="IAU33" s="474"/>
      <c r="IAV33" s="474"/>
      <c r="IAW33" s="474"/>
      <c r="IAX33" s="474"/>
      <c r="IAY33" s="474"/>
      <c r="IAZ33" s="474"/>
      <c r="IBA33" s="474"/>
      <c r="IBB33" s="474"/>
      <c r="IBC33" s="474"/>
      <c r="IBD33" s="474"/>
      <c r="IBE33" s="474"/>
      <c r="IBF33" s="474"/>
      <c r="IBG33" s="474"/>
      <c r="IBH33" s="474"/>
      <c r="IBI33" s="474"/>
      <c r="IBJ33" s="474"/>
      <c r="IBK33" s="474"/>
      <c r="IBL33" s="474"/>
      <c r="IBM33" s="474"/>
      <c r="IBN33" s="474"/>
      <c r="IBO33" s="474"/>
      <c r="IBP33" s="474"/>
      <c r="IBQ33" s="474"/>
      <c r="IBR33" s="474"/>
      <c r="IBS33" s="474"/>
      <c r="IBT33" s="474"/>
      <c r="IBU33" s="474"/>
      <c r="IBV33" s="474"/>
      <c r="IBW33" s="474"/>
      <c r="IBX33" s="474"/>
      <c r="IBY33" s="474"/>
      <c r="IBZ33" s="474"/>
      <c r="ICA33" s="474"/>
      <c r="ICB33" s="474"/>
      <c r="ICC33" s="474"/>
      <c r="ICD33" s="474"/>
      <c r="ICE33" s="474"/>
      <c r="ICF33" s="474"/>
      <c r="ICG33" s="474"/>
      <c r="ICH33" s="474"/>
      <c r="ICI33" s="474"/>
      <c r="ICJ33" s="474"/>
      <c r="ICK33" s="474"/>
      <c r="ICL33" s="474"/>
      <c r="ICM33" s="474"/>
      <c r="ICN33" s="474"/>
      <c r="ICO33" s="474"/>
      <c r="ICP33" s="474"/>
      <c r="ICQ33" s="474"/>
      <c r="ICR33" s="474"/>
      <c r="ICS33" s="474"/>
      <c r="ICT33" s="474"/>
      <c r="ICU33" s="474"/>
      <c r="ICV33" s="474"/>
      <c r="ICW33" s="474"/>
      <c r="ICX33" s="474"/>
      <c r="ICY33" s="474"/>
      <c r="ICZ33" s="474"/>
      <c r="IDA33" s="474"/>
      <c r="IDB33" s="474"/>
      <c r="IDC33" s="474"/>
      <c r="IDD33" s="474"/>
      <c r="IDE33" s="474"/>
      <c r="IDF33" s="474"/>
      <c r="IDG33" s="474"/>
      <c r="IDH33" s="474"/>
      <c r="IDI33" s="474"/>
      <c r="IDJ33" s="474"/>
      <c r="IDK33" s="474"/>
      <c r="IDL33" s="474"/>
      <c r="IDM33" s="474"/>
      <c r="IDN33" s="474"/>
      <c r="IDO33" s="474"/>
      <c r="IDP33" s="474"/>
      <c r="IDQ33" s="474"/>
      <c r="IDR33" s="474"/>
      <c r="IDS33" s="474"/>
      <c r="IDT33" s="474"/>
      <c r="IDU33" s="474"/>
      <c r="IDV33" s="474"/>
      <c r="IDW33" s="474"/>
      <c r="IDX33" s="474"/>
      <c r="IDY33" s="474"/>
      <c r="IDZ33" s="474"/>
      <c r="IEA33" s="474"/>
      <c r="IEB33" s="474"/>
      <c r="IEC33" s="474"/>
      <c r="IED33" s="474"/>
      <c r="IEE33" s="474"/>
      <c r="IEF33" s="474"/>
      <c r="IEG33" s="474"/>
      <c r="IEH33" s="474"/>
      <c r="IEI33" s="474"/>
      <c r="IEJ33" s="474"/>
      <c r="IEK33" s="474"/>
      <c r="IEL33" s="474"/>
      <c r="IEM33" s="474"/>
      <c r="IEN33" s="474"/>
      <c r="IEO33" s="474"/>
      <c r="IEP33" s="474"/>
      <c r="IEQ33" s="474"/>
      <c r="IER33" s="474"/>
      <c r="IES33" s="474"/>
      <c r="IET33" s="474"/>
      <c r="IEU33" s="474"/>
      <c r="IEV33" s="474"/>
      <c r="IEW33" s="474"/>
      <c r="IEX33" s="474"/>
      <c r="IEY33" s="474"/>
      <c r="IEZ33" s="474"/>
      <c r="IFA33" s="474"/>
      <c r="IFB33" s="474"/>
      <c r="IFC33" s="474"/>
      <c r="IFD33" s="474"/>
      <c r="IFE33" s="474"/>
      <c r="IFF33" s="474"/>
      <c r="IFG33" s="474"/>
      <c r="IFH33" s="474"/>
      <c r="IFI33" s="474"/>
      <c r="IFJ33" s="474"/>
      <c r="IFK33" s="474"/>
      <c r="IFL33" s="474"/>
      <c r="IFM33" s="474"/>
      <c r="IFN33" s="474"/>
      <c r="IFO33" s="474"/>
      <c r="IFP33" s="474"/>
      <c r="IFQ33" s="474"/>
      <c r="IFR33" s="474"/>
      <c r="IFS33" s="474"/>
      <c r="IFT33" s="474"/>
      <c r="IFU33" s="474"/>
      <c r="IFV33" s="474"/>
      <c r="IFW33" s="474"/>
      <c r="IFX33" s="474"/>
      <c r="IFY33" s="474"/>
      <c r="IFZ33" s="474"/>
      <c r="IGA33" s="474"/>
      <c r="IGB33" s="474"/>
      <c r="IGC33" s="474"/>
      <c r="IGD33" s="474"/>
      <c r="IGE33" s="474"/>
      <c r="IGF33" s="474"/>
      <c r="IGG33" s="474"/>
      <c r="IGH33" s="474"/>
      <c r="IGI33" s="474"/>
      <c r="IGJ33" s="474"/>
      <c r="IGK33" s="474"/>
      <c r="IGL33" s="474"/>
      <c r="IGM33" s="474"/>
      <c r="IGN33" s="474"/>
      <c r="IGO33" s="474"/>
      <c r="IGP33" s="474"/>
      <c r="IGQ33" s="474"/>
      <c r="IGR33" s="474"/>
      <c r="IGS33" s="474"/>
      <c r="IGT33" s="474"/>
      <c r="IGU33" s="474"/>
      <c r="IGV33" s="474"/>
      <c r="IGW33" s="474"/>
      <c r="IGX33" s="474"/>
      <c r="IGY33" s="474"/>
      <c r="IGZ33" s="474"/>
      <c r="IHA33" s="474"/>
      <c r="IHB33" s="474"/>
      <c r="IHC33" s="474"/>
      <c r="IHD33" s="474"/>
      <c r="IHE33" s="474"/>
      <c r="IHF33" s="474"/>
      <c r="IHG33" s="474"/>
      <c r="IHH33" s="474"/>
      <c r="IHI33" s="474"/>
      <c r="IHJ33" s="474"/>
      <c r="IHK33" s="474"/>
      <c r="IHL33" s="474"/>
      <c r="IHM33" s="474"/>
      <c r="IHN33" s="474"/>
      <c r="IHO33" s="474"/>
      <c r="IHP33" s="474"/>
      <c r="IHQ33" s="474"/>
      <c r="IHR33" s="474"/>
      <c r="IHS33" s="474"/>
      <c r="IHT33" s="474"/>
      <c r="IHU33" s="474"/>
      <c r="IHV33" s="474"/>
      <c r="IHW33" s="474"/>
      <c r="IHX33" s="474"/>
      <c r="IHY33" s="474"/>
      <c r="IHZ33" s="474"/>
      <c r="IIA33" s="474"/>
      <c r="IIB33" s="474"/>
      <c r="IIC33" s="474"/>
      <c r="IID33" s="474"/>
      <c r="IIE33" s="474"/>
      <c r="IIF33" s="474"/>
      <c r="IIG33" s="474"/>
      <c r="IIH33" s="474"/>
      <c r="III33" s="474"/>
      <c r="IIJ33" s="474"/>
      <c r="IIK33" s="474"/>
      <c r="IIL33" s="474"/>
      <c r="IIM33" s="474"/>
      <c r="IIN33" s="474"/>
      <c r="IIO33" s="474"/>
      <c r="IIP33" s="474"/>
      <c r="IIQ33" s="474"/>
      <c r="IIR33" s="474"/>
      <c r="IIS33" s="474"/>
      <c r="IIT33" s="474"/>
      <c r="IIU33" s="474"/>
      <c r="IIV33" s="474"/>
      <c r="IIW33" s="474"/>
      <c r="IIX33" s="474"/>
      <c r="IIY33" s="474"/>
      <c r="IIZ33" s="474"/>
      <c r="IJA33" s="474"/>
      <c r="IJB33" s="474"/>
      <c r="IJC33" s="474"/>
      <c r="IJD33" s="474"/>
      <c r="IJE33" s="474"/>
      <c r="IJF33" s="474"/>
      <c r="IJG33" s="474"/>
      <c r="IJH33" s="474"/>
      <c r="IJI33" s="474"/>
      <c r="IJJ33" s="474"/>
      <c r="IJK33" s="474"/>
      <c r="IJL33" s="474"/>
      <c r="IJM33" s="474"/>
      <c r="IJN33" s="474"/>
      <c r="IJO33" s="474"/>
      <c r="IJP33" s="474"/>
      <c r="IJQ33" s="474"/>
      <c r="IJR33" s="474"/>
      <c r="IJS33" s="474"/>
      <c r="IJT33" s="474"/>
      <c r="IJU33" s="474"/>
      <c r="IJV33" s="474"/>
      <c r="IJW33" s="474"/>
      <c r="IJX33" s="474"/>
      <c r="IJY33" s="474"/>
      <c r="IJZ33" s="474"/>
      <c r="IKA33" s="474"/>
      <c r="IKB33" s="474"/>
      <c r="IKC33" s="474"/>
      <c r="IKD33" s="474"/>
      <c r="IKE33" s="474"/>
      <c r="IKF33" s="474"/>
      <c r="IKG33" s="474"/>
      <c r="IKH33" s="474"/>
      <c r="IKI33" s="474"/>
      <c r="IKJ33" s="474"/>
      <c r="IKK33" s="474"/>
      <c r="IKL33" s="474"/>
      <c r="IKM33" s="474"/>
      <c r="IKN33" s="474"/>
      <c r="IKO33" s="474"/>
      <c r="IKP33" s="474"/>
      <c r="IKQ33" s="474"/>
      <c r="IKR33" s="474"/>
      <c r="IKS33" s="474"/>
      <c r="IKT33" s="474"/>
      <c r="IKU33" s="474"/>
      <c r="IKV33" s="474"/>
      <c r="IKW33" s="474"/>
      <c r="IKX33" s="474"/>
      <c r="IKY33" s="474"/>
      <c r="IKZ33" s="474"/>
      <c r="ILA33" s="474"/>
      <c r="ILB33" s="474"/>
      <c r="ILC33" s="474"/>
      <c r="ILD33" s="474"/>
      <c r="ILE33" s="474"/>
      <c r="ILF33" s="474"/>
      <c r="ILG33" s="474"/>
      <c r="ILH33" s="474"/>
      <c r="ILI33" s="474"/>
      <c r="ILJ33" s="474"/>
      <c r="ILK33" s="474"/>
      <c r="ILL33" s="474"/>
      <c r="ILM33" s="474"/>
      <c r="ILN33" s="474"/>
      <c r="ILO33" s="474"/>
      <c r="ILP33" s="474"/>
      <c r="ILQ33" s="474"/>
      <c r="ILR33" s="474"/>
      <c r="ILS33" s="474"/>
      <c r="ILT33" s="474"/>
      <c r="ILU33" s="474"/>
      <c r="ILV33" s="474"/>
      <c r="ILW33" s="474"/>
      <c r="ILX33" s="474"/>
      <c r="ILY33" s="474"/>
      <c r="ILZ33" s="474"/>
      <c r="IMA33" s="474"/>
      <c r="IMB33" s="474"/>
      <c r="IMC33" s="474"/>
      <c r="IMD33" s="474"/>
      <c r="IME33" s="474"/>
      <c r="IMF33" s="474"/>
      <c r="IMG33" s="474"/>
      <c r="IMH33" s="474"/>
      <c r="IMI33" s="474"/>
      <c r="IMJ33" s="474"/>
      <c r="IMK33" s="474"/>
      <c r="IML33" s="474"/>
      <c r="IMM33" s="474"/>
      <c r="IMN33" s="474"/>
      <c r="IMO33" s="474"/>
      <c r="IMP33" s="474"/>
      <c r="IMQ33" s="474"/>
      <c r="IMR33" s="474"/>
      <c r="IMS33" s="474"/>
      <c r="IMT33" s="474"/>
      <c r="IMU33" s="474"/>
      <c r="IMV33" s="474"/>
      <c r="IMW33" s="474"/>
      <c r="IMX33" s="474"/>
      <c r="IMY33" s="474"/>
      <c r="IMZ33" s="474"/>
      <c r="INA33" s="474"/>
      <c r="INB33" s="474"/>
      <c r="INC33" s="474"/>
      <c r="IND33" s="474"/>
      <c r="INE33" s="474"/>
      <c r="INF33" s="474"/>
      <c r="ING33" s="474"/>
      <c r="INH33" s="474"/>
      <c r="INI33" s="474"/>
      <c r="INJ33" s="474"/>
      <c r="INK33" s="474"/>
      <c r="INL33" s="474"/>
      <c r="INM33" s="474"/>
      <c r="INN33" s="474"/>
      <c r="INO33" s="474"/>
      <c r="INP33" s="474"/>
      <c r="INQ33" s="474"/>
      <c r="INR33" s="474"/>
      <c r="INS33" s="474"/>
      <c r="INT33" s="474"/>
      <c r="INU33" s="474"/>
      <c r="INV33" s="474"/>
      <c r="INW33" s="474"/>
      <c r="INX33" s="474"/>
      <c r="INY33" s="474"/>
      <c r="INZ33" s="474"/>
      <c r="IOA33" s="474"/>
      <c r="IOB33" s="474"/>
      <c r="IOC33" s="474"/>
      <c r="IOD33" s="474"/>
      <c r="IOE33" s="474"/>
      <c r="IOF33" s="474"/>
      <c r="IOG33" s="474"/>
      <c r="IOH33" s="474"/>
      <c r="IOI33" s="474"/>
      <c r="IOJ33" s="474"/>
      <c r="IOK33" s="474"/>
      <c r="IOL33" s="474"/>
      <c r="IOM33" s="474"/>
      <c r="ION33" s="474"/>
      <c r="IOO33" s="474"/>
      <c r="IOP33" s="474"/>
      <c r="IOQ33" s="474"/>
      <c r="IOR33" s="474"/>
      <c r="IOS33" s="474"/>
      <c r="IOT33" s="474"/>
      <c r="IOU33" s="474"/>
      <c r="IOV33" s="474"/>
      <c r="IOW33" s="474"/>
      <c r="IOX33" s="474"/>
      <c r="IOY33" s="474"/>
      <c r="IOZ33" s="474"/>
      <c r="IPA33" s="474"/>
      <c r="IPB33" s="474"/>
      <c r="IPC33" s="474"/>
      <c r="IPD33" s="474"/>
      <c r="IPE33" s="474"/>
      <c r="IPF33" s="474"/>
      <c r="IPG33" s="474"/>
      <c r="IPH33" s="474"/>
      <c r="IPI33" s="474"/>
      <c r="IPJ33" s="474"/>
      <c r="IPK33" s="474"/>
      <c r="IPL33" s="474"/>
      <c r="IPM33" s="474"/>
      <c r="IPN33" s="474"/>
      <c r="IPO33" s="474"/>
      <c r="IPP33" s="474"/>
      <c r="IPQ33" s="474"/>
      <c r="IPR33" s="474"/>
      <c r="IPS33" s="474"/>
      <c r="IPT33" s="474"/>
      <c r="IPU33" s="474"/>
      <c r="IPV33" s="474"/>
      <c r="IPW33" s="474"/>
      <c r="IPX33" s="474"/>
      <c r="IPY33" s="474"/>
      <c r="IPZ33" s="474"/>
      <c r="IQA33" s="474"/>
      <c r="IQB33" s="474"/>
      <c r="IQC33" s="474"/>
      <c r="IQD33" s="474"/>
      <c r="IQE33" s="474"/>
      <c r="IQF33" s="474"/>
      <c r="IQG33" s="474"/>
      <c r="IQH33" s="474"/>
      <c r="IQI33" s="474"/>
      <c r="IQJ33" s="474"/>
      <c r="IQK33" s="474"/>
      <c r="IQL33" s="474"/>
      <c r="IQM33" s="474"/>
      <c r="IQN33" s="474"/>
      <c r="IQO33" s="474"/>
      <c r="IQP33" s="474"/>
      <c r="IQQ33" s="474"/>
      <c r="IQR33" s="474"/>
      <c r="IQS33" s="474"/>
      <c r="IQT33" s="474"/>
      <c r="IQU33" s="474"/>
      <c r="IQV33" s="474"/>
      <c r="IQW33" s="474"/>
      <c r="IQX33" s="474"/>
      <c r="IQY33" s="474"/>
      <c r="IQZ33" s="474"/>
      <c r="IRA33" s="474"/>
      <c r="IRB33" s="474"/>
      <c r="IRC33" s="474"/>
      <c r="IRD33" s="474"/>
      <c r="IRE33" s="474"/>
      <c r="IRF33" s="474"/>
      <c r="IRG33" s="474"/>
      <c r="IRH33" s="474"/>
      <c r="IRI33" s="474"/>
      <c r="IRJ33" s="474"/>
      <c r="IRK33" s="474"/>
      <c r="IRL33" s="474"/>
      <c r="IRM33" s="474"/>
      <c r="IRN33" s="474"/>
      <c r="IRO33" s="474"/>
      <c r="IRP33" s="474"/>
      <c r="IRQ33" s="474"/>
      <c r="IRR33" s="474"/>
      <c r="IRS33" s="474"/>
      <c r="IRT33" s="474"/>
      <c r="IRU33" s="474"/>
      <c r="IRV33" s="474"/>
      <c r="IRW33" s="474"/>
      <c r="IRX33" s="474"/>
      <c r="IRY33" s="474"/>
      <c r="IRZ33" s="474"/>
      <c r="ISA33" s="474"/>
      <c r="ISB33" s="474"/>
      <c r="ISC33" s="474"/>
      <c r="ISD33" s="474"/>
      <c r="ISE33" s="474"/>
      <c r="ISF33" s="474"/>
      <c r="ISG33" s="474"/>
      <c r="ISH33" s="474"/>
      <c r="ISI33" s="474"/>
      <c r="ISJ33" s="474"/>
      <c r="ISK33" s="474"/>
      <c r="ISL33" s="474"/>
      <c r="ISM33" s="474"/>
      <c r="ISN33" s="474"/>
      <c r="ISO33" s="474"/>
      <c r="ISP33" s="474"/>
      <c r="ISQ33" s="474"/>
      <c r="ISR33" s="474"/>
      <c r="ISS33" s="474"/>
      <c r="IST33" s="474"/>
      <c r="ISU33" s="474"/>
      <c r="ISV33" s="474"/>
      <c r="ISW33" s="474"/>
      <c r="ISX33" s="474"/>
      <c r="ISY33" s="474"/>
      <c r="ISZ33" s="474"/>
      <c r="ITA33" s="474"/>
      <c r="ITB33" s="474"/>
      <c r="ITC33" s="474"/>
      <c r="ITD33" s="474"/>
      <c r="ITE33" s="474"/>
      <c r="ITF33" s="474"/>
      <c r="ITG33" s="474"/>
      <c r="ITH33" s="474"/>
      <c r="ITI33" s="474"/>
      <c r="ITJ33" s="474"/>
      <c r="ITK33" s="474"/>
      <c r="ITL33" s="474"/>
      <c r="ITM33" s="474"/>
      <c r="ITN33" s="474"/>
      <c r="ITO33" s="474"/>
      <c r="ITP33" s="474"/>
      <c r="ITQ33" s="474"/>
      <c r="ITR33" s="474"/>
      <c r="ITS33" s="474"/>
      <c r="ITT33" s="474"/>
      <c r="ITU33" s="474"/>
      <c r="ITV33" s="474"/>
      <c r="ITW33" s="474"/>
      <c r="ITX33" s="474"/>
      <c r="ITY33" s="474"/>
      <c r="ITZ33" s="474"/>
      <c r="IUA33" s="474"/>
      <c r="IUB33" s="474"/>
      <c r="IUC33" s="474"/>
      <c r="IUD33" s="474"/>
      <c r="IUE33" s="474"/>
      <c r="IUF33" s="474"/>
      <c r="IUG33" s="474"/>
      <c r="IUH33" s="474"/>
      <c r="IUI33" s="474"/>
      <c r="IUJ33" s="474"/>
      <c r="IUK33" s="474"/>
      <c r="IUL33" s="474"/>
      <c r="IUM33" s="474"/>
      <c r="IUN33" s="474"/>
      <c r="IUO33" s="474"/>
      <c r="IUP33" s="474"/>
      <c r="IUQ33" s="474"/>
      <c r="IUR33" s="474"/>
      <c r="IUS33" s="474"/>
      <c r="IUT33" s="474"/>
      <c r="IUU33" s="474"/>
      <c r="IUV33" s="474"/>
      <c r="IUW33" s="474"/>
      <c r="IUX33" s="474"/>
      <c r="IUY33" s="474"/>
      <c r="IUZ33" s="474"/>
      <c r="IVA33" s="474"/>
      <c r="IVB33" s="474"/>
      <c r="IVC33" s="474"/>
      <c r="IVD33" s="474"/>
      <c r="IVE33" s="474"/>
      <c r="IVF33" s="474"/>
      <c r="IVG33" s="474"/>
      <c r="IVH33" s="474"/>
      <c r="IVI33" s="474"/>
      <c r="IVJ33" s="474"/>
      <c r="IVK33" s="474"/>
      <c r="IVL33" s="474"/>
      <c r="IVM33" s="474"/>
      <c r="IVN33" s="474"/>
      <c r="IVO33" s="474"/>
      <c r="IVP33" s="474"/>
      <c r="IVQ33" s="474"/>
      <c r="IVR33" s="474"/>
      <c r="IVS33" s="474"/>
      <c r="IVT33" s="474"/>
      <c r="IVU33" s="474"/>
      <c r="IVV33" s="474"/>
      <c r="IVW33" s="474"/>
      <c r="IVX33" s="474"/>
      <c r="IVY33" s="474"/>
      <c r="IVZ33" s="474"/>
      <c r="IWA33" s="474"/>
      <c r="IWB33" s="474"/>
      <c r="IWC33" s="474"/>
      <c r="IWD33" s="474"/>
      <c r="IWE33" s="474"/>
      <c r="IWF33" s="474"/>
      <c r="IWG33" s="474"/>
      <c r="IWH33" s="474"/>
      <c r="IWI33" s="474"/>
      <c r="IWJ33" s="474"/>
      <c r="IWK33" s="474"/>
      <c r="IWL33" s="474"/>
      <c r="IWM33" s="474"/>
      <c r="IWN33" s="474"/>
      <c r="IWO33" s="474"/>
      <c r="IWP33" s="474"/>
      <c r="IWQ33" s="474"/>
      <c r="IWR33" s="474"/>
      <c r="IWS33" s="474"/>
      <c r="IWT33" s="474"/>
      <c r="IWU33" s="474"/>
      <c r="IWV33" s="474"/>
      <c r="IWW33" s="474"/>
      <c r="IWX33" s="474"/>
      <c r="IWY33" s="474"/>
      <c r="IWZ33" s="474"/>
      <c r="IXA33" s="474"/>
      <c r="IXB33" s="474"/>
      <c r="IXC33" s="474"/>
      <c r="IXD33" s="474"/>
      <c r="IXE33" s="474"/>
      <c r="IXF33" s="474"/>
      <c r="IXG33" s="474"/>
      <c r="IXH33" s="474"/>
      <c r="IXI33" s="474"/>
      <c r="IXJ33" s="474"/>
      <c r="IXK33" s="474"/>
      <c r="IXL33" s="474"/>
      <c r="IXM33" s="474"/>
      <c r="IXN33" s="474"/>
      <c r="IXO33" s="474"/>
      <c r="IXP33" s="474"/>
      <c r="IXQ33" s="474"/>
      <c r="IXR33" s="474"/>
      <c r="IXS33" s="474"/>
      <c r="IXT33" s="474"/>
      <c r="IXU33" s="474"/>
      <c r="IXV33" s="474"/>
      <c r="IXW33" s="474"/>
      <c r="IXX33" s="474"/>
      <c r="IXY33" s="474"/>
      <c r="IXZ33" s="474"/>
      <c r="IYA33" s="474"/>
      <c r="IYB33" s="474"/>
      <c r="IYC33" s="474"/>
      <c r="IYD33" s="474"/>
      <c r="IYE33" s="474"/>
      <c r="IYF33" s="474"/>
      <c r="IYG33" s="474"/>
      <c r="IYH33" s="474"/>
      <c r="IYI33" s="474"/>
      <c r="IYJ33" s="474"/>
      <c r="IYK33" s="474"/>
      <c r="IYL33" s="474"/>
      <c r="IYM33" s="474"/>
      <c r="IYN33" s="474"/>
      <c r="IYO33" s="474"/>
      <c r="IYP33" s="474"/>
      <c r="IYQ33" s="474"/>
      <c r="IYR33" s="474"/>
      <c r="IYS33" s="474"/>
      <c r="IYT33" s="474"/>
      <c r="IYU33" s="474"/>
      <c r="IYV33" s="474"/>
      <c r="IYW33" s="474"/>
      <c r="IYX33" s="474"/>
      <c r="IYY33" s="474"/>
      <c r="IYZ33" s="474"/>
      <c r="IZA33" s="474"/>
      <c r="IZB33" s="474"/>
      <c r="IZC33" s="474"/>
      <c r="IZD33" s="474"/>
      <c r="IZE33" s="474"/>
      <c r="IZF33" s="474"/>
      <c r="IZG33" s="474"/>
      <c r="IZH33" s="474"/>
      <c r="IZI33" s="474"/>
      <c r="IZJ33" s="474"/>
      <c r="IZK33" s="474"/>
      <c r="IZL33" s="474"/>
      <c r="IZM33" s="474"/>
      <c r="IZN33" s="474"/>
      <c r="IZO33" s="474"/>
      <c r="IZP33" s="474"/>
      <c r="IZQ33" s="474"/>
      <c r="IZR33" s="474"/>
      <c r="IZS33" s="474"/>
      <c r="IZT33" s="474"/>
      <c r="IZU33" s="474"/>
      <c r="IZV33" s="474"/>
      <c r="IZW33" s="474"/>
      <c r="IZX33" s="474"/>
      <c r="IZY33" s="474"/>
      <c r="IZZ33" s="474"/>
      <c r="JAA33" s="474"/>
      <c r="JAB33" s="474"/>
      <c r="JAC33" s="474"/>
      <c r="JAD33" s="474"/>
      <c r="JAE33" s="474"/>
      <c r="JAF33" s="474"/>
      <c r="JAG33" s="474"/>
      <c r="JAH33" s="474"/>
      <c r="JAI33" s="474"/>
      <c r="JAJ33" s="474"/>
      <c r="JAK33" s="474"/>
      <c r="JAL33" s="474"/>
      <c r="JAM33" s="474"/>
      <c r="JAN33" s="474"/>
      <c r="JAO33" s="474"/>
      <c r="JAP33" s="474"/>
      <c r="JAQ33" s="474"/>
      <c r="JAR33" s="474"/>
      <c r="JAS33" s="474"/>
      <c r="JAT33" s="474"/>
      <c r="JAU33" s="474"/>
      <c r="JAV33" s="474"/>
      <c r="JAW33" s="474"/>
      <c r="JAX33" s="474"/>
      <c r="JAY33" s="474"/>
      <c r="JAZ33" s="474"/>
      <c r="JBA33" s="474"/>
      <c r="JBB33" s="474"/>
      <c r="JBC33" s="474"/>
      <c r="JBD33" s="474"/>
      <c r="JBE33" s="474"/>
      <c r="JBF33" s="474"/>
      <c r="JBG33" s="474"/>
      <c r="JBH33" s="474"/>
      <c r="JBI33" s="474"/>
      <c r="JBJ33" s="474"/>
      <c r="JBK33" s="474"/>
      <c r="JBL33" s="474"/>
      <c r="JBM33" s="474"/>
      <c r="JBN33" s="474"/>
      <c r="JBO33" s="474"/>
      <c r="JBP33" s="474"/>
      <c r="JBQ33" s="474"/>
      <c r="JBR33" s="474"/>
      <c r="JBS33" s="474"/>
      <c r="JBT33" s="474"/>
      <c r="JBU33" s="474"/>
      <c r="JBV33" s="474"/>
      <c r="JBW33" s="474"/>
      <c r="JBX33" s="474"/>
      <c r="JBY33" s="474"/>
      <c r="JBZ33" s="474"/>
      <c r="JCA33" s="474"/>
      <c r="JCB33" s="474"/>
      <c r="JCC33" s="474"/>
      <c r="JCD33" s="474"/>
      <c r="JCE33" s="474"/>
      <c r="JCF33" s="474"/>
      <c r="JCG33" s="474"/>
      <c r="JCH33" s="474"/>
      <c r="JCI33" s="474"/>
      <c r="JCJ33" s="474"/>
      <c r="JCK33" s="474"/>
      <c r="JCL33" s="474"/>
      <c r="JCM33" s="474"/>
      <c r="JCN33" s="474"/>
      <c r="JCO33" s="474"/>
      <c r="JCP33" s="474"/>
      <c r="JCQ33" s="474"/>
      <c r="JCR33" s="474"/>
      <c r="JCS33" s="474"/>
      <c r="JCT33" s="474"/>
      <c r="JCU33" s="474"/>
      <c r="JCV33" s="474"/>
      <c r="JCW33" s="474"/>
      <c r="JCX33" s="474"/>
      <c r="JCY33" s="474"/>
      <c r="JCZ33" s="474"/>
      <c r="JDA33" s="474"/>
      <c r="JDB33" s="474"/>
      <c r="JDC33" s="474"/>
      <c r="JDD33" s="474"/>
      <c r="JDE33" s="474"/>
      <c r="JDF33" s="474"/>
      <c r="JDG33" s="474"/>
      <c r="JDH33" s="474"/>
      <c r="JDI33" s="474"/>
      <c r="JDJ33" s="474"/>
      <c r="JDK33" s="474"/>
      <c r="JDL33" s="474"/>
      <c r="JDM33" s="474"/>
      <c r="JDN33" s="474"/>
      <c r="JDO33" s="474"/>
      <c r="JDP33" s="474"/>
      <c r="JDQ33" s="474"/>
      <c r="JDR33" s="474"/>
      <c r="JDS33" s="474"/>
      <c r="JDT33" s="474"/>
      <c r="JDU33" s="474"/>
      <c r="JDV33" s="474"/>
      <c r="JDW33" s="474"/>
      <c r="JDX33" s="474"/>
      <c r="JDY33" s="474"/>
      <c r="JDZ33" s="474"/>
      <c r="JEA33" s="474"/>
      <c r="JEB33" s="474"/>
      <c r="JEC33" s="474"/>
      <c r="JED33" s="474"/>
      <c r="JEE33" s="474"/>
      <c r="JEF33" s="474"/>
      <c r="JEG33" s="474"/>
      <c r="JEH33" s="474"/>
      <c r="JEI33" s="474"/>
      <c r="JEJ33" s="474"/>
      <c r="JEK33" s="474"/>
      <c r="JEL33" s="474"/>
      <c r="JEM33" s="474"/>
      <c r="JEN33" s="474"/>
      <c r="JEO33" s="474"/>
      <c r="JEP33" s="474"/>
      <c r="JEQ33" s="474"/>
      <c r="JER33" s="474"/>
      <c r="JES33" s="474"/>
      <c r="JET33" s="474"/>
      <c r="JEU33" s="474"/>
      <c r="JEV33" s="474"/>
      <c r="JEW33" s="474"/>
      <c r="JEX33" s="474"/>
      <c r="JEY33" s="474"/>
      <c r="JEZ33" s="474"/>
      <c r="JFA33" s="474"/>
      <c r="JFB33" s="474"/>
      <c r="JFC33" s="474"/>
      <c r="JFD33" s="474"/>
      <c r="JFE33" s="474"/>
      <c r="JFF33" s="474"/>
      <c r="JFG33" s="474"/>
      <c r="JFH33" s="474"/>
      <c r="JFI33" s="474"/>
      <c r="JFJ33" s="474"/>
      <c r="JFK33" s="474"/>
      <c r="JFL33" s="474"/>
      <c r="JFM33" s="474"/>
      <c r="JFN33" s="474"/>
      <c r="JFO33" s="474"/>
      <c r="JFP33" s="474"/>
      <c r="JFQ33" s="474"/>
      <c r="JFR33" s="474"/>
      <c r="JFS33" s="474"/>
      <c r="JFT33" s="474"/>
      <c r="JFU33" s="474"/>
      <c r="JFV33" s="474"/>
      <c r="JFW33" s="474"/>
      <c r="JFX33" s="474"/>
      <c r="JFY33" s="474"/>
      <c r="JFZ33" s="474"/>
      <c r="JGA33" s="474"/>
      <c r="JGB33" s="474"/>
      <c r="JGC33" s="474"/>
      <c r="JGD33" s="474"/>
      <c r="JGE33" s="474"/>
      <c r="JGF33" s="474"/>
      <c r="JGG33" s="474"/>
      <c r="JGH33" s="474"/>
      <c r="JGI33" s="474"/>
      <c r="JGJ33" s="474"/>
      <c r="JGK33" s="474"/>
      <c r="JGL33" s="474"/>
      <c r="JGM33" s="474"/>
      <c r="JGN33" s="474"/>
      <c r="JGO33" s="474"/>
      <c r="JGP33" s="474"/>
      <c r="JGQ33" s="474"/>
      <c r="JGR33" s="474"/>
      <c r="JGS33" s="474"/>
      <c r="JGT33" s="474"/>
      <c r="JGU33" s="474"/>
      <c r="JGV33" s="474"/>
      <c r="JGW33" s="474"/>
      <c r="JGX33" s="474"/>
      <c r="JGY33" s="474"/>
      <c r="JGZ33" s="474"/>
      <c r="JHA33" s="474"/>
      <c r="JHB33" s="474"/>
      <c r="JHC33" s="474"/>
      <c r="JHD33" s="474"/>
      <c r="JHE33" s="474"/>
      <c r="JHF33" s="474"/>
      <c r="JHG33" s="474"/>
      <c r="JHH33" s="474"/>
      <c r="JHI33" s="474"/>
      <c r="JHJ33" s="474"/>
      <c r="JHK33" s="474"/>
      <c r="JHL33" s="474"/>
      <c r="JHM33" s="474"/>
      <c r="JHN33" s="474"/>
      <c r="JHO33" s="474"/>
      <c r="JHP33" s="474"/>
      <c r="JHQ33" s="474"/>
      <c r="JHR33" s="474"/>
      <c r="JHS33" s="474"/>
      <c r="JHT33" s="474"/>
      <c r="JHU33" s="474"/>
      <c r="JHV33" s="474"/>
      <c r="JHW33" s="474"/>
      <c r="JHX33" s="474"/>
      <c r="JHY33" s="474"/>
      <c r="JHZ33" s="474"/>
      <c r="JIA33" s="474"/>
      <c r="JIB33" s="474"/>
      <c r="JIC33" s="474"/>
      <c r="JID33" s="474"/>
      <c r="JIE33" s="474"/>
      <c r="JIF33" s="474"/>
      <c r="JIG33" s="474"/>
      <c r="JIH33" s="474"/>
      <c r="JII33" s="474"/>
      <c r="JIJ33" s="474"/>
      <c r="JIK33" s="474"/>
      <c r="JIL33" s="474"/>
      <c r="JIM33" s="474"/>
      <c r="JIN33" s="474"/>
      <c r="JIO33" s="474"/>
      <c r="JIP33" s="474"/>
      <c r="JIQ33" s="474"/>
      <c r="JIR33" s="474"/>
      <c r="JIS33" s="474"/>
      <c r="JIT33" s="474"/>
      <c r="JIU33" s="474"/>
      <c r="JIV33" s="474"/>
      <c r="JIW33" s="474"/>
      <c r="JIX33" s="474"/>
      <c r="JIY33" s="474"/>
      <c r="JIZ33" s="474"/>
      <c r="JJA33" s="474"/>
      <c r="JJB33" s="474"/>
      <c r="JJC33" s="474"/>
      <c r="JJD33" s="474"/>
      <c r="JJE33" s="474"/>
      <c r="JJF33" s="474"/>
      <c r="JJG33" s="474"/>
      <c r="JJH33" s="474"/>
      <c r="JJI33" s="474"/>
      <c r="JJJ33" s="474"/>
      <c r="JJK33" s="474"/>
      <c r="JJL33" s="474"/>
      <c r="JJM33" s="474"/>
      <c r="JJN33" s="474"/>
      <c r="JJO33" s="474"/>
      <c r="JJP33" s="474"/>
      <c r="JJQ33" s="474"/>
      <c r="JJR33" s="474"/>
      <c r="JJS33" s="474"/>
      <c r="JJT33" s="474"/>
      <c r="JJU33" s="474"/>
      <c r="JJV33" s="474"/>
      <c r="JJW33" s="474"/>
      <c r="JJX33" s="474"/>
      <c r="JJY33" s="474"/>
      <c r="JJZ33" s="474"/>
      <c r="JKA33" s="474"/>
      <c r="JKB33" s="474"/>
      <c r="JKC33" s="474"/>
      <c r="JKD33" s="474"/>
      <c r="JKE33" s="474"/>
      <c r="JKF33" s="474"/>
      <c r="JKG33" s="474"/>
      <c r="JKH33" s="474"/>
      <c r="JKI33" s="474"/>
      <c r="JKJ33" s="474"/>
      <c r="JKK33" s="474"/>
      <c r="JKL33" s="474"/>
      <c r="JKM33" s="474"/>
      <c r="JKN33" s="474"/>
      <c r="JKO33" s="474"/>
      <c r="JKP33" s="474"/>
      <c r="JKQ33" s="474"/>
      <c r="JKR33" s="474"/>
      <c r="JKS33" s="474"/>
      <c r="JKT33" s="474"/>
      <c r="JKU33" s="474"/>
      <c r="JKV33" s="474"/>
      <c r="JKW33" s="474"/>
      <c r="JKX33" s="474"/>
      <c r="JKY33" s="474"/>
      <c r="JKZ33" s="474"/>
      <c r="JLA33" s="474"/>
      <c r="JLB33" s="474"/>
      <c r="JLC33" s="474"/>
      <c r="JLD33" s="474"/>
      <c r="JLE33" s="474"/>
      <c r="JLF33" s="474"/>
      <c r="JLG33" s="474"/>
      <c r="JLH33" s="474"/>
      <c r="JLI33" s="474"/>
      <c r="JLJ33" s="474"/>
      <c r="JLK33" s="474"/>
      <c r="JLL33" s="474"/>
      <c r="JLM33" s="474"/>
      <c r="JLN33" s="474"/>
      <c r="JLO33" s="474"/>
      <c r="JLP33" s="474"/>
      <c r="JLQ33" s="474"/>
      <c r="JLR33" s="474"/>
      <c r="JLS33" s="474"/>
      <c r="JLT33" s="474"/>
      <c r="JLU33" s="474"/>
      <c r="JLV33" s="474"/>
      <c r="JLW33" s="474"/>
      <c r="JLX33" s="474"/>
      <c r="JLY33" s="474"/>
      <c r="JLZ33" s="474"/>
      <c r="JMA33" s="474"/>
      <c r="JMB33" s="474"/>
      <c r="JMC33" s="474"/>
      <c r="JMD33" s="474"/>
      <c r="JME33" s="474"/>
      <c r="JMF33" s="474"/>
      <c r="JMG33" s="474"/>
      <c r="JMH33" s="474"/>
      <c r="JMI33" s="474"/>
      <c r="JMJ33" s="474"/>
      <c r="JMK33" s="474"/>
      <c r="JML33" s="474"/>
      <c r="JMM33" s="474"/>
      <c r="JMN33" s="474"/>
      <c r="JMO33" s="474"/>
      <c r="JMP33" s="474"/>
      <c r="JMQ33" s="474"/>
      <c r="JMR33" s="474"/>
      <c r="JMS33" s="474"/>
      <c r="JMT33" s="474"/>
      <c r="JMU33" s="474"/>
      <c r="JMV33" s="474"/>
      <c r="JMW33" s="474"/>
      <c r="JMX33" s="474"/>
      <c r="JMY33" s="474"/>
      <c r="JMZ33" s="474"/>
      <c r="JNA33" s="474"/>
      <c r="JNB33" s="474"/>
      <c r="JNC33" s="474"/>
      <c r="JND33" s="474"/>
      <c r="JNE33" s="474"/>
      <c r="JNF33" s="474"/>
      <c r="JNG33" s="474"/>
      <c r="JNH33" s="474"/>
      <c r="JNI33" s="474"/>
      <c r="JNJ33" s="474"/>
      <c r="JNK33" s="474"/>
      <c r="JNL33" s="474"/>
      <c r="JNM33" s="474"/>
      <c r="JNN33" s="474"/>
      <c r="JNO33" s="474"/>
      <c r="JNP33" s="474"/>
      <c r="JNQ33" s="474"/>
      <c r="JNR33" s="474"/>
      <c r="JNS33" s="474"/>
      <c r="JNT33" s="474"/>
      <c r="JNU33" s="474"/>
      <c r="JNV33" s="474"/>
      <c r="JNW33" s="474"/>
      <c r="JNX33" s="474"/>
      <c r="JNY33" s="474"/>
      <c r="JNZ33" s="474"/>
      <c r="JOA33" s="474"/>
      <c r="JOB33" s="474"/>
      <c r="JOC33" s="474"/>
      <c r="JOD33" s="474"/>
      <c r="JOE33" s="474"/>
      <c r="JOF33" s="474"/>
      <c r="JOG33" s="474"/>
      <c r="JOH33" s="474"/>
      <c r="JOI33" s="474"/>
      <c r="JOJ33" s="474"/>
      <c r="JOK33" s="474"/>
      <c r="JOL33" s="474"/>
      <c r="JOM33" s="474"/>
      <c r="JON33" s="474"/>
      <c r="JOO33" s="474"/>
      <c r="JOP33" s="474"/>
      <c r="JOQ33" s="474"/>
      <c r="JOR33" s="474"/>
      <c r="JOS33" s="474"/>
      <c r="JOT33" s="474"/>
      <c r="JOU33" s="474"/>
      <c r="JOV33" s="474"/>
      <c r="JOW33" s="474"/>
      <c r="JOX33" s="474"/>
      <c r="JOY33" s="474"/>
      <c r="JOZ33" s="474"/>
      <c r="JPA33" s="474"/>
      <c r="JPB33" s="474"/>
      <c r="JPC33" s="474"/>
      <c r="JPD33" s="474"/>
      <c r="JPE33" s="474"/>
      <c r="JPF33" s="474"/>
      <c r="JPG33" s="474"/>
      <c r="JPH33" s="474"/>
      <c r="JPI33" s="474"/>
      <c r="JPJ33" s="474"/>
      <c r="JPK33" s="474"/>
      <c r="JPL33" s="474"/>
      <c r="JPM33" s="474"/>
      <c r="JPN33" s="474"/>
      <c r="JPO33" s="474"/>
      <c r="JPP33" s="474"/>
      <c r="JPQ33" s="474"/>
      <c r="JPR33" s="474"/>
      <c r="JPS33" s="474"/>
      <c r="JPT33" s="474"/>
      <c r="JPU33" s="474"/>
      <c r="JPV33" s="474"/>
      <c r="JPW33" s="474"/>
      <c r="JPX33" s="474"/>
      <c r="JPY33" s="474"/>
      <c r="JPZ33" s="474"/>
      <c r="JQA33" s="474"/>
      <c r="JQB33" s="474"/>
      <c r="JQC33" s="474"/>
      <c r="JQD33" s="474"/>
      <c r="JQE33" s="474"/>
      <c r="JQF33" s="474"/>
      <c r="JQG33" s="474"/>
      <c r="JQH33" s="474"/>
      <c r="JQI33" s="474"/>
      <c r="JQJ33" s="474"/>
      <c r="JQK33" s="474"/>
      <c r="JQL33" s="474"/>
      <c r="JQM33" s="474"/>
      <c r="JQN33" s="474"/>
      <c r="JQO33" s="474"/>
      <c r="JQP33" s="474"/>
      <c r="JQQ33" s="474"/>
      <c r="JQR33" s="474"/>
      <c r="JQS33" s="474"/>
      <c r="JQT33" s="474"/>
      <c r="JQU33" s="474"/>
      <c r="JQV33" s="474"/>
      <c r="JQW33" s="474"/>
      <c r="JQX33" s="474"/>
      <c r="JQY33" s="474"/>
      <c r="JQZ33" s="474"/>
      <c r="JRA33" s="474"/>
      <c r="JRB33" s="474"/>
      <c r="JRC33" s="474"/>
      <c r="JRD33" s="474"/>
      <c r="JRE33" s="474"/>
      <c r="JRF33" s="474"/>
      <c r="JRG33" s="474"/>
      <c r="JRH33" s="474"/>
      <c r="JRI33" s="474"/>
      <c r="JRJ33" s="474"/>
      <c r="JRK33" s="474"/>
      <c r="JRL33" s="474"/>
      <c r="JRM33" s="474"/>
      <c r="JRN33" s="474"/>
      <c r="JRO33" s="474"/>
      <c r="JRP33" s="474"/>
      <c r="JRQ33" s="474"/>
      <c r="JRR33" s="474"/>
      <c r="JRS33" s="474"/>
      <c r="JRT33" s="474"/>
      <c r="JRU33" s="474"/>
      <c r="JRV33" s="474"/>
      <c r="JRW33" s="474"/>
      <c r="JRX33" s="474"/>
      <c r="JRY33" s="474"/>
      <c r="JRZ33" s="474"/>
      <c r="JSA33" s="474"/>
      <c r="JSB33" s="474"/>
      <c r="JSC33" s="474"/>
      <c r="JSD33" s="474"/>
      <c r="JSE33" s="474"/>
      <c r="JSF33" s="474"/>
      <c r="JSG33" s="474"/>
      <c r="JSH33" s="474"/>
      <c r="JSI33" s="474"/>
      <c r="JSJ33" s="474"/>
      <c r="JSK33" s="474"/>
      <c r="JSL33" s="474"/>
      <c r="JSM33" s="474"/>
      <c r="JSN33" s="474"/>
      <c r="JSO33" s="474"/>
      <c r="JSP33" s="474"/>
      <c r="JSQ33" s="474"/>
      <c r="JSR33" s="474"/>
      <c r="JSS33" s="474"/>
      <c r="JST33" s="474"/>
      <c r="JSU33" s="474"/>
      <c r="JSV33" s="474"/>
      <c r="JSW33" s="474"/>
      <c r="JSX33" s="474"/>
      <c r="JSY33" s="474"/>
      <c r="JSZ33" s="474"/>
      <c r="JTA33" s="474"/>
      <c r="JTB33" s="474"/>
      <c r="JTC33" s="474"/>
      <c r="JTD33" s="474"/>
      <c r="JTE33" s="474"/>
      <c r="JTF33" s="474"/>
      <c r="JTG33" s="474"/>
      <c r="JTH33" s="474"/>
      <c r="JTI33" s="474"/>
      <c r="JTJ33" s="474"/>
      <c r="JTK33" s="474"/>
      <c r="JTL33" s="474"/>
      <c r="JTM33" s="474"/>
      <c r="JTN33" s="474"/>
      <c r="JTO33" s="474"/>
      <c r="JTP33" s="474"/>
      <c r="JTQ33" s="474"/>
      <c r="JTR33" s="474"/>
      <c r="JTS33" s="474"/>
      <c r="JTT33" s="474"/>
      <c r="JTU33" s="474"/>
      <c r="JTV33" s="474"/>
      <c r="JTW33" s="474"/>
      <c r="JTX33" s="474"/>
      <c r="JTY33" s="474"/>
      <c r="JTZ33" s="474"/>
      <c r="JUA33" s="474"/>
      <c r="JUB33" s="474"/>
      <c r="JUC33" s="474"/>
      <c r="JUD33" s="474"/>
      <c r="JUE33" s="474"/>
      <c r="JUF33" s="474"/>
      <c r="JUG33" s="474"/>
      <c r="JUH33" s="474"/>
      <c r="JUI33" s="474"/>
      <c r="JUJ33" s="474"/>
      <c r="JUK33" s="474"/>
      <c r="JUL33" s="474"/>
      <c r="JUM33" s="474"/>
      <c r="JUN33" s="474"/>
      <c r="JUO33" s="474"/>
      <c r="JUP33" s="474"/>
      <c r="JUQ33" s="474"/>
      <c r="JUR33" s="474"/>
      <c r="JUS33" s="474"/>
      <c r="JUT33" s="474"/>
      <c r="JUU33" s="474"/>
      <c r="JUV33" s="474"/>
      <c r="JUW33" s="474"/>
      <c r="JUX33" s="474"/>
      <c r="JUY33" s="474"/>
      <c r="JUZ33" s="474"/>
      <c r="JVA33" s="474"/>
      <c r="JVB33" s="474"/>
      <c r="JVC33" s="474"/>
      <c r="JVD33" s="474"/>
      <c r="JVE33" s="474"/>
      <c r="JVF33" s="474"/>
      <c r="JVG33" s="474"/>
      <c r="JVH33" s="474"/>
      <c r="JVI33" s="474"/>
      <c r="JVJ33" s="474"/>
      <c r="JVK33" s="474"/>
      <c r="JVL33" s="474"/>
      <c r="JVM33" s="474"/>
      <c r="JVN33" s="474"/>
      <c r="JVO33" s="474"/>
      <c r="JVP33" s="474"/>
      <c r="JVQ33" s="474"/>
      <c r="JVR33" s="474"/>
      <c r="JVS33" s="474"/>
      <c r="JVT33" s="474"/>
      <c r="JVU33" s="474"/>
      <c r="JVV33" s="474"/>
      <c r="JVW33" s="474"/>
      <c r="JVX33" s="474"/>
      <c r="JVY33" s="474"/>
      <c r="JVZ33" s="474"/>
      <c r="JWA33" s="474"/>
      <c r="JWB33" s="474"/>
      <c r="JWC33" s="474"/>
      <c r="JWD33" s="474"/>
      <c r="JWE33" s="474"/>
      <c r="JWF33" s="474"/>
      <c r="JWG33" s="474"/>
      <c r="JWH33" s="474"/>
      <c r="JWI33" s="474"/>
      <c r="JWJ33" s="474"/>
      <c r="JWK33" s="474"/>
      <c r="JWL33" s="474"/>
      <c r="JWM33" s="474"/>
      <c r="JWN33" s="474"/>
      <c r="JWO33" s="474"/>
      <c r="JWP33" s="474"/>
      <c r="JWQ33" s="474"/>
      <c r="JWR33" s="474"/>
      <c r="JWS33" s="474"/>
      <c r="JWT33" s="474"/>
      <c r="JWU33" s="474"/>
      <c r="JWV33" s="474"/>
      <c r="JWW33" s="474"/>
      <c r="JWX33" s="474"/>
      <c r="JWY33" s="474"/>
      <c r="JWZ33" s="474"/>
      <c r="JXA33" s="474"/>
      <c r="JXB33" s="474"/>
      <c r="JXC33" s="474"/>
      <c r="JXD33" s="474"/>
      <c r="JXE33" s="474"/>
      <c r="JXF33" s="474"/>
      <c r="JXG33" s="474"/>
      <c r="JXH33" s="474"/>
      <c r="JXI33" s="474"/>
      <c r="JXJ33" s="474"/>
      <c r="JXK33" s="474"/>
      <c r="JXL33" s="474"/>
      <c r="JXM33" s="474"/>
      <c r="JXN33" s="474"/>
      <c r="JXO33" s="474"/>
      <c r="JXP33" s="474"/>
      <c r="JXQ33" s="474"/>
      <c r="JXR33" s="474"/>
      <c r="JXS33" s="474"/>
      <c r="JXT33" s="474"/>
      <c r="JXU33" s="474"/>
      <c r="JXV33" s="474"/>
      <c r="JXW33" s="474"/>
      <c r="JXX33" s="474"/>
      <c r="JXY33" s="474"/>
      <c r="JXZ33" s="474"/>
      <c r="JYA33" s="474"/>
      <c r="JYB33" s="474"/>
      <c r="JYC33" s="474"/>
      <c r="JYD33" s="474"/>
      <c r="JYE33" s="474"/>
      <c r="JYF33" s="474"/>
      <c r="JYG33" s="474"/>
      <c r="JYH33" s="474"/>
      <c r="JYI33" s="474"/>
      <c r="JYJ33" s="474"/>
      <c r="JYK33" s="474"/>
      <c r="JYL33" s="474"/>
      <c r="JYM33" s="474"/>
      <c r="JYN33" s="474"/>
      <c r="JYO33" s="474"/>
      <c r="JYP33" s="474"/>
      <c r="JYQ33" s="474"/>
      <c r="JYR33" s="474"/>
      <c r="JYS33" s="474"/>
      <c r="JYT33" s="474"/>
      <c r="JYU33" s="474"/>
      <c r="JYV33" s="474"/>
      <c r="JYW33" s="474"/>
      <c r="JYX33" s="474"/>
      <c r="JYY33" s="474"/>
      <c r="JYZ33" s="474"/>
      <c r="JZA33" s="474"/>
      <c r="JZB33" s="474"/>
      <c r="JZC33" s="474"/>
      <c r="JZD33" s="474"/>
      <c r="JZE33" s="474"/>
      <c r="JZF33" s="474"/>
      <c r="JZG33" s="474"/>
      <c r="JZH33" s="474"/>
      <c r="JZI33" s="474"/>
      <c r="JZJ33" s="474"/>
      <c r="JZK33" s="474"/>
      <c r="JZL33" s="474"/>
      <c r="JZM33" s="474"/>
      <c r="JZN33" s="474"/>
      <c r="JZO33" s="474"/>
      <c r="JZP33" s="474"/>
      <c r="JZQ33" s="474"/>
      <c r="JZR33" s="474"/>
      <c r="JZS33" s="474"/>
      <c r="JZT33" s="474"/>
      <c r="JZU33" s="474"/>
      <c r="JZV33" s="474"/>
      <c r="JZW33" s="474"/>
      <c r="JZX33" s="474"/>
      <c r="JZY33" s="474"/>
      <c r="JZZ33" s="474"/>
      <c r="KAA33" s="474"/>
      <c r="KAB33" s="474"/>
      <c r="KAC33" s="474"/>
      <c r="KAD33" s="474"/>
      <c r="KAE33" s="474"/>
      <c r="KAF33" s="474"/>
      <c r="KAG33" s="474"/>
      <c r="KAH33" s="474"/>
      <c r="KAI33" s="474"/>
      <c r="KAJ33" s="474"/>
      <c r="KAK33" s="474"/>
      <c r="KAL33" s="474"/>
      <c r="KAM33" s="474"/>
      <c r="KAN33" s="474"/>
      <c r="KAO33" s="474"/>
      <c r="KAP33" s="474"/>
      <c r="KAQ33" s="474"/>
      <c r="KAR33" s="474"/>
      <c r="KAS33" s="474"/>
      <c r="KAT33" s="474"/>
      <c r="KAU33" s="474"/>
      <c r="KAV33" s="474"/>
      <c r="KAW33" s="474"/>
      <c r="KAX33" s="474"/>
      <c r="KAY33" s="474"/>
      <c r="KAZ33" s="474"/>
      <c r="KBA33" s="474"/>
      <c r="KBB33" s="474"/>
      <c r="KBC33" s="474"/>
      <c r="KBD33" s="474"/>
      <c r="KBE33" s="474"/>
      <c r="KBF33" s="474"/>
      <c r="KBG33" s="474"/>
      <c r="KBH33" s="474"/>
      <c r="KBI33" s="474"/>
      <c r="KBJ33" s="474"/>
      <c r="KBK33" s="474"/>
      <c r="KBL33" s="474"/>
      <c r="KBM33" s="474"/>
      <c r="KBN33" s="474"/>
      <c r="KBO33" s="474"/>
      <c r="KBP33" s="474"/>
      <c r="KBQ33" s="474"/>
      <c r="KBR33" s="474"/>
      <c r="KBS33" s="474"/>
      <c r="KBT33" s="474"/>
      <c r="KBU33" s="474"/>
      <c r="KBV33" s="474"/>
      <c r="KBW33" s="474"/>
      <c r="KBX33" s="474"/>
      <c r="KBY33" s="474"/>
      <c r="KBZ33" s="474"/>
      <c r="KCA33" s="474"/>
      <c r="KCB33" s="474"/>
      <c r="KCC33" s="474"/>
      <c r="KCD33" s="474"/>
      <c r="KCE33" s="474"/>
      <c r="KCF33" s="474"/>
      <c r="KCG33" s="474"/>
      <c r="KCH33" s="474"/>
      <c r="KCI33" s="474"/>
      <c r="KCJ33" s="474"/>
      <c r="KCK33" s="474"/>
      <c r="KCL33" s="474"/>
      <c r="KCM33" s="474"/>
      <c r="KCN33" s="474"/>
      <c r="KCO33" s="474"/>
      <c r="KCP33" s="474"/>
      <c r="KCQ33" s="474"/>
      <c r="KCR33" s="474"/>
      <c r="KCS33" s="474"/>
      <c r="KCT33" s="474"/>
      <c r="KCU33" s="474"/>
      <c r="KCV33" s="474"/>
      <c r="KCW33" s="474"/>
      <c r="KCX33" s="474"/>
      <c r="KCY33" s="474"/>
      <c r="KCZ33" s="474"/>
      <c r="KDA33" s="474"/>
      <c r="KDB33" s="474"/>
      <c r="KDC33" s="474"/>
      <c r="KDD33" s="474"/>
      <c r="KDE33" s="474"/>
      <c r="KDF33" s="474"/>
      <c r="KDG33" s="474"/>
      <c r="KDH33" s="474"/>
      <c r="KDI33" s="474"/>
      <c r="KDJ33" s="474"/>
      <c r="KDK33" s="474"/>
      <c r="KDL33" s="474"/>
      <c r="KDM33" s="474"/>
      <c r="KDN33" s="474"/>
      <c r="KDO33" s="474"/>
      <c r="KDP33" s="474"/>
      <c r="KDQ33" s="474"/>
      <c r="KDR33" s="474"/>
      <c r="KDS33" s="474"/>
      <c r="KDT33" s="474"/>
      <c r="KDU33" s="474"/>
      <c r="KDV33" s="474"/>
      <c r="KDW33" s="474"/>
      <c r="KDX33" s="474"/>
      <c r="KDY33" s="474"/>
      <c r="KDZ33" s="474"/>
      <c r="KEA33" s="474"/>
      <c r="KEB33" s="474"/>
      <c r="KEC33" s="474"/>
      <c r="KED33" s="474"/>
      <c r="KEE33" s="474"/>
      <c r="KEF33" s="474"/>
      <c r="KEG33" s="474"/>
      <c r="KEH33" s="474"/>
      <c r="KEI33" s="474"/>
      <c r="KEJ33" s="474"/>
      <c r="KEK33" s="474"/>
      <c r="KEL33" s="474"/>
      <c r="KEM33" s="474"/>
      <c r="KEN33" s="474"/>
      <c r="KEO33" s="474"/>
      <c r="KEP33" s="474"/>
      <c r="KEQ33" s="474"/>
      <c r="KER33" s="474"/>
      <c r="KES33" s="474"/>
      <c r="KET33" s="474"/>
      <c r="KEU33" s="474"/>
      <c r="KEV33" s="474"/>
      <c r="KEW33" s="474"/>
      <c r="KEX33" s="474"/>
      <c r="KEY33" s="474"/>
      <c r="KEZ33" s="474"/>
      <c r="KFA33" s="474"/>
      <c r="KFB33" s="474"/>
      <c r="KFC33" s="474"/>
      <c r="KFD33" s="474"/>
      <c r="KFE33" s="474"/>
      <c r="KFF33" s="474"/>
      <c r="KFG33" s="474"/>
      <c r="KFH33" s="474"/>
      <c r="KFI33" s="474"/>
      <c r="KFJ33" s="474"/>
      <c r="KFK33" s="474"/>
      <c r="KFL33" s="474"/>
      <c r="KFM33" s="474"/>
      <c r="KFN33" s="474"/>
      <c r="KFO33" s="474"/>
      <c r="KFP33" s="474"/>
      <c r="KFQ33" s="474"/>
      <c r="KFR33" s="474"/>
      <c r="KFS33" s="474"/>
      <c r="KFT33" s="474"/>
      <c r="KFU33" s="474"/>
      <c r="KFV33" s="474"/>
      <c r="KFW33" s="474"/>
      <c r="KFX33" s="474"/>
      <c r="KFY33" s="474"/>
      <c r="KFZ33" s="474"/>
      <c r="KGA33" s="474"/>
      <c r="KGB33" s="474"/>
      <c r="KGC33" s="474"/>
      <c r="KGD33" s="474"/>
      <c r="KGE33" s="474"/>
      <c r="KGF33" s="474"/>
      <c r="KGG33" s="474"/>
      <c r="KGH33" s="474"/>
      <c r="KGI33" s="474"/>
      <c r="KGJ33" s="474"/>
      <c r="KGK33" s="474"/>
      <c r="KGL33" s="474"/>
      <c r="KGM33" s="474"/>
      <c r="KGN33" s="474"/>
      <c r="KGO33" s="474"/>
      <c r="KGP33" s="474"/>
      <c r="KGQ33" s="474"/>
      <c r="KGR33" s="474"/>
      <c r="KGS33" s="474"/>
      <c r="KGT33" s="474"/>
      <c r="KGU33" s="474"/>
      <c r="KGV33" s="474"/>
      <c r="KGW33" s="474"/>
      <c r="KGX33" s="474"/>
      <c r="KGY33" s="474"/>
      <c r="KGZ33" s="474"/>
      <c r="KHA33" s="474"/>
      <c r="KHB33" s="474"/>
      <c r="KHC33" s="474"/>
      <c r="KHD33" s="474"/>
      <c r="KHE33" s="474"/>
      <c r="KHF33" s="474"/>
      <c r="KHG33" s="474"/>
      <c r="KHH33" s="474"/>
      <c r="KHI33" s="474"/>
      <c r="KHJ33" s="474"/>
      <c r="KHK33" s="474"/>
      <c r="KHL33" s="474"/>
      <c r="KHM33" s="474"/>
      <c r="KHN33" s="474"/>
      <c r="KHO33" s="474"/>
      <c r="KHP33" s="474"/>
      <c r="KHQ33" s="474"/>
      <c r="KHR33" s="474"/>
      <c r="KHS33" s="474"/>
      <c r="KHT33" s="474"/>
      <c r="KHU33" s="474"/>
      <c r="KHV33" s="474"/>
      <c r="KHW33" s="474"/>
      <c r="KHX33" s="474"/>
      <c r="KHY33" s="474"/>
      <c r="KHZ33" s="474"/>
      <c r="KIA33" s="474"/>
      <c r="KIB33" s="474"/>
      <c r="KIC33" s="474"/>
      <c r="KID33" s="474"/>
      <c r="KIE33" s="474"/>
      <c r="KIF33" s="474"/>
      <c r="KIG33" s="474"/>
      <c r="KIH33" s="474"/>
      <c r="KII33" s="474"/>
      <c r="KIJ33" s="474"/>
      <c r="KIK33" s="474"/>
      <c r="KIL33" s="474"/>
      <c r="KIM33" s="474"/>
      <c r="KIN33" s="474"/>
      <c r="KIO33" s="474"/>
      <c r="KIP33" s="474"/>
      <c r="KIQ33" s="474"/>
      <c r="KIR33" s="474"/>
      <c r="KIS33" s="474"/>
      <c r="KIT33" s="474"/>
      <c r="KIU33" s="474"/>
      <c r="KIV33" s="474"/>
      <c r="KIW33" s="474"/>
      <c r="KIX33" s="474"/>
      <c r="KIY33" s="474"/>
      <c r="KIZ33" s="474"/>
      <c r="KJA33" s="474"/>
      <c r="KJB33" s="474"/>
      <c r="KJC33" s="474"/>
      <c r="KJD33" s="474"/>
      <c r="KJE33" s="474"/>
      <c r="KJF33" s="474"/>
      <c r="KJG33" s="474"/>
      <c r="KJH33" s="474"/>
      <c r="KJI33" s="474"/>
      <c r="KJJ33" s="474"/>
      <c r="KJK33" s="474"/>
      <c r="KJL33" s="474"/>
      <c r="KJM33" s="474"/>
      <c r="KJN33" s="474"/>
      <c r="KJO33" s="474"/>
      <c r="KJP33" s="474"/>
      <c r="KJQ33" s="474"/>
      <c r="KJR33" s="474"/>
      <c r="KJS33" s="474"/>
      <c r="KJT33" s="474"/>
      <c r="KJU33" s="474"/>
      <c r="KJV33" s="474"/>
      <c r="KJW33" s="474"/>
      <c r="KJX33" s="474"/>
      <c r="KJY33" s="474"/>
      <c r="KJZ33" s="474"/>
      <c r="KKA33" s="474"/>
      <c r="KKB33" s="474"/>
      <c r="KKC33" s="474"/>
      <c r="KKD33" s="474"/>
      <c r="KKE33" s="474"/>
      <c r="KKF33" s="474"/>
      <c r="KKG33" s="474"/>
      <c r="KKH33" s="474"/>
      <c r="KKI33" s="474"/>
      <c r="KKJ33" s="474"/>
      <c r="KKK33" s="474"/>
      <c r="KKL33" s="474"/>
      <c r="KKM33" s="474"/>
      <c r="KKN33" s="474"/>
      <c r="KKO33" s="474"/>
      <c r="KKP33" s="474"/>
      <c r="KKQ33" s="474"/>
      <c r="KKR33" s="474"/>
      <c r="KKS33" s="474"/>
      <c r="KKT33" s="474"/>
      <c r="KKU33" s="474"/>
      <c r="KKV33" s="474"/>
      <c r="KKW33" s="474"/>
      <c r="KKX33" s="474"/>
      <c r="KKY33" s="474"/>
      <c r="KKZ33" s="474"/>
      <c r="KLA33" s="474"/>
      <c r="KLB33" s="474"/>
      <c r="KLC33" s="474"/>
      <c r="KLD33" s="474"/>
      <c r="KLE33" s="474"/>
      <c r="KLF33" s="474"/>
      <c r="KLG33" s="474"/>
      <c r="KLH33" s="474"/>
      <c r="KLI33" s="474"/>
      <c r="KLJ33" s="474"/>
      <c r="KLK33" s="474"/>
      <c r="KLL33" s="474"/>
      <c r="KLM33" s="474"/>
      <c r="KLN33" s="474"/>
      <c r="KLO33" s="474"/>
      <c r="KLP33" s="474"/>
      <c r="KLQ33" s="474"/>
      <c r="KLR33" s="474"/>
      <c r="KLS33" s="474"/>
      <c r="KLT33" s="474"/>
      <c r="KLU33" s="474"/>
      <c r="KLV33" s="474"/>
      <c r="KLW33" s="474"/>
      <c r="KLX33" s="474"/>
      <c r="KLY33" s="474"/>
      <c r="KLZ33" s="474"/>
      <c r="KMA33" s="474"/>
      <c r="KMB33" s="474"/>
      <c r="KMC33" s="474"/>
      <c r="KMD33" s="474"/>
      <c r="KME33" s="474"/>
      <c r="KMF33" s="474"/>
      <c r="KMG33" s="474"/>
      <c r="KMH33" s="474"/>
      <c r="KMI33" s="474"/>
      <c r="KMJ33" s="474"/>
      <c r="KMK33" s="474"/>
      <c r="KML33" s="474"/>
      <c r="KMM33" s="474"/>
      <c r="KMN33" s="474"/>
      <c r="KMO33" s="474"/>
      <c r="KMP33" s="474"/>
      <c r="KMQ33" s="474"/>
      <c r="KMR33" s="474"/>
      <c r="KMS33" s="474"/>
      <c r="KMT33" s="474"/>
      <c r="KMU33" s="474"/>
      <c r="KMV33" s="474"/>
      <c r="KMW33" s="474"/>
      <c r="KMX33" s="474"/>
      <c r="KMY33" s="474"/>
      <c r="KMZ33" s="474"/>
      <c r="KNA33" s="474"/>
      <c r="KNB33" s="474"/>
      <c r="KNC33" s="474"/>
      <c r="KND33" s="474"/>
      <c r="KNE33" s="474"/>
      <c r="KNF33" s="474"/>
      <c r="KNG33" s="474"/>
      <c r="KNH33" s="474"/>
      <c r="KNI33" s="474"/>
      <c r="KNJ33" s="474"/>
      <c r="KNK33" s="474"/>
      <c r="KNL33" s="474"/>
      <c r="KNM33" s="474"/>
      <c r="KNN33" s="474"/>
      <c r="KNO33" s="474"/>
      <c r="KNP33" s="474"/>
      <c r="KNQ33" s="474"/>
      <c r="KNR33" s="474"/>
      <c r="KNS33" s="474"/>
      <c r="KNT33" s="474"/>
      <c r="KNU33" s="474"/>
      <c r="KNV33" s="474"/>
      <c r="KNW33" s="474"/>
      <c r="KNX33" s="474"/>
      <c r="KNY33" s="474"/>
      <c r="KNZ33" s="474"/>
      <c r="KOA33" s="474"/>
      <c r="KOB33" s="474"/>
      <c r="KOC33" s="474"/>
      <c r="KOD33" s="474"/>
      <c r="KOE33" s="474"/>
      <c r="KOF33" s="474"/>
      <c r="KOG33" s="474"/>
      <c r="KOH33" s="474"/>
      <c r="KOI33" s="474"/>
      <c r="KOJ33" s="474"/>
      <c r="KOK33" s="474"/>
      <c r="KOL33" s="474"/>
      <c r="KOM33" s="474"/>
      <c r="KON33" s="474"/>
      <c r="KOO33" s="474"/>
      <c r="KOP33" s="474"/>
      <c r="KOQ33" s="474"/>
      <c r="KOR33" s="474"/>
      <c r="KOS33" s="474"/>
      <c r="KOT33" s="474"/>
      <c r="KOU33" s="474"/>
      <c r="KOV33" s="474"/>
      <c r="KOW33" s="474"/>
      <c r="KOX33" s="474"/>
      <c r="KOY33" s="474"/>
      <c r="KOZ33" s="474"/>
      <c r="KPA33" s="474"/>
      <c r="KPB33" s="474"/>
      <c r="KPC33" s="474"/>
      <c r="KPD33" s="474"/>
      <c r="KPE33" s="474"/>
      <c r="KPF33" s="474"/>
      <c r="KPG33" s="474"/>
      <c r="KPH33" s="474"/>
      <c r="KPI33" s="474"/>
      <c r="KPJ33" s="474"/>
      <c r="KPK33" s="474"/>
      <c r="KPL33" s="474"/>
      <c r="KPM33" s="474"/>
      <c r="KPN33" s="474"/>
      <c r="KPO33" s="474"/>
      <c r="KPP33" s="474"/>
      <c r="KPQ33" s="474"/>
      <c r="KPR33" s="474"/>
      <c r="KPS33" s="474"/>
      <c r="KPT33" s="474"/>
      <c r="KPU33" s="474"/>
      <c r="KPV33" s="474"/>
      <c r="KPW33" s="474"/>
      <c r="KPX33" s="474"/>
      <c r="KPY33" s="474"/>
      <c r="KPZ33" s="474"/>
      <c r="KQA33" s="474"/>
      <c r="KQB33" s="474"/>
      <c r="KQC33" s="474"/>
      <c r="KQD33" s="474"/>
      <c r="KQE33" s="474"/>
      <c r="KQF33" s="474"/>
      <c r="KQG33" s="474"/>
      <c r="KQH33" s="474"/>
      <c r="KQI33" s="474"/>
      <c r="KQJ33" s="474"/>
      <c r="KQK33" s="474"/>
      <c r="KQL33" s="474"/>
      <c r="KQM33" s="474"/>
      <c r="KQN33" s="474"/>
      <c r="KQO33" s="474"/>
      <c r="KQP33" s="474"/>
      <c r="KQQ33" s="474"/>
      <c r="KQR33" s="474"/>
      <c r="KQS33" s="474"/>
      <c r="KQT33" s="474"/>
      <c r="KQU33" s="474"/>
      <c r="KQV33" s="474"/>
      <c r="KQW33" s="474"/>
      <c r="KQX33" s="474"/>
      <c r="KQY33" s="474"/>
      <c r="KQZ33" s="474"/>
      <c r="KRA33" s="474"/>
      <c r="KRB33" s="474"/>
      <c r="KRC33" s="474"/>
      <c r="KRD33" s="474"/>
      <c r="KRE33" s="474"/>
      <c r="KRF33" s="474"/>
      <c r="KRG33" s="474"/>
      <c r="KRH33" s="474"/>
      <c r="KRI33" s="474"/>
      <c r="KRJ33" s="474"/>
      <c r="KRK33" s="474"/>
      <c r="KRL33" s="474"/>
      <c r="KRM33" s="474"/>
      <c r="KRN33" s="474"/>
      <c r="KRO33" s="474"/>
      <c r="KRP33" s="474"/>
      <c r="KRQ33" s="474"/>
      <c r="KRR33" s="474"/>
      <c r="KRS33" s="474"/>
      <c r="KRT33" s="474"/>
      <c r="KRU33" s="474"/>
      <c r="KRV33" s="474"/>
      <c r="KRW33" s="474"/>
      <c r="KRX33" s="474"/>
      <c r="KRY33" s="474"/>
      <c r="KRZ33" s="474"/>
      <c r="KSA33" s="474"/>
      <c r="KSB33" s="474"/>
      <c r="KSC33" s="474"/>
      <c r="KSD33" s="474"/>
      <c r="KSE33" s="474"/>
      <c r="KSF33" s="474"/>
      <c r="KSG33" s="474"/>
      <c r="KSH33" s="474"/>
      <c r="KSI33" s="474"/>
      <c r="KSJ33" s="474"/>
      <c r="KSK33" s="474"/>
      <c r="KSL33" s="474"/>
      <c r="KSM33" s="474"/>
      <c r="KSN33" s="474"/>
      <c r="KSO33" s="474"/>
      <c r="KSP33" s="474"/>
      <c r="KSQ33" s="474"/>
      <c r="KSR33" s="474"/>
      <c r="KSS33" s="474"/>
      <c r="KST33" s="474"/>
      <c r="KSU33" s="474"/>
      <c r="KSV33" s="474"/>
      <c r="KSW33" s="474"/>
      <c r="KSX33" s="474"/>
      <c r="KSY33" s="474"/>
      <c r="KSZ33" s="474"/>
      <c r="KTA33" s="474"/>
      <c r="KTB33" s="474"/>
      <c r="KTC33" s="474"/>
      <c r="KTD33" s="474"/>
      <c r="KTE33" s="474"/>
      <c r="KTF33" s="474"/>
      <c r="KTG33" s="474"/>
      <c r="KTH33" s="474"/>
      <c r="KTI33" s="474"/>
      <c r="KTJ33" s="474"/>
      <c r="KTK33" s="474"/>
      <c r="KTL33" s="474"/>
      <c r="KTM33" s="474"/>
      <c r="KTN33" s="474"/>
      <c r="KTO33" s="474"/>
      <c r="KTP33" s="474"/>
      <c r="KTQ33" s="474"/>
      <c r="KTR33" s="474"/>
      <c r="KTS33" s="474"/>
      <c r="KTT33" s="474"/>
      <c r="KTU33" s="474"/>
      <c r="KTV33" s="474"/>
      <c r="KTW33" s="474"/>
      <c r="KTX33" s="474"/>
      <c r="KTY33" s="474"/>
      <c r="KTZ33" s="474"/>
      <c r="KUA33" s="474"/>
      <c r="KUB33" s="474"/>
      <c r="KUC33" s="474"/>
      <c r="KUD33" s="474"/>
      <c r="KUE33" s="474"/>
      <c r="KUF33" s="474"/>
      <c r="KUG33" s="474"/>
      <c r="KUH33" s="474"/>
      <c r="KUI33" s="474"/>
      <c r="KUJ33" s="474"/>
      <c r="KUK33" s="474"/>
      <c r="KUL33" s="474"/>
      <c r="KUM33" s="474"/>
      <c r="KUN33" s="474"/>
      <c r="KUO33" s="474"/>
      <c r="KUP33" s="474"/>
      <c r="KUQ33" s="474"/>
      <c r="KUR33" s="474"/>
      <c r="KUS33" s="474"/>
      <c r="KUT33" s="474"/>
      <c r="KUU33" s="474"/>
      <c r="KUV33" s="474"/>
      <c r="KUW33" s="474"/>
      <c r="KUX33" s="474"/>
      <c r="KUY33" s="474"/>
      <c r="KUZ33" s="474"/>
      <c r="KVA33" s="474"/>
      <c r="KVB33" s="474"/>
      <c r="KVC33" s="474"/>
      <c r="KVD33" s="474"/>
      <c r="KVE33" s="474"/>
      <c r="KVF33" s="474"/>
      <c r="KVG33" s="474"/>
      <c r="KVH33" s="474"/>
      <c r="KVI33" s="474"/>
      <c r="KVJ33" s="474"/>
      <c r="KVK33" s="474"/>
      <c r="KVL33" s="474"/>
      <c r="KVM33" s="474"/>
      <c r="KVN33" s="474"/>
      <c r="KVO33" s="474"/>
      <c r="KVP33" s="474"/>
      <c r="KVQ33" s="474"/>
      <c r="KVR33" s="474"/>
      <c r="KVS33" s="474"/>
      <c r="KVT33" s="474"/>
      <c r="KVU33" s="474"/>
      <c r="KVV33" s="474"/>
      <c r="KVW33" s="474"/>
      <c r="KVX33" s="474"/>
      <c r="KVY33" s="474"/>
      <c r="KVZ33" s="474"/>
      <c r="KWA33" s="474"/>
      <c r="KWB33" s="474"/>
      <c r="KWC33" s="474"/>
      <c r="KWD33" s="474"/>
      <c r="KWE33" s="474"/>
      <c r="KWF33" s="474"/>
      <c r="KWG33" s="474"/>
      <c r="KWH33" s="474"/>
      <c r="KWI33" s="474"/>
      <c r="KWJ33" s="474"/>
      <c r="KWK33" s="474"/>
      <c r="KWL33" s="474"/>
      <c r="KWM33" s="474"/>
      <c r="KWN33" s="474"/>
      <c r="KWO33" s="474"/>
      <c r="KWP33" s="474"/>
      <c r="KWQ33" s="474"/>
      <c r="KWR33" s="474"/>
      <c r="KWS33" s="474"/>
      <c r="KWT33" s="474"/>
      <c r="KWU33" s="474"/>
      <c r="KWV33" s="474"/>
      <c r="KWW33" s="474"/>
      <c r="KWX33" s="474"/>
      <c r="KWY33" s="474"/>
      <c r="KWZ33" s="474"/>
      <c r="KXA33" s="474"/>
      <c r="KXB33" s="474"/>
      <c r="KXC33" s="474"/>
      <c r="KXD33" s="474"/>
      <c r="KXE33" s="474"/>
      <c r="KXF33" s="474"/>
      <c r="KXG33" s="474"/>
      <c r="KXH33" s="474"/>
      <c r="KXI33" s="474"/>
      <c r="KXJ33" s="474"/>
      <c r="KXK33" s="474"/>
      <c r="KXL33" s="474"/>
      <c r="KXM33" s="474"/>
      <c r="KXN33" s="474"/>
      <c r="KXO33" s="474"/>
      <c r="KXP33" s="474"/>
      <c r="KXQ33" s="474"/>
      <c r="KXR33" s="474"/>
      <c r="KXS33" s="474"/>
      <c r="KXT33" s="474"/>
      <c r="KXU33" s="474"/>
      <c r="KXV33" s="474"/>
      <c r="KXW33" s="474"/>
      <c r="KXX33" s="474"/>
      <c r="KXY33" s="474"/>
      <c r="KXZ33" s="474"/>
      <c r="KYA33" s="474"/>
      <c r="KYB33" s="474"/>
      <c r="KYC33" s="474"/>
      <c r="KYD33" s="474"/>
      <c r="KYE33" s="474"/>
      <c r="KYF33" s="474"/>
      <c r="KYG33" s="474"/>
      <c r="KYH33" s="474"/>
      <c r="KYI33" s="474"/>
      <c r="KYJ33" s="474"/>
      <c r="KYK33" s="474"/>
      <c r="KYL33" s="474"/>
      <c r="KYM33" s="474"/>
      <c r="KYN33" s="474"/>
      <c r="KYO33" s="474"/>
      <c r="KYP33" s="474"/>
      <c r="KYQ33" s="474"/>
      <c r="KYR33" s="474"/>
      <c r="KYS33" s="474"/>
      <c r="KYT33" s="474"/>
      <c r="KYU33" s="474"/>
      <c r="KYV33" s="474"/>
      <c r="KYW33" s="474"/>
      <c r="KYX33" s="474"/>
      <c r="KYY33" s="474"/>
      <c r="KYZ33" s="474"/>
      <c r="KZA33" s="474"/>
      <c r="KZB33" s="474"/>
      <c r="KZC33" s="474"/>
      <c r="KZD33" s="474"/>
      <c r="KZE33" s="474"/>
      <c r="KZF33" s="474"/>
      <c r="KZG33" s="474"/>
      <c r="KZH33" s="474"/>
      <c r="KZI33" s="474"/>
      <c r="KZJ33" s="474"/>
      <c r="KZK33" s="474"/>
      <c r="KZL33" s="474"/>
      <c r="KZM33" s="474"/>
      <c r="KZN33" s="474"/>
      <c r="KZO33" s="474"/>
      <c r="KZP33" s="474"/>
      <c r="KZQ33" s="474"/>
      <c r="KZR33" s="474"/>
      <c r="KZS33" s="474"/>
      <c r="KZT33" s="474"/>
      <c r="KZU33" s="474"/>
      <c r="KZV33" s="474"/>
      <c r="KZW33" s="474"/>
      <c r="KZX33" s="474"/>
      <c r="KZY33" s="474"/>
      <c r="KZZ33" s="474"/>
      <c r="LAA33" s="474"/>
      <c r="LAB33" s="474"/>
      <c r="LAC33" s="474"/>
      <c r="LAD33" s="474"/>
      <c r="LAE33" s="474"/>
      <c r="LAF33" s="474"/>
      <c r="LAG33" s="474"/>
      <c r="LAH33" s="474"/>
      <c r="LAI33" s="474"/>
      <c r="LAJ33" s="474"/>
      <c r="LAK33" s="474"/>
      <c r="LAL33" s="474"/>
      <c r="LAM33" s="474"/>
      <c r="LAN33" s="474"/>
      <c r="LAO33" s="474"/>
      <c r="LAP33" s="474"/>
      <c r="LAQ33" s="474"/>
      <c r="LAR33" s="474"/>
      <c r="LAS33" s="474"/>
      <c r="LAT33" s="474"/>
      <c r="LAU33" s="474"/>
      <c r="LAV33" s="474"/>
      <c r="LAW33" s="474"/>
      <c r="LAX33" s="474"/>
      <c r="LAY33" s="474"/>
      <c r="LAZ33" s="474"/>
      <c r="LBA33" s="474"/>
      <c r="LBB33" s="474"/>
      <c r="LBC33" s="474"/>
      <c r="LBD33" s="474"/>
      <c r="LBE33" s="474"/>
      <c r="LBF33" s="474"/>
      <c r="LBG33" s="474"/>
      <c r="LBH33" s="474"/>
      <c r="LBI33" s="474"/>
      <c r="LBJ33" s="474"/>
      <c r="LBK33" s="474"/>
      <c r="LBL33" s="474"/>
      <c r="LBM33" s="474"/>
      <c r="LBN33" s="474"/>
      <c r="LBO33" s="474"/>
      <c r="LBP33" s="474"/>
      <c r="LBQ33" s="474"/>
      <c r="LBR33" s="474"/>
      <c r="LBS33" s="474"/>
      <c r="LBT33" s="474"/>
      <c r="LBU33" s="474"/>
      <c r="LBV33" s="474"/>
      <c r="LBW33" s="474"/>
      <c r="LBX33" s="474"/>
      <c r="LBY33" s="474"/>
      <c r="LBZ33" s="474"/>
      <c r="LCA33" s="474"/>
      <c r="LCB33" s="474"/>
      <c r="LCC33" s="474"/>
      <c r="LCD33" s="474"/>
      <c r="LCE33" s="474"/>
      <c r="LCF33" s="474"/>
      <c r="LCG33" s="474"/>
      <c r="LCH33" s="474"/>
      <c r="LCI33" s="474"/>
      <c r="LCJ33" s="474"/>
      <c r="LCK33" s="474"/>
      <c r="LCL33" s="474"/>
      <c r="LCM33" s="474"/>
      <c r="LCN33" s="474"/>
      <c r="LCO33" s="474"/>
      <c r="LCP33" s="474"/>
      <c r="LCQ33" s="474"/>
      <c r="LCR33" s="474"/>
      <c r="LCS33" s="474"/>
      <c r="LCT33" s="474"/>
      <c r="LCU33" s="474"/>
      <c r="LCV33" s="474"/>
      <c r="LCW33" s="474"/>
      <c r="LCX33" s="474"/>
      <c r="LCY33" s="474"/>
      <c r="LCZ33" s="474"/>
      <c r="LDA33" s="474"/>
      <c r="LDB33" s="474"/>
      <c r="LDC33" s="474"/>
      <c r="LDD33" s="474"/>
      <c r="LDE33" s="474"/>
      <c r="LDF33" s="474"/>
      <c r="LDG33" s="474"/>
      <c r="LDH33" s="474"/>
      <c r="LDI33" s="474"/>
      <c r="LDJ33" s="474"/>
      <c r="LDK33" s="474"/>
      <c r="LDL33" s="474"/>
      <c r="LDM33" s="474"/>
      <c r="LDN33" s="474"/>
      <c r="LDO33" s="474"/>
      <c r="LDP33" s="474"/>
      <c r="LDQ33" s="474"/>
      <c r="LDR33" s="474"/>
      <c r="LDS33" s="474"/>
      <c r="LDT33" s="474"/>
      <c r="LDU33" s="474"/>
      <c r="LDV33" s="474"/>
      <c r="LDW33" s="474"/>
      <c r="LDX33" s="474"/>
      <c r="LDY33" s="474"/>
      <c r="LDZ33" s="474"/>
      <c r="LEA33" s="474"/>
      <c r="LEB33" s="474"/>
      <c r="LEC33" s="474"/>
      <c r="LED33" s="474"/>
      <c r="LEE33" s="474"/>
      <c r="LEF33" s="474"/>
      <c r="LEG33" s="474"/>
      <c r="LEH33" s="474"/>
      <c r="LEI33" s="474"/>
      <c r="LEJ33" s="474"/>
      <c r="LEK33" s="474"/>
      <c r="LEL33" s="474"/>
      <c r="LEM33" s="474"/>
      <c r="LEN33" s="474"/>
      <c r="LEO33" s="474"/>
      <c r="LEP33" s="474"/>
      <c r="LEQ33" s="474"/>
      <c r="LER33" s="474"/>
      <c r="LES33" s="474"/>
      <c r="LET33" s="474"/>
      <c r="LEU33" s="474"/>
      <c r="LEV33" s="474"/>
      <c r="LEW33" s="474"/>
      <c r="LEX33" s="474"/>
      <c r="LEY33" s="474"/>
      <c r="LEZ33" s="474"/>
      <c r="LFA33" s="474"/>
      <c r="LFB33" s="474"/>
      <c r="LFC33" s="474"/>
      <c r="LFD33" s="474"/>
      <c r="LFE33" s="474"/>
      <c r="LFF33" s="474"/>
      <c r="LFG33" s="474"/>
      <c r="LFH33" s="474"/>
      <c r="LFI33" s="474"/>
      <c r="LFJ33" s="474"/>
      <c r="LFK33" s="474"/>
      <c r="LFL33" s="474"/>
      <c r="LFM33" s="474"/>
      <c r="LFN33" s="474"/>
      <c r="LFO33" s="474"/>
      <c r="LFP33" s="474"/>
      <c r="LFQ33" s="474"/>
      <c r="LFR33" s="474"/>
      <c r="LFS33" s="474"/>
      <c r="LFT33" s="474"/>
      <c r="LFU33" s="474"/>
      <c r="LFV33" s="474"/>
      <c r="LFW33" s="474"/>
      <c r="LFX33" s="474"/>
      <c r="LFY33" s="474"/>
      <c r="LFZ33" s="474"/>
      <c r="LGA33" s="474"/>
      <c r="LGB33" s="474"/>
      <c r="LGC33" s="474"/>
      <c r="LGD33" s="474"/>
      <c r="LGE33" s="474"/>
      <c r="LGF33" s="474"/>
      <c r="LGG33" s="474"/>
      <c r="LGH33" s="474"/>
      <c r="LGI33" s="474"/>
      <c r="LGJ33" s="474"/>
      <c r="LGK33" s="474"/>
      <c r="LGL33" s="474"/>
      <c r="LGM33" s="474"/>
      <c r="LGN33" s="474"/>
      <c r="LGO33" s="474"/>
      <c r="LGP33" s="474"/>
      <c r="LGQ33" s="474"/>
      <c r="LGR33" s="474"/>
      <c r="LGS33" s="474"/>
      <c r="LGT33" s="474"/>
      <c r="LGU33" s="474"/>
      <c r="LGV33" s="474"/>
      <c r="LGW33" s="474"/>
      <c r="LGX33" s="474"/>
      <c r="LGY33" s="474"/>
      <c r="LGZ33" s="474"/>
      <c r="LHA33" s="474"/>
      <c r="LHB33" s="474"/>
      <c r="LHC33" s="474"/>
      <c r="LHD33" s="474"/>
      <c r="LHE33" s="474"/>
      <c r="LHF33" s="474"/>
      <c r="LHG33" s="474"/>
      <c r="LHH33" s="474"/>
      <c r="LHI33" s="474"/>
      <c r="LHJ33" s="474"/>
      <c r="LHK33" s="474"/>
      <c r="LHL33" s="474"/>
      <c r="LHM33" s="474"/>
      <c r="LHN33" s="474"/>
      <c r="LHO33" s="474"/>
      <c r="LHP33" s="474"/>
      <c r="LHQ33" s="474"/>
      <c r="LHR33" s="474"/>
      <c r="LHS33" s="474"/>
      <c r="LHT33" s="474"/>
      <c r="LHU33" s="474"/>
      <c r="LHV33" s="474"/>
      <c r="LHW33" s="474"/>
      <c r="LHX33" s="474"/>
      <c r="LHY33" s="474"/>
      <c r="LHZ33" s="474"/>
      <c r="LIA33" s="474"/>
      <c r="LIB33" s="474"/>
      <c r="LIC33" s="474"/>
      <c r="LID33" s="474"/>
      <c r="LIE33" s="474"/>
      <c r="LIF33" s="474"/>
      <c r="LIG33" s="474"/>
      <c r="LIH33" s="474"/>
      <c r="LII33" s="474"/>
      <c r="LIJ33" s="474"/>
      <c r="LIK33" s="474"/>
      <c r="LIL33" s="474"/>
      <c r="LIM33" s="474"/>
      <c r="LIN33" s="474"/>
      <c r="LIO33" s="474"/>
      <c r="LIP33" s="474"/>
      <c r="LIQ33" s="474"/>
      <c r="LIR33" s="474"/>
      <c r="LIS33" s="474"/>
      <c r="LIT33" s="474"/>
      <c r="LIU33" s="474"/>
      <c r="LIV33" s="474"/>
      <c r="LIW33" s="474"/>
      <c r="LIX33" s="474"/>
      <c r="LIY33" s="474"/>
      <c r="LIZ33" s="474"/>
      <c r="LJA33" s="474"/>
      <c r="LJB33" s="474"/>
      <c r="LJC33" s="474"/>
      <c r="LJD33" s="474"/>
      <c r="LJE33" s="474"/>
      <c r="LJF33" s="474"/>
      <c r="LJG33" s="474"/>
      <c r="LJH33" s="474"/>
      <c r="LJI33" s="474"/>
      <c r="LJJ33" s="474"/>
      <c r="LJK33" s="474"/>
      <c r="LJL33" s="474"/>
      <c r="LJM33" s="474"/>
      <c r="LJN33" s="474"/>
      <c r="LJO33" s="474"/>
      <c r="LJP33" s="474"/>
      <c r="LJQ33" s="474"/>
      <c r="LJR33" s="474"/>
      <c r="LJS33" s="474"/>
      <c r="LJT33" s="474"/>
      <c r="LJU33" s="474"/>
      <c r="LJV33" s="474"/>
      <c r="LJW33" s="474"/>
      <c r="LJX33" s="474"/>
      <c r="LJY33" s="474"/>
      <c r="LJZ33" s="474"/>
      <c r="LKA33" s="474"/>
      <c r="LKB33" s="474"/>
      <c r="LKC33" s="474"/>
      <c r="LKD33" s="474"/>
      <c r="LKE33" s="474"/>
      <c r="LKF33" s="474"/>
      <c r="LKG33" s="474"/>
      <c r="LKH33" s="474"/>
      <c r="LKI33" s="474"/>
      <c r="LKJ33" s="474"/>
      <c r="LKK33" s="474"/>
      <c r="LKL33" s="474"/>
      <c r="LKM33" s="474"/>
      <c r="LKN33" s="474"/>
      <c r="LKO33" s="474"/>
      <c r="LKP33" s="474"/>
      <c r="LKQ33" s="474"/>
      <c r="LKR33" s="474"/>
      <c r="LKS33" s="474"/>
      <c r="LKT33" s="474"/>
      <c r="LKU33" s="474"/>
      <c r="LKV33" s="474"/>
      <c r="LKW33" s="474"/>
      <c r="LKX33" s="474"/>
      <c r="LKY33" s="474"/>
      <c r="LKZ33" s="474"/>
      <c r="LLA33" s="474"/>
      <c r="LLB33" s="474"/>
      <c r="LLC33" s="474"/>
      <c r="LLD33" s="474"/>
      <c r="LLE33" s="474"/>
      <c r="LLF33" s="474"/>
      <c r="LLG33" s="474"/>
      <c r="LLH33" s="474"/>
      <c r="LLI33" s="474"/>
      <c r="LLJ33" s="474"/>
      <c r="LLK33" s="474"/>
      <c r="LLL33" s="474"/>
      <c r="LLM33" s="474"/>
      <c r="LLN33" s="474"/>
      <c r="LLO33" s="474"/>
      <c r="LLP33" s="474"/>
      <c r="LLQ33" s="474"/>
      <c r="LLR33" s="474"/>
      <c r="LLS33" s="474"/>
      <c r="LLT33" s="474"/>
      <c r="LLU33" s="474"/>
      <c r="LLV33" s="474"/>
      <c r="LLW33" s="474"/>
      <c r="LLX33" s="474"/>
      <c r="LLY33" s="474"/>
      <c r="LLZ33" s="474"/>
      <c r="LMA33" s="474"/>
      <c r="LMB33" s="474"/>
      <c r="LMC33" s="474"/>
      <c r="LMD33" s="474"/>
      <c r="LME33" s="474"/>
      <c r="LMF33" s="474"/>
      <c r="LMG33" s="474"/>
      <c r="LMH33" s="474"/>
      <c r="LMI33" s="474"/>
      <c r="LMJ33" s="474"/>
      <c r="LMK33" s="474"/>
      <c r="LML33" s="474"/>
      <c r="LMM33" s="474"/>
      <c r="LMN33" s="474"/>
      <c r="LMO33" s="474"/>
      <c r="LMP33" s="474"/>
      <c r="LMQ33" s="474"/>
      <c r="LMR33" s="474"/>
      <c r="LMS33" s="474"/>
      <c r="LMT33" s="474"/>
      <c r="LMU33" s="474"/>
      <c r="LMV33" s="474"/>
      <c r="LMW33" s="474"/>
      <c r="LMX33" s="474"/>
      <c r="LMY33" s="474"/>
      <c r="LMZ33" s="474"/>
      <c r="LNA33" s="474"/>
      <c r="LNB33" s="474"/>
      <c r="LNC33" s="474"/>
      <c r="LND33" s="474"/>
      <c r="LNE33" s="474"/>
      <c r="LNF33" s="474"/>
      <c r="LNG33" s="474"/>
      <c r="LNH33" s="474"/>
      <c r="LNI33" s="474"/>
      <c r="LNJ33" s="474"/>
      <c r="LNK33" s="474"/>
      <c r="LNL33" s="474"/>
      <c r="LNM33" s="474"/>
      <c r="LNN33" s="474"/>
      <c r="LNO33" s="474"/>
      <c r="LNP33" s="474"/>
      <c r="LNQ33" s="474"/>
      <c r="LNR33" s="474"/>
      <c r="LNS33" s="474"/>
      <c r="LNT33" s="474"/>
      <c r="LNU33" s="474"/>
      <c r="LNV33" s="474"/>
      <c r="LNW33" s="474"/>
      <c r="LNX33" s="474"/>
      <c r="LNY33" s="474"/>
      <c r="LNZ33" s="474"/>
      <c r="LOA33" s="474"/>
      <c r="LOB33" s="474"/>
      <c r="LOC33" s="474"/>
      <c r="LOD33" s="474"/>
      <c r="LOE33" s="474"/>
      <c r="LOF33" s="474"/>
      <c r="LOG33" s="474"/>
      <c r="LOH33" s="474"/>
      <c r="LOI33" s="474"/>
      <c r="LOJ33" s="474"/>
      <c r="LOK33" s="474"/>
      <c r="LOL33" s="474"/>
      <c r="LOM33" s="474"/>
      <c r="LON33" s="474"/>
      <c r="LOO33" s="474"/>
      <c r="LOP33" s="474"/>
      <c r="LOQ33" s="474"/>
      <c r="LOR33" s="474"/>
      <c r="LOS33" s="474"/>
      <c r="LOT33" s="474"/>
      <c r="LOU33" s="474"/>
      <c r="LOV33" s="474"/>
      <c r="LOW33" s="474"/>
      <c r="LOX33" s="474"/>
      <c r="LOY33" s="474"/>
      <c r="LOZ33" s="474"/>
      <c r="LPA33" s="474"/>
      <c r="LPB33" s="474"/>
      <c r="LPC33" s="474"/>
      <c r="LPD33" s="474"/>
      <c r="LPE33" s="474"/>
      <c r="LPF33" s="474"/>
      <c r="LPG33" s="474"/>
      <c r="LPH33" s="474"/>
      <c r="LPI33" s="474"/>
      <c r="LPJ33" s="474"/>
      <c r="LPK33" s="474"/>
      <c r="LPL33" s="474"/>
      <c r="LPM33" s="474"/>
      <c r="LPN33" s="474"/>
      <c r="LPO33" s="474"/>
      <c r="LPP33" s="474"/>
      <c r="LPQ33" s="474"/>
      <c r="LPR33" s="474"/>
      <c r="LPS33" s="474"/>
      <c r="LPT33" s="474"/>
      <c r="LPU33" s="474"/>
      <c r="LPV33" s="474"/>
      <c r="LPW33" s="474"/>
      <c r="LPX33" s="474"/>
      <c r="LPY33" s="474"/>
      <c r="LPZ33" s="474"/>
      <c r="LQA33" s="474"/>
      <c r="LQB33" s="474"/>
      <c r="LQC33" s="474"/>
      <c r="LQD33" s="474"/>
      <c r="LQE33" s="474"/>
      <c r="LQF33" s="474"/>
      <c r="LQG33" s="474"/>
      <c r="LQH33" s="474"/>
      <c r="LQI33" s="474"/>
      <c r="LQJ33" s="474"/>
      <c r="LQK33" s="474"/>
      <c r="LQL33" s="474"/>
      <c r="LQM33" s="474"/>
      <c r="LQN33" s="474"/>
      <c r="LQO33" s="474"/>
      <c r="LQP33" s="474"/>
      <c r="LQQ33" s="474"/>
      <c r="LQR33" s="474"/>
      <c r="LQS33" s="474"/>
      <c r="LQT33" s="474"/>
      <c r="LQU33" s="474"/>
      <c r="LQV33" s="474"/>
      <c r="LQW33" s="474"/>
      <c r="LQX33" s="474"/>
      <c r="LQY33" s="474"/>
      <c r="LQZ33" s="474"/>
      <c r="LRA33" s="474"/>
      <c r="LRB33" s="474"/>
      <c r="LRC33" s="474"/>
      <c r="LRD33" s="474"/>
      <c r="LRE33" s="474"/>
      <c r="LRF33" s="474"/>
      <c r="LRG33" s="474"/>
      <c r="LRH33" s="474"/>
      <c r="LRI33" s="474"/>
      <c r="LRJ33" s="474"/>
      <c r="LRK33" s="474"/>
      <c r="LRL33" s="474"/>
      <c r="LRM33" s="474"/>
      <c r="LRN33" s="474"/>
      <c r="LRO33" s="474"/>
      <c r="LRP33" s="474"/>
      <c r="LRQ33" s="474"/>
      <c r="LRR33" s="474"/>
      <c r="LRS33" s="474"/>
      <c r="LRT33" s="474"/>
      <c r="LRU33" s="474"/>
      <c r="LRV33" s="474"/>
      <c r="LRW33" s="474"/>
      <c r="LRX33" s="474"/>
      <c r="LRY33" s="474"/>
      <c r="LRZ33" s="474"/>
      <c r="LSA33" s="474"/>
      <c r="LSB33" s="474"/>
      <c r="LSC33" s="474"/>
      <c r="LSD33" s="474"/>
      <c r="LSE33" s="474"/>
      <c r="LSF33" s="474"/>
      <c r="LSG33" s="474"/>
      <c r="LSH33" s="474"/>
      <c r="LSI33" s="474"/>
      <c r="LSJ33" s="474"/>
      <c r="LSK33" s="474"/>
      <c r="LSL33" s="474"/>
      <c r="LSM33" s="474"/>
      <c r="LSN33" s="474"/>
      <c r="LSO33" s="474"/>
      <c r="LSP33" s="474"/>
      <c r="LSQ33" s="474"/>
      <c r="LSR33" s="474"/>
      <c r="LSS33" s="474"/>
      <c r="LST33" s="474"/>
      <c r="LSU33" s="474"/>
      <c r="LSV33" s="474"/>
      <c r="LSW33" s="474"/>
      <c r="LSX33" s="474"/>
      <c r="LSY33" s="474"/>
      <c r="LSZ33" s="474"/>
      <c r="LTA33" s="474"/>
      <c r="LTB33" s="474"/>
      <c r="LTC33" s="474"/>
      <c r="LTD33" s="474"/>
      <c r="LTE33" s="474"/>
      <c r="LTF33" s="474"/>
      <c r="LTG33" s="474"/>
      <c r="LTH33" s="474"/>
      <c r="LTI33" s="474"/>
      <c r="LTJ33" s="474"/>
      <c r="LTK33" s="474"/>
      <c r="LTL33" s="474"/>
      <c r="LTM33" s="474"/>
      <c r="LTN33" s="474"/>
      <c r="LTO33" s="474"/>
      <c r="LTP33" s="474"/>
      <c r="LTQ33" s="474"/>
      <c r="LTR33" s="474"/>
      <c r="LTS33" s="474"/>
      <c r="LTT33" s="474"/>
      <c r="LTU33" s="474"/>
      <c r="LTV33" s="474"/>
      <c r="LTW33" s="474"/>
      <c r="LTX33" s="474"/>
      <c r="LTY33" s="474"/>
      <c r="LTZ33" s="474"/>
      <c r="LUA33" s="474"/>
      <c r="LUB33" s="474"/>
      <c r="LUC33" s="474"/>
      <c r="LUD33" s="474"/>
      <c r="LUE33" s="474"/>
      <c r="LUF33" s="474"/>
      <c r="LUG33" s="474"/>
      <c r="LUH33" s="474"/>
      <c r="LUI33" s="474"/>
      <c r="LUJ33" s="474"/>
      <c r="LUK33" s="474"/>
      <c r="LUL33" s="474"/>
      <c r="LUM33" s="474"/>
      <c r="LUN33" s="474"/>
      <c r="LUO33" s="474"/>
      <c r="LUP33" s="474"/>
      <c r="LUQ33" s="474"/>
      <c r="LUR33" s="474"/>
      <c r="LUS33" s="474"/>
      <c r="LUT33" s="474"/>
      <c r="LUU33" s="474"/>
      <c r="LUV33" s="474"/>
      <c r="LUW33" s="474"/>
      <c r="LUX33" s="474"/>
      <c r="LUY33" s="474"/>
      <c r="LUZ33" s="474"/>
      <c r="LVA33" s="474"/>
      <c r="LVB33" s="474"/>
      <c r="LVC33" s="474"/>
      <c r="LVD33" s="474"/>
      <c r="LVE33" s="474"/>
      <c r="LVF33" s="474"/>
      <c r="LVG33" s="474"/>
      <c r="LVH33" s="474"/>
      <c r="LVI33" s="474"/>
      <c r="LVJ33" s="474"/>
      <c r="LVK33" s="474"/>
      <c r="LVL33" s="474"/>
      <c r="LVM33" s="474"/>
      <c r="LVN33" s="474"/>
      <c r="LVO33" s="474"/>
      <c r="LVP33" s="474"/>
      <c r="LVQ33" s="474"/>
      <c r="LVR33" s="474"/>
      <c r="LVS33" s="474"/>
      <c r="LVT33" s="474"/>
      <c r="LVU33" s="474"/>
      <c r="LVV33" s="474"/>
      <c r="LVW33" s="474"/>
      <c r="LVX33" s="474"/>
      <c r="LVY33" s="474"/>
      <c r="LVZ33" s="474"/>
      <c r="LWA33" s="474"/>
      <c r="LWB33" s="474"/>
      <c r="LWC33" s="474"/>
      <c r="LWD33" s="474"/>
      <c r="LWE33" s="474"/>
      <c r="LWF33" s="474"/>
      <c r="LWG33" s="474"/>
      <c r="LWH33" s="474"/>
      <c r="LWI33" s="474"/>
      <c r="LWJ33" s="474"/>
      <c r="LWK33" s="474"/>
      <c r="LWL33" s="474"/>
      <c r="LWM33" s="474"/>
      <c r="LWN33" s="474"/>
      <c r="LWO33" s="474"/>
      <c r="LWP33" s="474"/>
      <c r="LWQ33" s="474"/>
      <c r="LWR33" s="474"/>
      <c r="LWS33" s="474"/>
      <c r="LWT33" s="474"/>
      <c r="LWU33" s="474"/>
      <c r="LWV33" s="474"/>
      <c r="LWW33" s="474"/>
      <c r="LWX33" s="474"/>
      <c r="LWY33" s="474"/>
      <c r="LWZ33" s="474"/>
      <c r="LXA33" s="474"/>
      <c r="LXB33" s="474"/>
      <c r="LXC33" s="474"/>
      <c r="LXD33" s="474"/>
      <c r="LXE33" s="474"/>
      <c r="LXF33" s="474"/>
      <c r="LXG33" s="474"/>
      <c r="LXH33" s="474"/>
      <c r="LXI33" s="474"/>
      <c r="LXJ33" s="474"/>
      <c r="LXK33" s="474"/>
      <c r="LXL33" s="474"/>
      <c r="LXM33" s="474"/>
      <c r="LXN33" s="474"/>
      <c r="LXO33" s="474"/>
      <c r="LXP33" s="474"/>
      <c r="LXQ33" s="474"/>
      <c r="LXR33" s="474"/>
      <c r="LXS33" s="474"/>
      <c r="LXT33" s="474"/>
      <c r="LXU33" s="474"/>
      <c r="LXV33" s="474"/>
      <c r="LXW33" s="474"/>
      <c r="LXX33" s="474"/>
      <c r="LXY33" s="474"/>
      <c r="LXZ33" s="474"/>
      <c r="LYA33" s="474"/>
      <c r="LYB33" s="474"/>
      <c r="LYC33" s="474"/>
      <c r="LYD33" s="474"/>
      <c r="LYE33" s="474"/>
      <c r="LYF33" s="474"/>
      <c r="LYG33" s="474"/>
      <c r="LYH33" s="474"/>
      <c r="LYI33" s="474"/>
      <c r="LYJ33" s="474"/>
      <c r="LYK33" s="474"/>
      <c r="LYL33" s="474"/>
      <c r="LYM33" s="474"/>
      <c r="LYN33" s="474"/>
      <c r="LYO33" s="474"/>
      <c r="LYP33" s="474"/>
      <c r="LYQ33" s="474"/>
      <c r="LYR33" s="474"/>
      <c r="LYS33" s="474"/>
      <c r="LYT33" s="474"/>
      <c r="LYU33" s="474"/>
      <c r="LYV33" s="474"/>
      <c r="LYW33" s="474"/>
      <c r="LYX33" s="474"/>
      <c r="LYY33" s="474"/>
      <c r="LYZ33" s="474"/>
      <c r="LZA33" s="474"/>
      <c r="LZB33" s="474"/>
      <c r="LZC33" s="474"/>
      <c r="LZD33" s="474"/>
      <c r="LZE33" s="474"/>
      <c r="LZF33" s="474"/>
      <c r="LZG33" s="474"/>
      <c r="LZH33" s="474"/>
      <c r="LZI33" s="474"/>
      <c r="LZJ33" s="474"/>
      <c r="LZK33" s="474"/>
      <c r="LZL33" s="474"/>
      <c r="LZM33" s="474"/>
      <c r="LZN33" s="474"/>
      <c r="LZO33" s="474"/>
      <c r="LZP33" s="474"/>
      <c r="LZQ33" s="474"/>
      <c r="LZR33" s="474"/>
      <c r="LZS33" s="474"/>
      <c r="LZT33" s="474"/>
      <c r="LZU33" s="474"/>
      <c r="LZV33" s="474"/>
      <c r="LZW33" s="474"/>
      <c r="LZX33" s="474"/>
      <c r="LZY33" s="474"/>
      <c r="LZZ33" s="474"/>
      <c r="MAA33" s="474"/>
      <c r="MAB33" s="474"/>
      <c r="MAC33" s="474"/>
      <c r="MAD33" s="474"/>
      <c r="MAE33" s="474"/>
      <c r="MAF33" s="474"/>
      <c r="MAG33" s="474"/>
      <c r="MAH33" s="474"/>
      <c r="MAI33" s="474"/>
      <c r="MAJ33" s="474"/>
      <c r="MAK33" s="474"/>
      <c r="MAL33" s="474"/>
      <c r="MAM33" s="474"/>
      <c r="MAN33" s="474"/>
      <c r="MAO33" s="474"/>
      <c r="MAP33" s="474"/>
      <c r="MAQ33" s="474"/>
      <c r="MAR33" s="474"/>
      <c r="MAS33" s="474"/>
      <c r="MAT33" s="474"/>
      <c r="MAU33" s="474"/>
      <c r="MAV33" s="474"/>
      <c r="MAW33" s="474"/>
      <c r="MAX33" s="474"/>
      <c r="MAY33" s="474"/>
      <c r="MAZ33" s="474"/>
      <c r="MBA33" s="474"/>
      <c r="MBB33" s="474"/>
      <c r="MBC33" s="474"/>
      <c r="MBD33" s="474"/>
      <c r="MBE33" s="474"/>
      <c r="MBF33" s="474"/>
      <c r="MBG33" s="474"/>
      <c r="MBH33" s="474"/>
      <c r="MBI33" s="474"/>
      <c r="MBJ33" s="474"/>
      <c r="MBK33" s="474"/>
      <c r="MBL33" s="474"/>
      <c r="MBM33" s="474"/>
      <c r="MBN33" s="474"/>
      <c r="MBO33" s="474"/>
      <c r="MBP33" s="474"/>
      <c r="MBQ33" s="474"/>
      <c r="MBR33" s="474"/>
      <c r="MBS33" s="474"/>
      <c r="MBT33" s="474"/>
      <c r="MBU33" s="474"/>
      <c r="MBV33" s="474"/>
      <c r="MBW33" s="474"/>
      <c r="MBX33" s="474"/>
      <c r="MBY33" s="474"/>
      <c r="MBZ33" s="474"/>
      <c r="MCA33" s="474"/>
      <c r="MCB33" s="474"/>
      <c r="MCC33" s="474"/>
      <c r="MCD33" s="474"/>
      <c r="MCE33" s="474"/>
      <c r="MCF33" s="474"/>
      <c r="MCG33" s="474"/>
      <c r="MCH33" s="474"/>
      <c r="MCI33" s="474"/>
      <c r="MCJ33" s="474"/>
      <c r="MCK33" s="474"/>
      <c r="MCL33" s="474"/>
      <c r="MCM33" s="474"/>
      <c r="MCN33" s="474"/>
      <c r="MCO33" s="474"/>
      <c r="MCP33" s="474"/>
      <c r="MCQ33" s="474"/>
      <c r="MCR33" s="474"/>
      <c r="MCS33" s="474"/>
      <c r="MCT33" s="474"/>
      <c r="MCU33" s="474"/>
      <c r="MCV33" s="474"/>
      <c r="MCW33" s="474"/>
      <c r="MCX33" s="474"/>
      <c r="MCY33" s="474"/>
      <c r="MCZ33" s="474"/>
      <c r="MDA33" s="474"/>
      <c r="MDB33" s="474"/>
      <c r="MDC33" s="474"/>
      <c r="MDD33" s="474"/>
      <c r="MDE33" s="474"/>
      <c r="MDF33" s="474"/>
      <c r="MDG33" s="474"/>
      <c r="MDH33" s="474"/>
      <c r="MDI33" s="474"/>
      <c r="MDJ33" s="474"/>
      <c r="MDK33" s="474"/>
      <c r="MDL33" s="474"/>
      <c r="MDM33" s="474"/>
      <c r="MDN33" s="474"/>
      <c r="MDO33" s="474"/>
      <c r="MDP33" s="474"/>
      <c r="MDQ33" s="474"/>
      <c r="MDR33" s="474"/>
      <c r="MDS33" s="474"/>
      <c r="MDT33" s="474"/>
      <c r="MDU33" s="474"/>
      <c r="MDV33" s="474"/>
      <c r="MDW33" s="474"/>
      <c r="MDX33" s="474"/>
      <c r="MDY33" s="474"/>
      <c r="MDZ33" s="474"/>
      <c r="MEA33" s="474"/>
      <c r="MEB33" s="474"/>
      <c r="MEC33" s="474"/>
      <c r="MED33" s="474"/>
      <c r="MEE33" s="474"/>
      <c r="MEF33" s="474"/>
      <c r="MEG33" s="474"/>
      <c r="MEH33" s="474"/>
      <c r="MEI33" s="474"/>
      <c r="MEJ33" s="474"/>
      <c r="MEK33" s="474"/>
      <c r="MEL33" s="474"/>
      <c r="MEM33" s="474"/>
      <c r="MEN33" s="474"/>
      <c r="MEO33" s="474"/>
      <c r="MEP33" s="474"/>
      <c r="MEQ33" s="474"/>
      <c r="MER33" s="474"/>
      <c r="MES33" s="474"/>
      <c r="MET33" s="474"/>
      <c r="MEU33" s="474"/>
      <c r="MEV33" s="474"/>
      <c r="MEW33" s="474"/>
      <c r="MEX33" s="474"/>
      <c r="MEY33" s="474"/>
      <c r="MEZ33" s="474"/>
      <c r="MFA33" s="474"/>
      <c r="MFB33" s="474"/>
      <c r="MFC33" s="474"/>
      <c r="MFD33" s="474"/>
      <c r="MFE33" s="474"/>
      <c r="MFF33" s="474"/>
      <c r="MFG33" s="474"/>
      <c r="MFH33" s="474"/>
      <c r="MFI33" s="474"/>
      <c r="MFJ33" s="474"/>
      <c r="MFK33" s="474"/>
      <c r="MFL33" s="474"/>
      <c r="MFM33" s="474"/>
      <c r="MFN33" s="474"/>
      <c r="MFO33" s="474"/>
      <c r="MFP33" s="474"/>
      <c r="MFQ33" s="474"/>
      <c r="MFR33" s="474"/>
      <c r="MFS33" s="474"/>
      <c r="MFT33" s="474"/>
      <c r="MFU33" s="474"/>
      <c r="MFV33" s="474"/>
      <c r="MFW33" s="474"/>
      <c r="MFX33" s="474"/>
      <c r="MFY33" s="474"/>
      <c r="MFZ33" s="474"/>
      <c r="MGA33" s="474"/>
      <c r="MGB33" s="474"/>
      <c r="MGC33" s="474"/>
      <c r="MGD33" s="474"/>
      <c r="MGE33" s="474"/>
      <c r="MGF33" s="474"/>
      <c r="MGG33" s="474"/>
      <c r="MGH33" s="474"/>
      <c r="MGI33" s="474"/>
      <c r="MGJ33" s="474"/>
      <c r="MGK33" s="474"/>
      <c r="MGL33" s="474"/>
      <c r="MGM33" s="474"/>
      <c r="MGN33" s="474"/>
      <c r="MGO33" s="474"/>
      <c r="MGP33" s="474"/>
      <c r="MGQ33" s="474"/>
      <c r="MGR33" s="474"/>
      <c r="MGS33" s="474"/>
      <c r="MGT33" s="474"/>
      <c r="MGU33" s="474"/>
      <c r="MGV33" s="474"/>
      <c r="MGW33" s="474"/>
      <c r="MGX33" s="474"/>
      <c r="MGY33" s="474"/>
      <c r="MGZ33" s="474"/>
      <c r="MHA33" s="474"/>
      <c r="MHB33" s="474"/>
      <c r="MHC33" s="474"/>
      <c r="MHD33" s="474"/>
      <c r="MHE33" s="474"/>
      <c r="MHF33" s="474"/>
      <c r="MHG33" s="474"/>
      <c r="MHH33" s="474"/>
      <c r="MHI33" s="474"/>
      <c r="MHJ33" s="474"/>
      <c r="MHK33" s="474"/>
      <c r="MHL33" s="474"/>
      <c r="MHM33" s="474"/>
      <c r="MHN33" s="474"/>
      <c r="MHO33" s="474"/>
      <c r="MHP33" s="474"/>
      <c r="MHQ33" s="474"/>
      <c r="MHR33" s="474"/>
      <c r="MHS33" s="474"/>
      <c r="MHT33" s="474"/>
      <c r="MHU33" s="474"/>
      <c r="MHV33" s="474"/>
      <c r="MHW33" s="474"/>
      <c r="MHX33" s="474"/>
      <c r="MHY33" s="474"/>
      <c r="MHZ33" s="474"/>
      <c r="MIA33" s="474"/>
      <c r="MIB33" s="474"/>
      <c r="MIC33" s="474"/>
      <c r="MID33" s="474"/>
      <c r="MIE33" s="474"/>
      <c r="MIF33" s="474"/>
      <c r="MIG33" s="474"/>
      <c r="MIH33" s="474"/>
      <c r="MII33" s="474"/>
      <c r="MIJ33" s="474"/>
      <c r="MIK33" s="474"/>
      <c r="MIL33" s="474"/>
      <c r="MIM33" s="474"/>
      <c r="MIN33" s="474"/>
      <c r="MIO33" s="474"/>
      <c r="MIP33" s="474"/>
      <c r="MIQ33" s="474"/>
      <c r="MIR33" s="474"/>
      <c r="MIS33" s="474"/>
      <c r="MIT33" s="474"/>
      <c r="MIU33" s="474"/>
      <c r="MIV33" s="474"/>
      <c r="MIW33" s="474"/>
      <c r="MIX33" s="474"/>
      <c r="MIY33" s="474"/>
      <c r="MIZ33" s="474"/>
      <c r="MJA33" s="474"/>
      <c r="MJB33" s="474"/>
      <c r="MJC33" s="474"/>
      <c r="MJD33" s="474"/>
      <c r="MJE33" s="474"/>
      <c r="MJF33" s="474"/>
      <c r="MJG33" s="474"/>
      <c r="MJH33" s="474"/>
      <c r="MJI33" s="474"/>
      <c r="MJJ33" s="474"/>
      <c r="MJK33" s="474"/>
      <c r="MJL33" s="474"/>
      <c r="MJM33" s="474"/>
      <c r="MJN33" s="474"/>
      <c r="MJO33" s="474"/>
      <c r="MJP33" s="474"/>
      <c r="MJQ33" s="474"/>
      <c r="MJR33" s="474"/>
      <c r="MJS33" s="474"/>
      <c r="MJT33" s="474"/>
      <c r="MJU33" s="474"/>
      <c r="MJV33" s="474"/>
      <c r="MJW33" s="474"/>
      <c r="MJX33" s="474"/>
      <c r="MJY33" s="474"/>
      <c r="MJZ33" s="474"/>
      <c r="MKA33" s="474"/>
      <c r="MKB33" s="474"/>
      <c r="MKC33" s="474"/>
      <c r="MKD33" s="474"/>
      <c r="MKE33" s="474"/>
      <c r="MKF33" s="474"/>
      <c r="MKG33" s="474"/>
      <c r="MKH33" s="474"/>
      <c r="MKI33" s="474"/>
      <c r="MKJ33" s="474"/>
      <c r="MKK33" s="474"/>
      <c r="MKL33" s="474"/>
      <c r="MKM33" s="474"/>
      <c r="MKN33" s="474"/>
      <c r="MKO33" s="474"/>
      <c r="MKP33" s="474"/>
      <c r="MKQ33" s="474"/>
      <c r="MKR33" s="474"/>
      <c r="MKS33" s="474"/>
      <c r="MKT33" s="474"/>
      <c r="MKU33" s="474"/>
      <c r="MKV33" s="474"/>
      <c r="MKW33" s="474"/>
      <c r="MKX33" s="474"/>
      <c r="MKY33" s="474"/>
      <c r="MKZ33" s="474"/>
      <c r="MLA33" s="474"/>
      <c r="MLB33" s="474"/>
      <c r="MLC33" s="474"/>
      <c r="MLD33" s="474"/>
      <c r="MLE33" s="474"/>
      <c r="MLF33" s="474"/>
      <c r="MLG33" s="474"/>
      <c r="MLH33" s="474"/>
      <c r="MLI33" s="474"/>
      <c r="MLJ33" s="474"/>
      <c r="MLK33" s="474"/>
      <c r="MLL33" s="474"/>
      <c r="MLM33" s="474"/>
      <c r="MLN33" s="474"/>
      <c r="MLO33" s="474"/>
      <c r="MLP33" s="474"/>
      <c r="MLQ33" s="474"/>
      <c r="MLR33" s="474"/>
      <c r="MLS33" s="474"/>
      <c r="MLT33" s="474"/>
      <c r="MLU33" s="474"/>
      <c r="MLV33" s="474"/>
      <c r="MLW33" s="474"/>
      <c r="MLX33" s="474"/>
      <c r="MLY33" s="474"/>
      <c r="MLZ33" s="474"/>
      <c r="MMA33" s="474"/>
      <c r="MMB33" s="474"/>
      <c r="MMC33" s="474"/>
      <c r="MMD33" s="474"/>
      <c r="MME33" s="474"/>
      <c r="MMF33" s="474"/>
      <c r="MMG33" s="474"/>
      <c r="MMH33" s="474"/>
      <c r="MMI33" s="474"/>
      <c r="MMJ33" s="474"/>
      <c r="MMK33" s="474"/>
      <c r="MML33" s="474"/>
      <c r="MMM33" s="474"/>
      <c r="MMN33" s="474"/>
      <c r="MMO33" s="474"/>
      <c r="MMP33" s="474"/>
      <c r="MMQ33" s="474"/>
      <c r="MMR33" s="474"/>
      <c r="MMS33" s="474"/>
      <c r="MMT33" s="474"/>
      <c r="MMU33" s="474"/>
      <c r="MMV33" s="474"/>
      <c r="MMW33" s="474"/>
      <c r="MMX33" s="474"/>
      <c r="MMY33" s="474"/>
      <c r="MMZ33" s="474"/>
      <c r="MNA33" s="474"/>
      <c r="MNB33" s="474"/>
      <c r="MNC33" s="474"/>
      <c r="MND33" s="474"/>
      <c r="MNE33" s="474"/>
      <c r="MNF33" s="474"/>
      <c r="MNG33" s="474"/>
      <c r="MNH33" s="474"/>
      <c r="MNI33" s="474"/>
      <c r="MNJ33" s="474"/>
      <c r="MNK33" s="474"/>
      <c r="MNL33" s="474"/>
      <c r="MNM33" s="474"/>
      <c r="MNN33" s="474"/>
      <c r="MNO33" s="474"/>
      <c r="MNP33" s="474"/>
      <c r="MNQ33" s="474"/>
      <c r="MNR33" s="474"/>
      <c r="MNS33" s="474"/>
      <c r="MNT33" s="474"/>
      <c r="MNU33" s="474"/>
      <c r="MNV33" s="474"/>
      <c r="MNW33" s="474"/>
      <c r="MNX33" s="474"/>
      <c r="MNY33" s="474"/>
      <c r="MNZ33" s="474"/>
      <c r="MOA33" s="474"/>
      <c r="MOB33" s="474"/>
      <c r="MOC33" s="474"/>
      <c r="MOD33" s="474"/>
      <c r="MOE33" s="474"/>
      <c r="MOF33" s="474"/>
      <c r="MOG33" s="474"/>
      <c r="MOH33" s="474"/>
      <c r="MOI33" s="474"/>
      <c r="MOJ33" s="474"/>
      <c r="MOK33" s="474"/>
      <c r="MOL33" s="474"/>
      <c r="MOM33" s="474"/>
      <c r="MON33" s="474"/>
      <c r="MOO33" s="474"/>
      <c r="MOP33" s="474"/>
      <c r="MOQ33" s="474"/>
      <c r="MOR33" s="474"/>
      <c r="MOS33" s="474"/>
      <c r="MOT33" s="474"/>
      <c r="MOU33" s="474"/>
      <c r="MOV33" s="474"/>
      <c r="MOW33" s="474"/>
      <c r="MOX33" s="474"/>
      <c r="MOY33" s="474"/>
      <c r="MOZ33" s="474"/>
      <c r="MPA33" s="474"/>
      <c r="MPB33" s="474"/>
      <c r="MPC33" s="474"/>
      <c r="MPD33" s="474"/>
      <c r="MPE33" s="474"/>
      <c r="MPF33" s="474"/>
      <c r="MPG33" s="474"/>
      <c r="MPH33" s="474"/>
      <c r="MPI33" s="474"/>
      <c r="MPJ33" s="474"/>
      <c r="MPK33" s="474"/>
      <c r="MPL33" s="474"/>
      <c r="MPM33" s="474"/>
      <c r="MPN33" s="474"/>
      <c r="MPO33" s="474"/>
      <c r="MPP33" s="474"/>
      <c r="MPQ33" s="474"/>
      <c r="MPR33" s="474"/>
      <c r="MPS33" s="474"/>
      <c r="MPT33" s="474"/>
      <c r="MPU33" s="474"/>
      <c r="MPV33" s="474"/>
      <c r="MPW33" s="474"/>
      <c r="MPX33" s="474"/>
      <c r="MPY33" s="474"/>
      <c r="MPZ33" s="474"/>
      <c r="MQA33" s="474"/>
      <c r="MQB33" s="474"/>
      <c r="MQC33" s="474"/>
      <c r="MQD33" s="474"/>
      <c r="MQE33" s="474"/>
      <c r="MQF33" s="474"/>
      <c r="MQG33" s="474"/>
      <c r="MQH33" s="474"/>
      <c r="MQI33" s="474"/>
      <c r="MQJ33" s="474"/>
      <c r="MQK33" s="474"/>
      <c r="MQL33" s="474"/>
      <c r="MQM33" s="474"/>
      <c r="MQN33" s="474"/>
      <c r="MQO33" s="474"/>
      <c r="MQP33" s="474"/>
      <c r="MQQ33" s="474"/>
      <c r="MQR33" s="474"/>
      <c r="MQS33" s="474"/>
      <c r="MQT33" s="474"/>
      <c r="MQU33" s="474"/>
      <c r="MQV33" s="474"/>
      <c r="MQW33" s="474"/>
      <c r="MQX33" s="474"/>
      <c r="MQY33" s="474"/>
      <c r="MQZ33" s="474"/>
      <c r="MRA33" s="474"/>
      <c r="MRB33" s="474"/>
      <c r="MRC33" s="474"/>
      <c r="MRD33" s="474"/>
      <c r="MRE33" s="474"/>
      <c r="MRF33" s="474"/>
      <c r="MRG33" s="474"/>
      <c r="MRH33" s="474"/>
      <c r="MRI33" s="474"/>
      <c r="MRJ33" s="474"/>
      <c r="MRK33" s="474"/>
      <c r="MRL33" s="474"/>
      <c r="MRM33" s="474"/>
      <c r="MRN33" s="474"/>
      <c r="MRO33" s="474"/>
      <c r="MRP33" s="474"/>
      <c r="MRQ33" s="474"/>
      <c r="MRR33" s="474"/>
      <c r="MRS33" s="474"/>
      <c r="MRT33" s="474"/>
      <c r="MRU33" s="474"/>
      <c r="MRV33" s="474"/>
      <c r="MRW33" s="474"/>
      <c r="MRX33" s="474"/>
      <c r="MRY33" s="474"/>
      <c r="MRZ33" s="474"/>
      <c r="MSA33" s="474"/>
      <c r="MSB33" s="474"/>
      <c r="MSC33" s="474"/>
      <c r="MSD33" s="474"/>
      <c r="MSE33" s="474"/>
      <c r="MSF33" s="474"/>
      <c r="MSG33" s="474"/>
      <c r="MSH33" s="474"/>
      <c r="MSI33" s="474"/>
      <c r="MSJ33" s="474"/>
      <c r="MSK33" s="474"/>
      <c r="MSL33" s="474"/>
      <c r="MSM33" s="474"/>
      <c r="MSN33" s="474"/>
      <c r="MSO33" s="474"/>
      <c r="MSP33" s="474"/>
      <c r="MSQ33" s="474"/>
      <c r="MSR33" s="474"/>
      <c r="MSS33" s="474"/>
      <c r="MST33" s="474"/>
      <c r="MSU33" s="474"/>
      <c r="MSV33" s="474"/>
      <c r="MSW33" s="474"/>
      <c r="MSX33" s="474"/>
      <c r="MSY33" s="474"/>
      <c r="MSZ33" s="474"/>
      <c r="MTA33" s="474"/>
      <c r="MTB33" s="474"/>
      <c r="MTC33" s="474"/>
      <c r="MTD33" s="474"/>
      <c r="MTE33" s="474"/>
      <c r="MTF33" s="474"/>
      <c r="MTG33" s="474"/>
      <c r="MTH33" s="474"/>
      <c r="MTI33" s="474"/>
      <c r="MTJ33" s="474"/>
      <c r="MTK33" s="474"/>
      <c r="MTL33" s="474"/>
      <c r="MTM33" s="474"/>
      <c r="MTN33" s="474"/>
      <c r="MTO33" s="474"/>
      <c r="MTP33" s="474"/>
      <c r="MTQ33" s="474"/>
      <c r="MTR33" s="474"/>
      <c r="MTS33" s="474"/>
      <c r="MTT33" s="474"/>
      <c r="MTU33" s="474"/>
      <c r="MTV33" s="474"/>
      <c r="MTW33" s="474"/>
      <c r="MTX33" s="474"/>
      <c r="MTY33" s="474"/>
      <c r="MTZ33" s="474"/>
      <c r="MUA33" s="474"/>
      <c r="MUB33" s="474"/>
      <c r="MUC33" s="474"/>
      <c r="MUD33" s="474"/>
      <c r="MUE33" s="474"/>
      <c r="MUF33" s="474"/>
      <c r="MUG33" s="474"/>
      <c r="MUH33" s="474"/>
      <c r="MUI33" s="474"/>
      <c r="MUJ33" s="474"/>
      <c r="MUK33" s="474"/>
      <c r="MUL33" s="474"/>
      <c r="MUM33" s="474"/>
      <c r="MUN33" s="474"/>
      <c r="MUO33" s="474"/>
      <c r="MUP33" s="474"/>
      <c r="MUQ33" s="474"/>
      <c r="MUR33" s="474"/>
      <c r="MUS33" s="474"/>
      <c r="MUT33" s="474"/>
      <c r="MUU33" s="474"/>
      <c r="MUV33" s="474"/>
      <c r="MUW33" s="474"/>
      <c r="MUX33" s="474"/>
      <c r="MUY33" s="474"/>
      <c r="MUZ33" s="474"/>
      <c r="MVA33" s="474"/>
      <c r="MVB33" s="474"/>
      <c r="MVC33" s="474"/>
      <c r="MVD33" s="474"/>
      <c r="MVE33" s="474"/>
      <c r="MVF33" s="474"/>
      <c r="MVG33" s="474"/>
      <c r="MVH33" s="474"/>
      <c r="MVI33" s="474"/>
      <c r="MVJ33" s="474"/>
      <c r="MVK33" s="474"/>
      <c r="MVL33" s="474"/>
      <c r="MVM33" s="474"/>
      <c r="MVN33" s="474"/>
      <c r="MVO33" s="474"/>
      <c r="MVP33" s="474"/>
      <c r="MVQ33" s="474"/>
      <c r="MVR33" s="474"/>
      <c r="MVS33" s="474"/>
      <c r="MVT33" s="474"/>
      <c r="MVU33" s="474"/>
      <c r="MVV33" s="474"/>
      <c r="MVW33" s="474"/>
      <c r="MVX33" s="474"/>
      <c r="MVY33" s="474"/>
      <c r="MVZ33" s="474"/>
      <c r="MWA33" s="474"/>
      <c r="MWB33" s="474"/>
      <c r="MWC33" s="474"/>
      <c r="MWD33" s="474"/>
      <c r="MWE33" s="474"/>
      <c r="MWF33" s="474"/>
      <c r="MWG33" s="474"/>
      <c r="MWH33" s="474"/>
      <c r="MWI33" s="474"/>
      <c r="MWJ33" s="474"/>
      <c r="MWK33" s="474"/>
      <c r="MWL33" s="474"/>
      <c r="MWM33" s="474"/>
      <c r="MWN33" s="474"/>
      <c r="MWO33" s="474"/>
      <c r="MWP33" s="474"/>
      <c r="MWQ33" s="474"/>
      <c r="MWR33" s="474"/>
      <c r="MWS33" s="474"/>
      <c r="MWT33" s="474"/>
      <c r="MWU33" s="474"/>
      <c r="MWV33" s="474"/>
      <c r="MWW33" s="474"/>
      <c r="MWX33" s="474"/>
      <c r="MWY33" s="474"/>
      <c r="MWZ33" s="474"/>
      <c r="MXA33" s="474"/>
      <c r="MXB33" s="474"/>
      <c r="MXC33" s="474"/>
      <c r="MXD33" s="474"/>
      <c r="MXE33" s="474"/>
      <c r="MXF33" s="474"/>
      <c r="MXG33" s="474"/>
      <c r="MXH33" s="474"/>
      <c r="MXI33" s="474"/>
      <c r="MXJ33" s="474"/>
      <c r="MXK33" s="474"/>
      <c r="MXL33" s="474"/>
      <c r="MXM33" s="474"/>
      <c r="MXN33" s="474"/>
      <c r="MXO33" s="474"/>
      <c r="MXP33" s="474"/>
      <c r="MXQ33" s="474"/>
      <c r="MXR33" s="474"/>
      <c r="MXS33" s="474"/>
      <c r="MXT33" s="474"/>
      <c r="MXU33" s="474"/>
      <c r="MXV33" s="474"/>
      <c r="MXW33" s="474"/>
      <c r="MXX33" s="474"/>
      <c r="MXY33" s="474"/>
      <c r="MXZ33" s="474"/>
      <c r="MYA33" s="474"/>
      <c r="MYB33" s="474"/>
      <c r="MYC33" s="474"/>
      <c r="MYD33" s="474"/>
      <c r="MYE33" s="474"/>
      <c r="MYF33" s="474"/>
      <c r="MYG33" s="474"/>
      <c r="MYH33" s="474"/>
      <c r="MYI33" s="474"/>
      <c r="MYJ33" s="474"/>
      <c r="MYK33" s="474"/>
      <c r="MYL33" s="474"/>
      <c r="MYM33" s="474"/>
      <c r="MYN33" s="474"/>
      <c r="MYO33" s="474"/>
      <c r="MYP33" s="474"/>
      <c r="MYQ33" s="474"/>
      <c r="MYR33" s="474"/>
      <c r="MYS33" s="474"/>
      <c r="MYT33" s="474"/>
      <c r="MYU33" s="474"/>
      <c r="MYV33" s="474"/>
      <c r="MYW33" s="474"/>
      <c r="MYX33" s="474"/>
      <c r="MYY33" s="474"/>
      <c r="MYZ33" s="474"/>
      <c r="MZA33" s="474"/>
      <c r="MZB33" s="474"/>
      <c r="MZC33" s="474"/>
      <c r="MZD33" s="474"/>
      <c r="MZE33" s="474"/>
      <c r="MZF33" s="474"/>
      <c r="MZG33" s="474"/>
      <c r="MZH33" s="474"/>
      <c r="MZI33" s="474"/>
      <c r="MZJ33" s="474"/>
      <c r="MZK33" s="474"/>
      <c r="MZL33" s="474"/>
      <c r="MZM33" s="474"/>
      <c r="MZN33" s="474"/>
      <c r="MZO33" s="474"/>
      <c r="MZP33" s="474"/>
      <c r="MZQ33" s="474"/>
      <c r="MZR33" s="474"/>
      <c r="MZS33" s="474"/>
      <c r="MZT33" s="474"/>
      <c r="MZU33" s="474"/>
      <c r="MZV33" s="474"/>
      <c r="MZW33" s="474"/>
      <c r="MZX33" s="474"/>
      <c r="MZY33" s="474"/>
      <c r="MZZ33" s="474"/>
      <c r="NAA33" s="474"/>
      <c r="NAB33" s="474"/>
      <c r="NAC33" s="474"/>
      <c r="NAD33" s="474"/>
      <c r="NAE33" s="474"/>
      <c r="NAF33" s="474"/>
      <c r="NAG33" s="474"/>
      <c r="NAH33" s="474"/>
      <c r="NAI33" s="474"/>
      <c r="NAJ33" s="474"/>
      <c r="NAK33" s="474"/>
      <c r="NAL33" s="474"/>
      <c r="NAM33" s="474"/>
      <c r="NAN33" s="474"/>
      <c r="NAO33" s="474"/>
      <c r="NAP33" s="474"/>
      <c r="NAQ33" s="474"/>
      <c r="NAR33" s="474"/>
      <c r="NAS33" s="474"/>
      <c r="NAT33" s="474"/>
      <c r="NAU33" s="474"/>
      <c r="NAV33" s="474"/>
      <c r="NAW33" s="474"/>
      <c r="NAX33" s="474"/>
      <c r="NAY33" s="474"/>
      <c r="NAZ33" s="474"/>
      <c r="NBA33" s="474"/>
      <c r="NBB33" s="474"/>
      <c r="NBC33" s="474"/>
      <c r="NBD33" s="474"/>
      <c r="NBE33" s="474"/>
      <c r="NBF33" s="474"/>
      <c r="NBG33" s="474"/>
      <c r="NBH33" s="474"/>
      <c r="NBI33" s="474"/>
      <c r="NBJ33" s="474"/>
      <c r="NBK33" s="474"/>
      <c r="NBL33" s="474"/>
      <c r="NBM33" s="474"/>
      <c r="NBN33" s="474"/>
      <c r="NBO33" s="474"/>
      <c r="NBP33" s="474"/>
      <c r="NBQ33" s="474"/>
      <c r="NBR33" s="474"/>
      <c r="NBS33" s="474"/>
      <c r="NBT33" s="474"/>
      <c r="NBU33" s="474"/>
      <c r="NBV33" s="474"/>
      <c r="NBW33" s="474"/>
      <c r="NBX33" s="474"/>
      <c r="NBY33" s="474"/>
      <c r="NBZ33" s="474"/>
      <c r="NCA33" s="474"/>
      <c r="NCB33" s="474"/>
      <c r="NCC33" s="474"/>
      <c r="NCD33" s="474"/>
      <c r="NCE33" s="474"/>
      <c r="NCF33" s="474"/>
      <c r="NCG33" s="474"/>
      <c r="NCH33" s="474"/>
      <c r="NCI33" s="474"/>
      <c r="NCJ33" s="474"/>
      <c r="NCK33" s="474"/>
      <c r="NCL33" s="474"/>
      <c r="NCM33" s="474"/>
      <c r="NCN33" s="474"/>
      <c r="NCO33" s="474"/>
      <c r="NCP33" s="474"/>
      <c r="NCQ33" s="474"/>
      <c r="NCR33" s="474"/>
      <c r="NCS33" s="474"/>
      <c r="NCT33" s="474"/>
      <c r="NCU33" s="474"/>
      <c r="NCV33" s="474"/>
      <c r="NCW33" s="474"/>
      <c r="NCX33" s="474"/>
      <c r="NCY33" s="474"/>
      <c r="NCZ33" s="474"/>
      <c r="NDA33" s="474"/>
      <c r="NDB33" s="474"/>
      <c r="NDC33" s="474"/>
      <c r="NDD33" s="474"/>
      <c r="NDE33" s="474"/>
      <c r="NDF33" s="474"/>
      <c r="NDG33" s="474"/>
      <c r="NDH33" s="474"/>
      <c r="NDI33" s="474"/>
      <c r="NDJ33" s="474"/>
      <c r="NDK33" s="474"/>
      <c r="NDL33" s="474"/>
      <c r="NDM33" s="474"/>
      <c r="NDN33" s="474"/>
      <c r="NDO33" s="474"/>
      <c r="NDP33" s="474"/>
      <c r="NDQ33" s="474"/>
      <c r="NDR33" s="474"/>
      <c r="NDS33" s="474"/>
      <c r="NDT33" s="474"/>
      <c r="NDU33" s="474"/>
      <c r="NDV33" s="474"/>
      <c r="NDW33" s="474"/>
      <c r="NDX33" s="474"/>
      <c r="NDY33" s="474"/>
      <c r="NDZ33" s="474"/>
      <c r="NEA33" s="474"/>
      <c r="NEB33" s="474"/>
      <c r="NEC33" s="474"/>
      <c r="NED33" s="474"/>
      <c r="NEE33" s="474"/>
      <c r="NEF33" s="474"/>
      <c r="NEG33" s="474"/>
      <c r="NEH33" s="474"/>
      <c r="NEI33" s="474"/>
      <c r="NEJ33" s="474"/>
      <c r="NEK33" s="474"/>
      <c r="NEL33" s="474"/>
      <c r="NEM33" s="474"/>
      <c r="NEN33" s="474"/>
      <c r="NEO33" s="474"/>
      <c r="NEP33" s="474"/>
      <c r="NEQ33" s="474"/>
      <c r="NER33" s="474"/>
      <c r="NES33" s="474"/>
      <c r="NET33" s="474"/>
      <c r="NEU33" s="474"/>
      <c r="NEV33" s="474"/>
      <c r="NEW33" s="474"/>
      <c r="NEX33" s="474"/>
      <c r="NEY33" s="474"/>
      <c r="NEZ33" s="474"/>
      <c r="NFA33" s="474"/>
      <c r="NFB33" s="474"/>
      <c r="NFC33" s="474"/>
      <c r="NFD33" s="474"/>
      <c r="NFE33" s="474"/>
      <c r="NFF33" s="474"/>
      <c r="NFG33" s="474"/>
      <c r="NFH33" s="474"/>
      <c r="NFI33" s="474"/>
      <c r="NFJ33" s="474"/>
      <c r="NFK33" s="474"/>
      <c r="NFL33" s="474"/>
      <c r="NFM33" s="474"/>
      <c r="NFN33" s="474"/>
      <c r="NFO33" s="474"/>
      <c r="NFP33" s="474"/>
      <c r="NFQ33" s="474"/>
      <c r="NFR33" s="474"/>
      <c r="NFS33" s="474"/>
      <c r="NFT33" s="474"/>
      <c r="NFU33" s="474"/>
      <c r="NFV33" s="474"/>
      <c r="NFW33" s="474"/>
      <c r="NFX33" s="474"/>
      <c r="NFY33" s="474"/>
      <c r="NFZ33" s="474"/>
      <c r="NGA33" s="474"/>
      <c r="NGB33" s="474"/>
      <c r="NGC33" s="474"/>
      <c r="NGD33" s="474"/>
      <c r="NGE33" s="474"/>
      <c r="NGF33" s="474"/>
      <c r="NGG33" s="474"/>
      <c r="NGH33" s="474"/>
      <c r="NGI33" s="474"/>
      <c r="NGJ33" s="474"/>
      <c r="NGK33" s="474"/>
      <c r="NGL33" s="474"/>
      <c r="NGM33" s="474"/>
      <c r="NGN33" s="474"/>
      <c r="NGO33" s="474"/>
      <c r="NGP33" s="474"/>
      <c r="NGQ33" s="474"/>
      <c r="NGR33" s="474"/>
      <c r="NGS33" s="474"/>
      <c r="NGT33" s="474"/>
      <c r="NGU33" s="474"/>
      <c r="NGV33" s="474"/>
      <c r="NGW33" s="474"/>
      <c r="NGX33" s="474"/>
      <c r="NGY33" s="474"/>
      <c r="NGZ33" s="474"/>
      <c r="NHA33" s="474"/>
      <c r="NHB33" s="474"/>
      <c r="NHC33" s="474"/>
      <c r="NHD33" s="474"/>
      <c r="NHE33" s="474"/>
      <c r="NHF33" s="474"/>
      <c r="NHG33" s="474"/>
      <c r="NHH33" s="474"/>
      <c r="NHI33" s="474"/>
      <c r="NHJ33" s="474"/>
      <c r="NHK33" s="474"/>
      <c r="NHL33" s="474"/>
      <c r="NHM33" s="474"/>
      <c r="NHN33" s="474"/>
      <c r="NHO33" s="474"/>
      <c r="NHP33" s="474"/>
      <c r="NHQ33" s="474"/>
      <c r="NHR33" s="474"/>
      <c r="NHS33" s="474"/>
      <c r="NHT33" s="474"/>
      <c r="NHU33" s="474"/>
      <c r="NHV33" s="474"/>
      <c r="NHW33" s="474"/>
      <c r="NHX33" s="474"/>
      <c r="NHY33" s="474"/>
      <c r="NHZ33" s="474"/>
      <c r="NIA33" s="474"/>
      <c r="NIB33" s="474"/>
      <c r="NIC33" s="474"/>
      <c r="NID33" s="474"/>
      <c r="NIE33" s="474"/>
      <c r="NIF33" s="474"/>
      <c r="NIG33" s="474"/>
      <c r="NIH33" s="474"/>
      <c r="NII33" s="474"/>
      <c r="NIJ33" s="474"/>
      <c r="NIK33" s="474"/>
      <c r="NIL33" s="474"/>
      <c r="NIM33" s="474"/>
      <c r="NIN33" s="474"/>
      <c r="NIO33" s="474"/>
      <c r="NIP33" s="474"/>
      <c r="NIQ33" s="474"/>
      <c r="NIR33" s="474"/>
      <c r="NIS33" s="474"/>
      <c r="NIT33" s="474"/>
      <c r="NIU33" s="474"/>
      <c r="NIV33" s="474"/>
      <c r="NIW33" s="474"/>
      <c r="NIX33" s="474"/>
      <c r="NIY33" s="474"/>
      <c r="NIZ33" s="474"/>
      <c r="NJA33" s="474"/>
      <c r="NJB33" s="474"/>
      <c r="NJC33" s="474"/>
      <c r="NJD33" s="474"/>
      <c r="NJE33" s="474"/>
      <c r="NJF33" s="474"/>
      <c r="NJG33" s="474"/>
      <c r="NJH33" s="474"/>
      <c r="NJI33" s="474"/>
      <c r="NJJ33" s="474"/>
      <c r="NJK33" s="474"/>
      <c r="NJL33" s="474"/>
      <c r="NJM33" s="474"/>
      <c r="NJN33" s="474"/>
      <c r="NJO33" s="474"/>
      <c r="NJP33" s="474"/>
      <c r="NJQ33" s="474"/>
      <c r="NJR33" s="474"/>
      <c r="NJS33" s="474"/>
      <c r="NJT33" s="474"/>
      <c r="NJU33" s="474"/>
      <c r="NJV33" s="474"/>
      <c r="NJW33" s="474"/>
      <c r="NJX33" s="474"/>
      <c r="NJY33" s="474"/>
      <c r="NJZ33" s="474"/>
      <c r="NKA33" s="474"/>
      <c r="NKB33" s="474"/>
      <c r="NKC33" s="474"/>
      <c r="NKD33" s="474"/>
      <c r="NKE33" s="474"/>
      <c r="NKF33" s="474"/>
      <c r="NKG33" s="474"/>
      <c r="NKH33" s="474"/>
      <c r="NKI33" s="474"/>
      <c r="NKJ33" s="474"/>
      <c r="NKK33" s="474"/>
      <c r="NKL33" s="474"/>
      <c r="NKM33" s="474"/>
      <c r="NKN33" s="474"/>
      <c r="NKO33" s="474"/>
      <c r="NKP33" s="474"/>
      <c r="NKQ33" s="474"/>
      <c r="NKR33" s="474"/>
      <c r="NKS33" s="474"/>
      <c r="NKT33" s="474"/>
      <c r="NKU33" s="474"/>
      <c r="NKV33" s="474"/>
      <c r="NKW33" s="474"/>
      <c r="NKX33" s="474"/>
      <c r="NKY33" s="474"/>
      <c r="NKZ33" s="474"/>
      <c r="NLA33" s="474"/>
      <c r="NLB33" s="474"/>
      <c r="NLC33" s="474"/>
      <c r="NLD33" s="474"/>
      <c r="NLE33" s="474"/>
      <c r="NLF33" s="474"/>
      <c r="NLG33" s="474"/>
      <c r="NLH33" s="474"/>
      <c r="NLI33" s="474"/>
      <c r="NLJ33" s="474"/>
      <c r="NLK33" s="474"/>
      <c r="NLL33" s="474"/>
      <c r="NLM33" s="474"/>
      <c r="NLN33" s="474"/>
      <c r="NLO33" s="474"/>
      <c r="NLP33" s="474"/>
      <c r="NLQ33" s="474"/>
      <c r="NLR33" s="474"/>
      <c r="NLS33" s="474"/>
      <c r="NLT33" s="474"/>
      <c r="NLU33" s="474"/>
      <c r="NLV33" s="474"/>
      <c r="NLW33" s="474"/>
      <c r="NLX33" s="474"/>
      <c r="NLY33" s="474"/>
      <c r="NLZ33" s="474"/>
      <c r="NMA33" s="474"/>
      <c r="NMB33" s="474"/>
      <c r="NMC33" s="474"/>
      <c r="NMD33" s="474"/>
      <c r="NME33" s="474"/>
      <c r="NMF33" s="474"/>
      <c r="NMG33" s="474"/>
      <c r="NMH33" s="474"/>
      <c r="NMI33" s="474"/>
      <c r="NMJ33" s="474"/>
      <c r="NMK33" s="474"/>
      <c r="NML33" s="474"/>
      <c r="NMM33" s="474"/>
      <c r="NMN33" s="474"/>
      <c r="NMO33" s="474"/>
      <c r="NMP33" s="474"/>
      <c r="NMQ33" s="474"/>
      <c r="NMR33" s="474"/>
      <c r="NMS33" s="474"/>
      <c r="NMT33" s="474"/>
      <c r="NMU33" s="474"/>
      <c r="NMV33" s="474"/>
      <c r="NMW33" s="474"/>
      <c r="NMX33" s="474"/>
      <c r="NMY33" s="474"/>
      <c r="NMZ33" s="474"/>
      <c r="NNA33" s="474"/>
      <c r="NNB33" s="474"/>
      <c r="NNC33" s="474"/>
      <c r="NND33" s="474"/>
      <c r="NNE33" s="474"/>
      <c r="NNF33" s="474"/>
      <c r="NNG33" s="474"/>
      <c r="NNH33" s="474"/>
      <c r="NNI33" s="474"/>
      <c r="NNJ33" s="474"/>
      <c r="NNK33" s="474"/>
      <c r="NNL33" s="474"/>
      <c r="NNM33" s="474"/>
      <c r="NNN33" s="474"/>
      <c r="NNO33" s="474"/>
      <c r="NNP33" s="474"/>
      <c r="NNQ33" s="474"/>
      <c r="NNR33" s="474"/>
      <c r="NNS33" s="474"/>
      <c r="NNT33" s="474"/>
      <c r="NNU33" s="474"/>
      <c r="NNV33" s="474"/>
      <c r="NNW33" s="474"/>
      <c r="NNX33" s="474"/>
      <c r="NNY33" s="474"/>
      <c r="NNZ33" s="474"/>
      <c r="NOA33" s="474"/>
      <c r="NOB33" s="474"/>
      <c r="NOC33" s="474"/>
      <c r="NOD33" s="474"/>
      <c r="NOE33" s="474"/>
      <c r="NOF33" s="474"/>
      <c r="NOG33" s="474"/>
      <c r="NOH33" s="474"/>
      <c r="NOI33" s="474"/>
      <c r="NOJ33" s="474"/>
      <c r="NOK33" s="474"/>
      <c r="NOL33" s="474"/>
      <c r="NOM33" s="474"/>
      <c r="NON33" s="474"/>
      <c r="NOO33" s="474"/>
      <c r="NOP33" s="474"/>
      <c r="NOQ33" s="474"/>
      <c r="NOR33" s="474"/>
      <c r="NOS33" s="474"/>
      <c r="NOT33" s="474"/>
      <c r="NOU33" s="474"/>
      <c r="NOV33" s="474"/>
      <c r="NOW33" s="474"/>
      <c r="NOX33" s="474"/>
      <c r="NOY33" s="474"/>
      <c r="NOZ33" s="474"/>
      <c r="NPA33" s="474"/>
      <c r="NPB33" s="474"/>
      <c r="NPC33" s="474"/>
      <c r="NPD33" s="474"/>
      <c r="NPE33" s="474"/>
      <c r="NPF33" s="474"/>
      <c r="NPG33" s="474"/>
      <c r="NPH33" s="474"/>
      <c r="NPI33" s="474"/>
      <c r="NPJ33" s="474"/>
      <c r="NPK33" s="474"/>
      <c r="NPL33" s="474"/>
      <c r="NPM33" s="474"/>
      <c r="NPN33" s="474"/>
      <c r="NPO33" s="474"/>
      <c r="NPP33" s="474"/>
      <c r="NPQ33" s="474"/>
      <c r="NPR33" s="474"/>
      <c r="NPS33" s="474"/>
      <c r="NPT33" s="474"/>
      <c r="NPU33" s="474"/>
      <c r="NPV33" s="474"/>
      <c r="NPW33" s="474"/>
      <c r="NPX33" s="474"/>
      <c r="NPY33" s="474"/>
      <c r="NPZ33" s="474"/>
      <c r="NQA33" s="474"/>
      <c r="NQB33" s="474"/>
      <c r="NQC33" s="474"/>
      <c r="NQD33" s="474"/>
      <c r="NQE33" s="474"/>
      <c r="NQF33" s="474"/>
      <c r="NQG33" s="474"/>
      <c r="NQH33" s="474"/>
      <c r="NQI33" s="474"/>
      <c r="NQJ33" s="474"/>
      <c r="NQK33" s="474"/>
      <c r="NQL33" s="474"/>
      <c r="NQM33" s="474"/>
      <c r="NQN33" s="474"/>
      <c r="NQO33" s="474"/>
      <c r="NQP33" s="474"/>
      <c r="NQQ33" s="474"/>
      <c r="NQR33" s="474"/>
      <c r="NQS33" s="474"/>
      <c r="NQT33" s="474"/>
      <c r="NQU33" s="474"/>
      <c r="NQV33" s="474"/>
      <c r="NQW33" s="474"/>
      <c r="NQX33" s="474"/>
      <c r="NQY33" s="474"/>
      <c r="NQZ33" s="474"/>
      <c r="NRA33" s="474"/>
      <c r="NRB33" s="474"/>
      <c r="NRC33" s="474"/>
      <c r="NRD33" s="474"/>
      <c r="NRE33" s="474"/>
      <c r="NRF33" s="474"/>
      <c r="NRG33" s="474"/>
      <c r="NRH33" s="474"/>
      <c r="NRI33" s="474"/>
      <c r="NRJ33" s="474"/>
      <c r="NRK33" s="474"/>
      <c r="NRL33" s="474"/>
      <c r="NRM33" s="474"/>
      <c r="NRN33" s="474"/>
      <c r="NRO33" s="474"/>
      <c r="NRP33" s="474"/>
      <c r="NRQ33" s="474"/>
      <c r="NRR33" s="474"/>
      <c r="NRS33" s="474"/>
      <c r="NRT33" s="474"/>
      <c r="NRU33" s="474"/>
      <c r="NRV33" s="474"/>
      <c r="NRW33" s="474"/>
      <c r="NRX33" s="474"/>
      <c r="NRY33" s="474"/>
      <c r="NRZ33" s="474"/>
      <c r="NSA33" s="474"/>
      <c r="NSB33" s="474"/>
      <c r="NSC33" s="474"/>
      <c r="NSD33" s="474"/>
      <c r="NSE33" s="474"/>
      <c r="NSF33" s="474"/>
      <c r="NSG33" s="474"/>
      <c r="NSH33" s="474"/>
      <c r="NSI33" s="474"/>
      <c r="NSJ33" s="474"/>
      <c r="NSK33" s="474"/>
      <c r="NSL33" s="474"/>
      <c r="NSM33" s="474"/>
      <c r="NSN33" s="474"/>
      <c r="NSO33" s="474"/>
      <c r="NSP33" s="474"/>
      <c r="NSQ33" s="474"/>
      <c r="NSR33" s="474"/>
      <c r="NSS33" s="474"/>
      <c r="NST33" s="474"/>
      <c r="NSU33" s="474"/>
      <c r="NSV33" s="474"/>
      <c r="NSW33" s="474"/>
      <c r="NSX33" s="474"/>
      <c r="NSY33" s="474"/>
      <c r="NSZ33" s="474"/>
      <c r="NTA33" s="474"/>
      <c r="NTB33" s="474"/>
      <c r="NTC33" s="474"/>
      <c r="NTD33" s="474"/>
      <c r="NTE33" s="474"/>
      <c r="NTF33" s="474"/>
      <c r="NTG33" s="474"/>
      <c r="NTH33" s="474"/>
      <c r="NTI33" s="474"/>
      <c r="NTJ33" s="474"/>
      <c r="NTK33" s="474"/>
      <c r="NTL33" s="474"/>
      <c r="NTM33" s="474"/>
      <c r="NTN33" s="474"/>
      <c r="NTO33" s="474"/>
      <c r="NTP33" s="474"/>
      <c r="NTQ33" s="474"/>
      <c r="NTR33" s="474"/>
      <c r="NTS33" s="474"/>
      <c r="NTT33" s="474"/>
      <c r="NTU33" s="474"/>
      <c r="NTV33" s="474"/>
      <c r="NTW33" s="474"/>
      <c r="NTX33" s="474"/>
      <c r="NTY33" s="474"/>
      <c r="NTZ33" s="474"/>
      <c r="NUA33" s="474"/>
      <c r="NUB33" s="474"/>
      <c r="NUC33" s="474"/>
      <c r="NUD33" s="474"/>
      <c r="NUE33" s="474"/>
      <c r="NUF33" s="474"/>
      <c r="NUG33" s="474"/>
      <c r="NUH33" s="474"/>
      <c r="NUI33" s="474"/>
      <c r="NUJ33" s="474"/>
      <c r="NUK33" s="474"/>
      <c r="NUL33" s="474"/>
      <c r="NUM33" s="474"/>
      <c r="NUN33" s="474"/>
      <c r="NUO33" s="474"/>
      <c r="NUP33" s="474"/>
      <c r="NUQ33" s="474"/>
      <c r="NUR33" s="474"/>
      <c r="NUS33" s="474"/>
      <c r="NUT33" s="474"/>
      <c r="NUU33" s="474"/>
      <c r="NUV33" s="474"/>
      <c r="NUW33" s="474"/>
      <c r="NUX33" s="474"/>
      <c r="NUY33" s="474"/>
      <c r="NUZ33" s="474"/>
      <c r="NVA33" s="474"/>
      <c r="NVB33" s="474"/>
      <c r="NVC33" s="474"/>
      <c r="NVD33" s="474"/>
      <c r="NVE33" s="474"/>
      <c r="NVF33" s="474"/>
      <c r="NVG33" s="474"/>
      <c r="NVH33" s="474"/>
      <c r="NVI33" s="474"/>
      <c r="NVJ33" s="474"/>
      <c r="NVK33" s="474"/>
      <c r="NVL33" s="474"/>
      <c r="NVM33" s="474"/>
      <c r="NVN33" s="474"/>
      <c r="NVO33" s="474"/>
      <c r="NVP33" s="474"/>
      <c r="NVQ33" s="474"/>
      <c r="NVR33" s="474"/>
      <c r="NVS33" s="474"/>
      <c r="NVT33" s="474"/>
      <c r="NVU33" s="474"/>
      <c r="NVV33" s="474"/>
      <c r="NVW33" s="474"/>
      <c r="NVX33" s="474"/>
      <c r="NVY33" s="474"/>
      <c r="NVZ33" s="474"/>
      <c r="NWA33" s="474"/>
      <c r="NWB33" s="474"/>
      <c r="NWC33" s="474"/>
      <c r="NWD33" s="474"/>
      <c r="NWE33" s="474"/>
      <c r="NWF33" s="474"/>
      <c r="NWG33" s="474"/>
      <c r="NWH33" s="474"/>
      <c r="NWI33" s="474"/>
      <c r="NWJ33" s="474"/>
      <c r="NWK33" s="474"/>
      <c r="NWL33" s="474"/>
      <c r="NWM33" s="474"/>
      <c r="NWN33" s="474"/>
      <c r="NWO33" s="474"/>
      <c r="NWP33" s="474"/>
      <c r="NWQ33" s="474"/>
      <c r="NWR33" s="474"/>
      <c r="NWS33" s="474"/>
      <c r="NWT33" s="474"/>
      <c r="NWU33" s="474"/>
      <c r="NWV33" s="474"/>
      <c r="NWW33" s="474"/>
      <c r="NWX33" s="474"/>
      <c r="NWY33" s="474"/>
      <c r="NWZ33" s="474"/>
      <c r="NXA33" s="474"/>
      <c r="NXB33" s="474"/>
      <c r="NXC33" s="474"/>
      <c r="NXD33" s="474"/>
      <c r="NXE33" s="474"/>
      <c r="NXF33" s="474"/>
      <c r="NXG33" s="474"/>
      <c r="NXH33" s="474"/>
      <c r="NXI33" s="474"/>
      <c r="NXJ33" s="474"/>
      <c r="NXK33" s="474"/>
      <c r="NXL33" s="474"/>
      <c r="NXM33" s="474"/>
      <c r="NXN33" s="474"/>
      <c r="NXO33" s="474"/>
      <c r="NXP33" s="474"/>
      <c r="NXQ33" s="474"/>
      <c r="NXR33" s="474"/>
      <c r="NXS33" s="474"/>
      <c r="NXT33" s="474"/>
      <c r="NXU33" s="474"/>
      <c r="NXV33" s="474"/>
      <c r="NXW33" s="474"/>
      <c r="NXX33" s="474"/>
      <c r="NXY33" s="474"/>
      <c r="NXZ33" s="474"/>
      <c r="NYA33" s="474"/>
      <c r="NYB33" s="474"/>
      <c r="NYC33" s="474"/>
      <c r="NYD33" s="474"/>
      <c r="NYE33" s="474"/>
      <c r="NYF33" s="474"/>
      <c r="NYG33" s="474"/>
      <c r="NYH33" s="474"/>
      <c r="NYI33" s="474"/>
      <c r="NYJ33" s="474"/>
      <c r="NYK33" s="474"/>
      <c r="NYL33" s="474"/>
      <c r="NYM33" s="474"/>
      <c r="NYN33" s="474"/>
      <c r="NYO33" s="474"/>
      <c r="NYP33" s="474"/>
      <c r="NYQ33" s="474"/>
      <c r="NYR33" s="474"/>
      <c r="NYS33" s="474"/>
      <c r="NYT33" s="474"/>
      <c r="NYU33" s="474"/>
      <c r="NYV33" s="474"/>
      <c r="NYW33" s="474"/>
      <c r="NYX33" s="474"/>
      <c r="NYY33" s="474"/>
      <c r="NYZ33" s="474"/>
      <c r="NZA33" s="474"/>
      <c r="NZB33" s="474"/>
      <c r="NZC33" s="474"/>
      <c r="NZD33" s="474"/>
      <c r="NZE33" s="474"/>
      <c r="NZF33" s="474"/>
      <c r="NZG33" s="474"/>
      <c r="NZH33" s="474"/>
      <c r="NZI33" s="474"/>
      <c r="NZJ33" s="474"/>
      <c r="NZK33" s="474"/>
      <c r="NZL33" s="474"/>
      <c r="NZM33" s="474"/>
      <c r="NZN33" s="474"/>
      <c r="NZO33" s="474"/>
      <c r="NZP33" s="474"/>
      <c r="NZQ33" s="474"/>
      <c r="NZR33" s="474"/>
      <c r="NZS33" s="474"/>
      <c r="NZT33" s="474"/>
      <c r="NZU33" s="474"/>
      <c r="NZV33" s="474"/>
      <c r="NZW33" s="474"/>
      <c r="NZX33" s="474"/>
      <c r="NZY33" s="474"/>
      <c r="NZZ33" s="474"/>
      <c r="OAA33" s="474"/>
      <c r="OAB33" s="474"/>
      <c r="OAC33" s="474"/>
      <c r="OAD33" s="474"/>
      <c r="OAE33" s="474"/>
      <c r="OAF33" s="474"/>
      <c r="OAG33" s="474"/>
      <c r="OAH33" s="474"/>
      <c r="OAI33" s="474"/>
      <c r="OAJ33" s="474"/>
      <c r="OAK33" s="474"/>
      <c r="OAL33" s="474"/>
      <c r="OAM33" s="474"/>
      <c r="OAN33" s="474"/>
      <c r="OAO33" s="474"/>
      <c r="OAP33" s="474"/>
      <c r="OAQ33" s="474"/>
      <c r="OAR33" s="474"/>
      <c r="OAS33" s="474"/>
      <c r="OAT33" s="474"/>
      <c r="OAU33" s="474"/>
      <c r="OAV33" s="474"/>
      <c r="OAW33" s="474"/>
      <c r="OAX33" s="474"/>
      <c r="OAY33" s="474"/>
      <c r="OAZ33" s="474"/>
      <c r="OBA33" s="474"/>
      <c r="OBB33" s="474"/>
      <c r="OBC33" s="474"/>
      <c r="OBD33" s="474"/>
      <c r="OBE33" s="474"/>
      <c r="OBF33" s="474"/>
      <c r="OBG33" s="474"/>
      <c r="OBH33" s="474"/>
      <c r="OBI33" s="474"/>
      <c r="OBJ33" s="474"/>
      <c r="OBK33" s="474"/>
      <c r="OBL33" s="474"/>
      <c r="OBM33" s="474"/>
      <c r="OBN33" s="474"/>
      <c r="OBO33" s="474"/>
      <c r="OBP33" s="474"/>
      <c r="OBQ33" s="474"/>
      <c r="OBR33" s="474"/>
      <c r="OBS33" s="474"/>
      <c r="OBT33" s="474"/>
      <c r="OBU33" s="474"/>
      <c r="OBV33" s="474"/>
      <c r="OBW33" s="474"/>
      <c r="OBX33" s="474"/>
      <c r="OBY33" s="474"/>
      <c r="OBZ33" s="474"/>
      <c r="OCA33" s="474"/>
      <c r="OCB33" s="474"/>
      <c r="OCC33" s="474"/>
      <c r="OCD33" s="474"/>
      <c r="OCE33" s="474"/>
      <c r="OCF33" s="474"/>
      <c r="OCG33" s="474"/>
      <c r="OCH33" s="474"/>
      <c r="OCI33" s="474"/>
      <c r="OCJ33" s="474"/>
      <c r="OCK33" s="474"/>
      <c r="OCL33" s="474"/>
      <c r="OCM33" s="474"/>
      <c r="OCN33" s="474"/>
      <c r="OCO33" s="474"/>
      <c r="OCP33" s="474"/>
      <c r="OCQ33" s="474"/>
      <c r="OCR33" s="474"/>
      <c r="OCS33" s="474"/>
      <c r="OCT33" s="474"/>
      <c r="OCU33" s="474"/>
      <c r="OCV33" s="474"/>
      <c r="OCW33" s="474"/>
      <c r="OCX33" s="474"/>
      <c r="OCY33" s="474"/>
      <c r="OCZ33" s="474"/>
      <c r="ODA33" s="474"/>
      <c r="ODB33" s="474"/>
      <c r="ODC33" s="474"/>
      <c r="ODD33" s="474"/>
      <c r="ODE33" s="474"/>
      <c r="ODF33" s="474"/>
      <c r="ODG33" s="474"/>
      <c r="ODH33" s="474"/>
      <c r="ODI33" s="474"/>
      <c r="ODJ33" s="474"/>
      <c r="ODK33" s="474"/>
      <c r="ODL33" s="474"/>
      <c r="ODM33" s="474"/>
      <c r="ODN33" s="474"/>
      <c r="ODO33" s="474"/>
      <c r="ODP33" s="474"/>
      <c r="ODQ33" s="474"/>
      <c r="ODR33" s="474"/>
      <c r="ODS33" s="474"/>
      <c r="ODT33" s="474"/>
      <c r="ODU33" s="474"/>
      <c r="ODV33" s="474"/>
      <c r="ODW33" s="474"/>
      <c r="ODX33" s="474"/>
      <c r="ODY33" s="474"/>
      <c r="ODZ33" s="474"/>
      <c r="OEA33" s="474"/>
      <c r="OEB33" s="474"/>
      <c r="OEC33" s="474"/>
      <c r="OED33" s="474"/>
      <c r="OEE33" s="474"/>
      <c r="OEF33" s="474"/>
      <c r="OEG33" s="474"/>
      <c r="OEH33" s="474"/>
      <c r="OEI33" s="474"/>
      <c r="OEJ33" s="474"/>
      <c r="OEK33" s="474"/>
      <c r="OEL33" s="474"/>
      <c r="OEM33" s="474"/>
      <c r="OEN33" s="474"/>
      <c r="OEO33" s="474"/>
      <c r="OEP33" s="474"/>
      <c r="OEQ33" s="474"/>
      <c r="OER33" s="474"/>
      <c r="OES33" s="474"/>
      <c r="OET33" s="474"/>
      <c r="OEU33" s="474"/>
      <c r="OEV33" s="474"/>
      <c r="OEW33" s="474"/>
      <c r="OEX33" s="474"/>
      <c r="OEY33" s="474"/>
      <c r="OEZ33" s="474"/>
      <c r="OFA33" s="474"/>
      <c r="OFB33" s="474"/>
      <c r="OFC33" s="474"/>
      <c r="OFD33" s="474"/>
      <c r="OFE33" s="474"/>
      <c r="OFF33" s="474"/>
      <c r="OFG33" s="474"/>
      <c r="OFH33" s="474"/>
      <c r="OFI33" s="474"/>
      <c r="OFJ33" s="474"/>
      <c r="OFK33" s="474"/>
      <c r="OFL33" s="474"/>
      <c r="OFM33" s="474"/>
      <c r="OFN33" s="474"/>
      <c r="OFO33" s="474"/>
      <c r="OFP33" s="474"/>
      <c r="OFQ33" s="474"/>
      <c r="OFR33" s="474"/>
      <c r="OFS33" s="474"/>
      <c r="OFT33" s="474"/>
      <c r="OFU33" s="474"/>
      <c r="OFV33" s="474"/>
      <c r="OFW33" s="474"/>
      <c r="OFX33" s="474"/>
      <c r="OFY33" s="474"/>
      <c r="OFZ33" s="474"/>
      <c r="OGA33" s="474"/>
      <c r="OGB33" s="474"/>
      <c r="OGC33" s="474"/>
      <c r="OGD33" s="474"/>
      <c r="OGE33" s="474"/>
      <c r="OGF33" s="474"/>
      <c r="OGG33" s="474"/>
      <c r="OGH33" s="474"/>
      <c r="OGI33" s="474"/>
      <c r="OGJ33" s="474"/>
      <c r="OGK33" s="474"/>
      <c r="OGL33" s="474"/>
      <c r="OGM33" s="474"/>
      <c r="OGN33" s="474"/>
      <c r="OGO33" s="474"/>
      <c r="OGP33" s="474"/>
      <c r="OGQ33" s="474"/>
      <c r="OGR33" s="474"/>
      <c r="OGS33" s="474"/>
      <c r="OGT33" s="474"/>
      <c r="OGU33" s="474"/>
      <c r="OGV33" s="474"/>
      <c r="OGW33" s="474"/>
      <c r="OGX33" s="474"/>
      <c r="OGY33" s="474"/>
      <c r="OGZ33" s="474"/>
      <c r="OHA33" s="474"/>
      <c r="OHB33" s="474"/>
      <c r="OHC33" s="474"/>
      <c r="OHD33" s="474"/>
      <c r="OHE33" s="474"/>
      <c r="OHF33" s="474"/>
      <c r="OHG33" s="474"/>
      <c r="OHH33" s="474"/>
      <c r="OHI33" s="474"/>
      <c r="OHJ33" s="474"/>
      <c r="OHK33" s="474"/>
      <c r="OHL33" s="474"/>
      <c r="OHM33" s="474"/>
      <c r="OHN33" s="474"/>
      <c r="OHO33" s="474"/>
      <c r="OHP33" s="474"/>
      <c r="OHQ33" s="474"/>
      <c r="OHR33" s="474"/>
      <c r="OHS33" s="474"/>
      <c r="OHT33" s="474"/>
      <c r="OHU33" s="474"/>
      <c r="OHV33" s="474"/>
      <c r="OHW33" s="474"/>
      <c r="OHX33" s="474"/>
      <c r="OHY33" s="474"/>
      <c r="OHZ33" s="474"/>
      <c r="OIA33" s="474"/>
      <c r="OIB33" s="474"/>
      <c r="OIC33" s="474"/>
      <c r="OID33" s="474"/>
      <c r="OIE33" s="474"/>
      <c r="OIF33" s="474"/>
      <c r="OIG33" s="474"/>
      <c r="OIH33" s="474"/>
      <c r="OII33" s="474"/>
      <c r="OIJ33" s="474"/>
      <c r="OIK33" s="474"/>
      <c r="OIL33" s="474"/>
      <c r="OIM33" s="474"/>
      <c r="OIN33" s="474"/>
      <c r="OIO33" s="474"/>
      <c r="OIP33" s="474"/>
      <c r="OIQ33" s="474"/>
      <c r="OIR33" s="474"/>
      <c r="OIS33" s="474"/>
      <c r="OIT33" s="474"/>
      <c r="OIU33" s="474"/>
      <c r="OIV33" s="474"/>
      <c r="OIW33" s="474"/>
      <c r="OIX33" s="474"/>
      <c r="OIY33" s="474"/>
      <c r="OIZ33" s="474"/>
      <c r="OJA33" s="474"/>
      <c r="OJB33" s="474"/>
      <c r="OJC33" s="474"/>
      <c r="OJD33" s="474"/>
      <c r="OJE33" s="474"/>
      <c r="OJF33" s="474"/>
      <c r="OJG33" s="474"/>
      <c r="OJH33" s="474"/>
      <c r="OJI33" s="474"/>
      <c r="OJJ33" s="474"/>
      <c r="OJK33" s="474"/>
      <c r="OJL33" s="474"/>
      <c r="OJM33" s="474"/>
      <c r="OJN33" s="474"/>
      <c r="OJO33" s="474"/>
      <c r="OJP33" s="474"/>
      <c r="OJQ33" s="474"/>
      <c r="OJR33" s="474"/>
      <c r="OJS33" s="474"/>
      <c r="OJT33" s="474"/>
      <c r="OJU33" s="474"/>
      <c r="OJV33" s="474"/>
      <c r="OJW33" s="474"/>
      <c r="OJX33" s="474"/>
      <c r="OJY33" s="474"/>
      <c r="OJZ33" s="474"/>
      <c r="OKA33" s="474"/>
      <c r="OKB33" s="474"/>
      <c r="OKC33" s="474"/>
      <c r="OKD33" s="474"/>
      <c r="OKE33" s="474"/>
      <c r="OKF33" s="474"/>
      <c r="OKG33" s="474"/>
      <c r="OKH33" s="474"/>
      <c r="OKI33" s="474"/>
      <c r="OKJ33" s="474"/>
      <c r="OKK33" s="474"/>
      <c r="OKL33" s="474"/>
      <c r="OKM33" s="474"/>
      <c r="OKN33" s="474"/>
      <c r="OKO33" s="474"/>
      <c r="OKP33" s="474"/>
      <c r="OKQ33" s="474"/>
      <c r="OKR33" s="474"/>
      <c r="OKS33" s="474"/>
      <c r="OKT33" s="474"/>
      <c r="OKU33" s="474"/>
      <c r="OKV33" s="474"/>
      <c r="OKW33" s="474"/>
      <c r="OKX33" s="474"/>
      <c r="OKY33" s="474"/>
      <c r="OKZ33" s="474"/>
      <c r="OLA33" s="474"/>
      <c r="OLB33" s="474"/>
      <c r="OLC33" s="474"/>
      <c r="OLD33" s="474"/>
      <c r="OLE33" s="474"/>
      <c r="OLF33" s="474"/>
      <c r="OLG33" s="474"/>
      <c r="OLH33" s="474"/>
      <c r="OLI33" s="474"/>
      <c r="OLJ33" s="474"/>
      <c r="OLK33" s="474"/>
      <c r="OLL33" s="474"/>
      <c r="OLM33" s="474"/>
      <c r="OLN33" s="474"/>
      <c r="OLO33" s="474"/>
      <c r="OLP33" s="474"/>
      <c r="OLQ33" s="474"/>
      <c r="OLR33" s="474"/>
      <c r="OLS33" s="474"/>
      <c r="OLT33" s="474"/>
      <c r="OLU33" s="474"/>
      <c r="OLV33" s="474"/>
      <c r="OLW33" s="474"/>
      <c r="OLX33" s="474"/>
      <c r="OLY33" s="474"/>
      <c r="OLZ33" s="474"/>
      <c r="OMA33" s="474"/>
      <c r="OMB33" s="474"/>
      <c r="OMC33" s="474"/>
      <c r="OMD33" s="474"/>
      <c r="OME33" s="474"/>
      <c r="OMF33" s="474"/>
      <c r="OMG33" s="474"/>
      <c r="OMH33" s="474"/>
      <c r="OMI33" s="474"/>
      <c r="OMJ33" s="474"/>
      <c r="OMK33" s="474"/>
      <c r="OML33" s="474"/>
      <c r="OMM33" s="474"/>
      <c r="OMN33" s="474"/>
      <c r="OMO33" s="474"/>
      <c r="OMP33" s="474"/>
      <c r="OMQ33" s="474"/>
      <c r="OMR33" s="474"/>
      <c r="OMS33" s="474"/>
      <c r="OMT33" s="474"/>
      <c r="OMU33" s="474"/>
      <c r="OMV33" s="474"/>
      <c r="OMW33" s="474"/>
      <c r="OMX33" s="474"/>
      <c r="OMY33" s="474"/>
      <c r="OMZ33" s="474"/>
      <c r="ONA33" s="474"/>
      <c r="ONB33" s="474"/>
      <c r="ONC33" s="474"/>
      <c r="OND33" s="474"/>
      <c r="ONE33" s="474"/>
      <c r="ONF33" s="474"/>
      <c r="ONG33" s="474"/>
      <c r="ONH33" s="474"/>
      <c r="ONI33" s="474"/>
      <c r="ONJ33" s="474"/>
      <c r="ONK33" s="474"/>
      <c r="ONL33" s="474"/>
      <c r="ONM33" s="474"/>
      <c r="ONN33" s="474"/>
      <c r="ONO33" s="474"/>
      <c r="ONP33" s="474"/>
      <c r="ONQ33" s="474"/>
      <c r="ONR33" s="474"/>
      <c r="ONS33" s="474"/>
      <c r="ONT33" s="474"/>
      <c r="ONU33" s="474"/>
      <c r="ONV33" s="474"/>
      <c r="ONW33" s="474"/>
      <c r="ONX33" s="474"/>
      <c r="ONY33" s="474"/>
      <c r="ONZ33" s="474"/>
      <c r="OOA33" s="474"/>
      <c r="OOB33" s="474"/>
      <c r="OOC33" s="474"/>
      <c r="OOD33" s="474"/>
      <c r="OOE33" s="474"/>
      <c r="OOF33" s="474"/>
      <c r="OOG33" s="474"/>
      <c r="OOH33" s="474"/>
      <c r="OOI33" s="474"/>
      <c r="OOJ33" s="474"/>
      <c r="OOK33" s="474"/>
      <c r="OOL33" s="474"/>
      <c r="OOM33" s="474"/>
      <c r="OON33" s="474"/>
      <c r="OOO33" s="474"/>
      <c r="OOP33" s="474"/>
      <c r="OOQ33" s="474"/>
      <c r="OOR33" s="474"/>
      <c r="OOS33" s="474"/>
      <c r="OOT33" s="474"/>
      <c r="OOU33" s="474"/>
      <c r="OOV33" s="474"/>
      <c r="OOW33" s="474"/>
      <c r="OOX33" s="474"/>
      <c r="OOY33" s="474"/>
      <c r="OOZ33" s="474"/>
      <c r="OPA33" s="474"/>
      <c r="OPB33" s="474"/>
      <c r="OPC33" s="474"/>
      <c r="OPD33" s="474"/>
      <c r="OPE33" s="474"/>
      <c r="OPF33" s="474"/>
      <c r="OPG33" s="474"/>
      <c r="OPH33" s="474"/>
      <c r="OPI33" s="474"/>
      <c r="OPJ33" s="474"/>
      <c r="OPK33" s="474"/>
      <c r="OPL33" s="474"/>
      <c r="OPM33" s="474"/>
      <c r="OPN33" s="474"/>
      <c r="OPO33" s="474"/>
      <c r="OPP33" s="474"/>
      <c r="OPQ33" s="474"/>
      <c r="OPR33" s="474"/>
      <c r="OPS33" s="474"/>
      <c r="OPT33" s="474"/>
      <c r="OPU33" s="474"/>
      <c r="OPV33" s="474"/>
      <c r="OPW33" s="474"/>
      <c r="OPX33" s="474"/>
      <c r="OPY33" s="474"/>
      <c r="OPZ33" s="474"/>
      <c r="OQA33" s="474"/>
      <c r="OQB33" s="474"/>
      <c r="OQC33" s="474"/>
      <c r="OQD33" s="474"/>
      <c r="OQE33" s="474"/>
      <c r="OQF33" s="474"/>
      <c r="OQG33" s="474"/>
      <c r="OQH33" s="474"/>
      <c r="OQI33" s="474"/>
      <c r="OQJ33" s="474"/>
      <c r="OQK33" s="474"/>
      <c r="OQL33" s="474"/>
      <c r="OQM33" s="474"/>
      <c r="OQN33" s="474"/>
      <c r="OQO33" s="474"/>
      <c r="OQP33" s="474"/>
      <c r="OQQ33" s="474"/>
      <c r="OQR33" s="474"/>
      <c r="OQS33" s="474"/>
      <c r="OQT33" s="474"/>
      <c r="OQU33" s="474"/>
      <c r="OQV33" s="474"/>
      <c r="OQW33" s="474"/>
      <c r="OQX33" s="474"/>
      <c r="OQY33" s="474"/>
      <c r="OQZ33" s="474"/>
      <c r="ORA33" s="474"/>
      <c r="ORB33" s="474"/>
      <c r="ORC33" s="474"/>
      <c r="ORD33" s="474"/>
      <c r="ORE33" s="474"/>
      <c r="ORF33" s="474"/>
      <c r="ORG33" s="474"/>
      <c r="ORH33" s="474"/>
      <c r="ORI33" s="474"/>
      <c r="ORJ33" s="474"/>
      <c r="ORK33" s="474"/>
      <c r="ORL33" s="474"/>
      <c r="ORM33" s="474"/>
      <c r="ORN33" s="474"/>
      <c r="ORO33" s="474"/>
      <c r="ORP33" s="474"/>
      <c r="ORQ33" s="474"/>
      <c r="ORR33" s="474"/>
      <c r="ORS33" s="474"/>
      <c r="ORT33" s="474"/>
      <c r="ORU33" s="474"/>
      <c r="ORV33" s="474"/>
      <c r="ORW33" s="474"/>
      <c r="ORX33" s="474"/>
      <c r="ORY33" s="474"/>
      <c r="ORZ33" s="474"/>
      <c r="OSA33" s="474"/>
      <c r="OSB33" s="474"/>
      <c r="OSC33" s="474"/>
      <c r="OSD33" s="474"/>
      <c r="OSE33" s="474"/>
      <c r="OSF33" s="474"/>
      <c r="OSG33" s="474"/>
      <c r="OSH33" s="474"/>
      <c r="OSI33" s="474"/>
      <c r="OSJ33" s="474"/>
      <c r="OSK33" s="474"/>
      <c r="OSL33" s="474"/>
      <c r="OSM33" s="474"/>
      <c r="OSN33" s="474"/>
      <c r="OSO33" s="474"/>
      <c r="OSP33" s="474"/>
      <c r="OSQ33" s="474"/>
      <c r="OSR33" s="474"/>
      <c r="OSS33" s="474"/>
      <c r="OST33" s="474"/>
      <c r="OSU33" s="474"/>
      <c r="OSV33" s="474"/>
      <c r="OSW33" s="474"/>
      <c r="OSX33" s="474"/>
      <c r="OSY33" s="474"/>
      <c r="OSZ33" s="474"/>
      <c r="OTA33" s="474"/>
      <c r="OTB33" s="474"/>
      <c r="OTC33" s="474"/>
      <c r="OTD33" s="474"/>
      <c r="OTE33" s="474"/>
      <c r="OTF33" s="474"/>
      <c r="OTG33" s="474"/>
      <c r="OTH33" s="474"/>
      <c r="OTI33" s="474"/>
      <c r="OTJ33" s="474"/>
      <c r="OTK33" s="474"/>
      <c r="OTL33" s="474"/>
      <c r="OTM33" s="474"/>
      <c r="OTN33" s="474"/>
      <c r="OTO33" s="474"/>
      <c r="OTP33" s="474"/>
      <c r="OTQ33" s="474"/>
      <c r="OTR33" s="474"/>
      <c r="OTS33" s="474"/>
      <c r="OTT33" s="474"/>
      <c r="OTU33" s="474"/>
      <c r="OTV33" s="474"/>
      <c r="OTW33" s="474"/>
      <c r="OTX33" s="474"/>
      <c r="OTY33" s="474"/>
      <c r="OTZ33" s="474"/>
      <c r="OUA33" s="474"/>
      <c r="OUB33" s="474"/>
      <c r="OUC33" s="474"/>
      <c r="OUD33" s="474"/>
      <c r="OUE33" s="474"/>
      <c r="OUF33" s="474"/>
      <c r="OUG33" s="474"/>
      <c r="OUH33" s="474"/>
      <c r="OUI33" s="474"/>
      <c r="OUJ33" s="474"/>
      <c r="OUK33" s="474"/>
      <c r="OUL33" s="474"/>
      <c r="OUM33" s="474"/>
      <c r="OUN33" s="474"/>
      <c r="OUO33" s="474"/>
      <c r="OUP33" s="474"/>
      <c r="OUQ33" s="474"/>
      <c r="OUR33" s="474"/>
      <c r="OUS33" s="474"/>
      <c r="OUT33" s="474"/>
      <c r="OUU33" s="474"/>
      <c r="OUV33" s="474"/>
      <c r="OUW33" s="474"/>
      <c r="OUX33" s="474"/>
      <c r="OUY33" s="474"/>
      <c r="OUZ33" s="474"/>
      <c r="OVA33" s="474"/>
      <c r="OVB33" s="474"/>
      <c r="OVC33" s="474"/>
      <c r="OVD33" s="474"/>
      <c r="OVE33" s="474"/>
      <c r="OVF33" s="474"/>
      <c r="OVG33" s="474"/>
      <c r="OVH33" s="474"/>
      <c r="OVI33" s="474"/>
      <c r="OVJ33" s="474"/>
      <c r="OVK33" s="474"/>
      <c r="OVL33" s="474"/>
      <c r="OVM33" s="474"/>
      <c r="OVN33" s="474"/>
      <c r="OVO33" s="474"/>
      <c r="OVP33" s="474"/>
      <c r="OVQ33" s="474"/>
      <c r="OVR33" s="474"/>
      <c r="OVS33" s="474"/>
      <c r="OVT33" s="474"/>
      <c r="OVU33" s="474"/>
      <c r="OVV33" s="474"/>
      <c r="OVW33" s="474"/>
      <c r="OVX33" s="474"/>
      <c r="OVY33" s="474"/>
      <c r="OVZ33" s="474"/>
      <c r="OWA33" s="474"/>
      <c r="OWB33" s="474"/>
      <c r="OWC33" s="474"/>
      <c r="OWD33" s="474"/>
      <c r="OWE33" s="474"/>
      <c r="OWF33" s="474"/>
      <c r="OWG33" s="474"/>
      <c r="OWH33" s="474"/>
      <c r="OWI33" s="474"/>
      <c r="OWJ33" s="474"/>
      <c r="OWK33" s="474"/>
      <c r="OWL33" s="474"/>
      <c r="OWM33" s="474"/>
      <c r="OWN33" s="474"/>
      <c r="OWO33" s="474"/>
      <c r="OWP33" s="474"/>
      <c r="OWQ33" s="474"/>
      <c r="OWR33" s="474"/>
      <c r="OWS33" s="474"/>
      <c r="OWT33" s="474"/>
      <c r="OWU33" s="474"/>
      <c r="OWV33" s="474"/>
      <c r="OWW33" s="474"/>
      <c r="OWX33" s="474"/>
      <c r="OWY33" s="474"/>
      <c r="OWZ33" s="474"/>
      <c r="OXA33" s="474"/>
      <c r="OXB33" s="474"/>
      <c r="OXC33" s="474"/>
      <c r="OXD33" s="474"/>
      <c r="OXE33" s="474"/>
      <c r="OXF33" s="474"/>
      <c r="OXG33" s="474"/>
      <c r="OXH33" s="474"/>
      <c r="OXI33" s="474"/>
      <c r="OXJ33" s="474"/>
      <c r="OXK33" s="474"/>
      <c r="OXL33" s="474"/>
      <c r="OXM33" s="474"/>
      <c r="OXN33" s="474"/>
      <c r="OXO33" s="474"/>
      <c r="OXP33" s="474"/>
      <c r="OXQ33" s="474"/>
      <c r="OXR33" s="474"/>
      <c r="OXS33" s="474"/>
      <c r="OXT33" s="474"/>
      <c r="OXU33" s="474"/>
      <c r="OXV33" s="474"/>
      <c r="OXW33" s="474"/>
      <c r="OXX33" s="474"/>
      <c r="OXY33" s="474"/>
      <c r="OXZ33" s="474"/>
      <c r="OYA33" s="474"/>
      <c r="OYB33" s="474"/>
      <c r="OYC33" s="474"/>
      <c r="OYD33" s="474"/>
      <c r="OYE33" s="474"/>
      <c r="OYF33" s="474"/>
      <c r="OYG33" s="474"/>
      <c r="OYH33" s="474"/>
      <c r="OYI33" s="474"/>
      <c r="OYJ33" s="474"/>
      <c r="OYK33" s="474"/>
      <c r="OYL33" s="474"/>
      <c r="OYM33" s="474"/>
      <c r="OYN33" s="474"/>
      <c r="OYO33" s="474"/>
      <c r="OYP33" s="474"/>
      <c r="OYQ33" s="474"/>
      <c r="OYR33" s="474"/>
      <c r="OYS33" s="474"/>
      <c r="OYT33" s="474"/>
      <c r="OYU33" s="474"/>
      <c r="OYV33" s="474"/>
      <c r="OYW33" s="474"/>
      <c r="OYX33" s="474"/>
      <c r="OYY33" s="474"/>
      <c r="OYZ33" s="474"/>
      <c r="OZA33" s="474"/>
      <c r="OZB33" s="474"/>
      <c r="OZC33" s="474"/>
      <c r="OZD33" s="474"/>
      <c r="OZE33" s="474"/>
      <c r="OZF33" s="474"/>
      <c r="OZG33" s="474"/>
      <c r="OZH33" s="474"/>
      <c r="OZI33" s="474"/>
      <c r="OZJ33" s="474"/>
      <c r="OZK33" s="474"/>
      <c r="OZL33" s="474"/>
      <c r="OZM33" s="474"/>
      <c r="OZN33" s="474"/>
      <c r="OZO33" s="474"/>
      <c r="OZP33" s="474"/>
      <c r="OZQ33" s="474"/>
      <c r="OZR33" s="474"/>
      <c r="OZS33" s="474"/>
      <c r="OZT33" s="474"/>
      <c r="OZU33" s="474"/>
      <c r="OZV33" s="474"/>
      <c r="OZW33" s="474"/>
      <c r="OZX33" s="474"/>
      <c r="OZY33" s="474"/>
      <c r="OZZ33" s="474"/>
      <c r="PAA33" s="474"/>
      <c r="PAB33" s="474"/>
      <c r="PAC33" s="474"/>
      <c r="PAD33" s="474"/>
      <c r="PAE33" s="474"/>
      <c r="PAF33" s="474"/>
      <c r="PAG33" s="474"/>
      <c r="PAH33" s="474"/>
      <c r="PAI33" s="474"/>
      <c r="PAJ33" s="474"/>
      <c r="PAK33" s="474"/>
      <c r="PAL33" s="474"/>
      <c r="PAM33" s="474"/>
      <c r="PAN33" s="474"/>
      <c r="PAO33" s="474"/>
      <c r="PAP33" s="474"/>
      <c r="PAQ33" s="474"/>
      <c r="PAR33" s="474"/>
      <c r="PAS33" s="474"/>
      <c r="PAT33" s="474"/>
      <c r="PAU33" s="474"/>
      <c r="PAV33" s="474"/>
      <c r="PAW33" s="474"/>
      <c r="PAX33" s="474"/>
      <c r="PAY33" s="474"/>
      <c r="PAZ33" s="474"/>
      <c r="PBA33" s="474"/>
      <c r="PBB33" s="474"/>
      <c r="PBC33" s="474"/>
      <c r="PBD33" s="474"/>
      <c r="PBE33" s="474"/>
      <c r="PBF33" s="474"/>
      <c r="PBG33" s="474"/>
      <c r="PBH33" s="474"/>
      <c r="PBI33" s="474"/>
      <c r="PBJ33" s="474"/>
      <c r="PBK33" s="474"/>
      <c r="PBL33" s="474"/>
      <c r="PBM33" s="474"/>
      <c r="PBN33" s="474"/>
      <c r="PBO33" s="474"/>
      <c r="PBP33" s="474"/>
      <c r="PBQ33" s="474"/>
      <c r="PBR33" s="474"/>
      <c r="PBS33" s="474"/>
      <c r="PBT33" s="474"/>
      <c r="PBU33" s="474"/>
      <c r="PBV33" s="474"/>
      <c r="PBW33" s="474"/>
      <c r="PBX33" s="474"/>
      <c r="PBY33" s="474"/>
      <c r="PBZ33" s="474"/>
      <c r="PCA33" s="474"/>
      <c r="PCB33" s="474"/>
      <c r="PCC33" s="474"/>
      <c r="PCD33" s="474"/>
      <c r="PCE33" s="474"/>
      <c r="PCF33" s="474"/>
      <c r="PCG33" s="474"/>
      <c r="PCH33" s="474"/>
      <c r="PCI33" s="474"/>
      <c r="PCJ33" s="474"/>
      <c r="PCK33" s="474"/>
      <c r="PCL33" s="474"/>
      <c r="PCM33" s="474"/>
      <c r="PCN33" s="474"/>
      <c r="PCO33" s="474"/>
      <c r="PCP33" s="474"/>
      <c r="PCQ33" s="474"/>
      <c r="PCR33" s="474"/>
      <c r="PCS33" s="474"/>
      <c r="PCT33" s="474"/>
      <c r="PCU33" s="474"/>
      <c r="PCV33" s="474"/>
      <c r="PCW33" s="474"/>
      <c r="PCX33" s="474"/>
      <c r="PCY33" s="474"/>
      <c r="PCZ33" s="474"/>
      <c r="PDA33" s="474"/>
      <c r="PDB33" s="474"/>
      <c r="PDC33" s="474"/>
      <c r="PDD33" s="474"/>
      <c r="PDE33" s="474"/>
      <c r="PDF33" s="474"/>
      <c r="PDG33" s="474"/>
      <c r="PDH33" s="474"/>
      <c r="PDI33" s="474"/>
      <c r="PDJ33" s="474"/>
      <c r="PDK33" s="474"/>
      <c r="PDL33" s="474"/>
      <c r="PDM33" s="474"/>
      <c r="PDN33" s="474"/>
      <c r="PDO33" s="474"/>
      <c r="PDP33" s="474"/>
      <c r="PDQ33" s="474"/>
      <c r="PDR33" s="474"/>
      <c r="PDS33" s="474"/>
      <c r="PDT33" s="474"/>
      <c r="PDU33" s="474"/>
      <c r="PDV33" s="474"/>
      <c r="PDW33" s="474"/>
      <c r="PDX33" s="474"/>
      <c r="PDY33" s="474"/>
      <c r="PDZ33" s="474"/>
      <c r="PEA33" s="474"/>
      <c r="PEB33" s="474"/>
      <c r="PEC33" s="474"/>
      <c r="PED33" s="474"/>
      <c r="PEE33" s="474"/>
      <c r="PEF33" s="474"/>
      <c r="PEG33" s="474"/>
      <c r="PEH33" s="474"/>
      <c r="PEI33" s="474"/>
      <c r="PEJ33" s="474"/>
      <c r="PEK33" s="474"/>
      <c r="PEL33" s="474"/>
      <c r="PEM33" s="474"/>
      <c r="PEN33" s="474"/>
      <c r="PEO33" s="474"/>
      <c r="PEP33" s="474"/>
      <c r="PEQ33" s="474"/>
      <c r="PER33" s="474"/>
      <c r="PES33" s="474"/>
      <c r="PET33" s="474"/>
      <c r="PEU33" s="474"/>
      <c r="PEV33" s="474"/>
      <c r="PEW33" s="474"/>
      <c r="PEX33" s="474"/>
      <c r="PEY33" s="474"/>
      <c r="PEZ33" s="474"/>
      <c r="PFA33" s="474"/>
      <c r="PFB33" s="474"/>
      <c r="PFC33" s="474"/>
      <c r="PFD33" s="474"/>
      <c r="PFE33" s="474"/>
      <c r="PFF33" s="474"/>
      <c r="PFG33" s="474"/>
      <c r="PFH33" s="474"/>
      <c r="PFI33" s="474"/>
      <c r="PFJ33" s="474"/>
      <c r="PFK33" s="474"/>
      <c r="PFL33" s="474"/>
      <c r="PFM33" s="474"/>
      <c r="PFN33" s="474"/>
      <c r="PFO33" s="474"/>
      <c r="PFP33" s="474"/>
      <c r="PFQ33" s="474"/>
      <c r="PFR33" s="474"/>
      <c r="PFS33" s="474"/>
      <c r="PFT33" s="474"/>
      <c r="PFU33" s="474"/>
      <c r="PFV33" s="474"/>
      <c r="PFW33" s="474"/>
      <c r="PFX33" s="474"/>
      <c r="PFY33" s="474"/>
      <c r="PFZ33" s="474"/>
      <c r="PGA33" s="474"/>
      <c r="PGB33" s="474"/>
      <c r="PGC33" s="474"/>
      <c r="PGD33" s="474"/>
      <c r="PGE33" s="474"/>
      <c r="PGF33" s="474"/>
      <c r="PGG33" s="474"/>
      <c r="PGH33" s="474"/>
      <c r="PGI33" s="474"/>
      <c r="PGJ33" s="474"/>
      <c r="PGK33" s="474"/>
      <c r="PGL33" s="474"/>
      <c r="PGM33" s="474"/>
      <c r="PGN33" s="474"/>
      <c r="PGO33" s="474"/>
      <c r="PGP33" s="474"/>
      <c r="PGQ33" s="474"/>
      <c r="PGR33" s="474"/>
      <c r="PGS33" s="474"/>
      <c r="PGT33" s="474"/>
      <c r="PGU33" s="474"/>
      <c r="PGV33" s="474"/>
      <c r="PGW33" s="474"/>
      <c r="PGX33" s="474"/>
      <c r="PGY33" s="474"/>
      <c r="PGZ33" s="474"/>
      <c r="PHA33" s="474"/>
      <c r="PHB33" s="474"/>
      <c r="PHC33" s="474"/>
      <c r="PHD33" s="474"/>
      <c r="PHE33" s="474"/>
      <c r="PHF33" s="474"/>
      <c r="PHG33" s="474"/>
      <c r="PHH33" s="474"/>
      <c r="PHI33" s="474"/>
      <c r="PHJ33" s="474"/>
      <c r="PHK33" s="474"/>
      <c r="PHL33" s="474"/>
      <c r="PHM33" s="474"/>
      <c r="PHN33" s="474"/>
      <c r="PHO33" s="474"/>
      <c r="PHP33" s="474"/>
      <c r="PHQ33" s="474"/>
      <c r="PHR33" s="474"/>
      <c r="PHS33" s="474"/>
      <c r="PHT33" s="474"/>
      <c r="PHU33" s="474"/>
      <c r="PHV33" s="474"/>
      <c r="PHW33" s="474"/>
      <c r="PHX33" s="474"/>
      <c r="PHY33" s="474"/>
      <c r="PHZ33" s="474"/>
      <c r="PIA33" s="474"/>
      <c r="PIB33" s="474"/>
      <c r="PIC33" s="474"/>
      <c r="PID33" s="474"/>
      <c r="PIE33" s="474"/>
      <c r="PIF33" s="474"/>
      <c r="PIG33" s="474"/>
      <c r="PIH33" s="474"/>
      <c r="PII33" s="474"/>
      <c r="PIJ33" s="474"/>
      <c r="PIK33" s="474"/>
      <c r="PIL33" s="474"/>
      <c r="PIM33" s="474"/>
      <c r="PIN33" s="474"/>
      <c r="PIO33" s="474"/>
      <c r="PIP33" s="474"/>
      <c r="PIQ33" s="474"/>
      <c r="PIR33" s="474"/>
      <c r="PIS33" s="474"/>
      <c r="PIT33" s="474"/>
      <c r="PIU33" s="474"/>
      <c r="PIV33" s="474"/>
      <c r="PIW33" s="474"/>
      <c r="PIX33" s="474"/>
      <c r="PIY33" s="474"/>
      <c r="PIZ33" s="474"/>
      <c r="PJA33" s="474"/>
      <c r="PJB33" s="474"/>
      <c r="PJC33" s="474"/>
      <c r="PJD33" s="474"/>
      <c r="PJE33" s="474"/>
      <c r="PJF33" s="474"/>
      <c r="PJG33" s="474"/>
      <c r="PJH33" s="474"/>
      <c r="PJI33" s="474"/>
      <c r="PJJ33" s="474"/>
      <c r="PJK33" s="474"/>
      <c r="PJL33" s="474"/>
      <c r="PJM33" s="474"/>
      <c r="PJN33" s="474"/>
      <c r="PJO33" s="474"/>
      <c r="PJP33" s="474"/>
      <c r="PJQ33" s="474"/>
      <c r="PJR33" s="474"/>
      <c r="PJS33" s="474"/>
      <c r="PJT33" s="474"/>
      <c r="PJU33" s="474"/>
      <c r="PJV33" s="474"/>
      <c r="PJW33" s="474"/>
      <c r="PJX33" s="474"/>
      <c r="PJY33" s="474"/>
      <c r="PJZ33" s="474"/>
      <c r="PKA33" s="474"/>
      <c r="PKB33" s="474"/>
      <c r="PKC33" s="474"/>
      <c r="PKD33" s="474"/>
      <c r="PKE33" s="474"/>
      <c r="PKF33" s="474"/>
      <c r="PKG33" s="474"/>
      <c r="PKH33" s="474"/>
      <c r="PKI33" s="474"/>
      <c r="PKJ33" s="474"/>
      <c r="PKK33" s="474"/>
      <c r="PKL33" s="474"/>
      <c r="PKM33" s="474"/>
      <c r="PKN33" s="474"/>
      <c r="PKO33" s="474"/>
      <c r="PKP33" s="474"/>
      <c r="PKQ33" s="474"/>
      <c r="PKR33" s="474"/>
      <c r="PKS33" s="474"/>
      <c r="PKT33" s="474"/>
      <c r="PKU33" s="474"/>
      <c r="PKV33" s="474"/>
      <c r="PKW33" s="474"/>
      <c r="PKX33" s="474"/>
      <c r="PKY33" s="474"/>
      <c r="PKZ33" s="474"/>
      <c r="PLA33" s="474"/>
      <c r="PLB33" s="474"/>
      <c r="PLC33" s="474"/>
      <c r="PLD33" s="474"/>
      <c r="PLE33" s="474"/>
      <c r="PLF33" s="474"/>
      <c r="PLG33" s="474"/>
      <c r="PLH33" s="474"/>
      <c r="PLI33" s="474"/>
      <c r="PLJ33" s="474"/>
      <c r="PLK33" s="474"/>
      <c r="PLL33" s="474"/>
      <c r="PLM33" s="474"/>
      <c r="PLN33" s="474"/>
      <c r="PLO33" s="474"/>
      <c r="PLP33" s="474"/>
      <c r="PLQ33" s="474"/>
      <c r="PLR33" s="474"/>
      <c r="PLS33" s="474"/>
      <c r="PLT33" s="474"/>
      <c r="PLU33" s="474"/>
      <c r="PLV33" s="474"/>
      <c r="PLW33" s="474"/>
      <c r="PLX33" s="474"/>
      <c r="PLY33" s="474"/>
      <c r="PLZ33" s="474"/>
      <c r="PMA33" s="474"/>
      <c r="PMB33" s="474"/>
      <c r="PMC33" s="474"/>
      <c r="PMD33" s="474"/>
      <c r="PME33" s="474"/>
      <c r="PMF33" s="474"/>
      <c r="PMG33" s="474"/>
      <c r="PMH33" s="474"/>
      <c r="PMI33" s="474"/>
      <c r="PMJ33" s="474"/>
      <c r="PMK33" s="474"/>
      <c r="PML33" s="474"/>
      <c r="PMM33" s="474"/>
      <c r="PMN33" s="474"/>
      <c r="PMO33" s="474"/>
      <c r="PMP33" s="474"/>
      <c r="PMQ33" s="474"/>
      <c r="PMR33" s="474"/>
      <c r="PMS33" s="474"/>
      <c r="PMT33" s="474"/>
      <c r="PMU33" s="474"/>
      <c r="PMV33" s="474"/>
      <c r="PMW33" s="474"/>
      <c r="PMX33" s="474"/>
      <c r="PMY33" s="474"/>
      <c r="PMZ33" s="474"/>
      <c r="PNA33" s="474"/>
      <c r="PNB33" s="474"/>
      <c r="PNC33" s="474"/>
      <c r="PND33" s="474"/>
      <c r="PNE33" s="474"/>
      <c r="PNF33" s="474"/>
      <c r="PNG33" s="474"/>
      <c r="PNH33" s="474"/>
      <c r="PNI33" s="474"/>
      <c r="PNJ33" s="474"/>
      <c r="PNK33" s="474"/>
      <c r="PNL33" s="474"/>
      <c r="PNM33" s="474"/>
      <c r="PNN33" s="474"/>
      <c r="PNO33" s="474"/>
      <c r="PNP33" s="474"/>
      <c r="PNQ33" s="474"/>
      <c r="PNR33" s="474"/>
      <c r="PNS33" s="474"/>
      <c r="PNT33" s="474"/>
      <c r="PNU33" s="474"/>
      <c r="PNV33" s="474"/>
      <c r="PNW33" s="474"/>
      <c r="PNX33" s="474"/>
      <c r="PNY33" s="474"/>
      <c r="PNZ33" s="474"/>
      <c r="POA33" s="474"/>
      <c r="POB33" s="474"/>
      <c r="POC33" s="474"/>
      <c r="POD33" s="474"/>
      <c r="POE33" s="474"/>
      <c r="POF33" s="474"/>
      <c r="POG33" s="474"/>
      <c r="POH33" s="474"/>
      <c r="POI33" s="474"/>
      <c r="POJ33" s="474"/>
      <c r="POK33" s="474"/>
      <c r="POL33" s="474"/>
      <c r="POM33" s="474"/>
      <c r="PON33" s="474"/>
      <c r="POO33" s="474"/>
      <c r="POP33" s="474"/>
      <c r="POQ33" s="474"/>
      <c r="POR33" s="474"/>
      <c r="POS33" s="474"/>
      <c r="POT33" s="474"/>
      <c r="POU33" s="474"/>
      <c r="POV33" s="474"/>
      <c r="POW33" s="474"/>
      <c r="POX33" s="474"/>
      <c r="POY33" s="474"/>
      <c r="POZ33" s="474"/>
      <c r="PPA33" s="474"/>
      <c r="PPB33" s="474"/>
      <c r="PPC33" s="474"/>
      <c r="PPD33" s="474"/>
      <c r="PPE33" s="474"/>
      <c r="PPF33" s="474"/>
      <c r="PPG33" s="474"/>
      <c r="PPH33" s="474"/>
      <c r="PPI33" s="474"/>
      <c r="PPJ33" s="474"/>
      <c r="PPK33" s="474"/>
      <c r="PPL33" s="474"/>
      <c r="PPM33" s="474"/>
      <c r="PPN33" s="474"/>
      <c r="PPO33" s="474"/>
      <c r="PPP33" s="474"/>
      <c r="PPQ33" s="474"/>
      <c r="PPR33" s="474"/>
      <c r="PPS33" s="474"/>
      <c r="PPT33" s="474"/>
      <c r="PPU33" s="474"/>
      <c r="PPV33" s="474"/>
      <c r="PPW33" s="474"/>
      <c r="PPX33" s="474"/>
      <c r="PPY33" s="474"/>
      <c r="PPZ33" s="474"/>
      <c r="PQA33" s="474"/>
      <c r="PQB33" s="474"/>
      <c r="PQC33" s="474"/>
      <c r="PQD33" s="474"/>
      <c r="PQE33" s="474"/>
      <c r="PQF33" s="474"/>
      <c r="PQG33" s="474"/>
      <c r="PQH33" s="474"/>
      <c r="PQI33" s="474"/>
      <c r="PQJ33" s="474"/>
      <c r="PQK33" s="474"/>
      <c r="PQL33" s="474"/>
      <c r="PQM33" s="474"/>
      <c r="PQN33" s="474"/>
      <c r="PQO33" s="474"/>
      <c r="PQP33" s="474"/>
      <c r="PQQ33" s="474"/>
      <c r="PQR33" s="474"/>
      <c r="PQS33" s="474"/>
      <c r="PQT33" s="474"/>
      <c r="PQU33" s="474"/>
      <c r="PQV33" s="474"/>
      <c r="PQW33" s="474"/>
      <c r="PQX33" s="474"/>
      <c r="PQY33" s="474"/>
      <c r="PQZ33" s="474"/>
      <c r="PRA33" s="474"/>
      <c r="PRB33" s="474"/>
      <c r="PRC33" s="474"/>
      <c r="PRD33" s="474"/>
      <c r="PRE33" s="474"/>
      <c r="PRF33" s="474"/>
      <c r="PRG33" s="474"/>
      <c r="PRH33" s="474"/>
      <c r="PRI33" s="474"/>
      <c r="PRJ33" s="474"/>
      <c r="PRK33" s="474"/>
      <c r="PRL33" s="474"/>
      <c r="PRM33" s="474"/>
      <c r="PRN33" s="474"/>
      <c r="PRO33" s="474"/>
      <c r="PRP33" s="474"/>
      <c r="PRQ33" s="474"/>
      <c r="PRR33" s="474"/>
      <c r="PRS33" s="474"/>
      <c r="PRT33" s="474"/>
      <c r="PRU33" s="474"/>
      <c r="PRV33" s="474"/>
      <c r="PRW33" s="474"/>
      <c r="PRX33" s="474"/>
      <c r="PRY33" s="474"/>
      <c r="PRZ33" s="474"/>
      <c r="PSA33" s="474"/>
      <c r="PSB33" s="474"/>
      <c r="PSC33" s="474"/>
      <c r="PSD33" s="474"/>
      <c r="PSE33" s="474"/>
      <c r="PSF33" s="474"/>
      <c r="PSG33" s="474"/>
      <c r="PSH33" s="474"/>
      <c r="PSI33" s="474"/>
      <c r="PSJ33" s="474"/>
      <c r="PSK33" s="474"/>
      <c r="PSL33" s="474"/>
      <c r="PSM33" s="474"/>
      <c r="PSN33" s="474"/>
      <c r="PSO33" s="474"/>
      <c r="PSP33" s="474"/>
      <c r="PSQ33" s="474"/>
      <c r="PSR33" s="474"/>
      <c r="PSS33" s="474"/>
      <c r="PST33" s="474"/>
      <c r="PSU33" s="474"/>
      <c r="PSV33" s="474"/>
      <c r="PSW33" s="474"/>
      <c r="PSX33" s="474"/>
      <c r="PSY33" s="474"/>
      <c r="PSZ33" s="474"/>
      <c r="PTA33" s="474"/>
      <c r="PTB33" s="474"/>
      <c r="PTC33" s="474"/>
      <c r="PTD33" s="474"/>
      <c r="PTE33" s="474"/>
      <c r="PTF33" s="474"/>
      <c r="PTG33" s="474"/>
      <c r="PTH33" s="474"/>
      <c r="PTI33" s="474"/>
      <c r="PTJ33" s="474"/>
      <c r="PTK33" s="474"/>
      <c r="PTL33" s="474"/>
      <c r="PTM33" s="474"/>
      <c r="PTN33" s="474"/>
      <c r="PTO33" s="474"/>
      <c r="PTP33" s="474"/>
      <c r="PTQ33" s="474"/>
      <c r="PTR33" s="474"/>
      <c r="PTS33" s="474"/>
      <c r="PTT33" s="474"/>
      <c r="PTU33" s="474"/>
      <c r="PTV33" s="474"/>
      <c r="PTW33" s="474"/>
      <c r="PTX33" s="474"/>
      <c r="PTY33" s="474"/>
      <c r="PTZ33" s="474"/>
      <c r="PUA33" s="474"/>
      <c r="PUB33" s="474"/>
      <c r="PUC33" s="474"/>
      <c r="PUD33" s="474"/>
      <c r="PUE33" s="474"/>
      <c r="PUF33" s="474"/>
      <c r="PUG33" s="474"/>
      <c r="PUH33" s="474"/>
      <c r="PUI33" s="474"/>
      <c r="PUJ33" s="474"/>
      <c r="PUK33" s="474"/>
      <c r="PUL33" s="474"/>
      <c r="PUM33" s="474"/>
      <c r="PUN33" s="474"/>
      <c r="PUO33" s="474"/>
      <c r="PUP33" s="474"/>
      <c r="PUQ33" s="474"/>
      <c r="PUR33" s="474"/>
      <c r="PUS33" s="474"/>
      <c r="PUT33" s="474"/>
      <c r="PUU33" s="474"/>
      <c r="PUV33" s="474"/>
      <c r="PUW33" s="474"/>
      <c r="PUX33" s="474"/>
      <c r="PUY33" s="474"/>
      <c r="PUZ33" s="474"/>
      <c r="PVA33" s="474"/>
      <c r="PVB33" s="474"/>
      <c r="PVC33" s="474"/>
      <c r="PVD33" s="474"/>
      <c r="PVE33" s="474"/>
      <c r="PVF33" s="474"/>
      <c r="PVG33" s="474"/>
      <c r="PVH33" s="474"/>
      <c r="PVI33" s="474"/>
      <c r="PVJ33" s="474"/>
      <c r="PVK33" s="474"/>
      <c r="PVL33" s="474"/>
      <c r="PVM33" s="474"/>
      <c r="PVN33" s="474"/>
      <c r="PVO33" s="474"/>
      <c r="PVP33" s="474"/>
      <c r="PVQ33" s="474"/>
      <c r="PVR33" s="474"/>
      <c r="PVS33" s="474"/>
      <c r="PVT33" s="474"/>
      <c r="PVU33" s="474"/>
      <c r="PVV33" s="474"/>
      <c r="PVW33" s="474"/>
      <c r="PVX33" s="474"/>
      <c r="PVY33" s="474"/>
      <c r="PVZ33" s="474"/>
      <c r="PWA33" s="474"/>
      <c r="PWB33" s="474"/>
      <c r="PWC33" s="474"/>
      <c r="PWD33" s="474"/>
      <c r="PWE33" s="474"/>
      <c r="PWF33" s="474"/>
      <c r="PWG33" s="474"/>
      <c r="PWH33" s="474"/>
      <c r="PWI33" s="474"/>
      <c r="PWJ33" s="474"/>
      <c r="PWK33" s="474"/>
      <c r="PWL33" s="474"/>
      <c r="PWM33" s="474"/>
      <c r="PWN33" s="474"/>
      <c r="PWO33" s="474"/>
      <c r="PWP33" s="474"/>
      <c r="PWQ33" s="474"/>
      <c r="PWR33" s="474"/>
      <c r="PWS33" s="474"/>
      <c r="PWT33" s="474"/>
      <c r="PWU33" s="474"/>
      <c r="PWV33" s="474"/>
      <c r="PWW33" s="474"/>
      <c r="PWX33" s="474"/>
      <c r="PWY33" s="474"/>
      <c r="PWZ33" s="474"/>
      <c r="PXA33" s="474"/>
      <c r="PXB33" s="474"/>
      <c r="PXC33" s="474"/>
      <c r="PXD33" s="474"/>
      <c r="PXE33" s="474"/>
      <c r="PXF33" s="474"/>
      <c r="PXG33" s="474"/>
      <c r="PXH33" s="474"/>
      <c r="PXI33" s="474"/>
      <c r="PXJ33" s="474"/>
      <c r="PXK33" s="474"/>
      <c r="PXL33" s="474"/>
      <c r="PXM33" s="474"/>
      <c r="PXN33" s="474"/>
      <c r="PXO33" s="474"/>
      <c r="PXP33" s="474"/>
      <c r="PXQ33" s="474"/>
      <c r="PXR33" s="474"/>
      <c r="PXS33" s="474"/>
      <c r="PXT33" s="474"/>
      <c r="PXU33" s="474"/>
      <c r="PXV33" s="474"/>
      <c r="PXW33" s="474"/>
      <c r="PXX33" s="474"/>
      <c r="PXY33" s="474"/>
      <c r="PXZ33" s="474"/>
      <c r="PYA33" s="474"/>
      <c r="PYB33" s="474"/>
      <c r="PYC33" s="474"/>
      <c r="PYD33" s="474"/>
      <c r="PYE33" s="474"/>
      <c r="PYF33" s="474"/>
      <c r="PYG33" s="474"/>
      <c r="PYH33" s="474"/>
      <c r="PYI33" s="474"/>
      <c r="PYJ33" s="474"/>
      <c r="PYK33" s="474"/>
      <c r="PYL33" s="474"/>
      <c r="PYM33" s="474"/>
      <c r="PYN33" s="474"/>
      <c r="PYO33" s="474"/>
      <c r="PYP33" s="474"/>
      <c r="PYQ33" s="474"/>
      <c r="PYR33" s="474"/>
      <c r="PYS33" s="474"/>
      <c r="PYT33" s="474"/>
      <c r="PYU33" s="474"/>
      <c r="PYV33" s="474"/>
      <c r="PYW33" s="474"/>
      <c r="PYX33" s="474"/>
      <c r="PYY33" s="474"/>
      <c r="PYZ33" s="474"/>
      <c r="PZA33" s="474"/>
      <c r="PZB33" s="474"/>
      <c r="PZC33" s="474"/>
      <c r="PZD33" s="474"/>
      <c r="PZE33" s="474"/>
      <c r="PZF33" s="474"/>
      <c r="PZG33" s="474"/>
      <c r="PZH33" s="474"/>
      <c r="PZI33" s="474"/>
      <c r="PZJ33" s="474"/>
      <c r="PZK33" s="474"/>
      <c r="PZL33" s="474"/>
      <c r="PZM33" s="474"/>
      <c r="PZN33" s="474"/>
      <c r="PZO33" s="474"/>
      <c r="PZP33" s="474"/>
      <c r="PZQ33" s="474"/>
      <c r="PZR33" s="474"/>
      <c r="PZS33" s="474"/>
      <c r="PZT33" s="474"/>
      <c r="PZU33" s="474"/>
      <c r="PZV33" s="474"/>
      <c r="PZW33" s="474"/>
      <c r="PZX33" s="474"/>
      <c r="PZY33" s="474"/>
      <c r="PZZ33" s="474"/>
      <c r="QAA33" s="474"/>
      <c r="QAB33" s="474"/>
      <c r="QAC33" s="474"/>
      <c r="QAD33" s="474"/>
      <c r="QAE33" s="474"/>
      <c r="QAF33" s="474"/>
      <c r="QAG33" s="474"/>
      <c r="QAH33" s="474"/>
      <c r="QAI33" s="474"/>
      <c r="QAJ33" s="474"/>
      <c r="QAK33" s="474"/>
      <c r="QAL33" s="474"/>
      <c r="QAM33" s="474"/>
      <c r="QAN33" s="474"/>
      <c r="QAO33" s="474"/>
      <c r="QAP33" s="474"/>
      <c r="QAQ33" s="474"/>
      <c r="QAR33" s="474"/>
      <c r="QAS33" s="474"/>
      <c r="QAT33" s="474"/>
      <c r="QAU33" s="474"/>
      <c r="QAV33" s="474"/>
      <c r="QAW33" s="474"/>
      <c r="QAX33" s="474"/>
      <c r="QAY33" s="474"/>
      <c r="QAZ33" s="474"/>
      <c r="QBA33" s="474"/>
      <c r="QBB33" s="474"/>
      <c r="QBC33" s="474"/>
      <c r="QBD33" s="474"/>
      <c r="QBE33" s="474"/>
      <c r="QBF33" s="474"/>
      <c r="QBG33" s="474"/>
      <c r="QBH33" s="474"/>
      <c r="QBI33" s="474"/>
      <c r="QBJ33" s="474"/>
      <c r="QBK33" s="474"/>
      <c r="QBL33" s="474"/>
      <c r="QBM33" s="474"/>
      <c r="QBN33" s="474"/>
      <c r="QBO33" s="474"/>
      <c r="QBP33" s="474"/>
      <c r="QBQ33" s="474"/>
      <c r="QBR33" s="474"/>
      <c r="QBS33" s="474"/>
      <c r="QBT33" s="474"/>
      <c r="QBU33" s="474"/>
      <c r="QBV33" s="474"/>
      <c r="QBW33" s="474"/>
      <c r="QBX33" s="474"/>
      <c r="QBY33" s="474"/>
      <c r="QBZ33" s="474"/>
      <c r="QCA33" s="474"/>
      <c r="QCB33" s="474"/>
      <c r="QCC33" s="474"/>
      <c r="QCD33" s="474"/>
      <c r="QCE33" s="474"/>
      <c r="QCF33" s="474"/>
      <c r="QCG33" s="474"/>
      <c r="QCH33" s="474"/>
      <c r="QCI33" s="474"/>
      <c r="QCJ33" s="474"/>
      <c r="QCK33" s="474"/>
      <c r="QCL33" s="474"/>
      <c r="QCM33" s="474"/>
      <c r="QCN33" s="474"/>
      <c r="QCO33" s="474"/>
      <c r="QCP33" s="474"/>
      <c r="QCQ33" s="474"/>
      <c r="QCR33" s="474"/>
      <c r="QCS33" s="474"/>
      <c r="QCT33" s="474"/>
      <c r="QCU33" s="474"/>
      <c r="QCV33" s="474"/>
      <c r="QCW33" s="474"/>
      <c r="QCX33" s="474"/>
      <c r="QCY33" s="474"/>
      <c r="QCZ33" s="474"/>
      <c r="QDA33" s="474"/>
      <c r="QDB33" s="474"/>
      <c r="QDC33" s="474"/>
      <c r="QDD33" s="474"/>
      <c r="QDE33" s="474"/>
      <c r="QDF33" s="474"/>
      <c r="QDG33" s="474"/>
      <c r="QDH33" s="474"/>
      <c r="QDI33" s="474"/>
      <c r="QDJ33" s="474"/>
      <c r="QDK33" s="474"/>
      <c r="QDL33" s="474"/>
      <c r="QDM33" s="474"/>
      <c r="QDN33" s="474"/>
      <c r="QDO33" s="474"/>
      <c r="QDP33" s="474"/>
      <c r="QDQ33" s="474"/>
      <c r="QDR33" s="474"/>
      <c r="QDS33" s="474"/>
      <c r="QDT33" s="474"/>
      <c r="QDU33" s="474"/>
      <c r="QDV33" s="474"/>
      <c r="QDW33" s="474"/>
      <c r="QDX33" s="474"/>
      <c r="QDY33" s="474"/>
      <c r="QDZ33" s="474"/>
      <c r="QEA33" s="474"/>
      <c r="QEB33" s="474"/>
      <c r="QEC33" s="474"/>
      <c r="QED33" s="474"/>
      <c r="QEE33" s="474"/>
      <c r="QEF33" s="474"/>
      <c r="QEG33" s="474"/>
      <c r="QEH33" s="474"/>
      <c r="QEI33" s="474"/>
      <c r="QEJ33" s="474"/>
      <c r="QEK33" s="474"/>
      <c r="QEL33" s="474"/>
      <c r="QEM33" s="474"/>
      <c r="QEN33" s="474"/>
      <c r="QEO33" s="474"/>
      <c r="QEP33" s="474"/>
      <c r="QEQ33" s="474"/>
      <c r="QER33" s="474"/>
      <c r="QES33" s="474"/>
      <c r="QET33" s="474"/>
      <c r="QEU33" s="474"/>
      <c r="QEV33" s="474"/>
      <c r="QEW33" s="474"/>
      <c r="QEX33" s="474"/>
      <c r="QEY33" s="474"/>
      <c r="QEZ33" s="474"/>
      <c r="QFA33" s="474"/>
      <c r="QFB33" s="474"/>
      <c r="QFC33" s="474"/>
      <c r="QFD33" s="474"/>
      <c r="QFE33" s="474"/>
      <c r="QFF33" s="474"/>
      <c r="QFG33" s="474"/>
      <c r="QFH33" s="474"/>
      <c r="QFI33" s="474"/>
      <c r="QFJ33" s="474"/>
      <c r="QFK33" s="474"/>
      <c r="QFL33" s="474"/>
      <c r="QFM33" s="474"/>
      <c r="QFN33" s="474"/>
      <c r="QFO33" s="474"/>
      <c r="QFP33" s="474"/>
      <c r="QFQ33" s="474"/>
      <c r="QFR33" s="474"/>
      <c r="QFS33" s="474"/>
      <c r="QFT33" s="474"/>
      <c r="QFU33" s="474"/>
      <c r="QFV33" s="474"/>
      <c r="QFW33" s="474"/>
      <c r="QFX33" s="474"/>
      <c r="QFY33" s="474"/>
      <c r="QFZ33" s="474"/>
      <c r="QGA33" s="474"/>
      <c r="QGB33" s="474"/>
      <c r="QGC33" s="474"/>
      <c r="QGD33" s="474"/>
      <c r="QGE33" s="474"/>
      <c r="QGF33" s="474"/>
      <c r="QGG33" s="474"/>
      <c r="QGH33" s="474"/>
      <c r="QGI33" s="474"/>
      <c r="QGJ33" s="474"/>
      <c r="QGK33" s="474"/>
      <c r="QGL33" s="474"/>
      <c r="QGM33" s="474"/>
      <c r="QGN33" s="474"/>
      <c r="QGO33" s="474"/>
      <c r="QGP33" s="474"/>
      <c r="QGQ33" s="474"/>
      <c r="QGR33" s="474"/>
      <c r="QGS33" s="474"/>
      <c r="QGT33" s="474"/>
      <c r="QGU33" s="474"/>
      <c r="QGV33" s="474"/>
      <c r="QGW33" s="474"/>
      <c r="QGX33" s="474"/>
      <c r="QGY33" s="474"/>
      <c r="QGZ33" s="474"/>
      <c r="QHA33" s="474"/>
      <c r="QHB33" s="474"/>
      <c r="QHC33" s="474"/>
      <c r="QHD33" s="474"/>
      <c r="QHE33" s="474"/>
      <c r="QHF33" s="474"/>
      <c r="QHG33" s="474"/>
      <c r="QHH33" s="474"/>
      <c r="QHI33" s="474"/>
      <c r="QHJ33" s="474"/>
      <c r="QHK33" s="474"/>
      <c r="QHL33" s="474"/>
      <c r="QHM33" s="474"/>
      <c r="QHN33" s="474"/>
      <c r="QHO33" s="474"/>
      <c r="QHP33" s="474"/>
      <c r="QHQ33" s="474"/>
      <c r="QHR33" s="474"/>
      <c r="QHS33" s="474"/>
      <c r="QHT33" s="474"/>
      <c r="QHU33" s="474"/>
      <c r="QHV33" s="474"/>
      <c r="QHW33" s="474"/>
      <c r="QHX33" s="474"/>
      <c r="QHY33" s="474"/>
      <c r="QHZ33" s="474"/>
      <c r="QIA33" s="474"/>
      <c r="QIB33" s="474"/>
      <c r="QIC33" s="474"/>
      <c r="QID33" s="474"/>
      <c r="QIE33" s="474"/>
      <c r="QIF33" s="474"/>
      <c r="QIG33" s="474"/>
      <c r="QIH33" s="474"/>
      <c r="QII33" s="474"/>
      <c r="QIJ33" s="474"/>
      <c r="QIK33" s="474"/>
      <c r="QIL33" s="474"/>
      <c r="QIM33" s="474"/>
      <c r="QIN33" s="474"/>
      <c r="QIO33" s="474"/>
      <c r="QIP33" s="474"/>
      <c r="QIQ33" s="474"/>
      <c r="QIR33" s="474"/>
      <c r="QIS33" s="474"/>
      <c r="QIT33" s="474"/>
      <c r="QIU33" s="474"/>
      <c r="QIV33" s="474"/>
      <c r="QIW33" s="474"/>
      <c r="QIX33" s="474"/>
      <c r="QIY33" s="474"/>
      <c r="QIZ33" s="474"/>
      <c r="QJA33" s="474"/>
      <c r="QJB33" s="474"/>
      <c r="QJC33" s="474"/>
      <c r="QJD33" s="474"/>
      <c r="QJE33" s="474"/>
      <c r="QJF33" s="474"/>
      <c r="QJG33" s="474"/>
      <c r="QJH33" s="474"/>
      <c r="QJI33" s="474"/>
      <c r="QJJ33" s="474"/>
      <c r="QJK33" s="474"/>
      <c r="QJL33" s="474"/>
      <c r="QJM33" s="474"/>
      <c r="QJN33" s="474"/>
      <c r="QJO33" s="474"/>
      <c r="QJP33" s="474"/>
      <c r="QJQ33" s="474"/>
      <c r="QJR33" s="474"/>
      <c r="QJS33" s="474"/>
      <c r="QJT33" s="474"/>
      <c r="QJU33" s="474"/>
      <c r="QJV33" s="474"/>
      <c r="QJW33" s="474"/>
      <c r="QJX33" s="474"/>
      <c r="QJY33" s="474"/>
      <c r="QJZ33" s="474"/>
      <c r="QKA33" s="474"/>
      <c r="QKB33" s="474"/>
      <c r="QKC33" s="474"/>
      <c r="QKD33" s="474"/>
      <c r="QKE33" s="474"/>
      <c r="QKF33" s="474"/>
      <c r="QKG33" s="474"/>
      <c r="QKH33" s="474"/>
      <c r="QKI33" s="474"/>
      <c r="QKJ33" s="474"/>
      <c r="QKK33" s="474"/>
      <c r="QKL33" s="474"/>
      <c r="QKM33" s="474"/>
      <c r="QKN33" s="474"/>
      <c r="QKO33" s="474"/>
      <c r="QKP33" s="474"/>
      <c r="QKQ33" s="474"/>
      <c r="QKR33" s="474"/>
      <c r="QKS33" s="474"/>
      <c r="QKT33" s="474"/>
      <c r="QKU33" s="474"/>
      <c r="QKV33" s="474"/>
      <c r="QKW33" s="474"/>
      <c r="QKX33" s="474"/>
      <c r="QKY33" s="474"/>
      <c r="QKZ33" s="474"/>
      <c r="QLA33" s="474"/>
      <c r="QLB33" s="474"/>
      <c r="QLC33" s="474"/>
      <c r="QLD33" s="474"/>
      <c r="QLE33" s="474"/>
      <c r="QLF33" s="474"/>
      <c r="QLG33" s="474"/>
      <c r="QLH33" s="474"/>
      <c r="QLI33" s="474"/>
      <c r="QLJ33" s="474"/>
      <c r="QLK33" s="474"/>
      <c r="QLL33" s="474"/>
      <c r="QLM33" s="474"/>
      <c r="QLN33" s="474"/>
      <c r="QLO33" s="474"/>
      <c r="QLP33" s="474"/>
      <c r="QLQ33" s="474"/>
      <c r="QLR33" s="474"/>
      <c r="QLS33" s="474"/>
      <c r="QLT33" s="474"/>
      <c r="QLU33" s="474"/>
      <c r="QLV33" s="474"/>
      <c r="QLW33" s="474"/>
      <c r="QLX33" s="474"/>
      <c r="QLY33" s="474"/>
      <c r="QLZ33" s="474"/>
      <c r="QMA33" s="474"/>
      <c r="QMB33" s="474"/>
      <c r="QMC33" s="474"/>
      <c r="QMD33" s="474"/>
      <c r="QME33" s="474"/>
      <c r="QMF33" s="474"/>
      <c r="QMG33" s="474"/>
      <c r="QMH33" s="474"/>
      <c r="QMI33" s="474"/>
      <c r="QMJ33" s="474"/>
      <c r="QMK33" s="474"/>
      <c r="QML33" s="474"/>
      <c r="QMM33" s="474"/>
      <c r="QMN33" s="474"/>
      <c r="QMO33" s="474"/>
      <c r="QMP33" s="474"/>
      <c r="QMQ33" s="474"/>
      <c r="QMR33" s="474"/>
      <c r="QMS33" s="474"/>
      <c r="QMT33" s="474"/>
      <c r="QMU33" s="474"/>
      <c r="QMV33" s="474"/>
      <c r="QMW33" s="474"/>
      <c r="QMX33" s="474"/>
      <c r="QMY33" s="474"/>
      <c r="QMZ33" s="474"/>
      <c r="QNA33" s="474"/>
      <c r="QNB33" s="474"/>
      <c r="QNC33" s="474"/>
      <c r="QND33" s="474"/>
      <c r="QNE33" s="474"/>
      <c r="QNF33" s="474"/>
      <c r="QNG33" s="474"/>
      <c r="QNH33" s="474"/>
      <c r="QNI33" s="474"/>
      <c r="QNJ33" s="474"/>
      <c r="QNK33" s="474"/>
      <c r="QNL33" s="474"/>
      <c r="QNM33" s="474"/>
      <c r="QNN33" s="474"/>
      <c r="QNO33" s="474"/>
      <c r="QNP33" s="474"/>
      <c r="QNQ33" s="474"/>
      <c r="QNR33" s="474"/>
      <c r="QNS33" s="474"/>
      <c r="QNT33" s="474"/>
      <c r="QNU33" s="474"/>
      <c r="QNV33" s="474"/>
      <c r="QNW33" s="474"/>
      <c r="QNX33" s="474"/>
      <c r="QNY33" s="474"/>
      <c r="QNZ33" s="474"/>
      <c r="QOA33" s="474"/>
      <c r="QOB33" s="474"/>
      <c r="QOC33" s="474"/>
      <c r="QOD33" s="474"/>
      <c r="QOE33" s="474"/>
      <c r="QOF33" s="474"/>
      <c r="QOG33" s="474"/>
      <c r="QOH33" s="474"/>
      <c r="QOI33" s="474"/>
      <c r="QOJ33" s="474"/>
      <c r="QOK33" s="474"/>
      <c r="QOL33" s="474"/>
      <c r="QOM33" s="474"/>
      <c r="QON33" s="474"/>
      <c r="QOO33" s="474"/>
      <c r="QOP33" s="474"/>
      <c r="QOQ33" s="474"/>
      <c r="QOR33" s="474"/>
      <c r="QOS33" s="474"/>
      <c r="QOT33" s="474"/>
      <c r="QOU33" s="474"/>
      <c r="QOV33" s="474"/>
      <c r="QOW33" s="474"/>
      <c r="QOX33" s="474"/>
      <c r="QOY33" s="474"/>
      <c r="QOZ33" s="474"/>
      <c r="QPA33" s="474"/>
      <c r="QPB33" s="474"/>
      <c r="QPC33" s="474"/>
      <c r="QPD33" s="474"/>
      <c r="QPE33" s="474"/>
      <c r="QPF33" s="474"/>
      <c r="QPG33" s="474"/>
      <c r="QPH33" s="474"/>
      <c r="QPI33" s="474"/>
      <c r="QPJ33" s="474"/>
      <c r="QPK33" s="474"/>
      <c r="QPL33" s="474"/>
      <c r="QPM33" s="474"/>
      <c r="QPN33" s="474"/>
      <c r="QPO33" s="474"/>
      <c r="QPP33" s="474"/>
      <c r="QPQ33" s="474"/>
      <c r="QPR33" s="474"/>
      <c r="QPS33" s="474"/>
      <c r="QPT33" s="474"/>
      <c r="QPU33" s="474"/>
      <c r="QPV33" s="474"/>
      <c r="QPW33" s="474"/>
      <c r="QPX33" s="474"/>
      <c r="QPY33" s="474"/>
      <c r="QPZ33" s="474"/>
      <c r="QQA33" s="474"/>
      <c r="QQB33" s="474"/>
      <c r="QQC33" s="474"/>
      <c r="QQD33" s="474"/>
      <c r="QQE33" s="474"/>
      <c r="QQF33" s="474"/>
      <c r="QQG33" s="474"/>
      <c r="QQH33" s="474"/>
      <c r="QQI33" s="474"/>
      <c r="QQJ33" s="474"/>
      <c r="QQK33" s="474"/>
      <c r="QQL33" s="474"/>
      <c r="QQM33" s="474"/>
      <c r="QQN33" s="474"/>
      <c r="QQO33" s="474"/>
      <c r="QQP33" s="474"/>
      <c r="QQQ33" s="474"/>
      <c r="QQR33" s="474"/>
      <c r="QQS33" s="474"/>
      <c r="QQT33" s="474"/>
      <c r="QQU33" s="474"/>
      <c r="QQV33" s="474"/>
      <c r="QQW33" s="474"/>
      <c r="QQX33" s="474"/>
      <c r="QQY33" s="474"/>
      <c r="QQZ33" s="474"/>
      <c r="QRA33" s="474"/>
      <c r="QRB33" s="474"/>
      <c r="QRC33" s="474"/>
      <c r="QRD33" s="474"/>
      <c r="QRE33" s="474"/>
      <c r="QRF33" s="474"/>
      <c r="QRG33" s="474"/>
      <c r="QRH33" s="474"/>
      <c r="QRI33" s="474"/>
      <c r="QRJ33" s="474"/>
      <c r="QRK33" s="474"/>
      <c r="QRL33" s="474"/>
      <c r="QRM33" s="474"/>
      <c r="QRN33" s="474"/>
      <c r="QRO33" s="474"/>
      <c r="QRP33" s="474"/>
      <c r="QRQ33" s="474"/>
      <c r="QRR33" s="474"/>
      <c r="QRS33" s="474"/>
      <c r="QRT33" s="474"/>
      <c r="QRU33" s="474"/>
      <c r="QRV33" s="474"/>
      <c r="QRW33" s="474"/>
      <c r="QRX33" s="474"/>
      <c r="QRY33" s="474"/>
      <c r="QRZ33" s="474"/>
      <c r="QSA33" s="474"/>
      <c r="QSB33" s="474"/>
      <c r="QSC33" s="474"/>
      <c r="QSD33" s="474"/>
      <c r="QSE33" s="474"/>
      <c r="QSF33" s="474"/>
      <c r="QSG33" s="474"/>
      <c r="QSH33" s="474"/>
      <c r="QSI33" s="474"/>
      <c r="QSJ33" s="474"/>
      <c r="QSK33" s="474"/>
      <c r="QSL33" s="474"/>
      <c r="QSM33" s="474"/>
      <c r="QSN33" s="474"/>
      <c r="QSO33" s="474"/>
      <c r="QSP33" s="474"/>
      <c r="QSQ33" s="474"/>
      <c r="QSR33" s="474"/>
      <c r="QSS33" s="474"/>
      <c r="QST33" s="474"/>
      <c r="QSU33" s="474"/>
      <c r="QSV33" s="474"/>
      <c r="QSW33" s="474"/>
      <c r="QSX33" s="474"/>
      <c r="QSY33" s="474"/>
      <c r="QSZ33" s="474"/>
      <c r="QTA33" s="474"/>
      <c r="QTB33" s="474"/>
      <c r="QTC33" s="474"/>
      <c r="QTD33" s="474"/>
      <c r="QTE33" s="474"/>
      <c r="QTF33" s="474"/>
      <c r="QTG33" s="474"/>
      <c r="QTH33" s="474"/>
      <c r="QTI33" s="474"/>
      <c r="QTJ33" s="474"/>
      <c r="QTK33" s="474"/>
      <c r="QTL33" s="474"/>
      <c r="QTM33" s="474"/>
      <c r="QTN33" s="474"/>
      <c r="QTO33" s="474"/>
      <c r="QTP33" s="474"/>
      <c r="QTQ33" s="474"/>
      <c r="QTR33" s="474"/>
      <c r="QTS33" s="474"/>
      <c r="QTT33" s="474"/>
      <c r="QTU33" s="474"/>
      <c r="QTV33" s="474"/>
      <c r="QTW33" s="474"/>
      <c r="QTX33" s="474"/>
      <c r="QTY33" s="474"/>
      <c r="QTZ33" s="474"/>
      <c r="QUA33" s="474"/>
      <c r="QUB33" s="474"/>
      <c r="QUC33" s="474"/>
      <c r="QUD33" s="474"/>
      <c r="QUE33" s="474"/>
      <c r="QUF33" s="474"/>
      <c r="QUG33" s="474"/>
      <c r="QUH33" s="474"/>
      <c r="QUI33" s="474"/>
      <c r="QUJ33" s="474"/>
      <c r="QUK33" s="474"/>
      <c r="QUL33" s="474"/>
      <c r="QUM33" s="474"/>
      <c r="QUN33" s="474"/>
      <c r="QUO33" s="474"/>
      <c r="QUP33" s="474"/>
      <c r="QUQ33" s="474"/>
      <c r="QUR33" s="474"/>
      <c r="QUS33" s="474"/>
      <c r="QUT33" s="474"/>
      <c r="QUU33" s="474"/>
      <c r="QUV33" s="474"/>
      <c r="QUW33" s="474"/>
      <c r="QUX33" s="474"/>
      <c r="QUY33" s="474"/>
      <c r="QUZ33" s="474"/>
      <c r="QVA33" s="474"/>
      <c r="QVB33" s="474"/>
      <c r="QVC33" s="474"/>
      <c r="QVD33" s="474"/>
      <c r="QVE33" s="474"/>
      <c r="QVF33" s="474"/>
      <c r="QVG33" s="474"/>
      <c r="QVH33" s="474"/>
      <c r="QVI33" s="474"/>
      <c r="QVJ33" s="474"/>
      <c r="QVK33" s="474"/>
      <c r="QVL33" s="474"/>
      <c r="QVM33" s="474"/>
      <c r="QVN33" s="474"/>
      <c r="QVO33" s="474"/>
      <c r="QVP33" s="474"/>
      <c r="QVQ33" s="474"/>
      <c r="QVR33" s="474"/>
      <c r="QVS33" s="474"/>
      <c r="QVT33" s="474"/>
      <c r="QVU33" s="474"/>
      <c r="QVV33" s="474"/>
      <c r="QVW33" s="474"/>
      <c r="QVX33" s="474"/>
      <c r="QVY33" s="474"/>
      <c r="QVZ33" s="474"/>
      <c r="QWA33" s="474"/>
      <c r="QWB33" s="474"/>
      <c r="QWC33" s="474"/>
      <c r="QWD33" s="474"/>
      <c r="QWE33" s="474"/>
      <c r="QWF33" s="474"/>
      <c r="QWG33" s="474"/>
      <c r="QWH33" s="474"/>
      <c r="QWI33" s="474"/>
      <c r="QWJ33" s="474"/>
      <c r="QWK33" s="474"/>
      <c r="QWL33" s="474"/>
      <c r="QWM33" s="474"/>
      <c r="QWN33" s="474"/>
      <c r="QWO33" s="474"/>
      <c r="QWP33" s="474"/>
      <c r="QWQ33" s="474"/>
      <c r="QWR33" s="474"/>
      <c r="QWS33" s="474"/>
      <c r="QWT33" s="474"/>
      <c r="QWU33" s="474"/>
      <c r="QWV33" s="474"/>
      <c r="QWW33" s="474"/>
      <c r="QWX33" s="474"/>
      <c r="QWY33" s="474"/>
      <c r="QWZ33" s="474"/>
      <c r="QXA33" s="474"/>
      <c r="QXB33" s="474"/>
      <c r="QXC33" s="474"/>
      <c r="QXD33" s="474"/>
      <c r="QXE33" s="474"/>
      <c r="QXF33" s="474"/>
      <c r="QXG33" s="474"/>
      <c r="QXH33" s="474"/>
      <c r="QXI33" s="474"/>
      <c r="QXJ33" s="474"/>
      <c r="QXK33" s="474"/>
      <c r="QXL33" s="474"/>
      <c r="QXM33" s="474"/>
      <c r="QXN33" s="474"/>
      <c r="QXO33" s="474"/>
      <c r="QXP33" s="474"/>
      <c r="QXQ33" s="474"/>
      <c r="QXR33" s="474"/>
      <c r="QXS33" s="474"/>
      <c r="QXT33" s="474"/>
      <c r="QXU33" s="474"/>
      <c r="QXV33" s="474"/>
      <c r="QXW33" s="474"/>
      <c r="QXX33" s="474"/>
      <c r="QXY33" s="474"/>
      <c r="QXZ33" s="474"/>
      <c r="QYA33" s="474"/>
      <c r="QYB33" s="474"/>
      <c r="QYC33" s="474"/>
      <c r="QYD33" s="474"/>
      <c r="QYE33" s="474"/>
      <c r="QYF33" s="474"/>
      <c r="QYG33" s="474"/>
      <c r="QYH33" s="474"/>
      <c r="QYI33" s="474"/>
      <c r="QYJ33" s="474"/>
      <c r="QYK33" s="474"/>
      <c r="QYL33" s="474"/>
      <c r="QYM33" s="474"/>
      <c r="QYN33" s="474"/>
      <c r="QYO33" s="474"/>
      <c r="QYP33" s="474"/>
      <c r="QYQ33" s="474"/>
      <c r="QYR33" s="474"/>
      <c r="QYS33" s="474"/>
      <c r="QYT33" s="474"/>
      <c r="QYU33" s="474"/>
      <c r="QYV33" s="474"/>
      <c r="QYW33" s="474"/>
      <c r="QYX33" s="474"/>
      <c r="QYY33" s="474"/>
      <c r="QYZ33" s="474"/>
      <c r="QZA33" s="474"/>
      <c r="QZB33" s="474"/>
      <c r="QZC33" s="474"/>
      <c r="QZD33" s="474"/>
      <c r="QZE33" s="474"/>
      <c r="QZF33" s="474"/>
      <c r="QZG33" s="474"/>
      <c r="QZH33" s="474"/>
      <c r="QZI33" s="474"/>
      <c r="QZJ33" s="474"/>
      <c r="QZK33" s="474"/>
      <c r="QZL33" s="474"/>
      <c r="QZM33" s="474"/>
      <c r="QZN33" s="474"/>
      <c r="QZO33" s="474"/>
      <c r="QZP33" s="474"/>
      <c r="QZQ33" s="474"/>
      <c r="QZR33" s="474"/>
      <c r="QZS33" s="474"/>
      <c r="QZT33" s="474"/>
      <c r="QZU33" s="474"/>
      <c r="QZV33" s="474"/>
      <c r="QZW33" s="474"/>
      <c r="QZX33" s="474"/>
      <c r="QZY33" s="474"/>
      <c r="QZZ33" s="474"/>
      <c r="RAA33" s="474"/>
      <c r="RAB33" s="474"/>
      <c r="RAC33" s="474"/>
      <c r="RAD33" s="474"/>
      <c r="RAE33" s="474"/>
      <c r="RAF33" s="474"/>
      <c r="RAG33" s="474"/>
      <c r="RAH33" s="474"/>
      <c r="RAI33" s="474"/>
      <c r="RAJ33" s="474"/>
      <c r="RAK33" s="474"/>
      <c r="RAL33" s="474"/>
      <c r="RAM33" s="474"/>
      <c r="RAN33" s="474"/>
      <c r="RAO33" s="474"/>
      <c r="RAP33" s="474"/>
      <c r="RAQ33" s="474"/>
      <c r="RAR33" s="474"/>
      <c r="RAS33" s="474"/>
      <c r="RAT33" s="474"/>
      <c r="RAU33" s="474"/>
      <c r="RAV33" s="474"/>
      <c r="RAW33" s="474"/>
      <c r="RAX33" s="474"/>
      <c r="RAY33" s="474"/>
      <c r="RAZ33" s="474"/>
      <c r="RBA33" s="474"/>
      <c r="RBB33" s="474"/>
      <c r="RBC33" s="474"/>
      <c r="RBD33" s="474"/>
      <c r="RBE33" s="474"/>
      <c r="RBF33" s="474"/>
      <c r="RBG33" s="474"/>
      <c r="RBH33" s="474"/>
      <c r="RBI33" s="474"/>
      <c r="RBJ33" s="474"/>
      <c r="RBK33" s="474"/>
      <c r="RBL33" s="474"/>
      <c r="RBM33" s="474"/>
      <c r="RBN33" s="474"/>
      <c r="RBO33" s="474"/>
      <c r="RBP33" s="474"/>
      <c r="RBQ33" s="474"/>
      <c r="RBR33" s="474"/>
      <c r="RBS33" s="474"/>
      <c r="RBT33" s="474"/>
      <c r="RBU33" s="474"/>
      <c r="RBV33" s="474"/>
      <c r="RBW33" s="474"/>
      <c r="RBX33" s="474"/>
      <c r="RBY33" s="474"/>
      <c r="RBZ33" s="474"/>
      <c r="RCA33" s="474"/>
      <c r="RCB33" s="474"/>
      <c r="RCC33" s="474"/>
      <c r="RCD33" s="474"/>
      <c r="RCE33" s="474"/>
      <c r="RCF33" s="474"/>
      <c r="RCG33" s="474"/>
      <c r="RCH33" s="474"/>
      <c r="RCI33" s="474"/>
      <c r="RCJ33" s="474"/>
      <c r="RCK33" s="474"/>
      <c r="RCL33" s="474"/>
      <c r="RCM33" s="474"/>
      <c r="RCN33" s="474"/>
      <c r="RCO33" s="474"/>
      <c r="RCP33" s="474"/>
      <c r="RCQ33" s="474"/>
      <c r="RCR33" s="474"/>
      <c r="RCS33" s="474"/>
      <c r="RCT33" s="474"/>
      <c r="RCU33" s="474"/>
      <c r="RCV33" s="474"/>
      <c r="RCW33" s="474"/>
      <c r="RCX33" s="474"/>
      <c r="RCY33" s="474"/>
      <c r="RCZ33" s="474"/>
      <c r="RDA33" s="474"/>
      <c r="RDB33" s="474"/>
      <c r="RDC33" s="474"/>
      <c r="RDD33" s="474"/>
      <c r="RDE33" s="474"/>
      <c r="RDF33" s="474"/>
      <c r="RDG33" s="474"/>
      <c r="RDH33" s="474"/>
      <c r="RDI33" s="474"/>
      <c r="RDJ33" s="474"/>
      <c r="RDK33" s="474"/>
      <c r="RDL33" s="474"/>
      <c r="RDM33" s="474"/>
      <c r="RDN33" s="474"/>
      <c r="RDO33" s="474"/>
      <c r="RDP33" s="474"/>
      <c r="RDQ33" s="474"/>
      <c r="RDR33" s="474"/>
      <c r="RDS33" s="474"/>
      <c r="RDT33" s="474"/>
      <c r="RDU33" s="474"/>
      <c r="RDV33" s="474"/>
      <c r="RDW33" s="474"/>
      <c r="RDX33" s="474"/>
      <c r="RDY33" s="474"/>
      <c r="RDZ33" s="474"/>
      <c r="REA33" s="474"/>
      <c r="REB33" s="474"/>
      <c r="REC33" s="474"/>
      <c r="RED33" s="474"/>
      <c r="REE33" s="474"/>
      <c r="REF33" s="474"/>
      <c r="REG33" s="474"/>
      <c r="REH33" s="474"/>
      <c r="REI33" s="474"/>
      <c r="REJ33" s="474"/>
      <c r="REK33" s="474"/>
      <c r="REL33" s="474"/>
      <c r="REM33" s="474"/>
      <c r="REN33" s="474"/>
      <c r="REO33" s="474"/>
      <c r="REP33" s="474"/>
      <c r="REQ33" s="474"/>
      <c r="RER33" s="474"/>
      <c r="RES33" s="474"/>
      <c r="RET33" s="474"/>
      <c r="REU33" s="474"/>
      <c r="REV33" s="474"/>
      <c r="REW33" s="474"/>
      <c r="REX33" s="474"/>
      <c r="REY33" s="474"/>
      <c r="REZ33" s="474"/>
      <c r="RFA33" s="474"/>
      <c r="RFB33" s="474"/>
      <c r="RFC33" s="474"/>
      <c r="RFD33" s="474"/>
      <c r="RFE33" s="474"/>
      <c r="RFF33" s="474"/>
      <c r="RFG33" s="474"/>
      <c r="RFH33" s="474"/>
      <c r="RFI33" s="474"/>
      <c r="RFJ33" s="474"/>
      <c r="RFK33" s="474"/>
      <c r="RFL33" s="474"/>
      <c r="RFM33" s="474"/>
      <c r="RFN33" s="474"/>
      <c r="RFO33" s="474"/>
      <c r="RFP33" s="474"/>
      <c r="RFQ33" s="474"/>
      <c r="RFR33" s="474"/>
      <c r="RFS33" s="474"/>
      <c r="RFT33" s="474"/>
      <c r="RFU33" s="474"/>
      <c r="RFV33" s="474"/>
      <c r="RFW33" s="474"/>
      <c r="RFX33" s="474"/>
      <c r="RFY33" s="474"/>
      <c r="RFZ33" s="474"/>
      <c r="RGA33" s="474"/>
      <c r="RGB33" s="474"/>
      <c r="RGC33" s="474"/>
      <c r="RGD33" s="474"/>
      <c r="RGE33" s="474"/>
      <c r="RGF33" s="474"/>
      <c r="RGG33" s="474"/>
      <c r="RGH33" s="474"/>
      <c r="RGI33" s="474"/>
      <c r="RGJ33" s="474"/>
      <c r="RGK33" s="474"/>
      <c r="RGL33" s="474"/>
      <c r="RGM33" s="474"/>
      <c r="RGN33" s="474"/>
      <c r="RGO33" s="474"/>
      <c r="RGP33" s="474"/>
      <c r="RGQ33" s="474"/>
      <c r="RGR33" s="474"/>
      <c r="RGS33" s="474"/>
      <c r="RGT33" s="474"/>
      <c r="RGU33" s="474"/>
      <c r="RGV33" s="474"/>
      <c r="RGW33" s="474"/>
      <c r="RGX33" s="474"/>
      <c r="RGY33" s="474"/>
      <c r="RGZ33" s="474"/>
      <c r="RHA33" s="474"/>
      <c r="RHB33" s="474"/>
      <c r="RHC33" s="474"/>
      <c r="RHD33" s="474"/>
      <c r="RHE33" s="474"/>
      <c r="RHF33" s="474"/>
      <c r="RHG33" s="474"/>
      <c r="RHH33" s="474"/>
      <c r="RHI33" s="474"/>
      <c r="RHJ33" s="474"/>
      <c r="RHK33" s="474"/>
      <c r="RHL33" s="474"/>
      <c r="RHM33" s="474"/>
      <c r="RHN33" s="474"/>
      <c r="RHO33" s="474"/>
      <c r="RHP33" s="474"/>
      <c r="RHQ33" s="474"/>
      <c r="RHR33" s="474"/>
      <c r="RHS33" s="474"/>
      <c r="RHT33" s="474"/>
      <c r="RHU33" s="474"/>
      <c r="RHV33" s="474"/>
      <c r="RHW33" s="474"/>
      <c r="RHX33" s="474"/>
      <c r="RHY33" s="474"/>
      <c r="RHZ33" s="474"/>
      <c r="RIA33" s="474"/>
      <c r="RIB33" s="474"/>
      <c r="RIC33" s="474"/>
      <c r="RID33" s="474"/>
      <c r="RIE33" s="474"/>
      <c r="RIF33" s="474"/>
      <c r="RIG33" s="474"/>
      <c r="RIH33" s="474"/>
      <c r="RII33" s="474"/>
      <c r="RIJ33" s="474"/>
      <c r="RIK33" s="474"/>
      <c r="RIL33" s="474"/>
      <c r="RIM33" s="474"/>
      <c r="RIN33" s="474"/>
      <c r="RIO33" s="474"/>
      <c r="RIP33" s="474"/>
      <c r="RIQ33" s="474"/>
      <c r="RIR33" s="474"/>
      <c r="RIS33" s="474"/>
      <c r="RIT33" s="474"/>
      <c r="RIU33" s="474"/>
      <c r="RIV33" s="474"/>
      <c r="RIW33" s="474"/>
      <c r="RIX33" s="474"/>
      <c r="RIY33" s="474"/>
      <c r="RIZ33" s="474"/>
      <c r="RJA33" s="474"/>
      <c r="RJB33" s="474"/>
      <c r="RJC33" s="474"/>
      <c r="RJD33" s="474"/>
      <c r="RJE33" s="474"/>
      <c r="RJF33" s="474"/>
      <c r="RJG33" s="474"/>
      <c r="RJH33" s="474"/>
      <c r="RJI33" s="474"/>
      <c r="RJJ33" s="474"/>
      <c r="RJK33" s="474"/>
      <c r="RJL33" s="474"/>
      <c r="RJM33" s="474"/>
      <c r="RJN33" s="474"/>
      <c r="RJO33" s="474"/>
      <c r="RJP33" s="474"/>
      <c r="RJQ33" s="474"/>
      <c r="RJR33" s="474"/>
      <c r="RJS33" s="474"/>
      <c r="RJT33" s="474"/>
      <c r="RJU33" s="474"/>
      <c r="RJV33" s="474"/>
      <c r="RJW33" s="474"/>
      <c r="RJX33" s="474"/>
      <c r="RJY33" s="474"/>
      <c r="RJZ33" s="474"/>
      <c r="RKA33" s="474"/>
      <c r="RKB33" s="474"/>
      <c r="RKC33" s="474"/>
      <c r="RKD33" s="474"/>
      <c r="RKE33" s="474"/>
      <c r="RKF33" s="474"/>
      <c r="RKG33" s="474"/>
      <c r="RKH33" s="474"/>
      <c r="RKI33" s="474"/>
      <c r="RKJ33" s="474"/>
      <c r="RKK33" s="474"/>
      <c r="RKL33" s="474"/>
      <c r="RKM33" s="474"/>
      <c r="RKN33" s="474"/>
      <c r="RKO33" s="474"/>
      <c r="RKP33" s="474"/>
      <c r="RKQ33" s="474"/>
      <c r="RKR33" s="474"/>
      <c r="RKS33" s="474"/>
      <c r="RKT33" s="474"/>
      <c r="RKU33" s="474"/>
      <c r="RKV33" s="474"/>
      <c r="RKW33" s="474"/>
      <c r="RKX33" s="474"/>
      <c r="RKY33" s="474"/>
      <c r="RKZ33" s="474"/>
      <c r="RLA33" s="474"/>
      <c r="RLB33" s="474"/>
      <c r="RLC33" s="474"/>
      <c r="RLD33" s="474"/>
      <c r="RLE33" s="474"/>
      <c r="RLF33" s="474"/>
      <c r="RLG33" s="474"/>
      <c r="RLH33" s="474"/>
      <c r="RLI33" s="474"/>
      <c r="RLJ33" s="474"/>
      <c r="RLK33" s="474"/>
      <c r="RLL33" s="474"/>
      <c r="RLM33" s="474"/>
      <c r="RLN33" s="474"/>
      <c r="RLO33" s="474"/>
      <c r="RLP33" s="474"/>
      <c r="RLQ33" s="474"/>
      <c r="RLR33" s="474"/>
      <c r="RLS33" s="474"/>
      <c r="RLT33" s="474"/>
      <c r="RLU33" s="474"/>
      <c r="RLV33" s="474"/>
      <c r="RLW33" s="474"/>
      <c r="RLX33" s="474"/>
      <c r="RLY33" s="474"/>
      <c r="RLZ33" s="474"/>
      <c r="RMA33" s="474"/>
      <c r="RMB33" s="474"/>
      <c r="RMC33" s="474"/>
      <c r="RMD33" s="474"/>
      <c r="RME33" s="474"/>
      <c r="RMF33" s="474"/>
      <c r="RMG33" s="474"/>
      <c r="RMH33" s="474"/>
      <c r="RMI33" s="474"/>
      <c r="RMJ33" s="474"/>
      <c r="RMK33" s="474"/>
      <c r="RML33" s="474"/>
      <c r="RMM33" s="474"/>
      <c r="RMN33" s="474"/>
      <c r="RMO33" s="474"/>
      <c r="RMP33" s="474"/>
      <c r="RMQ33" s="474"/>
      <c r="RMR33" s="474"/>
      <c r="RMS33" s="474"/>
      <c r="RMT33" s="474"/>
      <c r="RMU33" s="474"/>
      <c r="RMV33" s="474"/>
      <c r="RMW33" s="474"/>
      <c r="RMX33" s="474"/>
      <c r="RMY33" s="474"/>
      <c r="RMZ33" s="474"/>
      <c r="RNA33" s="474"/>
      <c r="RNB33" s="474"/>
      <c r="RNC33" s="474"/>
      <c r="RND33" s="474"/>
      <c r="RNE33" s="474"/>
      <c r="RNF33" s="474"/>
      <c r="RNG33" s="474"/>
      <c r="RNH33" s="474"/>
      <c r="RNI33" s="474"/>
      <c r="RNJ33" s="474"/>
      <c r="RNK33" s="474"/>
      <c r="RNL33" s="474"/>
      <c r="RNM33" s="474"/>
      <c r="RNN33" s="474"/>
      <c r="RNO33" s="474"/>
      <c r="RNP33" s="474"/>
      <c r="RNQ33" s="474"/>
      <c r="RNR33" s="474"/>
      <c r="RNS33" s="474"/>
      <c r="RNT33" s="474"/>
      <c r="RNU33" s="474"/>
      <c r="RNV33" s="474"/>
      <c r="RNW33" s="474"/>
      <c r="RNX33" s="474"/>
      <c r="RNY33" s="474"/>
      <c r="RNZ33" s="474"/>
      <c r="ROA33" s="474"/>
      <c r="ROB33" s="474"/>
      <c r="ROC33" s="474"/>
      <c r="ROD33" s="474"/>
      <c r="ROE33" s="474"/>
      <c r="ROF33" s="474"/>
      <c r="ROG33" s="474"/>
      <c r="ROH33" s="474"/>
      <c r="ROI33" s="474"/>
      <c r="ROJ33" s="474"/>
      <c r="ROK33" s="474"/>
      <c r="ROL33" s="474"/>
      <c r="ROM33" s="474"/>
      <c r="RON33" s="474"/>
      <c r="ROO33" s="474"/>
      <c r="ROP33" s="474"/>
      <c r="ROQ33" s="474"/>
      <c r="ROR33" s="474"/>
      <c r="ROS33" s="474"/>
      <c r="ROT33" s="474"/>
      <c r="ROU33" s="474"/>
      <c r="ROV33" s="474"/>
      <c r="ROW33" s="474"/>
      <c r="ROX33" s="474"/>
      <c r="ROY33" s="474"/>
      <c r="ROZ33" s="474"/>
      <c r="RPA33" s="474"/>
      <c r="RPB33" s="474"/>
      <c r="RPC33" s="474"/>
      <c r="RPD33" s="474"/>
      <c r="RPE33" s="474"/>
      <c r="RPF33" s="474"/>
      <c r="RPG33" s="474"/>
      <c r="RPH33" s="474"/>
      <c r="RPI33" s="474"/>
      <c r="RPJ33" s="474"/>
      <c r="RPK33" s="474"/>
      <c r="RPL33" s="474"/>
      <c r="RPM33" s="474"/>
      <c r="RPN33" s="474"/>
      <c r="RPO33" s="474"/>
      <c r="RPP33" s="474"/>
      <c r="RPQ33" s="474"/>
      <c r="RPR33" s="474"/>
      <c r="RPS33" s="474"/>
      <c r="RPT33" s="474"/>
      <c r="RPU33" s="474"/>
      <c r="RPV33" s="474"/>
      <c r="RPW33" s="474"/>
      <c r="RPX33" s="474"/>
      <c r="RPY33" s="474"/>
      <c r="RPZ33" s="474"/>
      <c r="RQA33" s="474"/>
      <c r="RQB33" s="474"/>
      <c r="RQC33" s="474"/>
      <c r="RQD33" s="474"/>
      <c r="RQE33" s="474"/>
      <c r="RQF33" s="474"/>
      <c r="RQG33" s="474"/>
      <c r="RQH33" s="474"/>
      <c r="RQI33" s="474"/>
      <c r="RQJ33" s="474"/>
      <c r="RQK33" s="474"/>
      <c r="RQL33" s="474"/>
      <c r="RQM33" s="474"/>
      <c r="RQN33" s="474"/>
      <c r="RQO33" s="474"/>
      <c r="RQP33" s="474"/>
      <c r="RQQ33" s="474"/>
      <c r="RQR33" s="474"/>
      <c r="RQS33" s="474"/>
      <c r="RQT33" s="474"/>
      <c r="RQU33" s="474"/>
      <c r="RQV33" s="474"/>
      <c r="RQW33" s="474"/>
      <c r="RQX33" s="474"/>
      <c r="RQY33" s="474"/>
      <c r="RQZ33" s="474"/>
      <c r="RRA33" s="474"/>
      <c r="RRB33" s="474"/>
      <c r="RRC33" s="474"/>
      <c r="RRD33" s="474"/>
      <c r="RRE33" s="474"/>
      <c r="RRF33" s="474"/>
      <c r="RRG33" s="474"/>
      <c r="RRH33" s="474"/>
      <c r="RRI33" s="474"/>
      <c r="RRJ33" s="474"/>
      <c r="RRK33" s="474"/>
      <c r="RRL33" s="474"/>
      <c r="RRM33" s="474"/>
      <c r="RRN33" s="474"/>
      <c r="RRO33" s="474"/>
      <c r="RRP33" s="474"/>
      <c r="RRQ33" s="474"/>
      <c r="RRR33" s="474"/>
      <c r="RRS33" s="474"/>
      <c r="RRT33" s="474"/>
      <c r="RRU33" s="474"/>
      <c r="RRV33" s="474"/>
      <c r="RRW33" s="474"/>
      <c r="RRX33" s="474"/>
      <c r="RRY33" s="474"/>
      <c r="RRZ33" s="474"/>
      <c r="RSA33" s="474"/>
      <c r="RSB33" s="474"/>
      <c r="RSC33" s="474"/>
      <c r="RSD33" s="474"/>
      <c r="RSE33" s="474"/>
      <c r="RSF33" s="474"/>
      <c r="RSG33" s="474"/>
      <c r="RSH33" s="474"/>
      <c r="RSI33" s="474"/>
      <c r="RSJ33" s="474"/>
      <c r="RSK33" s="474"/>
      <c r="RSL33" s="474"/>
      <c r="RSM33" s="474"/>
      <c r="RSN33" s="474"/>
      <c r="RSO33" s="474"/>
      <c r="RSP33" s="474"/>
      <c r="RSQ33" s="474"/>
      <c r="RSR33" s="474"/>
      <c r="RSS33" s="474"/>
      <c r="RST33" s="474"/>
      <c r="RSU33" s="474"/>
      <c r="RSV33" s="474"/>
      <c r="RSW33" s="474"/>
      <c r="RSX33" s="474"/>
      <c r="RSY33" s="474"/>
      <c r="RSZ33" s="474"/>
      <c r="RTA33" s="474"/>
      <c r="RTB33" s="474"/>
      <c r="RTC33" s="474"/>
      <c r="RTD33" s="474"/>
      <c r="RTE33" s="474"/>
      <c r="RTF33" s="474"/>
      <c r="RTG33" s="474"/>
      <c r="RTH33" s="474"/>
      <c r="RTI33" s="474"/>
      <c r="RTJ33" s="474"/>
      <c r="RTK33" s="474"/>
      <c r="RTL33" s="474"/>
      <c r="RTM33" s="474"/>
      <c r="RTN33" s="474"/>
      <c r="RTO33" s="474"/>
      <c r="RTP33" s="474"/>
      <c r="RTQ33" s="474"/>
      <c r="RTR33" s="474"/>
      <c r="RTS33" s="474"/>
      <c r="RTT33" s="474"/>
      <c r="RTU33" s="474"/>
      <c r="RTV33" s="474"/>
      <c r="RTW33" s="474"/>
      <c r="RTX33" s="474"/>
      <c r="RTY33" s="474"/>
      <c r="RTZ33" s="474"/>
      <c r="RUA33" s="474"/>
      <c r="RUB33" s="474"/>
      <c r="RUC33" s="474"/>
      <c r="RUD33" s="474"/>
      <c r="RUE33" s="474"/>
      <c r="RUF33" s="474"/>
      <c r="RUG33" s="474"/>
      <c r="RUH33" s="474"/>
      <c r="RUI33" s="474"/>
      <c r="RUJ33" s="474"/>
      <c r="RUK33" s="474"/>
      <c r="RUL33" s="474"/>
      <c r="RUM33" s="474"/>
      <c r="RUN33" s="474"/>
      <c r="RUO33" s="474"/>
      <c r="RUP33" s="474"/>
      <c r="RUQ33" s="474"/>
      <c r="RUR33" s="474"/>
      <c r="RUS33" s="474"/>
      <c r="RUT33" s="474"/>
      <c r="RUU33" s="474"/>
      <c r="RUV33" s="474"/>
      <c r="RUW33" s="474"/>
      <c r="RUX33" s="474"/>
      <c r="RUY33" s="474"/>
      <c r="RUZ33" s="474"/>
      <c r="RVA33" s="474"/>
      <c r="RVB33" s="474"/>
      <c r="RVC33" s="474"/>
      <c r="RVD33" s="474"/>
      <c r="RVE33" s="474"/>
      <c r="RVF33" s="474"/>
      <c r="RVG33" s="474"/>
      <c r="RVH33" s="474"/>
      <c r="RVI33" s="474"/>
      <c r="RVJ33" s="474"/>
      <c r="RVK33" s="474"/>
      <c r="RVL33" s="474"/>
      <c r="RVM33" s="474"/>
      <c r="RVN33" s="474"/>
      <c r="RVO33" s="474"/>
      <c r="RVP33" s="474"/>
      <c r="RVQ33" s="474"/>
      <c r="RVR33" s="474"/>
      <c r="RVS33" s="474"/>
      <c r="RVT33" s="474"/>
      <c r="RVU33" s="474"/>
      <c r="RVV33" s="474"/>
      <c r="RVW33" s="474"/>
      <c r="RVX33" s="474"/>
      <c r="RVY33" s="474"/>
      <c r="RVZ33" s="474"/>
      <c r="RWA33" s="474"/>
      <c r="RWB33" s="474"/>
      <c r="RWC33" s="474"/>
      <c r="RWD33" s="474"/>
      <c r="RWE33" s="474"/>
      <c r="RWF33" s="474"/>
      <c r="RWG33" s="474"/>
      <c r="RWH33" s="474"/>
      <c r="RWI33" s="474"/>
      <c r="RWJ33" s="474"/>
      <c r="RWK33" s="474"/>
      <c r="RWL33" s="474"/>
      <c r="RWM33" s="474"/>
      <c r="RWN33" s="474"/>
      <c r="RWO33" s="474"/>
      <c r="RWP33" s="474"/>
      <c r="RWQ33" s="474"/>
      <c r="RWR33" s="474"/>
      <c r="RWS33" s="474"/>
      <c r="RWT33" s="474"/>
      <c r="RWU33" s="474"/>
      <c r="RWV33" s="474"/>
      <c r="RWW33" s="474"/>
      <c r="RWX33" s="474"/>
      <c r="RWY33" s="474"/>
      <c r="RWZ33" s="474"/>
      <c r="RXA33" s="474"/>
      <c r="RXB33" s="474"/>
      <c r="RXC33" s="474"/>
      <c r="RXD33" s="474"/>
      <c r="RXE33" s="474"/>
      <c r="RXF33" s="474"/>
      <c r="RXG33" s="474"/>
      <c r="RXH33" s="474"/>
      <c r="RXI33" s="474"/>
      <c r="RXJ33" s="474"/>
      <c r="RXK33" s="474"/>
      <c r="RXL33" s="474"/>
      <c r="RXM33" s="474"/>
      <c r="RXN33" s="474"/>
      <c r="RXO33" s="474"/>
      <c r="RXP33" s="474"/>
      <c r="RXQ33" s="474"/>
      <c r="RXR33" s="474"/>
      <c r="RXS33" s="474"/>
      <c r="RXT33" s="474"/>
      <c r="RXU33" s="474"/>
      <c r="RXV33" s="474"/>
      <c r="RXW33" s="474"/>
      <c r="RXX33" s="474"/>
      <c r="RXY33" s="474"/>
      <c r="RXZ33" s="474"/>
      <c r="RYA33" s="474"/>
      <c r="RYB33" s="474"/>
      <c r="RYC33" s="474"/>
      <c r="RYD33" s="474"/>
      <c r="RYE33" s="474"/>
      <c r="RYF33" s="474"/>
      <c r="RYG33" s="474"/>
      <c r="RYH33" s="474"/>
      <c r="RYI33" s="474"/>
      <c r="RYJ33" s="474"/>
      <c r="RYK33" s="474"/>
      <c r="RYL33" s="474"/>
      <c r="RYM33" s="474"/>
      <c r="RYN33" s="474"/>
      <c r="RYO33" s="474"/>
      <c r="RYP33" s="474"/>
      <c r="RYQ33" s="474"/>
      <c r="RYR33" s="474"/>
      <c r="RYS33" s="474"/>
      <c r="RYT33" s="474"/>
      <c r="RYU33" s="474"/>
      <c r="RYV33" s="474"/>
      <c r="RYW33" s="474"/>
      <c r="RYX33" s="474"/>
      <c r="RYY33" s="474"/>
      <c r="RYZ33" s="474"/>
      <c r="RZA33" s="474"/>
      <c r="RZB33" s="474"/>
      <c r="RZC33" s="474"/>
      <c r="RZD33" s="474"/>
      <c r="RZE33" s="474"/>
      <c r="RZF33" s="474"/>
      <c r="RZG33" s="474"/>
      <c r="RZH33" s="474"/>
      <c r="RZI33" s="474"/>
      <c r="RZJ33" s="474"/>
      <c r="RZK33" s="474"/>
      <c r="RZL33" s="474"/>
      <c r="RZM33" s="474"/>
      <c r="RZN33" s="474"/>
      <c r="RZO33" s="474"/>
      <c r="RZP33" s="474"/>
      <c r="RZQ33" s="474"/>
      <c r="RZR33" s="474"/>
      <c r="RZS33" s="474"/>
      <c r="RZT33" s="474"/>
      <c r="RZU33" s="474"/>
      <c r="RZV33" s="474"/>
      <c r="RZW33" s="474"/>
      <c r="RZX33" s="474"/>
      <c r="RZY33" s="474"/>
      <c r="RZZ33" s="474"/>
      <c r="SAA33" s="474"/>
      <c r="SAB33" s="474"/>
      <c r="SAC33" s="474"/>
      <c r="SAD33" s="474"/>
      <c r="SAE33" s="474"/>
      <c r="SAF33" s="474"/>
      <c r="SAG33" s="474"/>
      <c r="SAH33" s="474"/>
      <c r="SAI33" s="474"/>
      <c r="SAJ33" s="474"/>
      <c r="SAK33" s="474"/>
      <c r="SAL33" s="474"/>
      <c r="SAM33" s="474"/>
      <c r="SAN33" s="474"/>
      <c r="SAO33" s="474"/>
      <c r="SAP33" s="474"/>
      <c r="SAQ33" s="474"/>
      <c r="SAR33" s="474"/>
      <c r="SAS33" s="474"/>
      <c r="SAT33" s="474"/>
      <c r="SAU33" s="474"/>
      <c r="SAV33" s="474"/>
      <c r="SAW33" s="474"/>
      <c r="SAX33" s="474"/>
      <c r="SAY33" s="474"/>
      <c r="SAZ33" s="474"/>
      <c r="SBA33" s="474"/>
      <c r="SBB33" s="474"/>
      <c r="SBC33" s="474"/>
      <c r="SBD33" s="474"/>
      <c r="SBE33" s="474"/>
      <c r="SBF33" s="474"/>
      <c r="SBG33" s="474"/>
      <c r="SBH33" s="474"/>
      <c r="SBI33" s="474"/>
      <c r="SBJ33" s="474"/>
      <c r="SBK33" s="474"/>
      <c r="SBL33" s="474"/>
      <c r="SBM33" s="474"/>
      <c r="SBN33" s="474"/>
      <c r="SBO33" s="474"/>
      <c r="SBP33" s="474"/>
      <c r="SBQ33" s="474"/>
      <c r="SBR33" s="474"/>
      <c r="SBS33" s="474"/>
      <c r="SBT33" s="474"/>
      <c r="SBU33" s="474"/>
      <c r="SBV33" s="474"/>
      <c r="SBW33" s="474"/>
      <c r="SBX33" s="474"/>
      <c r="SBY33" s="474"/>
      <c r="SBZ33" s="474"/>
      <c r="SCA33" s="474"/>
      <c r="SCB33" s="474"/>
      <c r="SCC33" s="474"/>
      <c r="SCD33" s="474"/>
      <c r="SCE33" s="474"/>
      <c r="SCF33" s="474"/>
      <c r="SCG33" s="474"/>
      <c r="SCH33" s="474"/>
      <c r="SCI33" s="474"/>
      <c r="SCJ33" s="474"/>
      <c r="SCK33" s="474"/>
      <c r="SCL33" s="474"/>
      <c r="SCM33" s="474"/>
      <c r="SCN33" s="474"/>
      <c r="SCO33" s="474"/>
      <c r="SCP33" s="474"/>
      <c r="SCQ33" s="474"/>
      <c r="SCR33" s="474"/>
      <c r="SCS33" s="474"/>
      <c r="SCT33" s="474"/>
      <c r="SCU33" s="474"/>
      <c r="SCV33" s="474"/>
      <c r="SCW33" s="474"/>
      <c r="SCX33" s="474"/>
      <c r="SCY33" s="474"/>
      <c r="SCZ33" s="474"/>
      <c r="SDA33" s="474"/>
      <c r="SDB33" s="474"/>
      <c r="SDC33" s="474"/>
      <c r="SDD33" s="474"/>
      <c r="SDE33" s="474"/>
      <c r="SDF33" s="474"/>
      <c r="SDG33" s="474"/>
      <c r="SDH33" s="474"/>
      <c r="SDI33" s="474"/>
      <c r="SDJ33" s="474"/>
      <c r="SDK33" s="474"/>
      <c r="SDL33" s="474"/>
      <c r="SDM33" s="474"/>
      <c r="SDN33" s="474"/>
      <c r="SDO33" s="474"/>
      <c r="SDP33" s="474"/>
      <c r="SDQ33" s="474"/>
      <c r="SDR33" s="474"/>
      <c r="SDS33" s="474"/>
      <c r="SDT33" s="474"/>
      <c r="SDU33" s="474"/>
      <c r="SDV33" s="474"/>
      <c r="SDW33" s="474"/>
      <c r="SDX33" s="474"/>
      <c r="SDY33" s="474"/>
      <c r="SDZ33" s="474"/>
      <c r="SEA33" s="474"/>
      <c r="SEB33" s="474"/>
      <c r="SEC33" s="474"/>
      <c r="SED33" s="474"/>
      <c r="SEE33" s="474"/>
      <c r="SEF33" s="474"/>
      <c r="SEG33" s="474"/>
      <c r="SEH33" s="474"/>
      <c r="SEI33" s="474"/>
      <c r="SEJ33" s="474"/>
      <c r="SEK33" s="474"/>
      <c r="SEL33" s="474"/>
      <c r="SEM33" s="474"/>
      <c r="SEN33" s="474"/>
      <c r="SEO33" s="474"/>
      <c r="SEP33" s="474"/>
      <c r="SEQ33" s="474"/>
      <c r="SER33" s="474"/>
      <c r="SES33" s="474"/>
      <c r="SET33" s="474"/>
      <c r="SEU33" s="474"/>
      <c r="SEV33" s="474"/>
      <c r="SEW33" s="474"/>
      <c r="SEX33" s="474"/>
      <c r="SEY33" s="474"/>
      <c r="SEZ33" s="474"/>
      <c r="SFA33" s="474"/>
      <c r="SFB33" s="474"/>
      <c r="SFC33" s="474"/>
      <c r="SFD33" s="474"/>
      <c r="SFE33" s="474"/>
      <c r="SFF33" s="474"/>
      <c r="SFG33" s="474"/>
      <c r="SFH33" s="474"/>
      <c r="SFI33" s="474"/>
      <c r="SFJ33" s="474"/>
      <c r="SFK33" s="474"/>
      <c r="SFL33" s="474"/>
      <c r="SFM33" s="474"/>
      <c r="SFN33" s="474"/>
      <c r="SFO33" s="474"/>
      <c r="SFP33" s="474"/>
      <c r="SFQ33" s="474"/>
      <c r="SFR33" s="474"/>
      <c r="SFS33" s="474"/>
      <c r="SFT33" s="474"/>
      <c r="SFU33" s="474"/>
      <c r="SFV33" s="474"/>
      <c r="SFW33" s="474"/>
      <c r="SFX33" s="474"/>
      <c r="SFY33" s="474"/>
      <c r="SFZ33" s="474"/>
      <c r="SGA33" s="474"/>
      <c r="SGB33" s="474"/>
      <c r="SGC33" s="474"/>
      <c r="SGD33" s="474"/>
      <c r="SGE33" s="474"/>
      <c r="SGF33" s="474"/>
      <c r="SGG33" s="474"/>
      <c r="SGH33" s="474"/>
      <c r="SGI33" s="474"/>
      <c r="SGJ33" s="474"/>
      <c r="SGK33" s="474"/>
      <c r="SGL33" s="474"/>
      <c r="SGM33" s="474"/>
      <c r="SGN33" s="474"/>
      <c r="SGO33" s="474"/>
      <c r="SGP33" s="474"/>
      <c r="SGQ33" s="474"/>
      <c r="SGR33" s="474"/>
      <c r="SGS33" s="474"/>
      <c r="SGT33" s="474"/>
      <c r="SGU33" s="474"/>
      <c r="SGV33" s="474"/>
      <c r="SGW33" s="474"/>
      <c r="SGX33" s="474"/>
      <c r="SGY33" s="474"/>
      <c r="SGZ33" s="474"/>
      <c r="SHA33" s="474"/>
      <c r="SHB33" s="474"/>
      <c r="SHC33" s="474"/>
      <c r="SHD33" s="474"/>
      <c r="SHE33" s="474"/>
      <c r="SHF33" s="474"/>
      <c r="SHG33" s="474"/>
      <c r="SHH33" s="474"/>
      <c r="SHI33" s="474"/>
      <c r="SHJ33" s="474"/>
      <c r="SHK33" s="474"/>
      <c r="SHL33" s="474"/>
      <c r="SHM33" s="474"/>
      <c r="SHN33" s="474"/>
      <c r="SHO33" s="474"/>
      <c r="SHP33" s="474"/>
      <c r="SHQ33" s="474"/>
      <c r="SHR33" s="474"/>
      <c r="SHS33" s="474"/>
      <c r="SHT33" s="474"/>
      <c r="SHU33" s="474"/>
      <c r="SHV33" s="474"/>
      <c r="SHW33" s="474"/>
      <c r="SHX33" s="474"/>
      <c r="SHY33" s="474"/>
      <c r="SHZ33" s="474"/>
      <c r="SIA33" s="474"/>
      <c r="SIB33" s="474"/>
      <c r="SIC33" s="474"/>
      <c r="SID33" s="474"/>
      <c r="SIE33" s="474"/>
      <c r="SIF33" s="474"/>
      <c r="SIG33" s="474"/>
      <c r="SIH33" s="474"/>
      <c r="SII33" s="474"/>
      <c r="SIJ33" s="474"/>
      <c r="SIK33" s="474"/>
      <c r="SIL33" s="474"/>
      <c r="SIM33" s="474"/>
      <c r="SIN33" s="474"/>
      <c r="SIO33" s="474"/>
      <c r="SIP33" s="474"/>
      <c r="SIQ33" s="474"/>
      <c r="SIR33" s="474"/>
      <c r="SIS33" s="474"/>
      <c r="SIT33" s="474"/>
      <c r="SIU33" s="474"/>
      <c r="SIV33" s="474"/>
      <c r="SIW33" s="474"/>
      <c r="SIX33" s="474"/>
      <c r="SIY33" s="474"/>
      <c r="SIZ33" s="474"/>
      <c r="SJA33" s="474"/>
      <c r="SJB33" s="474"/>
      <c r="SJC33" s="474"/>
      <c r="SJD33" s="474"/>
      <c r="SJE33" s="474"/>
      <c r="SJF33" s="474"/>
      <c r="SJG33" s="474"/>
      <c r="SJH33" s="474"/>
      <c r="SJI33" s="474"/>
      <c r="SJJ33" s="474"/>
      <c r="SJK33" s="474"/>
      <c r="SJL33" s="474"/>
      <c r="SJM33" s="474"/>
      <c r="SJN33" s="474"/>
      <c r="SJO33" s="474"/>
      <c r="SJP33" s="474"/>
      <c r="SJQ33" s="474"/>
      <c r="SJR33" s="474"/>
      <c r="SJS33" s="474"/>
      <c r="SJT33" s="474"/>
      <c r="SJU33" s="474"/>
      <c r="SJV33" s="474"/>
      <c r="SJW33" s="474"/>
      <c r="SJX33" s="474"/>
      <c r="SJY33" s="474"/>
      <c r="SJZ33" s="474"/>
      <c r="SKA33" s="474"/>
      <c r="SKB33" s="474"/>
      <c r="SKC33" s="474"/>
      <c r="SKD33" s="474"/>
      <c r="SKE33" s="474"/>
      <c r="SKF33" s="474"/>
      <c r="SKG33" s="474"/>
      <c r="SKH33" s="474"/>
      <c r="SKI33" s="474"/>
      <c r="SKJ33" s="474"/>
      <c r="SKK33" s="474"/>
      <c r="SKL33" s="474"/>
      <c r="SKM33" s="474"/>
      <c r="SKN33" s="474"/>
      <c r="SKO33" s="474"/>
      <c r="SKP33" s="474"/>
      <c r="SKQ33" s="474"/>
      <c r="SKR33" s="474"/>
      <c r="SKS33" s="474"/>
      <c r="SKT33" s="474"/>
      <c r="SKU33" s="474"/>
      <c r="SKV33" s="474"/>
      <c r="SKW33" s="474"/>
      <c r="SKX33" s="474"/>
      <c r="SKY33" s="474"/>
      <c r="SKZ33" s="474"/>
      <c r="SLA33" s="474"/>
      <c r="SLB33" s="474"/>
      <c r="SLC33" s="474"/>
      <c r="SLD33" s="474"/>
      <c r="SLE33" s="474"/>
      <c r="SLF33" s="474"/>
      <c r="SLG33" s="474"/>
      <c r="SLH33" s="474"/>
      <c r="SLI33" s="474"/>
      <c r="SLJ33" s="474"/>
      <c r="SLK33" s="474"/>
      <c r="SLL33" s="474"/>
      <c r="SLM33" s="474"/>
      <c r="SLN33" s="474"/>
      <c r="SLO33" s="474"/>
      <c r="SLP33" s="474"/>
      <c r="SLQ33" s="474"/>
      <c r="SLR33" s="474"/>
      <c r="SLS33" s="474"/>
      <c r="SLT33" s="474"/>
      <c r="SLU33" s="474"/>
      <c r="SLV33" s="474"/>
      <c r="SLW33" s="474"/>
      <c r="SLX33" s="474"/>
      <c r="SLY33" s="474"/>
      <c r="SLZ33" s="474"/>
      <c r="SMA33" s="474"/>
      <c r="SMB33" s="474"/>
      <c r="SMC33" s="474"/>
      <c r="SMD33" s="474"/>
      <c r="SME33" s="474"/>
      <c r="SMF33" s="474"/>
      <c r="SMG33" s="474"/>
      <c r="SMH33" s="474"/>
      <c r="SMI33" s="474"/>
      <c r="SMJ33" s="474"/>
      <c r="SMK33" s="474"/>
      <c r="SML33" s="474"/>
      <c r="SMM33" s="474"/>
      <c r="SMN33" s="474"/>
      <c r="SMO33" s="474"/>
      <c r="SMP33" s="474"/>
      <c r="SMQ33" s="474"/>
      <c r="SMR33" s="474"/>
      <c r="SMS33" s="474"/>
      <c r="SMT33" s="474"/>
      <c r="SMU33" s="474"/>
      <c r="SMV33" s="474"/>
      <c r="SMW33" s="474"/>
      <c r="SMX33" s="474"/>
      <c r="SMY33" s="474"/>
      <c r="SMZ33" s="474"/>
      <c r="SNA33" s="474"/>
      <c r="SNB33" s="474"/>
      <c r="SNC33" s="474"/>
      <c r="SND33" s="474"/>
      <c r="SNE33" s="474"/>
      <c r="SNF33" s="474"/>
      <c r="SNG33" s="474"/>
      <c r="SNH33" s="474"/>
      <c r="SNI33" s="474"/>
      <c r="SNJ33" s="474"/>
      <c r="SNK33" s="474"/>
      <c r="SNL33" s="474"/>
      <c r="SNM33" s="474"/>
      <c r="SNN33" s="474"/>
      <c r="SNO33" s="474"/>
      <c r="SNP33" s="474"/>
      <c r="SNQ33" s="474"/>
      <c r="SNR33" s="474"/>
      <c r="SNS33" s="474"/>
      <c r="SNT33" s="474"/>
      <c r="SNU33" s="474"/>
      <c r="SNV33" s="474"/>
      <c r="SNW33" s="474"/>
      <c r="SNX33" s="474"/>
      <c r="SNY33" s="474"/>
      <c r="SNZ33" s="474"/>
      <c r="SOA33" s="474"/>
      <c r="SOB33" s="474"/>
      <c r="SOC33" s="474"/>
      <c r="SOD33" s="474"/>
      <c r="SOE33" s="474"/>
      <c r="SOF33" s="474"/>
      <c r="SOG33" s="474"/>
      <c r="SOH33" s="474"/>
      <c r="SOI33" s="474"/>
      <c r="SOJ33" s="474"/>
      <c r="SOK33" s="474"/>
      <c r="SOL33" s="474"/>
      <c r="SOM33" s="474"/>
      <c r="SON33" s="474"/>
      <c r="SOO33" s="474"/>
      <c r="SOP33" s="474"/>
      <c r="SOQ33" s="474"/>
      <c r="SOR33" s="474"/>
      <c r="SOS33" s="474"/>
      <c r="SOT33" s="474"/>
      <c r="SOU33" s="474"/>
      <c r="SOV33" s="474"/>
      <c r="SOW33" s="474"/>
      <c r="SOX33" s="474"/>
      <c r="SOY33" s="474"/>
      <c r="SOZ33" s="474"/>
      <c r="SPA33" s="474"/>
      <c r="SPB33" s="474"/>
      <c r="SPC33" s="474"/>
      <c r="SPD33" s="474"/>
      <c r="SPE33" s="474"/>
      <c r="SPF33" s="474"/>
      <c r="SPG33" s="474"/>
      <c r="SPH33" s="474"/>
      <c r="SPI33" s="474"/>
      <c r="SPJ33" s="474"/>
      <c r="SPK33" s="474"/>
      <c r="SPL33" s="474"/>
      <c r="SPM33" s="474"/>
      <c r="SPN33" s="474"/>
      <c r="SPO33" s="474"/>
      <c r="SPP33" s="474"/>
      <c r="SPQ33" s="474"/>
      <c r="SPR33" s="474"/>
      <c r="SPS33" s="474"/>
      <c r="SPT33" s="474"/>
      <c r="SPU33" s="474"/>
      <c r="SPV33" s="474"/>
      <c r="SPW33" s="474"/>
      <c r="SPX33" s="474"/>
      <c r="SPY33" s="474"/>
      <c r="SPZ33" s="474"/>
      <c r="SQA33" s="474"/>
      <c r="SQB33" s="474"/>
      <c r="SQC33" s="474"/>
      <c r="SQD33" s="474"/>
      <c r="SQE33" s="474"/>
      <c r="SQF33" s="474"/>
      <c r="SQG33" s="474"/>
      <c r="SQH33" s="474"/>
      <c r="SQI33" s="474"/>
      <c r="SQJ33" s="474"/>
      <c r="SQK33" s="474"/>
      <c r="SQL33" s="474"/>
      <c r="SQM33" s="474"/>
      <c r="SQN33" s="474"/>
      <c r="SQO33" s="474"/>
      <c r="SQP33" s="474"/>
      <c r="SQQ33" s="474"/>
      <c r="SQR33" s="474"/>
      <c r="SQS33" s="474"/>
      <c r="SQT33" s="474"/>
      <c r="SQU33" s="474"/>
      <c r="SQV33" s="474"/>
      <c r="SQW33" s="474"/>
      <c r="SQX33" s="474"/>
      <c r="SQY33" s="474"/>
      <c r="SQZ33" s="474"/>
      <c r="SRA33" s="474"/>
      <c r="SRB33" s="474"/>
      <c r="SRC33" s="474"/>
      <c r="SRD33" s="474"/>
      <c r="SRE33" s="474"/>
      <c r="SRF33" s="474"/>
      <c r="SRG33" s="474"/>
      <c r="SRH33" s="474"/>
      <c r="SRI33" s="474"/>
      <c r="SRJ33" s="474"/>
      <c r="SRK33" s="474"/>
      <c r="SRL33" s="474"/>
      <c r="SRM33" s="474"/>
      <c r="SRN33" s="474"/>
      <c r="SRO33" s="474"/>
      <c r="SRP33" s="474"/>
      <c r="SRQ33" s="474"/>
      <c r="SRR33" s="474"/>
      <c r="SRS33" s="474"/>
      <c r="SRT33" s="474"/>
      <c r="SRU33" s="474"/>
      <c r="SRV33" s="474"/>
      <c r="SRW33" s="474"/>
      <c r="SRX33" s="474"/>
      <c r="SRY33" s="474"/>
      <c r="SRZ33" s="474"/>
      <c r="SSA33" s="474"/>
      <c r="SSB33" s="474"/>
      <c r="SSC33" s="474"/>
      <c r="SSD33" s="474"/>
      <c r="SSE33" s="474"/>
      <c r="SSF33" s="474"/>
      <c r="SSG33" s="474"/>
      <c r="SSH33" s="474"/>
      <c r="SSI33" s="474"/>
      <c r="SSJ33" s="474"/>
      <c r="SSK33" s="474"/>
      <c r="SSL33" s="474"/>
      <c r="SSM33" s="474"/>
      <c r="SSN33" s="474"/>
      <c r="SSO33" s="474"/>
      <c r="SSP33" s="474"/>
      <c r="SSQ33" s="474"/>
      <c r="SSR33" s="474"/>
      <c r="SSS33" s="474"/>
      <c r="SST33" s="474"/>
      <c r="SSU33" s="474"/>
      <c r="SSV33" s="474"/>
      <c r="SSW33" s="474"/>
      <c r="SSX33" s="474"/>
      <c r="SSY33" s="474"/>
      <c r="SSZ33" s="474"/>
      <c r="STA33" s="474"/>
      <c r="STB33" s="474"/>
      <c r="STC33" s="474"/>
      <c r="STD33" s="474"/>
      <c r="STE33" s="474"/>
      <c r="STF33" s="474"/>
      <c r="STG33" s="474"/>
      <c r="STH33" s="474"/>
      <c r="STI33" s="474"/>
      <c r="STJ33" s="474"/>
      <c r="STK33" s="474"/>
      <c r="STL33" s="474"/>
      <c r="STM33" s="474"/>
      <c r="STN33" s="474"/>
      <c r="STO33" s="474"/>
      <c r="STP33" s="474"/>
      <c r="STQ33" s="474"/>
      <c r="STR33" s="474"/>
      <c r="STS33" s="474"/>
      <c r="STT33" s="474"/>
      <c r="STU33" s="474"/>
      <c r="STV33" s="474"/>
      <c r="STW33" s="474"/>
      <c r="STX33" s="474"/>
      <c r="STY33" s="474"/>
      <c r="STZ33" s="474"/>
      <c r="SUA33" s="474"/>
      <c r="SUB33" s="474"/>
      <c r="SUC33" s="474"/>
      <c r="SUD33" s="474"/>
      <c r="SUE33" s="474"/>
      <c r="SUF33" s="474"/>
      <c r="SUG33" s="474"/>
      <c r="SUH33" s="474"/>
      <c r="SUI33" s="474"/>
      <c r="SUJ33" s="474"/>
      <c r="SUK33" s="474"/>
      <c r="SUL33" s="474"/>
      <c r="SUM33" s="474"/>
      <c r="SUN33" s="474"/>
      <c r="SUO33" s="474"/>
      <c r="SUP33" s="474"/>
      <c r="SUQ33" s="474"/>
      <c r="SUR33" s="474"/>
      <c r="SUS33" s="474"/>
      <c r="SUT33" s="474"/>
      <c r="SUU33" s="474"/>
      <c r="SUV33" s="474"/>
      <c r="SUW33" s="474"/>
      <c r="SUX33" s="474"/>
      <c r="SUY33" s="474"/>
      <c r="SUZ33" s="474"/>
      <c r="SVA33" s="474"/>
      <c r="SVB33" s="474"/>
      <c r="SVC33" s="474"/>
      <c r="SVD33" s="474"/>
      <c r="SVE33" s="474"/>
      <c r="SVF33" s="474"/>
      <c r="SVG33" s="474"/>
      <c r="SVH33" s="474"/>
      <c r="SVI33" s="474"/>
      <c r="SVJ33" s="474"/>
      <c r="SVK33" s="474"/>
      <c r="SVL33" s="474"/>
      <c r="SVM33" s="474"/>
      <c r="SVN33" s="474"/>
      <c r="SVO33" s="474"/>
      <c r="SVP33" s="474"/>
      <c r="SVQ33" s="474"/>
      <c r="SVR33" s="474"/>
      <c r="SVS33" s="474"/>
      <c r="SVT33" s="474"/>
      <c r="SVU33" s="474"/>
      <c r="SVV33" s="474"/>
      <c r="SVW33" s="474"/>
      <c r="SVX33" s="474"/>
      <c r="SVY33" s="474"/>
      <c r="SVZ33" s="474"/>
      <c r="SWA33" s="474"/>
      <c r="SWB33" s="474"/>
      <c r="SWC33" s="474"/>
      <c r="SWD33" s="474"/>
      <c r="SWE33" s="474"/>
      <c r="SWF33" s="474"/>
      <c r="SWG33" s="474"/>
      <c r="SWH33" s="474"/>
      <c r="SWI33" s="474"/>
      <c r="SWJ33" s="474"/>
      <c r="SWK33" s="474"/>
      <c r="SWL33" s="474"/>
      <c r="SWM33" s="474"/>
      <c r="SWN33" s="474"/>
      <c r="SWO33" s="474"/>
      <c r="SWP33" s="474"/>
      <c r="SWQ33" s="474"/>
      <c r="SWR33" s="474"/>
      <c r="SWS33" s="474"/>
      <c r="SWT33" s="474"/>
      <c r="SWU33" s="474"/>
      <c r="SWV33" s="474"/>
      <c r="SWW33" s="474"/>
      <c r="SWX33" s="474"/>
      <c r="SWY33" s="474"/>
      <c r="SWZ33" s="474"/>
      <c r="SXA33" s="474"/>
      <c r="SXB33" s="474"/>
      <c r="SXC33" s="474"/>
      <c r="SXD33" s="474"/>
      <c r="SXE33" s="474"/>
      <c r="SXF33" s="474"/>
      <c r="SXG33" s="474"/>
      <c r="SXH33" s="474"/>
      <c r="SXI33" s="474"/>
      <c r="SXJ33" s="474"/>
      <c r="SXK33" s="474"/>
      <c r="SXL33" s="474"/>
      <c r="SXM33" s="474"/>
      <c r="SXN33" s="474"/>
      <c r="SXO33" s="474"/>
      <c r="SXP33" s="474"/>
      <c r="SXQ33" s="474"/>
      <c r="SXR33" s="474"/>
      <c r="SXS33" s="474"/>
      <c r="SXT33" s="474"/>
      <c r="SXU33" s="474"/>
      <c r="SXV33" s="474"/>
      <c r="SXW33" s="474"/>
      <c r="SXX33" s="474"/>
      <c r="SXY33" s="474"/>
      <c r="SXZ33" s="474"/>
      <c r="SYA33" s="474"/>
      <c r="SYB33" s="474"/>
      <c r="SYC33" s="474"/>
      <c r="SYD33" s="474"/>
      <c r="SYE33" s="474"/>
      <c r="SYF33" s="474"/>
      <c r="SYG33" s="474"/>
      <c r="SYH33" s="474"/>
      <c r="SYI33" s="474"/>
      <c r="SYJ33" s="474"/>
      <c r="SYK33" s="474"/>
      <c r="SYL33" s="474"/>
      <c r="SYM33" s="474"/>
      <c r="SYN33" s="474"/>
      <c r="SYO33" s="474"/>
      <c r="SYP33" s="474"/>
      <c r="SYQ33" s="474"/>
      <c r="SYR33" s="474"/>
      <c r="SYS33" s="474"/>
      <c r="SYT33" s="474"/>
      <c r="SYU33" s="474"/>
      <c r="SYV33" s="474"/>
      <c r="SYW33" s="474"/>
      <c r="SYX33" s="474"/>
      <c r="SYY33" s="474"/>
      <c r="SYZ33" s="474"/>
      <c r="SZA33" s="474"/>
      <c r="SZB33" s="474"/>
      <c r="SZC33" s="474"/>
      <c r="SZD33" s="474"/>
      <c r="SZE33" s="474"/>
      <c r="SZF33" s="474"/>
      <c r="SZG33" s="474"/>
      <c r="SZH33" s="474"/>
      <c r="SZI33" s="474"/>
      <c r="SZJ33" s="474"/>
      <c r="SZK33" s="474"/>
      <c r="SZL33" s="474"/>
      <c r="SZM33" s="474"/>
      <c r="SZN33" s="474"/>
      <c r="SZO33" s="474"/>
      <c r="SZP33" s="474"/>
      <c r="SZQ33" s="474"/>
      <c r="SZR33" s="474"/>
      <c r="SZS33" s="474"/>
      <c r="SZT33" s="474"/>
      <c r="SZU33" s="474"/>
      <c r="SZV33" s="474"/>
      <c r="SZW33" s="474"/>
      <c r="SZX33" s="474"/>
      <c r="SZY33" s="474"/>
      <c r="SZZ33" s="474"/>
      <c r="TAA33" s="474"/>
      <c r="TAB33" s="474"/>
      <c r="TAC33" s="474"/>
      <c r="TAD33" s="474"/>
      <c r="TAE33" s="474"/>
      <c r="TAF33" s="474"/>
      <c r="TAG33" s="474"/>
      <c r="TAH33" s="474"/>
      <c r="TAI33" s="474"/>
      <c r="TAJ33" s="474"/>
      <c r="TAK33" s="474"/>
      <c r="TAL33" s="474"/>
      <c r="TAM33" s="474"/>
      <c r="TAN33" s="474"/>
      <c r="TAO33" s="474"/>
      <c r="TAP33" s="474"/>
      <c r="TAQ33" s="474"/>
      <c r="TAR33" s="474"/>
      <c r="TAS33" s="474"/>
      <c r="TAT33" s="474"/>
      <c r="TAU33" s="474"/>
      <c r="TAV33" s="474"/>
      <c r="TAW33" s="474"/>
      <c r="TAX33" s="474"/>
      <c r="TAY33" s="474"/>
      <c r="TAZ33" s="474"/>
      <c r="TBA33" s="474"/>
      <c r="TBB33" s="474"/>
      <c r="TBC33" s="474"/>
      <c r="TBD33" s="474"/>
      <c r="TBE33" s="474"/>
      <c r="TBF33" s="474"/>
      <c r="TBG33" s="474"/>
      <c r="TBH33" s="474"/>
      <c r="TBI33" s="474"/>
      <c r="TBJ33" s="474"/>
      <c r="TBK33" s="474"/>
      <c r="TBL33" s="474"/>
      <c r="TBM33" s="474"/>
      <c r="TBN33" s="474"/>
      <c r="TBO33" s="474"/>
      <c r="TBP33" s="474"/>
      <c r="TBQ33" s="474"/>
      <c r="TBR33" s="474"/>
      <c r="TBS33" s="474"/>
      <c r="TBT33" s="474"/>
      <c r="TBU33" s="474"/>
      <c r="TBV33" s="474"/>
      <c r="TBW33" s="474"/>
      <c r="TBX33" s="474"/>
      <c r="TBY33" s="474"/>
      <c r="TBZ33" s="474"/>
      <c r="TCA33" s="474"/>
      <c r="TCB33" s="474"/>
      <c r="TCC33" s="474"/>
      <c r="TCD33" s="474"/>
      <c r="TCE33" s="474"/>
      <c r="TCF33" s="474"/>
      <c r="TCG33" s="474"/>
      <c r="TCH33" s="474"/>
      <c r="TCI33" s="474"/>
      <c r="TCJ33" s="474"/>
      <c r="TCK33" s="474"/>
      <c r="TCL33" s="474"/>
      <c r="TCM33" s="474"/>
      <c r="TCN33" s="474"/>
      <c r="TCO33" s="474"/>
      <c r="TCP33" s="474"/>
      <c r="TCQ33" s="474"/>
      <c r="TCR33" s="474"/>
      <c r="TCS33" s="474"/>
      <c r="TCT33" s="474"/>
      <c r="TCU33" s="474"/>
      <c r="TCV33" s="474"/>
      <c r="TCW33" s="474"/>
      <c r="TCX33" s="474"/>
      <c r="TCY33" s="474"/>
      <c r="TCZ33" s="474"/>
      <c r="TDA33" s="474"/>
      <c r="TDB33" s="474"/>
      <c r="TDC33" s="474"/>
      <c r="TDD33" s="474"/>
      <c r="TDE33" s="474"/>
      <c r="TDF33" s="474"/>
      <c r="TDG33" s="474"/>
      <c r="TDH33" s="474"/>
      <c r="TDI33" s="474"/>
      <c r="TDJ33" s="474"/>
      <c r="TDK33" s="474"/>
      <c r="TDL33" s="474"/>
      <c r="TDM33" s="474"/>
      <c r="TDN33" s="474"/>
      <c r="TDO33" s="474"/>
      <c r="TDP33" s="474"/>
      <c r="TDQ33" s="474"/>
      <c r="TDR33" s="474"/>
      <c r="TDS33" s="474"/>
      <c r="TDT33" s="474"/>
      <c r="TDU33" s="474"/>
      <c r="TDV33" s="474"/>
      <c r="TDW33" s="474"/>
      <c r="TDX33" s="474"/>
      <c r="TDY33" s="474"/>
      <c r="TDZ33" s="474"/>
      <c r="TEA33" s="474"/>
      <c r="TEB33" s="474"/>
      <c r="TEC33" s="474"/>
      <c r="TED33" s="474"/>
      <c r="TEE33" s="474"/>
      <c r="TEF33" s="474"/>
      <c r="TEG33" s="474"/>
      <c r="TEH33" s="474"/>
      <c r="TEI33" s="474"/>
      <c r="TEJ33" s="474"/>
      <c r="TEK33" s="474"/>
      <c r="TEL33" s="474"/>
      <c r="TEM33" s="474"/>
      <c r="TEN33" s="474"/>
      <c r="TEO33" s="474"/>
      <c r="TEP33" s="474"/>
      <c r="TEQ33" s="474"/>
      <c r="TER33" s="474"/>
      <c r="TES33" s="474"/>
      <c r="TET33" s="474"/>
      <c r="TEU33" s="474"/>
      <c r="TEV33" s="474"/>
      <c r="TEW33" s="474"/>
      <c r="TEX33" s="474"/>
      <c r="TEY33" s="474"/>
      <c r="TEZ33" s="474"/>
      <c r="TFA33" s="474"/>
      <c r="TFB33" s="474"/>
      <c r="TFC33" s="474"/>
      <c r="TFD33" s="474"/>
      <c r="TFE33" s="474"/>
      <c r="TFF33" s="474"/>
      <c r="TFG33" s="474"/>
      <c r="TFH33" s="474"/>
      <c r="TFI33" s="474"/>
      <c r="TFJ33" s="474"/>
      <c r="TFK33" s="474"/>
      <c r="TFL33" s="474"/>
      <c r="TFM33" s="474"/>
      <c r="TFN33" s="474"/>
      <c r="TFO33" s="474"/>
      <c r="TFP33" s="474"/>
      <c r="TFQ33" s="474"/>
      <c r="TFR33" s="474"/>
      <c r="TFS33" s="474"/>
      <c r="TFT33" s="474"/>
      <c r="TFU33" s="474"/>
      <c r="TFV33" s="474"/>
      <c r="TFW33" s="474"/>
      <c r="TFX33" s="474"/>
      <c r="TFY33" s="474"/>
      <c r="TFZ33" s="474"/>
      <c r="TGA33" s="474"/>
      <c r="TGB33" s="474"/>
      <c r="TGC33" s="474"/>
      <c r="TGD33" s="474"/>
      <c r="TGE33" s="474"/>
      <c r="TGF33" s="474"/>
      <c r="TGG33" s="474"/>
      <c r="TGH33" s="474"/>
      <c r="TGI33" s="474"/>
      <c r="TGJ33" s="474"/>
      <c r="TGK33" s="474"/>
      <c r="TGL33" s="474"/>
      <c r="TGM33" s="474"/>
      <c r="TGN33" s="474"/>
      <c r="TGO33" s="474"/>
      <c r="TGP33" s="474"/>
      <c r="TGQ33" s="474"/>
      <c r="TGR33" s="474"/>
      <c r="TGS33" s="474"/>
      <c r="TGT33" s="474"/>
      <c r="TGU33" s="474"/>
      <c r="TGV33" s="474"/>
      <c r="TGW33" s="474"/>
      <c r="TGX33" s="474"/>
      <c r="TGY33" s="474"/>
      <c r="TGZ33" s="474"/>
      <c r="THA33" s="474"/>
      <c r="THB33" s="474"/>
      <c r="THC33" s="474"/>
      <c r="THD33" s="474"/>
      <c r="THE33" s="474"/>
      <c r="THF33" s="474"/>
      <c r="THG33" s="474"/>
      <c r="THH33" s="474"/>
      <c r="THI33" s="474"/>
      <c r="THJ33" s="474"/>
      <c r="THK33" s="474"/>
      <c r="THL33" s="474"/>
      <c r="THM33" s="474"/>
      <c r="THN33" s="474"/>
      <c r="THO33" s="474"/>
      <c r="THP33" s="474"/>
      <c r="THQ33" s="474"/>
      <c r="THR33" s="474"/>
      <c r="THS33" s="474"/>
      <c r="THT33" s="474"/>
      <c r="THU33" s="474"/>
      <c r="THV33" s="474"/>
      <c r="THW33" s="474"/>
      <c r="THX33" s="474"/>
      <c r="THY33" s="474"/>
      <c r="THZ33" s="474"/>
      <c r="TIA33" s="474"/>
      <c r="TIB33" s="474"/>
      <c r="TIC33" s="474"/>
      <c r="TID33" s="474"/>
      <c r="TIE33" s="474"/>
      <c r="TIF33" s="474"/>
      <c r="TIG33" s="474"/>
      <c r="TIH33" s="474"/>
      <c r="TII33" s="474"/>
      <c r="TIJ33" s="474"/>
      <c r="TIK33" s="474"/>
      <c r="TIL33" s="474"/>
      <c r="TIM33" s="474"/>
      <c r="TIN33" s="474"/>
      <c r="TIO33" s="474"/>
      <c r="TIP33" s="474"/>
      <c r="TIQ33" s="474"/>
      <c r="TIR33" s="474"/>
      <c r="TIS33" s="474"/>
      <c r="TIT33" s="474"/>
      <c r="TIU33" s="474"/>
      <c r="TIV33" s="474"/>
      <c r="TIW33" s="474"/>
      <c r="TIX33" s="474"/>
      <c r="TIY33" s="474"/>
      <c r="TIZ33" s="474"/>
      <c r="TJA33" s="474"/>
      <c r="TJB33" s="474"/>
      <c r="TJC33" s="474"/>
      <c r="TJD33" s="474"/>
      <c r="TJE33" s="474"/>
      <c r="TJF33" s="474"/>
      <c r="TJG33" s="474"/>
      <c r="TJH33" s="474"/>
      <c r="TJI33" s="474"/>
      <c r="TJJ33" s="474"/>
      <c r="TJK33" s="474"/>
      <c r="TJL33" s="474"/>
      <c r="TJM33" s="474"/>
      <c r="TJN33" s="474"/>
      <c r="TJO33" s="474"/>
      <c r="TJP33" s="474"/>
      <c r="TJQ33" s="474"/>
      <c r="TJR33" s="474"/>
      <c r="TJS33" s="474"/>
      <c r="TJT33" s="474"/>
      <c r="TJU33" s="474"/>
      <c r="TJV33" s="474"/>
      <c r="TJW33" s="474"/>
      <c r="TJX33" s="474"/>
      <c r="TJY33" s="474"/>
      <c r="TJZ33" s="474"/>
      <c r="TKA33" s="474"/>
      <c r="TKB33" s="474"/>
      <c r="TKC33" s="474"/>
      <c r="TKD33" s="474"/>
      <c r="TKE33" s="474"/>
      <c r="TKF33" s="474"/>
      <c r="TKG33" s="474"/>
      <c r="TKH33" s="474"/>
      <c r="TKI33" s="474"/>
      <c r="TKJ33" s="474"/>
      <c r="TKK33" s="474"/>
      <c r="TKL33" s="474"/>
      <c r="TKM33" s="474"/>
      <c r="TKN33" s="474"/>
      <c r="TKO33" s="474"/>
      <c r="TKP33" s="474"/>
      <c r="TKQ33" s="474"/>
      <c r="TKR33" s="474"/>
      <c r="TKS33" s="474"/>
      <c r="TKT33" s="474"/>
      <c r="TKU33" s="474"/>
      <c r="TKV33" s="474"/>
      <c r="TKW33" s="474"/>
      <c r="TKX33" s="474"/>
      <c r="TKY33" s="474"/>
      <c r="TKZ33" s="474"/>
      <c r="TLA33" s="474"/>
      <c r="TLB33" s="474"/>
      <c r="TLC33" s="474"/>
      <c r="TLD33" s="474"/>
      <c r="TLE33" s="474"/>
      <c r="TLF33" s="474"/>
      <c r="TLG33" s="474"/>
      <c r="TLH33" s="474"/>
      <c r="TLI33" s="474"/>
      <c r="TLJ33" s="474"/>
      <c r="TLK33" s="474"/>
      <c r="TLL33" s="474"/>
      <c r="TLM33" s="474"/>
      <c r="TLN33" s="474"/>
      <c r="TLO33" s="474"/>
      <c r="TLP33" s="474"/>
      <c r="TLQ33" s="474"/>
      <c r="TLR33" s="474"/>
      <c r="TLS33" s="474"/>
      <c r="TLT33" s="474"/>
      <c r="TLU33" s="474"/>
      <c r="TLV33" s="474"/>
      <c r="TLW33" s="474"/>
      <c r="TLX33" s="474"/>
      <c r="TLY33" s="474"/>
      <c r="TLZ33" s="474"/>
      <c r="TMA33" s="474"/>
      <c r="TMB33" s="474"/>
      <c r="TMC33" s="474"/>
      <c r="TMD33" s="474"/>
      <c r="TME33" s="474"/>
      <c r="TMF33" s="474"/>
      <c r="TMG33" s="474"/>
      <c r="TMH33" s="474"/>
      <c r="TMI33" s="474"/>
      <c r="TMJ33" s="474"/>
      <c r="TMK33" s="474"/>
      <c r="TML33" s="474"/>
      <c r="TMM33" s="474"/>
      <c r="TMN33" s="474"/>
      <c r="TMO33" s="474"/>
      <c r="TMP33" s="474"/>
      <c r="TMQ33" s="474"/>
      <c r="TMR33" s="474"/>
      <c r="TMS33" s="474"/>
      <c r="TMT33" s="474"/>
      <c r="TMU33" s="474"/>
      <c r="TMV33" s="474"/>
      <c r="TMW33" s="474"/>
      <c r="TMX33" s="474"/>
      <c r="TMY33" s="474"/>
      <c r="TMZ33" s="474"/>
      <c r="TNA33" s="474"/>
      <c r="TNB33" s="474"/>
      <c r="TNC33" s="474"/>
      <c r="TND33" s="474"/>
      <c r="TNE33" s="474"/>
      <c r="TNF33" s="474"/>
      <c r="TNG33" s="474"/>
      <c r="TNH33" s="474"/>
      <c r="TNI33" s="474"/>
      <c r="TNJ33" s="474"/>
      <c r="TNK33" s="474"/>
      <c r="TNL33" s="474"/>
      <c r="TNM33" s="474"/>
      <c r="TNN33" s="474"/>
      <c r="TNO33" s="474"/>
      <c r="TNP33" s="474"/>
      <c r="TNQ33" s="474"/>
      <c r="TNR33" s="474"/>
      <c r="TNS33" s="474"/>
      <c r="TNT33" s="474"/>
      <c r="TNU33" s="474"/>
      <c r="TNV33" s="474"/>
      <c r="TNW33" s="474"/>
      <c r="TNX33" s="474"/>
      <c r="TNY33" s="474"/>
      <c r="TNZ33" s="474"/>
      <c r="TOA33" s="474"/>
      <c r="TOB33" s="474"/>
      <c r="TOC33" s="474"/>
      <c r="TOD33" s="474"/>
      <c r="TOE33" s="474"/>
      <c r="TOF33" s="474"/>
      <c r="TOG33" s="474"/>
      <c r="TOH33" s="474"/>
      <c r="TOI33" s="474"/>
      <c r="TOJ33" s="474"/>
      <c r="TOK33" s="474"/>
      <c r="TOL33" s="474"/>
      <c r="TOM33" s="474"/>
      <c r="TON33" s="474"/>
      <c r="TOO33" s="474"/>
      <c r="TOP33" s="474"/>
      <c r="TOQ33" s="474"/>
      <c r="TOR33" s="474"/>
      <c r="TOS33" s="474"/>
      <c r="TOT33" s="474"/>
      <c r="TOU33" s="474"/>
      <c r="TOV33" s="474"/>
      <c r="TOW33" s="474"/>
      <c r="TOX33" s="474"/>
      <c r="TOY33" s="474"/>
      <c r="TOZ33" s="474"/>
      <c r="TPA33" s="474"/>
      <c r="TPB33" s="474"/>
      <c r="TPC33" s="474"/>
      <c r="TPD33" s="474"/>
      <c r="TPE33" s="474"/>
      <c r="TPF33" s="474"/>
      <c r="TPG33" s="474"/>
      <c r="TPH33" s="474"/>
      <c r="TPI33" s="474"/>
      <c r="TPJ33" s="474"/>
      <c r="TPK33" s="474"/>
      <c r="TPL33" s="474"/>
      <c r="TPM33" s="474"/>
      <c r="TPN33" s="474"/>
      <c r="TPO33" s="474"/>
      <c r="TPP33" s="474"/>
      <c r="TPQ33" s="474"/>
      <c r="TPR33" s="474"/>
      <c r="TPS33" s="474"/>
      <c r="TPT33" s="474"/>
      <c r="TPU33" s="474"/>
      <c r="TPV33" s="474"/>
      <c r="TPW33" s="474"/>
      <c r="TPX33" s="474"/>
      <c r="TPY33" s="474"/>
      <c r="TPZ33" s="474"/>
      <c r="TQA33" s="474"/>
      <c r="TQB33" s="474"/>
      <c r="TQC33" s="474"/>
      <c r="TQD33" s="474"/>
      <c r="TQE33" s="474"/>
      <c r="TQF33" s="474"/>
      <c r="TQG33" s="474"/>
      <c r="TQH33" s="474"/>
      <c r="TQI33" s="474"/>
      <c r="TQJ33" s="474"/>
      <c r="TQK33" s="474"/>
      <c r="TQL33" s="474"/>
      <c r="TQM33" s="474"/>
      <c r="TQN33" s="474"/>
      <c r="TQO33" s="474"/>
      <c r="TQP33" s="474"/>
      <c r="TQQ33" s="474"/>
      <c r="TQR33" s="474"/>
      <c r="TQS33" s="474"/>
      <c r="TQT33" s="474"/>
      <c r="TQU33" s="474"/>
      <c r="TQV33" s="474"/>
      <c r="TQW33" s="474"/>
      <c r="TQX33" s="474"/>
      <c r="TQY33" s="474"/>
      <c r="TQZ33" s="474"/>
      <c r="TRA33" s="474"/>
      <c r="TRB33" s="474"/>
      <c r="TRC33" s="474"/>
      <c r="TRD33" s="474"/>
      <c r="TRE33" s="474"/>
      <c r="TRF33" s="474"/>
      <c r="TRG33" s="474"/>
      <c r="TRH33" s="474"/>
      <c r="TRI33" s="474"/>
      <c r="TRJ33" s="474"/>
      <c r="TRK33" s="474"/>
      <c r="TRL33" s="474"/>
      <c r="TRM33" s="474"/>
      <c r="TRN33" s="474"/>
      <c r="TRO33" s="474"/>
      <c r="TRP33" s="474"/>
      <c r="TRQ33" s="474"/>
      <c r="TRR33" s="474"/>
      <c r="TRS33" s="474"/>
      <c r="TRT33" s="474"/>
      <c r="TRU33" s="474"/>
      <c r="TRV33" s="474"/>
      <c r="TRW33" s="474"/>
      <c r="TRX33" s="474"/>
      <c r="TRY33" s="474"/>
      <c r="TRZ33" s="474"/>
      <c r="TSA33" s="474"/>
      <c r="TSB33" s="474"/>
      <c r="TSC33" s="474"/>
      <c r="TSD33" s="474"/>
      <c r="TSE33" s="474"/>
      <c r="TSF33" s="474"/>
      <c r="TSG33" s="474"/>
      <c r="TSH33" s="474"/>
      <c r="TSI33" s="474"/>
      <c r="TSJ33" s="474"/>
      <c r="TSK33" s="474"/>
      <c r="TSL33" s="474"/>
      <c r="TSM33" s="474"/>
      <c r="TSN33" s="474"/>
      <c r="TSO33" s="474"/>
      <c r="TSP33" s="474"/>
      <c r="TSQ33" s="474"/>
      <c r="TSR33" s="474"/>
      <c r="TSS33" s="474"/>
      <c r="TST33" s="474"/>
      <c r="TSU33" s="474"/>
      <c r="TSV33" s="474"/>
      <c r="TSW33" s="474"/>
      <c r="TSX33" s="474"/>
      <c r="TSY33" s="474"/>
      <c r="TSZ33" s="474"/>
      <c r="TTA33" s="474"/>
      <c r="TTB33" s="474"/>
      <c r="TTC33" s="474"/>
      <c r="TTD33" s="474"/>
      <c r="TTE33" s="474"/>
      <c r="TTF33" s="474"/>
      <c r="TTG33" s="474"/>
      <c r="TTH33" s="474"/>
      <c r="TTI33" s="474"/>
      <c r="TTJ33" s="474"/>
      <c r="TTK33" s="474"/>
      <c r="TTL33" s="474"/>
      <c r="TTM33" s="474"/>
      <c r="TTN33" s="474"/>
      <c r="TTO33" s="474"/>
      <c r="TTP33" s="474"/>
      <c r="TTQ33" s="474"/>
      <c r="TTR33" s="474"/>
      <c r="TTS33" s="474"/>
      <c r="TTT33" s="474"/>
      <c r="TTU33" s="474"/>
      <c r="TTV33" s="474"/>
      <c r="TTW33" s="474"/>
      <c r="TTX33" s="474"/>
      <c r="TTY33" s="474"/>
      <c r="TTZ33" s="474"/>
      <c r="TUA33" s="474"/>
      <c r="TUB33" s="474"/>
      <c r="TUC33" s="474"/>
      <c r="TUD33" s="474"/>
      <c r="TUE33" s="474"/>
      <c r="TUF33" s="474"/>
      <c r="TUG33" s="474"/>
      <c r="TUH33" s="474"/>
      <c r="TUI33" s="474"/>
      <c r="TUJ33" s="474"/>
      <c r="TUK33" s="474"/>
      <c r="TUL33" s="474"/>
      <c r="TUM33" s="474"/>
      <c r="TUN33" s="474"/>
      <c r="TUO33" s="474"/>
      <c r="TUP33" s="474"/>
      <c r="TUQ33" s="474"/>
      <c r="TUR33" s="474"/>
      <c r="TUS33" s="474"/>
      <c r="TUT33" s="474"/>
      <c r="TUU33" s="474"/>
      <c r="TUV33" s="474"/>
      <c r="TUW33" s="474"/>
      <c r="TUX33" s="474"/>
      <c r="TUY33" s="474"/>
      <c r="TUZ33" s="474"/>
      <c r="TVA33" s="474"/>
      <c r="TVB33" s="474"/>
      <c r="TVC33" s="474"/>
      <c r="TVD33" s="474"/>
      <c r="TVE33" s="474"/>
      <c r="TVF33" s="474"/>
      <c r="TVG33" s="474"/>
      <c r="TVH33" s="474"/>
      <c r="TVI33" s="474"/>
      <c r="TVJ33" s="474"/>
      <c r="TVK33" s="474"/>
      <c r="TVL33" s="474"/>
      <c r="TVM33" s="474"/>
      <c r="TVN33" s="474"/>
      <c r="TVO33" s="474"/>
      <c r="TVP33" s="474"/>
      <c r="TVQ33" s="474"/>
      <c r="TVR33" s="474"/>
      <c r="TVS33" s="474"/>
      <c r="TVT33" s="474"/>
      <c r="TVU33" s="474"/>
      <c r="TVV33" s="474"/>
      <c r="TVW33" s="474"/>
      <c r="TVX33" s="474"/>
      <c r="TVY33" s="474"/>
      <c r="TVZ33" s="474"/>
      <c r="TWA33" s="474"/>
      <c r="TWB33" s="474"/>
      <c r="TWC33" s="474"/>
      <c r="TWD33" s="474"/>
      <c r="TWE33" s="474"/>
      <c r="TWF33" s="474"/>
      <c r="TWG33" s="474"/>
      <c r="TWH33" s="474"/>
      <c r="TWI33" s="474"/>
      <c r="TWJ33" s="474"/>
      <c r="TWK33" s="474"/>
      <c r="TWL33" s="474"/>
      <c r="TWM33" s="474"/>
      <c r="TWN33" s="474"/>
      <c r="TWO33" s="474"/>
      <c r="TWP33" s="474"/>
      <c r="TWQ33" s="474"/>
      <c r="TWR33" s="474"/>
      <c r="TWS33" s="474"/>
      <c r="TWT33" s="474"/>
      <c r="TWU33" s="474"/>
      <c r="TWV33" s="474"/>
      <c r="TWW33" s="474"/>
      <c r="TWX33" s="474"/>
      <c r="TWY33" s="474"/>
      <c r="TWZ33" s="474"/>
      <c r="TXA33" s="474"/>
      <c r="TXB33" s="474"/>
      <c r="TXC33" s="474"/>
      <c r="TXD33" s="474"/>
      <c r="TXE33" s="474"/>
      <c r="TXF33" s="474"/>
      <c r="TXG33" s="474"/>
      <c r="TXH33" s="474"/>
      <c r="TXI33" s="474"/>
      <c r="TXJ33" s="474"/>
      <c r="TXK33" s="474"/>
      <c r="TXL33" s="474"/>
      <c r="TXM33" s="474"/>
      <c r="TXN33" s="474"/>
      <c r="TXO33" s="474"/>
      <c r="TXP33" s="474"/>
      <c r="TXQ33" s="474"/>
      <c r="TXR33" s="474"/>
      <c r="TXS33" s="474"/>
      <c r="TXT33" s="474"/>
      <c r="TXU33" s="474"/>
      <c r="TXV33" s="474"/>
      <c r="TXW33" s="474"/>
      <c r="TXX33" s="474"/>
      <c r="TXY33" s="474"/>
      <c r="TXZ33" s="474"/>
      <c r="TYA33" s="474"/>
      <c r="TYB33" s="474"/>
      <c r="TYC33" s="474"/>
      <c r="TYD33" s="474"/>
      <c r="TYE33" s="474"/>
      <c r="TYF33" s="474"/>
      <c r="TYG33" s="474"/>
      <c r="TYH33" s="474"/>
      <c r="TYI33" s="474"/>
      <c r="TYJ33" s="474"/>
      <c r="TYK33" s="474"/>
      <c r="TYL33" s="474"/>
      <c r="TYM33" s="474"/>
      <c r="TYN33" s="474"/>
      <c r="TYO33" s="474"/>
      <c r="TYP33" s="474"/>
      <c r="TYQ33" s="474"/>
      <c r="TYR33" s="474"/>
      <c r="TYS33" s="474"/>
      <c r="TYT33" s="474"/>
      <c r="TYU33" s="474"/>
      <c r="TYV33" s="474"/>
      <c r="TYW33" s="474"/>
      <c r="TYX33" s="474"/>
      <c r="TYY33" s="474"/>
      <c r="TYZ33" s="474"/>
      <c r="TZA33" s="474"/>
      <c r="TZB33" s="474"/>
      <c r="TZC33" s="474"/>
      <c r="TZD33" s="474"/>
      <c r="TZE33" s="474"/>
      <c r="TZF33" s="474"/>
      <c r="TZG33" s="474"/>
      <c r="TZH33" s="474"/>
      <c r="TZI33" s="474"/>
      <c r="TZJ33" s="474"/>
      <c r="TZK33" s="474"/>
      <c r="TZL33" s="474"/>
      <c r="TZM33" s="474"/>
      <c r="TZN33" s="474"/>
      <c r="TZO33" s="474"/>
      <c r="TZP33" s="474"/>
      <c r="TZQ33" s="474"/>
      <c r="TZR33" s="474"/>
      <c r="TZS33" s="474"/>
      <c r="TZT33" s="474"/>
      <c r="TZU33" s="474"/>
      <c r="TZV33" s="474"/>
      <c r="TZW33" s="474"/>
      <c r="TZX33" s="474"/>
      <c r="TZY33" s="474"/>
      <c r="TZZ33" s="474"/>
      <c r="UAA33" s="474"/>
      <c r="UAB33" s="474"/>
      <c r="UAC33" s="474"/>
      <c r="UAD33" s="474"/>
      <c r="UAE33" s="474"/>
      <c r="UAF33" s="474"/>
      <c r="UAG33" s="474"/>
      <c r="UAH33" s="474"/>
      <c r="UAI33" s="474"/>
      <c r="UAJ33" s="474"/>
      <c r="UAK33" s="474"/>
      <c r="UAL33" s="474"/>
      <c r="UAM33" s="474"/>
      <c r="UAN33" s="474"/>
      <c r="UAO33" s="474"/>
      <c r="UAP33" s="474"/>
      <c r="UAQ33" s="474"/>
      <c r="UAR33" s="474"/>
      <c r="UAS33" s="474"/>
      <c r="UAT33" s="474"/>
      <c r="UAU33" s="474"/>
      <c r="UAV33" s="474"/>
      <c r="UAW33" s="474"/>
      <c r="UAX33" s="474"/>
      <c r="UAY33" s="474"/>
      <c r="UAZ33" s="474"/>
      <c r="UBA33" s="474"/>
      <c r="UBB33" s="474"/>
      <c r="UBC33" s="474"/>
      <c r="UBD33" s="474"/>
      <c r="UBE33" s="474"/>
      <c r="UBF33" s="474"/>
      <c r="UBG33" s="474"/>
      <c r="UBH33" s="474"/>
      <c r="UBI33" s="474"/>
      <c r="UBJ33" s="474"/>
      <c r="UBK33" s="474"/>
      <c r="UBL33" s="474"/>
      <c r="UBM33" s="474"/>
      <c r="UBN33" s="474"/>
      <c r="UBO33" s="474"/>
      <c r="UBP33" s="474"/>
      <c r="UBQ33" s="474"/>
      <c r="UBR33" s="474"/>
      <c r="UBS33" s="474"/>
      <c r="UBT33" s="474"/>
      <c r="UBU33" s="474"/>
      <c r="UBV33" s="474"/>
      <c r="UBW33" s="474"/>
      <c r="UBX33" s="474"/>
      <c r="UBY33" s="474"/>
      <c r="UBZ33" s="474"/>
      <c r="UCA33" s="474"/>
      <c r="UCB33" s="474"/>
      <c r="UCC33" s="474"/>
      <c r="UCD33" s="474"/>
      <c r="UCE33" s="474"/>
      <c r="UCF33" s="474"/>
      <c r="UCG33" s="474"/>
      <c r="UCH33" s="474"/>
      <c r="UCI33" s="474"/>
      <c r="UCJ33" s="474"/>
      <c r="UCK33" s="474"/>
      <c r="UCL33" s="474"/>
      <c r="UCM33" s="474"/>
      <c r="UCN33" s="474"/>
      <c r="UCO33" s="474"/>
      <c r="UCP33" s="474"/>
      <c r="UCQ33" s="474"/>
      <c r="UCR33" s="474"/>
      <c r="UCS33" s="474"/>
      <c r="UCT33" s="474"/>
      <c r="UCU33" s="474"/>
      <c r="UCV33" s="474"/>
      <c r="UCW33" s="474"/>
      <c r="UCX33" s="474"/>
      <c r="UCY33" s="474"/>
      <c r="UCZ33" s="474"/>
      <c r="UDA33" s="474"/>
      <c r="UDB33" s="474"/>
      <c r="UDC33" s="474"/>
      <c r="UDD33" s="474"/>
      <c r="UDE33" s="474"/>
      <c r="UDF33" s="474"/>
      <c r="UDG33" s="474"/>
      <c r="UDH33" s="474"/>
      <c r="UDI33" s="474"/>
      <c r="UDJ33" s="474"/>
      <c r="UDK33" s="474"/>
      <c r="UDL33" s="474"/>
      <c r="UDM33" s="474"/>
      <c r="UDN33" s="474"/>
      <c r="UDO33" s="474"/>
      <c r="UDP33" s="474"/>
      <c r="UDQ33" s="474"/>
      <c r="UDR33" s="474"/>
      <c r="UDS33" s="474"/>
      <c r="UDT33" s="474"/>
      <c r="UDU33" s="474"/>
      <c r="UDV33" s="474"/>
      <c r="UDW33" s="474"/>
      <c r="UDX33" s="474"/>
      <c r="UDY33" s="474"/>
      <c r="UDZ33" s="474"/>
      <c r="UEA33" s="474"/>
      <c r="UEB33" s="474"/>
      <c r="UEC33" s="474"/>
      <c r="UED33" s="474"/>
      <c r="UEE33" s="474"/>
      <c r="UEF33" s="474"/>
      <c r="UEG33" s="474"/>
      <c r="UEH33" s="474"/>
      <c r="UEI33" s="474"/>
      <c r="UEJ33" s="474"/>
      <c r="UEK33" s="474"/>
      <c r="UEL33" s="474"/>
      <c r="UEM33" s="474"/>
      <c r="UEN33" s="474"/>
      <c r="UEO33" s="474"/>
      <c r="UEP33" s="474"/>
      <c r="UEQ33" s="474"/>
      <c r="UER33" s="474"/>
      <c r="UES33" s="474"/>
      <c r="UET33" s="474"/>
      <c r="UEU33" s="474"/>
      <c r="UEV33" s="474"/>
      <c r="UEW33" s="474"/>
      <c r="UEX33" s="474"/>
      <c r="UEY33" s="474"/>
      <c r="UEZ33" s="474"/>
      <c r="UFA33" s="474"/>
      <c r="UFB33" s="474"/>
      <c r="UFC33" s="474"/>
      <c r="UFD33" s="474"/>
      <c r="UFE33" s="474"/>
      <c r="UFF33" s="474"/>
      <c r="UFG33" s="474"/>
      <c r="UFH33" s="474"/>
      <c r="UFI33" s="474"/>
      <c r="UFJ33" s="474"/>
      <c r="UFK33" s="474"/>
      <c r="UFL33" s="474"/>
      <c r="UFM33" s="474"/>
      <c r="UFN33" s="474"/>
      <c r="UFO33" s="474"/>
      <c r="UFP33" s="474"/>
      <c r="UFQ33" s="474"/>
      <c r="UFR33" s="474"/>
      <c r="UFS33" s="474"/>
      <c r="UFT33" s="474"/>
      <c r="UFU33" s="474"/>
      <c r="UFV33" s="474"/>
      <c r="UFW33" s="474"/>
      <c r="UFX33" s="474"/>
      <c r="UFY33" s="474"/>
      <c r="UFZ33" s="474"/>
      <c r="UGA33" s="474"/>
      <c r="UGB33" s="474"/>
      <c r="UGC33" s="474"/>
      <c r="UGD33" s="474"/>
      <c r="UGE33" s="474"/>
      <c r="UGF33" s="474"/>
      <c r="UGG33" s="474"/>
      <c r="UGH33" s="474"/>
      <c r="UGI33" s="474"/>
      <c r="UGJ33" s="474"/>
      <c r="UGK33" s="474"/>
      <c r="UGL33" s="474"/>
      <c r="UGM33" s="474"/>
      <c r="UGN33" s="474"/>
      <c r="UGO33" s="474"/>
      <c r="UGP33" s="474"/>
      <c r="UGQ33" s="474"/>
      <c r="UGR33" s="474"/>
      <c r="UGS33" s="474"/>
      <c r="UGT33" s="474"/>
      <c r="UGU33" s="474"/>
      <c r="UGV33" s="474"/>
      <c r="UGW33" s="474"/>
      <c r="UGX33" s="474"/>
      <c r="UGY33" s="474"/>
      <c r="UGZ33" s="474"/>
      <c r="UHA33" s="474"/>
      <c r="UHB33" s="474"/>
      <c r="UHC33" s="474"/>
      <c r="UHD33" s="474"/>
      <c r="UHE33" s="474"/>
      <c r="UHF33" s="474"/>
      <c r="UHG33" s="474"/>
      <c r="UHH33" s="474"/>
      <c r="UHI33" s="474"/>
      <c r="UHJ33" s="474"/>
      <c r="UHK33" s="474"/>
      <c r="UHL33" s="474"/>
      <c r="UHM33" s="474"/>
      <c r="UHN33" s="474"/>
      <c r="UHO33" s="474"/>
      <c r="UHP33" s="474"/>
      <c r="UHQ33" s="474"/>
      <c r="UHR33" s="474"/>
      <c r="UHS33" s="474"/>
      <c r="UHT33" s="474"/>
      <c r="UHU33" s="474"/>
      <c r="UHV33" s="474"/>
      <c r="UHW33" s="474"/>
      <c r="UHX33" s="474"/>
      <c r="UHY33" s="474"/>
      <c r="UHZ33" s="474"/>
      <c r="UIA33" s="474"/>
      <c r="UIB33" s="474"/>
      <c r="UIC33" s="474"/>
      <c r="UID33" s="474"/>
      <c r="UIE33" s="474"/>
      <c r="UIF33" s="474"/>
      <c r="UIG33" s="474"/>
      <c r="UIH33" s="474"/>
      <c r="UII33" s="474"/>
      <c r="UIJ33" s="474"/>
      <c r="UIK33" s="474"/>
      <c r="UIL33" s="474"/>
      <c r="UIM33" s="474"/>
      <c r="UIN33" s="474"/>
      <c r="UIO33" s="474"/>
      <c r="UIP33" s="474"/>
      <c r="UIQ33" s="474"/>
      <c r="UIR33" s="474"/>
      <c r="UIS33" s="474"/>
      <c r="UIT33" s="474"/>
      <c r="UIU33" s="474"/>
      <c r="UIV33" s="474"/>
      <c r="UIW33" s="474"/>
      <c r="UIX33" s="474"/>
      <c r="UIY33" s="474"/>
      <c r="UIZ33" s="474"/>
      <c r="UJA33" s="474"/>
      <c r="UJB33" s="474"/>
      <c r="UJC33" s="474"/>
      <c r="UJD33" s="474"/>
      <c r="UJE33" s="474"/>
      <c r="UJF33" s="474"/>
      <c r="UJG33" s="474"/>
      <c r="UJH33" s="474"/>
      <c r="UJI33" s="474"/>
      <c r="UJJ33" s="474"/>
      <c r="UJK33" s="474"/>
      <c r="UJL33" s="474"/>
      <c r="UJM33" s="474"/>
      <c r="UJN33" s="474"/>
      <c r="UJO33" s="474"/>
      <c r="UJP33" s="474"/>
      <c r="UJQ33" s="474"/>
      <c r="UJR33" s="474"/>
      <c r="UJS33" s="474"/>
      <c r="UJT33" s="474"/>
      <c r="UJU33" s="474"/>
      <c r="UJV33" s="474"/>
      <c r="UJW33" s="474"/>
      <c r="UJX33" s="474"/>
      <c r="UJY33" s="474"/>
      <c r="UJZ33" s="474"/>
      <c r="UKA33" s="474"/>
      <c r="UKB33" s="474"/>
      <c r="UKC33" s="474"/>
      <c r="UKD33" s="474"/>
      <c r="UKE33" s="474"/>
      <c r="UKF33" s="474"/>
      <c r="UKG33" s="474"/>
      <c r="UKH33" s="474"/>
      <c r="UKI33" s="474"/>
      <c r="UKJ33" s="474"/>
      <c r="UKK33" s="474"/>
      <c r="UKL33" s="474"/>
      <c r="UKM33" s="474"/>
      <c r="UKN33" s="474"/>
      <c r="UKO33" s="474"/>
      <c r="UKP33" s="474"/>
      <c r="UKQ33" s="474"/>
      <c r="UKR33" s="474"/>
      <c r="UKS33" s="474"/>
      <c r="UKT33" s="474"/>
      <c r="UKU33" s="474"/>
      <c r="UKV33" s="474"/>
      <c r="UKW33" s="474"/>
      <c r="UKX33" s="474"/>
      <c r="UKY33" s="474"/>
      <c r="UKZ33" s="474"/>
      <c r="ULA33" s="474"/>
      <c r="ULB33" s="474"/>
      <c r="ULC33" s="474"/>
      <c r="ULD33" s="474"/>
      <c r="ULE33" s="474"/>
      <c r="ULF33" s="474"/>
      <c r="ULG33" s="474"/>
      <c r="ULH33" s="474"/>
      <c r="ULI33" s="474"/>
      <c r="ULJ33" s="474"/>
      <c r="ULK33" s="474"/>
      <c r="ULL33" s="474"/>
      <c r="ULM33" s="474"/>
      <c r="ULN33" s="474"/>
      <c r="ULO33" s="474"/>
      <c r="ULP33" s="474"/>
      <c r="ULQ33" s="474"/>
      <c r="ULR33" s="474"/>
      <c r="ULS33" s="474"/>
      <c r="ULT33" s="474"/>
      <c r="ULU33" s="474"/>
      <c r="ULV33" s="474"/>
      <c r="ULW33" s="474"/>
      <c r="ULX33" s="474"/>
      <c r="ULY33" s="474"/>
      <c r="ULZ33" s="474"/>
      <c r="UMA33" s="474"/>
      <c r="UMB33" s="474"/>
      <c r="UMC33" s="474"/>
      <c r="UMD33" s="474"/>
      <c r="UME33" s="474"/>
      <c r="UMF33" s="474"/>
      <c r="UMG33" s="474"/>
      <c r="UMH33" s="474"/>
      <c r="UMI33" s="474"/>
      <c r="UMJ33" s="474"/>
      <c r="UMK33" s="474"/>
      <c r="UML33" s="474"/>
      <c r="UMM33" s="474"/>
      <c r="UMN33" s="474"/>
      <c r="UMO33" s="474"/>
      <c r="UMP33" s="474"/>
      <c r="UMQ33" s="474"/>
      <c r="UMR33" s="474"/>
      <c r="UMS33" s="474"/>
      <c r="UMT33" s="474"/>
      <c r="UMU33" s="474"/>
      <c r="UMV33" s="474"/>
      <c r="UMW33" s="474"/>
      <c r="UMX33" s="474"/>
      <c r="UMY33" s="474"/>
      <c r="UMZ33" s="474"/>
      <c r="UNA33" s="474"/>
      <c r="UNB33" s="474"/>
      <c r="UNC33" s="474"/>
      <c r="UND33" s="474"/>
      <c r="UNE33" s="474"/>
      <c r="UNF33" s="474"/>
      <c r="UNG33" s="474"/>
      <c r="UNH33" s="474"/>
      <c r="UNI33" s="474"/>
      <c r="UNJ33" s="474"/>
      <c r="UNK33" s="474"/>
      <c r="UNL33" s="474"/>
      <c r="UNM33" s="474"/>
      <c r="UNN33" s="474"/>
      <c r="UNO33" s="474"/>
      <c r="UNP33" s="474"/>
      <c r="UNQ33" s="474"/>
      <c r="UNR33" s="474"/>
      <c r="UNS33" s="474"/>
      <c r="UNT33" s="474"/>
      <c r="UNU33" s="474"/>
      <c r="UNV33" s="474"/>
      <c r="UNW33" s="474"/>
      <c r="UNX33" s="474"/>
      <c r="UNY33" s="474"/>
      <c r="UNZ33" s="474"/>
      <c r="UOA33" s="474"/>
      <c r="UOB33" s="474"/>
      <c r="UOC33" s="474"/>
      <c r="UOD33" s="474"/>
      <c r="UOE33" s="474"/>
      <c r="UOF33" s="474"/>
      <c r="UOG33" s="474"/>
      <c r="UOH33" s="474"/>
      <c r="UOI33" s="474"/>
      <c r="UOJ33" s="474"/>
      <c r="UOK33" s="474"/>
      <c r="UOL33" s="474"/>
      <c r="UOM33" s="474"/>
      <c r="UON33" s="474"/>
      <c r="UOO33" s="474"/>
      <c r="UOP33" s="474"/>
      <c r="UOQ33" s="474"/>
      <c r="UOR33" s="474"/>
      <c r="UOS33" s="474"/>
      <c r="UOT33" s="474"/>
      <c r="UOU33" s="474"/>
      <c r="UOV33" s="474"/>
      <c r="UOW33" s="474"/>
      <c r="UOX33" s="474"/>
      <c r="UOY33" s="474"/>
      <c r="UOZ33" s="474"/>
      <c r="UPA33" s="474"/>
      <c r="UPB33" s="474"/>
      <c r="UPC33" s="474"/>
      <c r="UPD33" s="474"/>
      <c r="UPE33" s="474"/>
      <c r="UPF33" s="474"/>
      <c r="UPG33" s="474"/>
      <c r="UPH33" s="474"/>
      <c r="UPI33" s="474"/>
      <c r="UPJ33" s="474"/>
      <c r="UPK33" s="474"/>
      <c r="UPL33" s="474"/>
      <c r="UPM33" s="474"/>
      <c r="UPN33" s="474"/>
      <c r="UPO33" s="474"/>
      <c r="UPP33" s="474"/>
      <c r="UPQ33" s="474"/>
      <c r="UPR33" s="474"/>
      <c r="UPS33" s="474"/>
      <c r="UPT33" s="474"/>
      <c r="UPU33" s="474"/>
      <c r="UPV33" s="474"/>
      <c r="UPW33" s="474"/>
      <c r="UPX33" s="474"/>
      <c r="UPY33" s="474"/>
      <c r="UPZ33" s="474"/>
      <c r="UQA33" s="474"/>
      <c r="UQB33" s="474"/>
      <c r="UQC33" s="474"/>
      <c r="UQD33" s="474"/>
      <c r="UQE33" s="474"/>
      <c r="UQF33" s="474"/>
      <c r="UQG33" s="474"/>
      <c r="UQH33" s="474"/>
      <c r="UQI33" s="474"/>
      <c r="UQJ33" s="474"/>
      <c r="UQK33" s="474"/>
      <c r="UQL33" s="474"/>
      <c r="UQM33" s="474"/>
      <c r="UQN33" s="474"/>
      <c r="UQO33" s="474"/>
      <c r="UQP33" s="474"/>
      <c r="UQQ33" s="474"/>
      <c r="UQR33" s="474"/>
      <c r="UQS33" s="474"/>
      <c r="UQT33" s="474"/>
      <c r="UQU33" s="474"/>
      <c r="UQV33" s="474"/>
      <c r="UQW33" s="474"/>
      <c r="UQX33" s="474"/>
      <c r="UQY33" s="474"/>
      <c r="UQZ33" s="474"/>
      <c r="URA33" s="474"/>
      <c r="URB33" s="474"/>
      <c r="URC33" s="474"/>
      <c r="URD33" s="474"/>
      <c r="URE33" s="474"/>
      <c r="URF33" s="474"/>
      <c r="URG33" s="474"/>
      <c r="URH33" s="474"/>
      <c r="URI33" s="474"/>
      <c r="URJ33" s="474"/>
      <c r="URK33" s="474"/>
      <c r="URL33" s="474"/>
      <c r="URM33" s="474"/>
      <c r="URN33" s="474"/>
      <c r="URO33" s="474"/>
      <c r="URP33" s="474"/>
      <c r="URQ33" s="474"/>
      <c r="URR33" s="474"/>
      <c r="URS33" s="474"/>
      <c r="URT33" s="474"/>
      <c r="URU33" s="474"/>
      <c r="URV33" s="474"/>
      <c r="URW33" s="474"/>
      <c r="URX33" s="474"/>
      <c r="URY33" s="474"/>
      <c r="URZ33" s="474"/>
      <c r="USA33" s="474"/>
      <c r="USB33" s="474"/>
      <c r="USC33" s="474"/>
      <c r="USD33" s="474"/>
      <c r="USE33" s="474"/>
      <c r="USF33" s="474"/>
      <c r="USG33" s="474"/>
      <c r="USH33" s="474"/>
      <c r="USI33" s="474"/>
      <c r="USJ33" s="474"/>
      <c r="USK33" s="474"/>
      <c r="USL33" s="474"/>
      <c r="USM33" s="474"/>
      <c r="USN33" s="474"/>
      <c r="USO33" s="474"/>
      <c r="USP33" s="474"/>
      <c r="USQ33" s="474"/>
      <c r="USR33" s="474"/>
      <c r="USS33" s="474"/>
      <c r="UST33" s="474"/>
      <c r="USU33" s="474"/>
      <c r="USV33" s="474"/>
      <c r="USW33" s="474"/>
      <c r="USX33" s="474"/>
      <c r="USY33" s="474"/>
      <c r="USZ33" s="474"/>
      <c r="UTA33" s="474"/>
      <c r="UTB33" s="474"/>
      <c r="UTC33" s="474"/>
      <c r="UTD33" s="474"/>
      <c r="UTE33" s="474"/>
      <c r="UTF33" s="474"/>
      <c r="UTG33" s="474"/>
      <c r="UTH33" s="474"/>
      <c r="UTI33" s="474"/>
      <c r="UTJ33" s="474"/>
      <c r="UTK33" s="474"/>
      <c r="UTL33" s="474"/>
      <c r="UTM33" s="474"/>
      <c r="UTN33" s="474"/>
      <c r="UTO33" s="474"/>
      <c r="UTP33" s="474"/>
      <c r="UTQ33" s="474"/>
      <c r="UTR33" s="474"/>
      <c r="UTS33" s="474"/>
      <c r="UTT33" s="474"/>
      <c r="UTU33" s="474"/>
      <c r="UTV33" s="474"/>
      <c r="UTW33" s="474"/>
      <c r="UTX33" s="474"/>
      <c r="UTY33" s="474"/>
      <c r="UTZ33" s="474"/>
      <c r="UUA33" s="474"/>
      <c r="UUB33" s="474"/>
      <c r="UUC33" s="474"/>
      <c r="UUD33" s="474"/>
      <c r="UUE33" s="474"/>
      <c r="UUF33" s="474"/>
      <c r="UUG33" s="474"/>
      <c r="UUH33" s="474"/>
      <c r="UUI33" s="474"/>
      <c r="UUJ33" s="474"/>
      <c r="UUK33" s="474"/>
      <c r="UUL33" s="474"/>
      <c r="UUM33" s="474"/>
      <c r="UUN33" s="474"/>
      <c r="UUO33" s="474"/>
      <c r="UUP33" s="474"/>
      <c r="UUQ33" s="474"/>
      <c r="UUR33" s="474"/>
      <c r="UUS33" s="474"/>
      <c r="UUT33" s="474"/>
      <c r="UUU33" s="474"/>
      <c r="UUV33" s="474"/>
      <c r="UUW33" s="474"/>
      <c r="UUX33" s="474"/>
      <c r="UUY33" s="474"/>
      <c r="UUZ33" s="474"/>
      <c r="UVA33" s="474"/>
      <c r="UVB33" s="474"/>
      <c r="UVC33" s="474"/>
      <c r="UVD33" s="474"/>
      <c r="UVE33" s="474"/>
      <c r="UVF33" s="474"/>
      <c r="UVG33" s="474"/>
      <c r="UVH33" s="474"/>
      <c r="UVI33" s="474"/>
      <c r="UVJ33" s="474"/>
      <c r="UVK33" s="474"/>
      <c r="UVL33" s="474"/>
      <c r="UVM33" s="474"/>
      <c r="UVN33" s="474"/>
      <c r="UVO33" s="474"/>
      <c r="UVP33" s="474"/>
      <c r="UVQ33" s="474"/>
      <c r="UVR33" s="474"/>
      <c r="UVS33" s="474"/>
      <c r="UVT33" s="474"/>
      <c r="UVU33" s="474"/>
      <c r="UVV33" s="474"/>
      <c r="UVW33" s="474"/>
      <c r="UVX33" s="474"/>
      <c r="UVY33" s="474"/>
      <c r="UVZ33" s="474"/>
      <c r="UWA33" s="474"/>
      <c r="UWB33" s="474"/>
      <c r="UWC33" s="474"/>
      <c r="UWD33" s="474"/>
      <c r="UWE33" s="474"/>
      <c r="UWF33" s="474"/>
      <c r="UWG33" s="474"/>
      <c r="UWH33" s="474"/>
      <c r="UWI33" s="474"/>
      <c r="UWJ33" s="474"/>
      <c r="UWK33" s="474"/>
      <c r="UWL33" s="474"/>
      <c r="UWM33" s="474"/>
      <c r="UWN33" s="474"/>
      <c r="UWO33" s="474"/>
      <c r="UWP33" s="474"/>
      <c r="UWQ33" s="474"/>
      <c r="UWR33" s="474"/>
      <c r="UWS33" s="474"/>
      <c r="UWT33" s="474"/>
      <c r="UWU33" s="474"/>
      <c r="UWV33" s="474"/>
      <c r="UWW33" s="474"/>
      <c r="UWX33" s="474"/>
      <c r="UWY33" s="474"/>
      <c r="UWZ33" s="474"/>
      <c r="UXA33" s="474"/>
      <c r="UXB33" s="474"/>
      <c r="UXC33" s="474"/>
      <c r="UXD33" s="474"/>
      <c r="UXE33" s="474"/>
      <c r="UXF33" s="474"/>
      <c r="UXG33" s="474"/>
      <c r="UXH33" s="474"/>
      <c r="UXI33" s="474"/>
      <c r="UXJ33" s="474"/>
      <c r="UXK33" s="474"/>
      <c r="UXL33" s="474"/>
      <c r="UXM33" s="474"/>
      <c r="UXN33" s="474"/>
      <c r="UXO33" s="474"/>
      <c r="UXP33" s="474"/>
      <c r="UXQ33" s="474"/>
      <c r="UXR33" s="474"/>
      <c r="UXS33" s="474"/>
      <c r="UXT33" s="474"/>
      <c r="UXU33" s="474"/>
      <c r="UXV33" s="474"/>
      <c r="UXW33" s="474"/>
      <c r="UXX33" s="474"/>
      <c r="UXY33" s="474"/>
      <c r="UXZ33" s="474"/>
      <c r="UYA33" s="474"/>
      <c r="UYB33" s="474"/>
      <c r="UYC33" s="474"/>
      <c r="UYD33" s="474"/>
      <c r="UYE33" s="474"/>
      <c r="UYF33" s="474"/>
      <c r="UYG33" s="474"/>
      <c r="UYH33" s="474"/>
      <c r="UYI33" s="474"/>
      <c r="UYJ33" s="474"/>
      <c r="UYK33" s="474"/>
      <c r="UYL33" s="474"/>
      <c r="UYM33" s="474"/>
      <c r="UYN33" s="474"/>
      <c r="UYO33" s="474"/>
      <c r="UYP33" s="474"/>
      <c r="UYQ33" s="474"/>
      <c r="UYR33" s="474"/>
      <c r="UYS33" s="474"/>
      <c r="UYT33" s="474"/>
      <c r="UYU33" s="474"/>
      <c r="UYV33" s="474"/>
      <c r="UYW33" s="474"/>
      <c r="UYX33" s="474"/>
      <c r="UYY33" s="474"/>
      <c r="UYZ33" s="474"/>
      <c r="UZA33" s="474"/>
      <c r="UZB33" s="474"/>
      <c r="UZC33" s="474"/>
      <c r="UZD33" s="474"/>
      <c r="UZE33" s="474"/>
      <c r="UZF33" s="474"/>
      <c r="UZG33" s="474"/>
      <c r="UZH33" s="474"/>
      <c r="UZI33" s="474"/>
      <c r="UZJ33" s="474"/>
      <c r="UZK33" s="474"/>
      <c r="UZL33" s="474"/>
      <c r="UZM33" s="474"/>
      <c r="UZN33" s="474"/>
      <c r="UZO33" s="474"/>
      <c r="UZP33" s="474"/>
      <c r="UZQ33" s="474"/>
      <c r="UZR33" s="474"/>
      <c r="UZS33" s="474"/>
      <c r="UZT33" s="474"/>
      <c r="UZU33" s="474"/>
      <c r="UZV33" s="474"/>
      <c r="UZW33" s="474"/>
      <c r="UZX33" s="474"/>
      <c r="UZY33" s="474"/>
      <c r="UZZ33" s="474"/>
      <c r="VAA33" s="474"/>
      <c r="VAB33" s="474"/>
      <c r="VAC33" s="474"/>
      <c r="VAD33" s="474"/>
      <c r="VAE33" s="474"/>
      <c r="VAF33" s="474"/>
      <c r="VAG33" s="474"/>
      <c r="VAH33" s="474"/>
      <c r="VAI33" s="474"/>
      <c r="VAJ33" s="474"/>
      <c r="VAK33" s="474"/>
      <c r="VAL33" s="474"/>
      <c r="VAM33" s="474"/>
      <c r="VAN33" s="474"/>
      <c r="VAO33" s="474"/>
      <c r="VAP33" s="474"/>
      <c r="VAQ33" s="474"/>
      <c r="VAR33" s="474"/>
      <c r="VAS33" s="474"/>
      <c r="VAT33" s="474"/>
      <c r="VAU33" s="474"/>
      <c r="VAV33" s="474"/>
      <c r="VAW33" s="474"/>
      <c r="VAX33" s="474"/>
      <c r="VAY33" s="474"/>
      <c r="VAZ33" s="474"/>
      <c r="VBA33" s="474"/>
      <c r="VBB33" s="474"/>
      <c r="VBC33" s="474"/>
      <c r="VBD33" s="474"/>
      <c r="VBE33" s="474"/>
      <c r="VBF33" s="474"/>
      <c r="VBG33" s="474"/>
      <c r="VBH33" s="474"/>
      <c r="VBI33" s="474"/>
      <c r="VBJ33" s="474"/>
      <c r="VBK33" s="474"/>
      <c r="VBL33" s="474"/>
      <c r="VBM33" s="474"/>
      <c r="VBN33" s="474"/>
      <c r="VBO33" s="474"/>
      <c r="VBP33" s="474"/>
      <c r="VBQ33" s="474"/>
      <c r="VBR33" s="474"/>
      <c r="VBS33" s="474"/>
      <c r="VBT33" s="474"/>
      <c r="VBU33" s="474"/>
      <c r="VBV33" s="474"/>
      <c r="VBW33" s="474"/>
      <c r="VBX33" s="474"/>
      <c r="VBY33" s="474"/>
      <c r="VBZ33" s="474"/>
      <c r="VCA33" s="474"/>
      <c r="VCB33" s="474"/>
      <c r="VCC33" s="474"/>
      <c r="VCD33" s="474"/>
      <c r="VCE33" s="474"/>
      <c r="VCF33" s="474"/>
      <c r="VCG33" s="474"/>
      <c r="VCH33" s="474"/>
      <c r="VCI33" s="474"/>
      <c r="VCJ33" s="474"/>
      <c r="VCK33" s="474"/>
      <c r="VCL33" s="474"/>
      <c r="VCM33" s="474"/>
      <c r="VCN33" s="474"/>
      <c r="VCO33" s="474"/>
      <c r="VCP33" s="474"/>
      <c r="VCQ33" s="474"/>
      <c r="VCR33" s="474"/>
      <c r="VCS33" s="474"/>
      <c r="VCT33" s="474"/>
      <c r="VCU33" s="474"/>
      <c r="VCV33" s="474"/>
      <c r="VCW33" s="474"/>
      <c r="VCX33" s="474"/>
      <c r="VCY33" s="474"/>
      <c r="VCZ33" s="474"/>
      <c r="VDA33" s="474"/>
      <c r="VDB33" s="474"/>
      <c r="VDC33" s="474"/>
      <c r="VDD33" s="474"/>
      <c r="VDE33" s="474"/>
      <c r="VDF33" s="474"/>
      <c r="VDG33" s="474"/>
      <c r="VDH33" s="474"/>
      <c r="VDI33" s="474"/>
      <c r="VDJ33" s="474"/>
      <c r="VDK33" s="474"/>
      <c r="VDL33" s="474"/>
      <c r="VDM33" s="474"/>
      <c r="VDN33" s="474"/>
      <c r="VDO33" s="474"/>
      <c r="VDP33" s="474"/>
      <c r="VDQ33" s="474"/>
      <c r="VDR33" s="474"/>
      <c r="VDS33" s="474"/>
      <c r="VDT33" s="474"/>
      <c r="VDU33" s="474"/>
      <c r="VDV33" s="474"/>
      <c r="VDW33" s="474"/>
      <c r="VDX33" s="474"/>
      <c r="VDY33" s="474"/>
      <c r="VDZ33" s="474"/>
      <c r="VEA33" s="474"/>
      <c r="VEB33" s="474"/>
      <c r="VEC33" s="474"/>
      <c r="VED33" s="474"/>
      <c r="VEE33" s="474"/>
      <c r="VEF33" s="474"/>
      <c r="VEG33" s="474"/>
      <c r="VEH33" s="474"/>
      <c r="VEI33" s="474"/>
      <c r="VEJ33" s="474"/>
      <c r="VEK33" s="474"/>
      <c r="VEL33" s="474"/>
      <c r="VEM33" s="474"/>
      <c r="VEN33" s="474"/>
      <c r="VEO33" s="474"/>
      <c r="VEP33" s="474"/>
      <c r="VEQ33" s="474"/>
      <c r="VER33" s="474"/>
      <c r="VES33" s="474"/>
      <c r="VET33" s="474"/>
      <c r="VEU33" s="474"/>
      <c r="VEV33" s="474"/>
      <c r="VEW33" s="474"/>
      <c r="VEX33" s="474"/>
      <c r="VEY33" s="474"/>
      <c r="VEZ33" s="474"/>
      <c r="VFA33" s="474"/>
      <c r="VFB33" s="474"/>
      <c r="VFC33" s="474"/>
      <c r="VFD33" s="474"/>
      <c r="VFE33" s="474"/>
      <c r="VFF33" s="474"/>
      <c r="VFG33" s="474"/>
      <c r="VFH33" s="474"/>
      <c r="VFI33" s="474"/>
      <c r="VFJ33" s="474"/>
      <c r="VFK33" s="474"/>
      <c r="VFL33" s="474"/>
      <c r="VFM33" s="474"/>
      <c r="VFN33" s="474"/>
      <c r="VFO33" s="474"/>
      <c r="VFP33" s="474"/>
      <c r="VFQ33" s="474"/>
      <c r="VFR33" s="474"/>
      <c r="VFS33" s="474"/>
      <c r="VFT33" s="474"/>
      <c r="VFU33" s="474"/>
      <c r="VFV33" s="474"/>
      <c r="VFW33" s="474"/>
      <c r="VFX33" s="474"/>
      <c r="VFY33" s="474"/>
      <c r="VFZ33" s="474"/>
      <c r="VGA33" s="474"/>
      <c r="VGB33" s="474"/>
      <c r="VGC33" s="474"/>
      <c r="VGD33" s="474"/>
      <c r="VGE33" s="474"/>
      <c r="VGF33" s="474"/>
      <c r="VGG33" s="474"/>
      <c r="VGH33" s="474"/>
      <c r="VGI33" s="474"/>
      <c r="VGJ33" s="474"/>
      <c r="VGK33" s="474"/>
      <c r="VGL33" s="474"/>
      <c r="VGM33" s="474"/>
      <c r="VGN33" s="474"/>
      <c r="VGO33" s="474"/>
      <c r="VGP33" s="474"/>
      <c r="VGQ33" s="474"/>
      <c r="VGR33" s="474"/>
      <c r="VGS33" s="474"/>
      <c r="VGT33" s="474"/>
      <c r="VGU33" s="474"/>
      <c r="VGV33" s="474"/>
      <c r="VGW33" s="474"/>
      <c r="VGX33" s="474"/>
      <c r="VGY33" s="474"/>
      <c r="VGZ33" s="474"/>
      <c r="VHA33" s="474"/>
      <c r="VHB33" s="474"/>
      <c r="VHC33" s="474"/>
      <c r="VHD33" s="474"/>
      <c r="VHE33" s="474"/>
      <c r="VHF33" s="474"/>
      <c r="VHG33" s="474"/>
      <c r="VHH33" s="474"/>
      <c r="VHI33" s="474"/>
      <c r="VHJ33" s="474"/>
      <c r="VHK33" s="474"/>
      <c r="VHL33" s="474"/>
      <c r="VHM33" s="474"/>
      <c r="VHN33" s="474"/>
      <c r="VHO33" s="474"/>
      <c r="VHP33" s="474"/>
      <c r="VHQ33" s="474"/>
      <c r="VHR33" s="474"/>
      <c r="VHS33" s="474"/>
      <c r="VHT33" s="474"/>
      <c r="VHU33" s="474"/>
      <c r="VHV33" s="474"/>
      <c r="VHW33" s="474"/>
      <c r="VHX33" s="474"/>
      <c r="VHY33" s="474"/>
      <c r="VHZ33" s="474"/>
      <c r="VIA33" s="474"/>
      <c r="VIB33" s="474"/>
      <c r="VIC33" s="474"/>
      <c r="VID33" s="474"/>
      <c r="VIE33" s="474"/>
      <c r="VIF33" s="474"/>
      <c r="VIG33" s="474"/>
      <c r="VIH33" s="474"/>
      <c r="VII33" s="474"/>
      <c r="VIJ33" s="474"/>
      <c r="VIK33" s="474"/>
      <c r="VIL33" s="474"/>
      <c r="VIM33" s="474"/>
      <c r="VIN33" s="474"/>
      <c r="VIO33" s="474"/>
      <c r="VIP33" s="474"/>
      <c r="VIQ33" s="474"/>
      <c r="VIR33" s="474"/>
      <c r="VIS33" s="474"/>
      <c r="VIT33" s="474"/>
      <c r="VIU33" s="474"/>
      <c r="VIV33" s="474"/>
      <c r="VIW33" s="474"/>
      <c r="VIX33" s="474"/>
      <c r="VIY33" s="474"/>
      <c r="VIZ33" s="474"/>
      <c r="VJA33" s="474"/>
      <c r="VJB33" s="474"/>
      <c r="VJC33" s="474"/>
      <c r="VJD33" s="474"/>
      <c r="VJE33" s="474"/>
      <c r="VJF33" s="474"/>
      <c r="VJG33" s="474"/>
      <c r="VJH33" s="474"/>
      <c r="VJI33" s="474"/>
      <c r="VJJ33" s="474"/>
      <c r="VJK33" s="474"/>
      <c r="VJL33" s="474"/>
      <c r="VJM33" s="474"/>
      <c r="VJN33" s="474"/>
      <c r="VJO33" s="474"/>
      <c r="VJP33" s="474"/>
      <c r="VJQ33" s="474"/>
      <c r="VJR33" s="474"/>
      <c r="VJS33" s="474"/>
      <c r="VJT33" s="474"/>
      <c r="VJU33" s="474"/>
      <c r="VJV33" s="474"/>
      <c r="VJW33" s="474"/>
      <c r="VJX33" s="474"/>
      <c r="VJY33" s="474"/>
      <c r="VJZ33" s="474"/>
      <c r="VKA33" s="474"/>
      <c r="VKB33" s="474"/>
      <c r="VKC33" s="474"/>
      <c r="VKD33" s="474"/>
      <c r="VKE33" s="474"/>
      <c r="VKF33" s="474"/>
      <c r="VKG33" s="474"/>
      <c r="VKH33" s="474"/>
      <c r="VKI33" s="474"/>
      <c r="VKJ33" s="474"/>
      <c r="VKK33" s="474"/>
      <c r="VKL33" s="474"/>
      <c r="VKM33" s="474"/>
      <c r="VKN33" s="474"/>
      <c r="VKO33" s="474"/>
      <c r="VKP33" s="474"/>
      <c r="VKQ33" s="474"/>
      <c r="VKR33" s="474"/>
      <c r="VKS33" s="474"/>
      <c r="VKT33" s="474"/>
      <c r="VKU33" s="474"/>
      <c r="VKV33" s="474"/>
      <c r="VKW33" s="474"/>
      <c r="VKX33" s="474"/>
      <c r="VKY33" s="474"/>
      <c r="VKZ33" s="474"/>
      <c r="VLA33" s="474"/>
      <c r="VLB33" s="474"/>
      <c r="VLC33" s="474"/>
      <c r="VLD33" s="474"/>
      <c r="VLE33" s="474"/>
      <c r="VLF33" s="474"/>
      <c r="VLG33" s="474"/>
      <c r="VLH33" s="474"/>
      <c r="VLI33" s="474"/>
      <c r="VLJ33" s="474"/>
      <c r="VLK33" s="474"/>
      <c r="VLL33" s="474"/>
      <c r="VLM33" s="474"/>
      <c r="VLN33" s="474"/>
      <c r="VLO33" s="474"/>
      <c r="VLP33" s="474"/>
      <c r="VLQ33" s="474"/>
      <c r="VLR33" s="474"/>
      <c r="VLS33" s="474"/>
      <c r="VLT33" s="474"/>
      <c r="VLU33" s="474"/>
      <c r="VLV33" s="474"/>
      <c r="VLW33" s="474"/>
      <c r="VLX33" s="474"/>
      <c r="VLY33" s="474"/>
      <c r="VLZ33" s="474"/>
      <c r="VMA33" s="474"/>
      <c r="VMB33" s="474"/>
      <c r="VMC33" s="474"/>
      <c r="VMD33" s="474"/>
      <c r="VME33" s="474"/>
      <c r="VMF33" s="474"/>
      <c r="VMG33" s="474"/>
      <c r="VMH33" s="474"/>
      <c r="VMI33" s="474"/>
      <c r="VMJ33" s="474"/>
      <c r="VMK33" s="474"/>
      <c r="VML33" s="474"/>
      <c r="VMM33" s="474"/>
      <c r="VMN33" s="474"/>
      <c r="VMO33" s="474"/>
      <c r="VMP33" s="474"/>
      <c r="VMQ33" s="474"/>
      <c r="VMR33" s="474"/>
      <c r="VMS33" s="474"/>
      <c r="VMT33" s="474"/>
      <c r="VMU33" s="474"/>
      <c r="VMV33" s="474"/>
      <c r="VMW33" s="474"/>
      <c r="VMX33" s="474"/>
      <c r="VMY33" s="474"/>
      <c r="VMZ33" s="474"/>
      <c r="VNA33" s="474"/>
      <c r="VNB33" s="474"/>
      <c r="VNC33" s="474"/>
      <c r="VND33" s="474"/>
      <c r="VNE33" s="474"/>
      <c r="VNF33" s="474"/>
      <c r="VNG33" s="474"/>
      <c r="VNH33" s="474"/>
      <c r="VNI33" s="474"/>
      <c r="VNJ33" s="474"/>
      <c r="VNK33" s="474"/>
      <c r="VNL33" s="474"/>
      <c r="VNM33" s="474"/>
      <c r="VNN33" s="474"/>
      <c r="VNO33" s="474"/>
      <c r="VNP33" s="474"/>
      <c r="VNQ33" s="474"/>
      <c r="VNR33" s="474"/>
      <c r="VNS33" s="474"/>
      <c r="VNT33" s="474"/>
      <c r="VNU33" s="474"/>
      <c r="VNV33" s="474"/>
      <c r="VNW33" s="474"/>
      <c r="VNX33" s="474"/>
      <c r="VNY33" s="474"/>
      <c r="VNZ33" s="474"/>
      <c r="VOA33" s="474"/>
      <c r="VOB33" s="474"/>
      <c r="VOC33" s="474"/>
      <c r="VOD33" s="474"/>
      <c r="VOE33" s="474"/>
      <c r="VOF33" s="474"/>
      <c r="VOG33" s="474"/>
      <c r="VOH33" s="474"/>
      <c r="VOI33" s="474"/>
      <c r="VOJ33" s="474"/>
      <c r="VOK33" s="474"/>
      <c r="VOL33" s="474"/>
      <c r="VOM33" s="474"/>
      <c r="VON33" s="474"/>
      <c r="VOO33" s="474"/>
      <c r="VOP33" s="474"/>
      <c r="VOQ33" s="474"/>
      <c r="VOR33" s="474"/>
      <c r="VOS33" s="474"/>
      <c r="VOT33" s="474"/>
      <c r="VOU33" s="474"/>
      <c r="VOV33" s="474"/>
      <c r="VOW33" s="474"/>
      <c r="VOX33" s="474"/>
      <c r="VOY33" s="474"/>
      <c r="VOZ33" s="474"/>
      <c r="VPA33" s="474"/>
      <c r="VPB33" s="474"/>
      <c r="VPC33" s="474"/>
      <c r="VPD33" s="474"/>
      <c r="VPE33" s="474"/>
      <c r="VPF33" s="474"/>
      <c r="VPG33" s="474"/>
      <c r="VPH33" s="474"/>
      <c r="VPI33" s="474"/>
      <c r="VPJ33" s="474"/>
      <c r="VPK33" s="474"/>
      <c r="VPL33" s="474"/>
      <c r="VPM33" s="474"/>
      <c r="VPN33" s="474"/>
      <c r="VPO33" s="474"/>
      <c r="VPP33" s="474"/>
      <c r="VPQ33" s="474"/>
      <c r="VPR33" s="474"/>
      <c r="VPS33" s="474"/>
      <c r="VPT33" s="474"/>
      <c r="VPU33" s="474"/>
      <c r="VPV33" s="474"/>
      <c r="VPW33" s="474"/>
      <c r="VPX33" s="474"/>
      <c r="VPY33" s="474"/>
      <c r="VPZ33" s="474"/>
      <c r="VQA33" s="474"/>
      <c r="VQB33" s="474"/>
      <c r="VQC33" s="474"/>
      <c r="VQD33" s="474"/>
      <c r="VQE33" s="474"/>
      <c r="VQF33" s="474"/>
      <c r="VQG33" s="474"/>
      <c r="VQH33" s="474"/>
      <c r="VQI33" s="474"/>
      <c r="VQJ33" s="474"/>
      <c r="VQK33" s="474"/>
      <c r="VQL33" s="474"/>
      <c r="VQM33" s="474"/>
      <c r="VQN33" s="474"/>
      <c r="VQO33" s="474"/>
      <c r="VQP33" s="474"/>
      <c r="VQQ33" s="474"/>
      <c r="VQR33" s="474"/>
      <c r="VQS33" s="474"/>
      <c r="VQT33" s="474"/>
      <c r="VQU33" s="474"/>
      <c r="VQV33" s="474"/>
      <c r="VQW33" s="474"/>
      <c r="VQX33" s="474"/>
      <c r="VQY33" s="474"/>
      <c r="VQZ33" s="474"/>
      <c r="VRA33" s="474"/>
      <c r="VRB33" s="474"/>
      <c r="VRC33" s="474"/>
      <c r="VRD33" s="474"/>
      <c r="VRE33" s="474"/>
      <c r="VRF33" s="474"/>
      <c r="VRG33" s="474"/>
      <c r="VRH33" s="474"/>
      <c r="VRI33" s="474"/>
      <c r="VRJ33" s="474"/>
      <c r="VRK33" s="474"/>
      <c r="VRL33" s="474"/>
      <c r="VRM33" s="474"/>
      <c r="VRN33" s="474"/>
      <c r="VRO33" s="474"/>
      <c r="VRP33" s="474"/>
      <c r="VRQ33" s="474"/>
      <c r="VRR33" s="474"/>
      <c r="VRS33" s="474"/>
      <c r="VRT33" s="474"/>
      <c r="VRU33" s="474"/>
      <c r="VRV33" s="474"/>
      <c r="VRW33" s="474"/>
      <c r="VRX33" s="474"/>
      <c r="VRY33" s="474"/>
      <c r="VRZ33" s="474"/>
      <c r="VSA33" s="474"/>
      <c r="VSB33" s="474"/>
      <c r="VSC33" s="474"/>
      <c r="VSD33" s="474"/>
      <c r="VSE33" s="474"/>
      <c r="VSF33" s="474"/>
      <c r="VSG33" s="474"/>
      <c r="VSH33" s="474"/>
      <c r="VSI33" s="474"/>
      <c r="VSJ33" s="474"/>
      <c r="VSK33" s="474"/>
      <c r="VSL33" s="474"/>
      <c r="VSM33" s="474"/>
      <c r="VSN33" s="474"/>
      <c r="VSO33" s="474"/>
      <c r="VSP33" s="474"/>
      <c r="VSQ33" s="474"/>
      <c r="VSR33" s="474"/>
      <c r="VSS33" s="474"/>
      <c r="VST33" s="474"/>
      <c r="VSU33" s="474"/>
      <c r="VSV33" s="474"/>
      <c r="VSW33" s="474"/>
      <c r="VSX33" s="474"/>
      <c r="VSY33" s="474"/>
      <c r="VSZ33" s="474"/>
      <c r="VTA33" s="474"/>
      <c r="VTB33" s="474"/>
      <c r="VTC33" s="474"/>
      <c r="VTD33" s="474"/>
      <c r="VTE33" s="474"/>
      <c r="VTF33" s="474"/>
      <c r="VTG33" s="474"/>
      <c r="VTH33" s="474"/>
      <c r="VTI33" s="474"/>
      <c r="VTJ33" s="474"/>
      <c r="VTK33" s="474"/>
      <c r="VTL33" s="474"/>
      <c r="VTM33" s="474"/>
      <c r="VTN33" s="474"/>
      <c r="VTO33" s="474"/>
      <c r="VTP33" s="474"/>
      <c r="VTQ33" s="474"/>
      <c r="VTR33" s="474"/>
      <c r="VTS33" s="474"/>
      <c r="VTT33" s="474"/>
      <c r="VTU33" s="474"/>
      <c r="VTV33" s="474"/>
      <c r="VTW33" s="474"/>
      <c r="VTX33" s="474"/>
      <c r="VTY33" s="474"/>
      <c r="VTZ33" s="474"/>
      <c r="VUA33" s="474"/>
      <c r="VUB33" s="474"/>
      <c r="VUC33" s="474"/>
      <c r="VUD33" s="474"/>
      <c r="VUE33" s="474"/>
      <c r="VUF33" s="474"/>
      <c r="VUG33" s="474"/>
      <c r="VUH33" s="474"/>
      <c r="VUI33" s="474"/>
      <c r="VUJ33" s="474"/>
      <c r="VUK33" s="474"/>
      <c r="VUL33" s="474"/>
      <c r="VUM33" s="474"/>
      <c r="VUN33" s="474"/>
      <c r="VUO33" s="474"/>
      <c r="VUP33" s="474"/>
      <c r="VUQ33" s="474"/>
      <c r="VUR33" s="474"/>
      <c r="VUS33" s="474"/>
      <c r="VUT33" s="474"/>
      <c r="VUU33" s="474"/>
      <c r="VUV33" s="474"/>
      <c r="VUW33" s="474"/>
      <c r="VUX33" s="474"/>
      <c r="VUY33" s="474"/>
      <c r="VUZ33" s="474"/>
      <c r="VVA33" s="474"/>
      <c r="VVB33" s="474"/>
      <c r="VVC33" s="474"/>
      <c r="VVD33" s="474"/>
      <c r="VVE33" s="474"/>
      <c r="VVF33" s="474"/>
      <c r="VVG33" s="474"/>
      <c r="VVH33" s="474"/>
      <c r="VVI33" s="474"/>
      <c r="VVJ33" s="474"/>
      <c r="VVK33" s="474"/>
      <c r="VVL33" s="474"/>
      <c r="VVM33" s="474"/>
      <c r="VVN33" s="474"/>
      <c r="VVO33" s="474"/>
      <c r="VVP33" s="474"/>
      <c r="VVQ33" s="474"/>
      <c r="VVR33" s="474"/>
      <c r="VVS33" s="474"/>
      <c r="VVT33" s="474"/>
      <c r="VVU33" s="474"/>
      <c r="VVV33" s="474"/>
      <c r="VVW33" s="474"/>
      <c r="VVX33" s="474"/>
      <c r="VVY33" s="474"/>
      <c r="VVZ33" s="474"/>
      <c r="VWA33" s="474"/>
      <c r="VWB33" s="474"/>
      <c r="VWC33" s="474"/>
      <c r="VWD33" s="474"/>
      <c r="VWE33" s="474"/>
      <c r="VWF33" s="474"/>
      <c r="VWG33" s="474"/>
      <c r="VWH33" s="474"/>
      <c r="VWI33" s="474"/>
      <c r="VWJ33" s="474"/>
      <c r="VWK33" s="474"/>
      <c r="VWL33" s="474"/>
      <c r="VWM33" s="474"/>
      <c r="VWN33" s="474"/>
      <c r="VWO33" s="474"/>
      <c r="VWP33" s="474"/>
      <c r="VWQ33" s="474"/>
      <c r="VWR33" s="474"/>
      <c r="VWS33" s="474"/>
      <c r="VWT33" s="474"/>
      <c r="VWU33" s="474"/>
      <c r="VWV33" s="474"/>
      <c r="VWW33" s="474"/>
      <c r="VWX33" s="474"/>
      <c r="VWY33" s="474"/>
      <c r="VWZ33" s="474"/>
      <c r="VXA33" s="474"/>
      <c r="VXB33" s="474"/>
      <c r="VXC33" s="474"/>
      <c r="VXD33" s="474"/>
      <c r="VXE33" s="474"/>
      <c r="VXF33" s="474"/>
      <c r="VXG33" s="474"/>
      <c r="VXH33" s="474"/>
      <c r="VXI33" s="474"/>
      <c r="VXJ33" s="474"/>
      <c r="VXK33" s="474"/>
      <c r="VXL33" s="474"/>
      <c r="VXM33" s="474"/>
      <c r="VXN33" s="474"/>
      <c r="VXO33" s="474"/>
      <c r="VXP33" s="474"/>
      <c r="VXQ33" s="474"/>
      <c r="VXR33" s="474"/>
      <c r="VXS33" s="474"/>
      <c r="VXT33" s="474"/>
      <c r="VXU33" s="474"/>
      <c r="VXV33" s="474"/>
      <c r="VXW33" s="474"/>
      <c r="VXX33" s="474"/>
      <c r="VXY33" s="474"/>
      <c r="VXZ33" s="474"/>
      <c r="VYA33" s="474"/>
      <c r="VYB33" s="474"/>
      <c r="VYC33" s="474"/>
      <c r="VYD33" s="474"/>
      <c r="VYE33" s="474"/>
      <c r="VYF33" s="474"/>
      <c r="VYG33" s="474"/>
      <c r="VYH33" s="474"/>
      <c r="VYI33" s="474"/>
      <c r="VYJ33" s="474"/>
      <c r="VYK33" s="474"/>
      <c r="VYL33" s="474"/>
      <c r="VYM33" s="474"/>
      <c r="VYN33" s="474"/>
      <c r="VYO33" s="474"/>
      <c r="VYP33" s="474"/>
      <c r="VYQ33" s="474"/>
      <c r="VYR33" s="474"/>
      <c r="VYS33" s="474"/>
      <c r="VYT33" s="474"/>
      <c r="VYU33" s="474"/>
      <c r="VYV33" s="474"/>
      <c r="VYW33" s="474"/>
      <c r="VYX33" s="474"/>
      <c r="VYY33" s="474"/>
      <c r="VYZ33" s="474"/>
      <c r="VZA33" s="474"/>
      <c r="VZB33" s="474"/>
      <c r="VZC33" s="474"/>
      <c r="VZD33" s="474"/>
      <c r="VZE33" s="474"/>
      <c r="VZF33" s="474"/>
      <c r="VZG33" s="474"/>
      <c r="VZH33" s="474"/>
      <c r="VZI33" s="474"/>
      <c r="VZJ33" s="474"/>
      <c r="VZK33" s="474"/>
      <c r="VZL33" s="474"/>
      <c r="VZM33" s="474"/>
      <c r="VZN33" s="474"/>
      <c r="VZO33" s="474"/>
      <c r="VZP33" s="474"/>
      <c r="VZQ33" s="474"/>
      <c r="VZR33" s="474"/>
      <c r="VZS33" s="474"/>
      <c r="VZT33" s="474"/>
      <c r="VZU33" s="474"/>
      <c r="VZV33" s="474"/>
      <c r="VZW33" s="474"/>
      <c r="VZX33" s="474"/>
      <c r="VZY33" s="474"/>
      <c r="VZZ33" s="474"/>
      <c r="WAA33" s="474"/>
      <c r="WAB33" s="474"/>
      <c r="WAC33" s="474"/>
      <c r="WAD33" s="474"/>
      <c r="WAE33" s="474"/>
      <c r="WAF33" s="474"/>
      <c r="WAG33" s="474"/>
      <c r="WAH33" s="474"/>
      <c r="WAI33" s="474"/>
      <c r="WAJ33" s="474"/>
      <c r="WAK33" s="474"/>
      <c r="WAL33" s="474"/>
      <c r="WAM33" s="474"/>
      <c r="WAN33" s="474"/>
      <c r="WAO33" s="474"/>
      <c r="WAP33" s="474"/>
      <c r="WAQ33" s="474"/>
      <c r="WAR33" s="474"/>
      <c r="WAS33" s="474"/>
      <c r="WAT33" s="474"/>
      <c r="WAU33" s="474"/>
      <c r="WAV33" s="474"/>
      <c r="WAW33" s="474"/>
      <c r="WAX33" s="474"/>
      <c r="WAY33" s="474"/>
      <c r="WAZ33" s="474"/>
      <c r="WBA33" s="474"/>
      <c r="WBB33" s="474"/>
      <c r="WBC33" s="474"/>
      <c r="WBD33" s="474"/>
      <c r="WBE33" s="474"/>
      <c r="WBF33" s="474"/>
      <c r="WBG33" s="474"/>
      <c r="WBH33" s="474"/>
      <c r="WBI33" s="474"/>
      <c r="WBJ33" s="474"/>
      <c r="WBK33" s="474"/>
      <c r="WBL33" s="474"/>
      <c r="WBM33" s="474"/>
      <c r="WBN33" s="474"/>
      <c r="WBO33" s="474"/>
      <c r="WBP33" s="474"/>
      <c r="WBQ33" s="474"/>
      <c r="WBR33" s="474"/>
      <c r="WBS33" s="474"/>
      <c r="WBT33" s="474"/>
      <c r="WBU33" s="474"/>
      <c r="WBV33" s="474"/>
      <c r="WBW33" s="474"/>
      <c r="WBX33" s="474"/>
      <c r="WBY33" s="474"/>
      <c r="WBZ33" s="474"/>
      <c r="WCA33" s="474"/>
      <c r="WCB33" s="474"/>
      <c r="WCC33" s="474"/>
      <c r="WCD33" s="474"/>
      <c r="WCE33" s="474"/>
      <c r="WCF33" s="474"/>
      <c r="WCG33" s="474"/>
      <c r="WCH33" s="474"/>
      <c r="WCI33" s="474"/>
      <c r="WCJ33" s="474"/>
      <c r="WCK33" s="474"/>
      <c r="WCL33" s="474"/>
      <c r="WCM33" s="474"/>
      <c r="WCN33" s="474"/>
      <c r="WCO33" s="474"/>
      <c r="WCP33" s="474"/>
      <c r="WCQ33" s="474"/>
      <c r="WCR33" s="474"/>
      <c r="WCS33" s="474"/>
      <c r="WCT33" s="474"/>
      <c r="WCU33" s="474"/>
      <c r="WCV33" s="474"/>
      <c r="WCW33" s="474"/>
      <c r="WCX33" s="474"/>
      <c r="WCY33" s="474"/>
      <c r="WCZ33" s="474"/>
      <c r="WDA33" s="474"/>
      <c r="WDB33" s="474"/>
      <c r="WDC33" s="474"/>
      <c r="WDD33" s="474"/>
      <c r="WDE33" s="474"/>
      <c r="WDF33" s="474"/>
      <c r="WDG33" s="474"/>
      <c r="WDH33" s="474"/>
      <c r="WDI33" s="474"/>
      <c r="WDJ33" s="474"/>
      <c r="WDK33" s="474"/>
      <c r="WDL33" s="474"/>
      <c r="WDM33" s="474"/>
      <c r="WDN33" s="474"/>
      <c r="WDO33" s="474"/>
      <c r="WDP33" s="474"/>
      <c r="WDQ33" s="474"/>
      <c r="WDR33" s="474"/>
      <c r="WDS33" s="474"/>
      <c r="WDT33" s="474"/>
      <c r="WDU33" s="474"/>
      <c r="WDV33" s="474"/>
      <c r="WDW33" s="474"/>
      <c r="WDX33" s="474"/>
      <c r="WDY33" s="474"/>
      <c r="WDZ33" s="474"/>
      <c r="WEA33" s="474"/>
      <c r="WEB33" s="474"/>
      <c r="WEC33" s="474"/>
      <c r="WED33" s="474"/>
      <c r="WEE33" s="474"/>
      <c r="WEF33" s="474"/>
      <c r="WEG33" s="474"/>
      <c r="WEH33" s="474"/>
      <c r="WEI33" s="474"/>
      <c r="WEJ33" s="474"/>
      <c r="WEK33" s="474"/>
      <c r="WEL33" s="474"/>
      <c r="WEM33" s="474"/>
      <c r="WEN33" s="474"/>
      <c r="WEO33" s="474"/>
      <c r="WEP33" s="474"/>
      <c r="WEQ33" s="474"/>
      <c r="WER33" s="474"/>
      <c r="WES33" s="474"/>
      <c r="WET33" s="474"/>
      <c r="WEU33" s="474"/>
      <c r="WEV33" s="474"/>
      <c r="WEW33" s="474"/>
      <c r="WEX33" s="474"/>
      <c r="WEY33" s="474"/>
      <c r="WEZ33" s="474"/>
      <c r="WFA33" s="474"/>
      <c r="WFB33" s="474"/>
      <c r="WFC33" s="474"/>
      <c r="WFD33" s="474"/>
      <c r="WFE33" s="474"/>
      <c r="WFF33" s="474"/>
      <c r="WFG33" s="474"/>
      <c r="WFH33" s="474"/>
      <c r="WFI33" s="474"/>
      <c r="WFJ33" s="474"/>
      <c r="WFK33" s="474"/>
      <c r="WFL33" s="474"/>
      <c r="WFM33" s="474"/>
      <c r="WFN33" s="474"/>
      <c r="WFO33" s="474"/>
      <c r="WFP33" s="474"/>
      <c r="WFQ33" s="474"/>
      <c r="WFR33" s="474"/>
      <c r="WFS33" s="474"/>
      <c r="WFT33" s="474"/>
      <c r="WFU33" s="474"/>
      <c r="WFV33" s="474"/>
      <c r="WFW33" s="474"/>
      <c r="WFX33" s="474"/>
      <c r="WFY33" s="474"/>
      <c r="WFZ33" s="474"/>
      <c r="WGA33" s="474"/>
      <c r="WGB33" s="474"/>
      <c r="WGC33" s="474"/>
      <c r="WGD33" s="474"/>
      <c r="WGE33" s="474"/>
      <c r="WGF33" s="474"/>
      <c r="WGG33" s="474"/>
      <c r="WGH33" s="474"/>
      <c r="WGI33" s="474"/>
      <c r="WGJ33" s="474"/>
      <c r="WGK33" s="474"/>
      <c r="WGL33" s="474"/>
      <c r="WGM33" s="474"/>
      <c r="WGN33" s="474"/>
      <c r="WGO33" s="474"/>
      <c r="WGP33" s="474"/>
      <c r="WGQ33" s="474"/>
      <c r="WGR33" s="474"/>
      <c r="WGS33" s="474"/>
      <c r="WGT33" s="474"/>
      <c r="WGU33" s="474"/>
      <c r="WGV33" s="474"/>
      <c r="WGW33" s="474"/>
      <c r="WGX33" s="474"/>
      <c r="WGY33" s="474"/>
      <c r="WGZ33" s="474"/>
      <c r="WHA33" s="474"/>
      <c r="WHB33" s="474"/>
      <c r="WHC33" s="474"/>
      <c r="WHD33" s="474"/>
      <c r="WHE33" s="474"/>
      <c r="WHF33" s="474"/>
      <c r="WHG33" s="474"/>
      <c r="WHH33" s="474"/>
      <c r="WHI33" s="474"/>
      <c r="WHJ33" s="474"/>
      <c r="WHK33" s="474"/>
      <c r="WHL33" s="474"/>
      <c r="WHM33" s="474"/>
      <c r="WHN33" s="474"/>
      <c r="WHO33" s="474"/>
      <c r="WHP33" s="474"/>
      <c r="WHQ33" s="474"/>
      <c r="WHR33" s="474"/>
      <c r="WHS33" s="474"/>
      <c r="WHT33" s="474"/>
      <c r="WHU33" s="474"/>
      <c r="WHV33" s="474"/>
      <c r="WHW33" s="474"/>
      <c r="WHX33" s="474"/>
      <c r="WHY33" s="474"/>
      <c r="WHZ33" s="474"/>
      <c r="WIA33" s="474"/>
      <c r="WIB33" s="474"/>
      <c r="WIC33" s="474"/>
      <c r="WID33" s="474"/>
      <c r="WIE33" s="474"/>
      <c r="WIF33" s="474"/>
      <c r="WIG33" s="474"/>
      <c r="WIH33" s="474"/>
      <c r="WII33" s="474"/>
      <c r="WIJ33" s="474"/>
      <c r="WIK33" s="474"/>
      <c r="WIL33" s="474"/>
      <c r="WIM33" s="474"/>
      <c r="WIN33" s="474"/>
      <c r="WIO33" s="474"/>
      <c r="WIP33" s="474"/>
      <c r="WIQ33" s="474"/>
      <c r="WIR33" s="474"/>
      <c r="WIS33" s="474"/>
      <c r="WIT33" s="474"/>
      <c r="WIU33" s="474"/>
      <c r="WIV33" s="474"/>
      <c r="WIW33" s="474"/>
      <c r="WIX33" s="474"/>
      <c r="WIY33" s="474"/>
      <c r="WIZ33" s="474"/>
      <c r="WJA33" s="474"/>
      <c r="WJB33" s="474"/>
      <c r="WJC33" s="474"/>
      <c r="WJD33" s="474"/>
      <c r="WJE33" s="474"/>
      <c r="WJF33" s="474"/>
      <c r="WJG33" s="474"/>
      <c r="WJH33" s="474"/>
      <c r="WJI33" s="474"/>
      <c r="WJJ33" s="474"/>
      <c r="WJK33" s="474"/>
      <c r="WJL33" s="474"/>
      <c r="WJM33" s="474"/>
      <c r="WJN33" s="474"/>
      <c r="WJO33" s="474"/>
      <c r="WJP33" s="474"/>
      <c r="WJQ33" s="474"/>
      <c r="WJR33" s="474"/>
      <c r="WJS33" s="474"/>
      <c r="WJT33" s="474"/>
      <c r="WJU33" s="474"/>
      <c r="WJV33" s="474"/>
      <c r="WJW33" s="474"/>
      <c r="WJX33" s="474"/>
      <c r="WJY33" s="474"/>
      <c r="WJZ33" s="474"/>
      <c r="WKA33" s="474"/>
      <c r="WKB33" s="474"/>
      <c r="WKC33" s="474"/>
      <c r="WKD33" s="474"/>
      <c r="WKE33" s="474"/>
      <c r="WKF33" s="474"/>
      <c r="WKG33" s="474"/>
      <c r="WKH33" s="474"/>
      <c r="WKI33" s="474"/>
      <c r="WKJ33" s="474"/>
      <c r="WKK33" s="474"/>
      <c r="WKL33" s="474"/>
      <c r="WKM33" s="474"/>
      <c r="WKN33" s="474"/>
      <c r="WKO33" s="474"/>
      <c r="WKP33" s="474"/>
      <c r="WKQ33" s="474"/>
      <c r="WKR33" s="474"/>
      <c r="WKS33" s="474"/>
      <c r="WKT33" s="474"/>
      <c r="WKU33" s="474"/>
      <c r="WKV33" s="474"/>
      <c r="WKW33" s="474"/>
      <c r="WKX33" s="474"/>
      <c r="WKY33" s="474"/>
      <c r="WKZ33" s="474"/>
      <c r="WLA33" s="474"/>
      <c r="WLB33" s="474"/>
      <c r="WLC33" s="474"/>
      <c r="WLD33" s="474"/>
      <c r="WLE33" s="474"/>
      <c r="WLF33" s="474"/>
      <c r="WLG33" s="474"/>
      <c r="WLH33" s="474"/>
      <c r="WLI33" s="474"/>
      <c r="WLJ33" s="474"/>
      <c r="WLK33" s="474"/>
      <c r="WLL33" s="474"/>
      <c r="WLM33" s="474"/>
      <c r="WLN33" s="474"/>
      <c r="WLO33" s="474"/>
      <c r="WLP33" s="474"/>
      <c r="WLQ33" s="474"/>
      <c r="WLR33" s="474"/>
      <c r="WLS33" s="474"/>
      <c r="WLT33" s="474"/>
      <c r="WLU33" s="474"/>
      <c r="WLV33" s="474"/>
      <c r="WLW33" s="474"/>
      <c r="WLX33" s="474"/>
      <c r="WLY33" s="474"/>
      <c r="WLZ33" s="474"/>
      <c r="WMA33" s="474"/>
      <c r="WMB33" s="474"/>
      <c r="WMC33" s="474"/>
      <c r="WMD33" s="474"/>
      <c r="WME33" s="474"/>
      <c r="WMF33" s="474"/>
      <c r="WMG33" s="474"/>
      <c r="WMH33" s="474"/>
      <c r="WMI33" s="474"/>
      <c r="WMJ33" s="474"/>
      <c r="WMK33" s="474"/>
      <c r="WML33" s="474"/>
      <c r="WMM33" s="474"/>
      <c r="WMN33" s="474"/>
      <c r="WMO33" s="474"/>
      <c r="WMP33" s="474"/>
      <c r="WMQ33" s="474"/>
      <c r="WMR33" s="474"/>
      <c r="WMS33" s="474"/>
      <c r="WMT33" s="474"/>
      <c r="WMU33" s="474"/>
      <c r="WMV33" s="474"/>
      <c r="WMW33" s="474"/>
      <c r="WMX33" s="474"/>
      <c r="WMY33" s="474"/>
      <c r="WMZ33" s="474"/>
      <c r="WNA33" s="474"/>
      <c r="WNB33" s="474"/>
      <c r="WNC33" s="474"/>
      <c r="WND33" s="474"/>
      <c r="WNE33" s="474"/>
      <c r="WNF33" s="474"/>
      <c r="WNG33" s="474"/>
      <c r="WNH33" s="474"/>
      <c r="WNI33" s="474"/>
      <c r="WNJ33" s="474"/>
      <c r="WNK33" s="474"/>
      <c r="WNL33" s="474"/>
      <c r="WNM33" s="474"/>
      <c r="WNN33" s="474"/>
      <c r="WNO33" s="474"/>
      <c r="WNP33" s="474"/>
      <c r="WNQ33" s="474"/>
      <c r="WNR33" s="474"/>
      <c r="WNS33" s="474"/>
      <c r="WNT33" s="474"/>
      <c r="WNU33" s="474"/>
      <c r="WNV33" s="474"/>
      <c r="WNW33" s="474"/>
      <c r="WNX33" s="474"/>
      <c r="WNY33" s="474"/>
      <c r="WNZ33" s="474"/>
      <c r="WOA33" s="474"/>
      <c r="WOB33" s="474"/>
      <c r="WOC33" s="474"/>
      <c r="WOD33" s="474"/>
      <c r="WOE33" s="474"/>
      <c r="WOF33" s="474"/>
      <c r="WOG33" s="474"/>
      <c r="WOH33" s="474"/>
      <c r="WOI33" s="474"/>
      <c r="WOJ33" s="474"/>
      <c r="WOK33" s="474"/>
      <c r="WOL33" s="474"/>
      <c r="WOM33" s="474"/>
      <c r="WON33" s="474"/>
      <c r="WOO33" s="474"/>
      <c r="WOP33" s="474"/>
      <c r="WOQ33" s="474"/>
      <c r="WOR33" s="474"/>
      <c r="WOS33" s="474"/>
      <c r="WOT33" s="474"/>
      <c r="WOU33" s="474"/>
      <c r="WOV33" s="474"/>
      <c r="WOW33" s="474"/>
      <c r="WOX33" s="474"/>
      <c r="WOY33" s="474"/>
      <c r="WOZ33" s="474"/>
      <c r="WPA33" s="474"/>
      <c r="WPB33" s="474"/>
      <c r="WPC33" s="474"/>
      <c r="WPD33" s="474"/>
      <c r="WPE33" s="474"/>
      <c r="WPF33" s="474"/>
      <c r="WPG33" s="474"/>
      <c r="WPH33" s="474"/>
      <c r="WPI33" s="474"/>
      <c r="WPJ33" s="474"/>
      <c r="WPK33" s="474"/>
      <c r="WPL33" s="474"/>
      <c r="WPM33" s="474"/>
      <c r="WPN33" s="474"/>
      <c r="WPO33" s="474"/>
      <c r="WPP33" s="474"/>
      <c r="WPQ33" s="474"/>
      <c r="WPR33" s="474"/>
      <c r="WPS33" s="474"/>
      <c r="WPT33" s="474"/>
      <c r="WPU33" s="474"/>
      <c r="WPV33" s="474"/>
      <c r="WPW33" s="474"/>
      <c r="WPX33" s="474"/>
      <c r="WPY33" s="474"/>
      <c r="WPZ33" s="474"/>
      <c r="WQA33" s="474"/>
      <c r="WQB33" s="474"/>
      <c r="WQC33" s="474"/>
      <c r="WQD33" s="474"/>
      <c r="WQE33" s="474"/>
      <c r="WQF33" s="474"/>
      <c r="WQG33" s="474"/>
      <c r="WQH33" s="474"/>
      <c r="WQI33" s="474"/>
      <c r="WQJ33" s="474"/>
      <c r="WQK33" s="474"/>
      <c r="WQL33" s="474"/>
      <c r="WQM33" s="474"/>
      <c r="WQN33" s="474"/>
      <c r="WQO33" s="474"/>
      <c r="WQP33" s="474"/>
      <c r="WQQ33" s="474"/>
      <c r="WQR33" s="474"/>
      <c r="WQS33" s="474"/>
      <c r="WQT33" s="474"/>
      <c r="WQU33" s="474"/>
      <c r="WQV33" s="474"/>
      <c r="WQW33" s="474"/>
      <c r="WQX33" s="474"/>
      <c r="WQY33" s="474"/>
      <c r="WQZ33" s="474"/>
      <c r="WRA33" s="474"/>
      <c r="WRB33" s="474"/>
      <c r="WRC33" s="474"/>
      <c r="WRD33" s="474"/>
      <c r="WRE33" s="474"/>
      <c r="WRF33" s="474"/>
      <c r="WRG33" s="474"/>
      <c r="WRH33" s="474"/>
      <c r="WRI33" s="474"/>
      <c r="WRJ33" s="474"/>
      <c r="WRK33" s="474"/>
      <c r="WRL33" s="474"/>
      <c r="WRM33" s="474"/>
      <c r="WRN33" s="474"/>
      <c r="WRO33" s="474"/>
      <c r="WRP33" s="474"/>
      <c r="WRQ33" s="474"/>
      <c r="WRR33" s="474"/>
      <c r="WRS33" s="474"/>
      <c r="WRT33" s="474"/>
      <c r="WRU33" s="474"/>
      <c r="WRV33" s="474"/>
      <c r="WRW33" s="474"/>
      <c r="WRX33" s="474"/>
      <c r="WRY33" s="474"/>
      <c r="WRZ33" s="474"/>
      <c r="WSA33" s="474"/>
      <c r="WSB33" s="474"/>
      <c r="WSC33" s="474"/>
      <c r="WSD33" s="474"/>
      <c r="WSE33" s="474"/>
      <c r="WSF33" s="474"/>
      <c r="WSG33" s="474"/>
      <c r="WSH33" s="474"/>
      <c r="WSI33" s="474"/>
      <c r="WSJ33" s="474"/>
      <c r="WSK33" s="474"/>
      <c r="WSL33" s="474"/>
      <c r="WSM33" s="474"/>
      <c r="WSN33" s="474"/>
      <c r="WSO33" s="474"/>
      <c r="WSP33" s="474"/>
      <c r="WSQ33" s="474"/>
      <c r="WSR33" s="474"/>
      <c r="WSS33" s="474"/>
      <c r="WST33" s="474"/>
      <c r="WSU33" s="474"/>
      <c r="WSV33" s="474"/>
      <c r="WSW33" s="474"/>
      <c r="WSX33" s="474"/>
      <c r="WSY33" s="474"/>
      <c r="WSZ33" s="474"/>
      <c r="WTA33" s="474"/>
      <c r="WTB33" s="474"/>
      <c r="WTC33" s="474"/>
      <c r="WTD33" s="474"/>
      <c r="WTE33" s="474"/>
      <c r="WTF33" s="474"/>
      <c r="WTG33" s="474"/>
      <c r="WTH33" s="474"/>
      <c r="WTI33" s="474"/>
      <c r="WTJ33" s="474"/>
      <c r="WTK33" s="474"/>
      <c r="WTL33" s="474"/>
      <c r="WTM33" s="474"/>
      <c r="WTN33" s="474"/>
      <c r="WTO33" s="474"/>
      <c r="WTP33" s="474"/>
      <c r="WTQ33" s="474"/>
      <c r="WTR33" s="474"/>
      <c r="WTS33" s="474"/>
      <c r="WTT33" s="474"/>
      <c r="WTU33" s="474"/>
      <c r="WTV33" s="474"/>
      <c r="WTW33" s="474"/>
      <c r="WTX33" s="474"/>
      <c r="WTY33" s="474"/>
      <c r="WTZ33" s="474"/>
      <c r="WUA33" s="474"/>
      <c r="WUB33" s="474"/>
      <c r="WUC33" s="474"/>
      <c r="WUD33" s="474"/>
      <c r="WUE33" s="474"/>
      <c r="WUF33" s="474"/>
      <c r="WUG33" s="474"/>
      <c r="WUH33" s="474"/>
      <c r="WUI33" s="474"/>
      <c r="WUJ33" s="474"/>
      <c r="WUK33" s="474"/>
      <c r="WUL33" s="474"/>
      <c r="WUM33" s="474"/>
      <c r="WUN33" s="474"/>
      <c r="WUO33" s="474"/>
      <c r="WUP33" s="474"/>
      <c r="WUQ33" s="474"/>
      <c r="WUR33" s="474"/>
      <c r="WUS33" s="474"/>
      <c r="WUT33" s="474"/>
      <c r="WUU33" s="474"/>
      <c r="WUV33" s="474"/>
      <c r="WUW33" s="474"/>
      <c r="WUX33" s="474"/>
      <c r="WUY33" s="474"/>
      <c r="WUZ33" s="474"/>
      <c r="WVA33" s="474"/>
      <c r="WVB33" s="474"/>
      <c r="WVC33" s="474"/>
      <c r="WVD33" s="474"/>
      <c r="WVE33" s="474"/>
      <c r="WVF33" s="474"/>
      <c r="WVG33" s="474"/>
      <c r="WVH33" s="474"/>
      <c r="WVI33" s="474"/>
      <c r="WVJ33" s="474"/>
      <c r="WVK33" s="474"/>
      <c r="WVL33" s="474"/>
      <c r="WVM33" s="474"/>
      <c r="WVN33" s="474"/>
      <c r="WVO33" s="474"/>
      <c r="WVP33" s="474"/>
      <c r="WVQ33" s="474"/>
      <c r="WVR33" s="474"/>
      <c r="WVS33" s="474"/>
      <c r="WVT33" s="474"/>
      <c r="WVU33" s="474"/>
      <c r="WVV33" s="474"/>
      <c r="WVW33" s="474"/>
      <c r="WVX33" s="474"/>
      <c r="WVY33" s="474"/>
      <c r="WVZ33" s="474"/>
      <c r="WWA33" s="474"/>
      <c r="WWB33" s="474"/>
      <c r="WWC33" s="474"/>
      <c r="WWD33" s="474"/>
      <c r="WWE33" s="474"/>
      <c r="WWF33" s="474"/>
      <c r="WWG33" s="474"/>
      <c r="WWH33" s="474"/>
      <c r="WWI33" s="474"/>
      <c r="WWJ33" s="474"/>
      <c r="WWK33" s="474"/>
      <c r="WWL33" s="474"/>
      <c r="WWM33" s="474"/>
      <c r="WWN33" s="474"/>
      <c r="WWO33" s="474"/>
      <c r="WWP33" s="474"/>
      <c r="WWQ33" s="474"/>
      <c r="WWR33" s="474"/>
      <c r="WWS33" s="474"/>
      <c r="WWT33" s="474"/>
      <c r="WWU33" s="474"/>
      <c r="WWV33" s="474"/>
      <c r="WWW33" s="474"/>
      <c r="WWX33" s="474"/>
      <c r="WWY33" s="474"/>
      <c r="WWZ33" s="474"/>
      <c r="WXA33" s="474"/>
      <c r="WXB33" s="474"/>
      <c r="WXC33" s="474"/>
      <c r="WXD33" s="474"/>
      <c r="WXE33" s="474"/>
      <c r="WXF33" s="474"/>
      <c r="WXG33" s="474"/>
      <c r="WXH33" s="474"/>
      <c r="WXI33" s="474"/>
      <c r="WXJ33" s="474"/>
      <c r="WXK33" s="474"/>
      <c r="WXL33" s="474"/>
      <c r="WXM33" s="474"/>
      <c r="WXN33" s="474"/>
      <c r="WXO33" s="474"/>
      <c r="WXP33" s="474"/>
      <c r="WXQ33" s="474"/>
      <c r="WXR33" s="474"/>
      <c r="WXS33" s="474"/>
      <c r="WXT33" s="474"/>
      <c r="WXU33" s="474"/>
      <c r="WXV33" s="474"/>
      <c r="WXW33" s="474"/>
      <c r="WXX33" s="474"/>
      <c r="WXY33" s="474"/>
      <c r="WXZ33" s="474"/>
      <c r="WYA33" s="474"/>
      <c r="WYB33" s="474"/>
      <c r="WYC33" s="474"/>
      <c r="WYD33" s="474"/>
      <c r="WYE33" s="474"/>
      <c r="WYF33" s="474"/>
      <c r="WYG33" s="474"/>
      <c r="WYH33" s="474"/>
      <c r="WYI33" s="474"/>
      <c r="WYJ33" s="474"/>
      <c r="WYK33" s="474"/>
      <c r="WYL33" s="474"/>
      <c r="WYM33" s="474"/>
      <c r="WYN33" s="474"/>
      <c r="WYO33" s="474"/>
      <c r="WYP33" s="474"/>
      <c r="WYQ33" s="474"/>
      <c r="WYR33" s="474"/>
      <c r="WYS33" s="474"/>
      <c r="WYT33" s="474"/>
      <c r="WYU33" s="474"/>
      <c r="WYV33" s="474"/>
      <c r="WYW33" s="474"/>
      <c r="WYX33" s="474"/>
      <c r="WYY33" s="474"/>
      <c r="WYZ33" s="474"/>
      <c r="WZA33" s="474"/>
      <c r="WZB33" s="474"/>
      <c r="WZC33" s="474"/>
      <c r="WZD33" s="474"/>
      <c r="WZE33" s="474"/>
      <c r="WZF33" s="474"/>
      <c r="WZG33" s="474"/>
      <c r="WZH33" s="474"/>
      <c r="WZI33" s="474"/>
      <c r="WZJ33" s="474"/>
      <c r="WZK33" s="474"/>
      <c r="WZL33" s="474"/>
      <c r="WZM33" s="474"/>
      <c r="WZN33" s="474"/>
      <c r="WZO33" s="474"/>
      <c r="WZP33" s="474"/>
      <c r="WZQ33" s="474"/>
      <c r="WZR33" s="474"/>
      <c r="WZS33" s="474"/>
      <c r="WZT33" s="474"/>
      <c r="WZU33" s="474"/>
      <c r="WZV33" s="474"/>
      <c r="WZW33" s="474"/>
      <c r="WZX33" s="474"/>
      <c r="WZY33" s="474"/>
      <c r="WZZ33" s="474"/>
      <c r="XAA33" s="474"/>
      <c r="XAB33" s="474"/>
      <c r="XAC33" s="474"/>
      <c r="XAD33" s="474"/>
      <c r="XAE33" s="474"/>
      <c r="XAF33" s="474"/>
      <c r="XAG33" s="474"/>
      <c r="XAH33" s="474"/>
      <c r="XAI33" s="474"/>
      <c r="XAJ33" s="474"/>
      <c r="XAK33" s="474"/>
      <c r="XAL33" s="474"/>
      <c r="XAM33" s="474"/>
      <c r="XAN33" s="474"/>
      <c r="XAO33" s="474"/>
      <c r="XAP33" s="474"/>
      <c r="XAQ33" s="474"/>
      <c r="XAR33" s="474"/>
      <c r="XAS33" s="474"/>
      <c r="XAT33" s="474"/>
      <c r="XAU33" s="474"/>
      <c r="XAV33" s="474"/>
      <c r="XAW33" s="474"/>
      <c r="XAX33" s="474"/>
      <c r="XAY33" s="474"/>
      <c r="XAZ33" s="474"/>
      <c r="XBA33" s="474"/>
      <c r="XBB33" s="474"/>
      <c r="XBC33" s="474"/>
      <c r="XBD33" s="474"/>
      <c r="XBE33" s="474"/>
      <c r="XBF33" s="474"/>
      <c r="XBG33" s="474"/>
      <c r="XBH33" s="474"/>
      <c r="XBI33" s="474"/>
      <c r="XBJ33" s="474"/>
      <c r="XBK33" s="474"/>
      <c r="XBL33" s="474"/>
      <c r="XBM33" s="474"/>
      <c r="XBN33" s="474"/>
      <c r="XBO33" s="474"/>
      <c r="XBP33" s="474"/>
      <c r="XBQ33" s="474"/>
      <c r="XBR33" s="474"/>
      <c r="XBS33" s="474"/>
      <c r="XBT33" s="474"/>
      <c r="XBU33" s="474"/>
      <c r="XBV33" s="474"/>
      <c r="XBW33" s="474"/>
      <c r="XBX33" s="474"/>
      <c r="XBY33" s="474"/>
      <c r="XBZ33" s="474"/>
      <c r="XCA33" s="474"/>
      <c r="XCB33" s="474"/>
      <c r="XCC33" s="474"/>
      <c r="XCD33" s="474"/>
      <c r="XCE33" s="474"/>
      <c r="XCF33" s="474"/>
      <c r="XCG33" s="474"/>
      <c r="XCH33" s="474"/>
      <c r="XCI33" s="474"/>
      <c r="XCJ33" s="474"/>
      <c r="XCK33" s="474"/>
      <c r="XCL33" s="474"/>
      <c r="XCM33" s="474"/>
      <c r="XCN33" s="474"/>
      <c r="XCO33" s="474"/>
      <c r="XCP33" s="474"/>
      <c r="XCQ33" s="474"/>
      <c r="XCR33" s="474"/>
      <c r="XCS33" s="474"/>
      <c r="XCT33" s="474"/>
      <c r="XCU33" s="474"/>
      <c r="XCV33" s="474"/>
      <c r="XCW33" s="474"/>
      <c r="XCX33" s="474"/>
      <c r="XCY33" s="474"/>
      <c r="XCZ33" s="474"/>
      <c r="XDA33" s="474"/>
      <c r="XDB33" s="474"/>
      <c r="XDC33" s="474"/>
      <c r="XDD33" s="474"/>
      <c r="XDE33" s="474"/>
      <c r="XDF33" s="474"/>
      <c r="XDG33" s="474"/>
      <c r="XDH33" s="474"/>
      <c r="XDI33" s="474"/>
      <c r="XDJ33" s="474"/>
      <c r="XDK33" s="474"/>
      <c r="XDL33" s="474"/>
      <c r="XDM33" s="474"/>
      <c r="XDN33" s="474"/>
      <c r="XDO33" s="474"/>
      <c r="XDP33" s="474"/>
      <c r="XDQ33" s="474"/>
      <c r="XDR33" s="474"/>
      <c r="XDS33" s="474"/>
      <c r="XDT33" s="474"/>
      <c r="XDU33" s="474"/>
      <c r="XDV33" s="474"/>
      <c r="XDW33" s="474"/>
      <c r="XDX33" s="474"/>
      <c r="XDY33" s="474"/>
      <c r="XDZ33" s="474"/>
      <c r="XEA33" s="474"/>
      <c r="XEB33" s="474"/>
      <c r="XEC33" s="474"/>
      <c r="XED33" s="474"/>
      <c r="XEE33" s="474"/>
      <c r="XEF33" s="474"/>
      <c r="XEG33" s="474"/>
      <c r="XEH33" s="474"/>
      <c r="XEI33" s="474"/>
      <c r="XEJ33" s="474"/>
      <c r="XEK33" s="474"/>
      <c r="XEL33" s="474"/>
      <c r="XEM33" s="474"/>
      <c r="XEN33" s="474"/>
      <c r="XEO33" s="474"/>
      <c r="XEP33" s="474"/>
      <c r="XEQ33" s="474"/>
      <c r="XER33" s="474"/>
      <c r="XES33" s="474"/>
      <c r="XET33" s="474"/>
      <c r="XEU33" s="474"/>
      <c r="XEV33" s="474"/>
      <c r="XEW33" s="474"/>
      <c r="XEX33" s="474"/>
      <c r="XEY33" s="474"/>
      <c r="XEZ33" s="474"/>
      <c r="XFA33" s="474"/>
      <c r="XFB33" s="474"/>
      <c r="XFC33" s="474"/>
      <c r="XFD33" s="474"/>
    </row>
    <row r="34" spans="1:16384" s="47" customFormat="1" ht="13">
      <c r="A34" s="65"/>
      <c r="B34" s="36"/>
      <c r="C34" s="76"/>
      <c r="D34" s="37"/>
      <c r="E34" s="69"/>
      <c r="G34" s="18"/>
    </row>
    <row r="35" spans="1:16384" s="47" customFormat="1" ht="13">
      <c r="A35" s="65"/>
      <c r="B35" s="477" t="s">
        <v>493</v>
      </c>
      <c r="C35" s="478"/>
      <c r="D35" s="25"/>
      <c r="E35" s="25"/>
      <c r="F35" s="25"/>
      <c r="G35" s="25"/>
      <c r="H35" s="25"/>
      <c r="I35" s="25"/>
      <c r="J35" s="25"/>
      <c r="K35" s="25"/>
      <c r="L35" s="25"/>
      <c r="M35" s="25"/>
      <c r="N35" s="25"/>
      <c r="O35" s="25"/>
      <c r="P35" s="25"/>
      <c r="Q35" s="25"/>
      <c r="R35" s="25"/>
      <c r="S35" s="25"/>
      <c r="T35" s="25"/>
      <c r="U35" s="25"/>
    </row>
    <row r="36" spans="1:16384" s="47" customFormat="1" ht="13">
      <c r="A36" s="65"/>
      <c r="B36" s="477"/>
      <c r="C36" s="478"/>
      <c r="D36" s="25"/>
      <c r="E36" s="25"/>
      <c r="F36" s="25"/>
      <c r="G36" s="25"/>
      <c r="H36" s="25"/>
      <c r="I36" s="25"/>
      <c r="J36" s="25"/>
      <c r="K36" s="25"/>
      <c r="L36" s="25"/>
      <c r="M36" s="25"/>
      <c r="N36" s="25"/>
      <c r="O36" s="25"/>
      <c r="P36" s="25"/>
      <c r="Q36" s="25"/>
      <c r="R36" s="25"/>
      <c r="S36" s="25"/>
      <c r="T36" s="25"/>
      <c r="U36" s="25"/>
    </row>
    <row r="37" spans="1:16384" s="47" customFormat="1" ht="13">
      <c r="A37" s="65"/>
      <c r="B37" s="477"/>
      <c r="C37" s="478"/>
      <c r="D37" s="25"/>
      <c r="E37" s="479" t="str">
        <f xml:space="preserve"> InpOverride!E$25</f>
        <v>Forecast start date</v>
      </c>
      <c r="F37" s="479">
        <f xml:space="preserve"> InpOverride!F$25</f>
        <v>43191</v>
      </c>
      <c r="G37" s="479" t="str">
        <f xml:space="preserve"> InpOverride!G$25</f>
        <v>date</v>
      </c>
      <c r="H37" s="479"/>
      <c r="I37" s="479"/>
      <c r="J37" s="479"/>
      <c r="K37" s="479"/>
      <c r="L37" s="479"/>
      <c r="M37" s="479"/>
      <c r="N37" s="479"/>
      <c r="O37" s="479"/>
      <c r="P37" s="479"/>
      <c r="Q37" s="479"/>
      <c r="R37" s="479"/>
      <c r="S37" s="479"/>
      <c r="T37" s="479"/>
      <c r="U37" s="479"/>
    </row>
    <row r="38" spans="1:16384" s="47" customFormat="1" ht="13">
      <c r="A38" s="65"/>
      <c r="B38" s="477"/>
      <c r="C38" s="478"/>
      <c r="D38" s="25"/>
      <c r="E38" s="480" t="str">
        <f xml:space="preserve"> E$25</f>
        <v>Model Period BEG</v>
      </c>
      <c r="F38" s="480">
        <f t="shared" ref="F38:AB38" si="11" xml:space="preserve"> F$25</f>
        <v>0</v>
      </c>
      <c r="G38" s="480" t="str">
        <f t="shared" si="11"/>
        <v>date</v>
      </c>
      <c r="H38" s="480">
        <f t="shared" si="11"/>
        <v>0</v>
      </c>
      <c r="I38" s="480">
        <f t="shared" si="11"/>
        <v>0</v>
      </c>
      <c r="J38" s="480">
        <f t="shared" si="11"/>
        <v>40634</v>
      </c>
      <c r="K38" s="480">
        <f t="shared" si="11"/>
        <v>41000</v>
      </c>
      <c r="L38" s="480">
        <f t="shared" si="11"/>
        <v>41365</v>
      </c>
      <c r="M38" s="480">
        <f t="shared" si="11"/>
        <v>41730</v>
      </c>
      <c r="N38" s="480">
        <f t="shared" si="11"/>
        <v>42095</v>
      </c>
      <c r="O38" s="480">
        <f t="shared" si="11"/>
        <v>42461</v>
      </c>
      <c r="P38" s="480">
        <f t="shared" si="11"/>
        <v>42826</v>
      </c>
      <c r="Q38" s="480">
        <f t="shared" si="11"/>
        <v>43191</v>
      </c>
      <c r="R38" s="480">
        <f t="shared" si="11"/>
        <v>43556</v>
      </c>
      <c r="S38" s="480">
        <f t="shared" si="11"/>
        <v>43922</v>
      </c>
      <c r="T38" s="480">
        <f t="shared" si="11"/>
        <v>44287</v>
      </c>
      <c r="U38" s="480">
        <f t="shared" si="11"/>
        <v>44652</v>
      </c>
      <c r="V38" s="480">
        <f t="shared" si="11"/>
        <v>45017</v>
      </c>
      <c r="W38" s="480">
        <f t="shared" si="11"/>
        <v>45383</v>
      </c>
      <c r="X38" s="480">
        <f t="shared" si="11"/>
        <v>45748</v>
      </c>
      <c r="Y38" s="480">
        <f t="shared" si="11"/>
        <v>46113</v>
      </c>
      <c r="Z38" s="480">
        <f t="shared" si="11"/>
        <v>46478</v>
      </c>
      <c r="AA38" s="480">
        <f t="shared" si="11"/>
        <v>46844</v>
      </c>
      <c r="AB38" s="480">
        <f t="shared" si="11"/>
        <v>47209</v>
      </c>
    </row>
    <row r="39" spans="1:16384" s="47" customFormat="1" ht="13">
      <c r="A39" s="65"/>
      <c r="B39" s="477"/>
      <c r="C39" s="478"/>
      <c r="D39" s="25"/>
      <c r="E39" s="480" t="str">
        <f xml:space="preserve"> E$26</f>
        <v>Model period ending</v>
      </c>
      <c r="F39" s="480">
        <f t="shared" ref="F39:AB39" si="12" xml:space="preserve"> F$26</f>
        <v>0</v>
      </c>
      <c r="G39" s="480" t="str">
        <f t="shared" si="12"/>
        <v>date</v>
      </c>
      <c r="H39" s="480">
        <f t="shared" si="12"/>
        <v>0</v>
      </c>
      <c r="I39" s="480">
        <f t="shared" si="12"/>
        <v>0</v>
      </c>
      <c r="J39" s="480">
        <f t="shared" si="12"/>
        <v>40999</v>
      </c>
      <c r="K39" s="480">
        <f t="shared" si="12"/>
        <v>41364</v>
      </c>
      <c r="L39" s="480">
        <f t="shared" si="12"/>
        <v>41729</v>
      </c>
      <c r="M39" s="480">
        <f t="shared" si="12"/>
        <v>42094</v>
      </c>
      <c r="N39" s="480">
        <f t="shared" si="12"/>
        <v>42460</v>
      </c>
      <c r="O39" s="480">
        <f t="shared" si="12"/>
        <v>42825</v>
      </c>
      <c r="P39" s="480">
        <f t="shared" si="12"/>
        <v>43190</v>
      </c>
      <c r="Q39" s="480">
        <f t="shared" si="12"/>
        <v>43555</v>
      </c>
      <c r="R39" s="480">
        <f t="shared" si="12"/>
        <v>43921</v>
      </c>
      <c r="S39" s="480">
        <f t="shared" si="12"/>
        <v>44286</v>
      </c>
      <c r="T39" s="480">
        <f t="shared" si="12"/>
        <v>44651</v>
      </c>
      <c r="U39" s="480">
        <f t="shared" si="12"/>
        <v>45016</v>
      </c>
      <c r="V39" s="480">
        <f t="shared" si="12"/>
        <v>45382</v>
      </c>
      <c r="W39" s="480">
        <f t="shared" si="12"/>
        <v>45747</v>
      </c>
      <c r="X39" s="480">
        <f t="shared" si="12"/>
        <v>46112</v>
      </c>
      <c r="Y39" s="480">
        <f t="shared" si="12"/>
        <v>46477</v>
      </c>
      <c r="Z39" s="480">
        <f t="shared" si="12"/>
        <v>46843</v>
      </c>
      <c r="AA39" s="480">
        <f t="shared" si="12"/>
        <v>47208</v>
      </c>
      <c r="AB39" s="480">
        <f t="shared" si="12"/>
        <v>47573</v>
      </c>
    </row>
    <row r="40" spans="1:16384" s="47" customFormat="1" ht="13">
      <c r="A40" s="65"/>
      <c r="B40" s="477"/>
      <c r="C40" s="478"/>
      <c r="D40" s="25"/>
      <c r="E40" s="481" t="s">
        <v>493</v>
      </c>
      <c r="F40" s="481"/>
      <c r="G40" s="481" t="s">
        <v>7</v>
      </c>
      <c r="H40" s="481">
        <f xml:space="preserve"> SUM(J40:U40)</f>
        <v>1</v>
      </c>
      <c r="I40" s="481"/>
      <c r="J40" s="481">
        <f xml:space="preserve"> IF(AND($F37 &gt;= J38, $F37 &lt;= J39), 1, 0)</f>
        <v>0</v>
      </c>
      <c r="K40" s="481">
        <f t="shared" ref="K40:R40" si="13" xml:space="preserve"> IF(AND($F37 &gt;= K38, $F37 &lt;= K39), 1, 0)</f>
        <v>0</v>
      </c>
      <c r="L40" s="481">
        <f t="shared" si="13"/>
        <v>0</v>
      </c>
      <c r="M40" s="481">
        <f t="shared" si="13"/>
        <v>0</v>
      </c>
      <c r="N40" s="481">
        <f t="shared" si="13"/>
        <v>0</v>
      </c>
      <c r="O40" s="481">
        <f t="shared" si="13"/>
        <v>0</v>
      </c>
      <c r="P40" s="481">
        <f t="shared" si="13"/>
        <v>0</v>
      </c>
      <c r="Q40" s="481">
        <f t="shared" si="13"/>
        <v>1</v>
      </c>
      <c r="R40" s="481">
        <f t="shared" si="13"/>
        <v>0</v>
      </c>
      <c r="S40" s="481">
        <f xml:space="preserve"> IF(AND($F37 &gt;= S38, $F37 &lt;= S39), 1, 0)</f>
        <v>0</v>
      </c>
      <c r="T40" s="481">
        <f xml:space="preserve"> IF(AND($F37 &gt;= T38, $F37 &lt;= T39), 1, 0)</f>
        <v>0</v>
      </c>
      <c r="U40" s="481">
        <f xml:space="preserve"> IF(AND($F37 &gt;= U38, $F37 &lt;= U39), 1, 0)</f>
        <v>0</v>
      </c>
      <c r="V40" s="481">
        <f t="shared" ref="V40:AB40" si="14" xml:space="preserve"> IF(AND($F37 &gt;= V38, $F37 &lt;= V39), 1, 0)</f>
        <v>0</v>
      </c>
      <c r="W40" s="481">
        <f t="shared" si="14"/>
        <v>0</v>
      </c>
      <c r="X40" s="481">
        <f t="shared" si="14"/>
        <v>0</v>
      </c>
      <c r="Y40" s="481">
        <f t="shared" si="14"/>
        <v>0</v>
      </c>
      <c r="Z40" s="481">
        <f t="shared" si="14"/>
        <v>0</v>
      </c>
      <c r="AA40" s="481">
        <f t="shared" si="14"/>
        <v>0</v>
      </c>
      <c r="AB40" s="481">
        <f t="shared" si="14"/>
        <v>0</v>
      </c>
    </row>
    <row r="41" spans="1:16384" s="47" customFormat="1" ht="13">
      <c r="A41" s="65"/>
      <c r="B41" s="36"/>
      <c r="C41" s="76"/>
      <c r="D41" s="37"/>
      <c r="E41" s="69"/>
      <c r="G41" s="18"/>
    </row>
    <row r="42" spans="1:16384" s="482" customFormat="1" ht="13">
      <c r="A42" s="477"/>
      <c r="B42" s="477" t="s">
        <v>494</v>
      </c>
      <c r="C42" s="478"/>
      <c r="D42" s="25"/>
      <c r="E42" s="25"/>
      <c r="F42" s="25"/>
      <c r="G42" s="25"/>
      <c r="H42" s="25"/>
      <c r="I42" s="25"/>
      <c r="J42" s="25"/>
      <c r="K42" s="25"/>
      <c r="L42" s="25"/>
      <c r="M42" s="25"/>
      <c r="N42" s="25"/>
      <c r="O42" s="25"/>
      <c r="P42" s="25"/>
      <c r="Q42" s="25"/>
      <c r="R42" s="25"/>
      <c r="S42" s="25"/>
      <c r="T42" s="25"/>
      <c r="U42" s="25"/>
    </row>
    <row r="43" spans="1:16384" s="482" customFormat="1" ht="13">
      <c r="A43" s="477"/>
      <c r="B43" s="477"/>
      <c r="C43" s="478"/>
      <c r="D43" s="25"/>
      <c r="E43" s="479" t="str">
        <f xml:space="preserve"> InpOverride!E$25</f>
        <v>Forecast start date</v>
      </c>
      <c r="F43" s="479">
        <f xml:space="preserve"> InpOverride!F$25</f>
        <v>43191</v>
      </c>
      <c r="G43" s="479" t="str">
        <f xml:space="preserve"> InpOverride!G$25</f>
        <v>date</v>
      </c>
      <c r="H43" s="479"/>
      <c r="I43" s="479"/>
      <c r="J43" s="479"/>
      <c r="K43" s="479"/>
      <c r="L43" s="479"/>
      <c r="M43" s="479"/>
      <c r="N43" s="479"/>
      <c r="O43" s="479"/>
      <c r="P43" s="479"/>
      <c r="Q43" s="479"/>
      <c r="R43" s="479"/>
      <c r="S43" s="479"/>
      <c r="T43" s="479"/>
      <c r="U43" s="479"/>
    </row>
    <row r="44" spans="1:16384" s="482" customFormat="1" ht="13">
      <c r="A44" s="477"/>
      <c r="B44" s="477"/>
      <c r="C44" s="478"/>
      <c r="D44" s="25"/>
      <c r="E44" s="483" t="str">
        <f xml:space="preserve"> InpOverride!E$26</f>
        <v>Forecast duration</v>
      </c>
      <c r="F44" s="483">
        <f xml:space="preserve"> InpOverride!F$26</f>
        <v>12</v>
      </c>
      <c r="G44" s="483" t="str">
        <f xml:space="preserve"> InpOverride!G$26</f>
        <v>years</v>
      </c>
      <c r="H44" s="483"/>
      <c r="I44" s="483"/>
      <c r="J44" s="483"/>
      <c r="K44" s="483"/>
      <c r="L44" s="483"/>
      <c r="M44" s="483"/>
      <c r="N44" s="483"/>
      <c r="O44" s="483"/>
      <c r="P44" s="483"/>
      <c r="Q44" s="483"/>
      <c r="R44" s="483"/>
      <c r="S44" s="483"/>
      <c r="T44" s="483"/>
      <c r="U44" s="483"/>
    </row>
    <row r="45" spans="1:16384" s="481" customFormat="1" ht="13">
      <c r="A45" s="484"/>
      <c r="B45" s="484"/>
      <c r="C45" s="485"/>
      <c r="E45" s="486" t="s">
        <v>495</v>
      </c>
      <c r="F45" s="486">
        <f xml:space="preserve"> DATE(YEAR(F43) + F44, MONTH(F43), DAY(F43) - 1)</f>
        <v>47573</v>
      </c>
      <c r="G45" s="486" t="s">
        <v>2</v>
      </c>
      <c r="H45" s="486"/>
      <c r="I45" s="486"/>
      <c r="J45" s="486"/>
      <c r="K45" s="486"/>
      <c r="L45" s="486"/>
      <c r="M45" s="486"/>
      <c r="N45" s="486"/>
      <c r="O45" s="486"/>
      <c r="P45" s="486"/>
      <c r="Q45" s="486"/>
      <c r="R45" s="486"/>
      <c r="S45" s="486"/>
      <c r="T45" s="486"/>
      <c r="U45" s="486"/>
    </row>
    <row r="46" spans="1:16384" s="47" customFormat="1" ht="13">
      <c r="A46" s="65"/>
      <c r="B46" s="36"/>
      <c r="C46" s="76"/>
      <c r="D46" s="37"/>
      <c r="E46" s="69"/>
      <c r="G46" s="18"/>
    </row>
    <row r="47" spans="1:16384" s="482" customFormat="1" ht="13">
      <c r="A47" s="477"/>
      <c r="B47" s="477"/>
      <c r="C47" s="478"/>
      <c r="D47" s="25"/>
      <c r="E47" s="487" t="str">
        <f xml:space="preserve"> E$45</f>
        <v>Forecast end date</v>
      </c>
      <c r="F47" s="487">
        <f xml:space="preserve"> F$45</f>
        <v>47573</v>
      </c>
      <c r="G47" s="487" t="str">
        <f xml:space="preserve"> G$45</f>
        <v>date</v>
      </c>
      <c r="H47" s="487"/>
      <c r="I47" s="487"/>
      <c r="J47" s="487"/>
      <c r="K47" s="487"/>
      <c r="L47" s="487"/>
      <c r="M47" s="487"/>
      <c r="N47" s="487"/>
      <c r="O47" s="487"/>
      <c r="P47" s="487"/>
      <c r="Q47" s="487"/>
      <c r="R47" s="487"/>
      <c r="S47" s="487"/>
      <c r="T47" s="487"/>
      <c r="U47" s="487"/>
    </row>
    <row r="48" spans="1:16384" s="482" customFormat="1" ht="13">
      <c r="A48" s="477"/>
      <c r="B48" s="477"/>
      <c r="C48" s="478"/>
      <c r="D48" s="25"/>
      <c r="E48" s="480" t="str">
        <f xml:space="preserve"> E$25</f>
        <v>Model Period BEG</v>
      </c>
      <c r="F48" s="480">
        <f t="shared" ref="F48:AB48" si="15" xml:space="preserve"> F$25</f>
        <v>0</v>
      </c>
      <c r="G48" s="480" t="str">
        <f t="shared" si="15"/>
        <v>date</v>
      </c>
      <c r="H48" s="480">
        <f t="shared" si="15"/>
        <v>0</v>
      </c>
      <c r="I48" s="480">
        <f t="shared" si="15"/>
        <v>0</v>
      </c>
      <c r="J48" s="480">
        <f t="shared" si="15"/>
        <v>40634</v>
      </c>
      <c r="K48" s="480">
        <f t="shared" si="15"/>
        <v>41000</v>
      </c>
      <c r="L48" s="480">
        <f t="shared" si="15"/>
        <v>41365</v>
      </c>
      <c r="M48" s="480">
        <f t="shared" si="15"/>
        <v>41730</v>
      </c>
      <c r="N48" s="480">
        <f t="shared" si="15"/>
        <v>42095</v>
      </c>
      <c r="O48" s="480">
        <f t="shared" si="15"/>
        <v>42461</v>
      </c>
      <c r="P48" s="480">
        <f t="shared" si="15"/>
        <v>42826</v>
      </c>
      <c r="Q48" s="480">
        <f t="shared" si="15"/>
        <v>43191</v>
      </c>
      <c r="R48" s="480">
        <f t="shared" si="15"/>
        <v>43556</v>
      </c>
      <c r="S48" s="480">
        <f t="shared" si="15"/>
        <v>43922</v>
      </c>
      <c r="T48" s="480">
        <f t="shared" si="15"/>
        <v>44287</v>
      </c>
      <c r="U48" s="480">
        <f t="shared" si="15"/>
        <v>44652</v>
      </c>
      <c r="V48" s="480">
        <f t="shared" si="15"/>
        <v>45017</v>
      </c>
      <c r="W48" s="480">
        <f t="shared" si="15"/>
        <v>45383</v>
      </c>
      <c r="X48" s="480">
        <f t="shared" si="15"/>
        <v>45748</v>
      </c>
      <c r="Y48" s="480">
        <f t="shared" si="15"/>
        <v>46113</v>
      </c>
      <c r="Z48" s="480">
        <f t="shared" si="15"/>
        <v>46478</v>
      </c>
      <c r="AA48" s="480">
        <f t="shared" si="15"/>
        <v>46844</v>
      </c>
      <c r="AB48" s="480">
        <f t="shared" si="15"/>
        <v>47209</v>
      </c>
    </row>
    <row r="49" spans="1:28" s="482" customFormat="1" ht="13">
      <c r="A49" s="477"/>
      <c r="B49" s="477"/>
      <c r="C49" s="478"/>
      <c r="D49" s="25"/>
      <c r="E49" s="480" t="str">
        <f xml:space="preserve"> E$26</f>
        <v>Model period ending</v>
      </c>
      <c r="F49" s="480">
        <f t="shared" ref="F49:AB49" si="16" xml:space="preserve"> F$26</f>
        <v>0</v>
      </c>
      <c r="G49" s="480" t="str">
        <f t="shared" si="16"/>
        <v>date</v>
      </c>
      <c r="H49" s="480">
        <f t="shared" si="16"/>
        <v>0</v>
      </c>
      <c r="I49" s="480">
        <f t="shared" si="16"/>
        <v>0</v>
      </c>
      <c r="J49" s="480">
        <f t="shared" si="16"/>
        <v>40999</v>
      </c>
      <c r="K49" s="480">
        <f t="shared" si="16"/>
        <v>41364</v>
      </c>
      <c r="L49" s="480">
        <f t="shared" si="16"/>
        <v>41729</v>
      </c>
      <c r="M49" s="480">
        <f t="shared" si="16"/>
        <v>42094</v>
      </c>
      <c r="N49" s="480">
        <f t="shared" si="16"/>
        <v>42460</v>
      </c>
      <c r="O49" s="480">
        <f t="shared" si="16"/>
        <v>42825</v>
      </c>
      <c r="P49" s="480">
        <f t="shared" si="16"/>
        <v>43190</v>
      </c>
      <c r="Q49" s="480">
        <f t="shared" si="16"/>
        <v>43555</v>
      </c>
      <c r="R49" s="480">
        <f t="shared" si="16"/>
        <v>43921</v>
      </c>
      <c r="S49" s="480">
        <f t="shared" si="16"/>
        <v>44286</v>
      </c>
      <c r="T49" s="480">
        <f t="shared" si="16"/>
        <v>44651</v>
      </c>
      <c r="U49" s="480">
        <f t="shared" si="16"/>
        <v>45016</v>
      </c>
      <c r="V49" s="480">
        <f t="shared" si="16"/>
        <v>45382</v>
      </c>
      <c r="W49" s="480">
        <f t="shared" si="16"/>
        <v>45747</v>
      </c>
      <c r="X49" s="480">
        <f t="shared" si="16"/>
        <v>46112</v>
      </c>
      <c r="Y49" s="480">
        <f t="shared" si="16"/>
        <v>46477</v>
      </c>
      <c r="Z49" s="480">
        <f t="shared" si="16"/>
        <v>46843</v>
      </c>
      <c r="AA49" s="480">
        <f t="shared" si="16"/>
        <v>47208</v>
      </c>
      <c r="AB49" s="480">
        <f t="shared" si="16"/>
        <v>47573</v>
      </c>
    </row>
    <row r="50" spans="1:28" s="482" customFormat="1" ht="13">
      <c r="A50" s="477"/>
      <c r="B50" s="477"/>
      <c r="C50" s="478"/>
      <c r="D50" s="25"/>
      <c r="E50" s="481" t="s">
        <v>494</v>
      </c>
      <c r="F50" s="481"/>
      <c r="G50" s="481" t="s">
        <v>7</v>
      </c>
      <c r="H50" s="481">
        <f xml:space="preserve"> SUM(J50:U50)</f>
        <v>0</v>
      </c>
      <c r="I50" s="481"/>
      <c r="J50" s="481">
        <f xml:space="preserve"> IF(AND($F47 &gt;= J48, $F47 &lt;= J49), 1, 0)</f>
        <v>0</v>
      </c>
      <c r="K50" s="481">
        <f t="shared" ref="K50:AB50" si="17" xml:space="preserve"> IF(AND($F47 &gt;= K48, $F47 &lt;= K49), 1, 0)</f>
        <v>0</v>
      </c>
      <c r="L50" s="481">
        <f t="shared" si="17"/>
        <v>0</v>
      </c>
      <c r="M50" s="481">
        <f t="shared" si="17"/>
        <v>0</v>
      </c>
      <c r="N50" s="481">
        <f t="shared" si="17"/>
        <v>0</v>
      </c>
      <c r="O50" s="481">
        <f t="shared" si="17"/>
        <v>0</v>
      </c>
      <c r="P50" s="481">
        <f t="shared" si="17"/>
        <v>0</v>
      </c>
      <c r="Q50" s="481">
        <f t="shared" si="17"/>
        <v>0</v>
      </c>
      <c r="R50" s="481">
        <f t="shared" si="17"/>
        <v>0</v>
      </c>
      <c r="S50" s="481">
        <f t="shared" si="17"/>
        <v>0</v>
      </c>
      <c r="T50" s="481">
        <f t="shared" si="17"/>
        <v>0</v>
      </c>
      <c r="U50" s="481">
        <f t="shared" si="17"/>
        <v>0</v>
      </c>
      <c r="V50" s="481">
        <f t="shared" si="17"/>
        <v>0</v>
      </c>
      <c r="W50" s="481">
        <f t="shared" si="17"/>
        <v>0</v>
      </c>
      <c r="X50" s="481">
        <f t="shared" si="17"/>
        <v>0</v>
      </c>
      <c r="Y50" s="481">
        <f t="shared" si="17"/>
        <v>0</v>
      </c>
      <c r="Z50" s="481">
        <f t="shared" si="17"/>
        <v>0</v>
      </c>
      <c r="AA50" s="481">
        <f t="shared" si="17"/>
        <v>0</v>
      </c>
      <c r="AB50" s="481">
        <f t="shared" si="17"/>
        <v>1</v>
      </c>
    </row>
    <row r="51" spans="1:28" s="47" customFormat="1" ht="13">
      <c r="A51" s="65"/>
      <c r="B51" s="36"/>
      <c r="C51" s="76"/>
      <c r="D51" s="37"/>
      <c r="E51" s="69"/>
      <c r="G51" s="18"/>
    </row>
    <row r="52" spans="1:28" s="482" customFormat="1" ht="13">
      <c r="A52" s="477"/>
      <c r="B52" s="477" t="s">
        <v>209</v>
      </c>
      <c r="C52" s="478"/>
      <c r="D52" s="25"/>
      <c r="E52" s="25"/>
      <c r="F52" s="25"/>
      <c r="G52" s="25"/>
      <c r="H52" s="25"/>
      <c r="I52" s="25"/>
      <c r="J52" s="25"/>
      <c r="K52" s="25"/>
      <c r="L52" s="25"/>
      <c r="M52" s="25"/>
      <c r="N52" s="25"/>
      <c r="O52" s="25"/>
      <c r="P52" s="25"/>
      <c r="Q52" s="25"/>
      <c r="R52" s="25"/>
      <c r="S52" s="25"/>
      <c r="T52" s="25"/>
      <c r="U52" s="25"/>
    </row>
    <row r="53" spans="1:28" s="482" customFormat="1" ht="13">
      <c r="A53" s="477"/>
      <c r="B53" s="477"/>
      <c r="C53" s="478"/>
      <c r="D53" s="25"/>
      <c r="E53" s="25" t="str">
        <f xml:space="preserve"> E$40</f>
        <v>Forecast start period flag</v>
      </c>
      <c r="F53" s="25">
        <f t="shared" ref="F53:AB53" si="18" xml:space="preserve"> F$40</f>
        <v>0</v>
      </c>
      <c r="G53" s="25" t="str">
        <f t="shared" si="18"/>
        <v>flag</v>
      </c>
      <c r="H53" s="25">
        <f t="shared" si="18"/>
        <v>1</v>
      </c>
      <c r="I53" s="25">
        <f t="shared" si="18"/>
        <v>0</v>
      </c>
      <c r="J53" s="25">
        <f t="shared" si="18"/>
        <v>0</v>
      </c>
      <c r="K53" s="25">
        <f t="shared" si="18"/>
        <v>0</v>
      </c>
      <c r="L53" s="25">
        <f t="shared" si="18"/>
        <v>0</v>
      </c>
      <c r="M53" s="25">
        <f t="shared" si="18"/>
        <v>0</v>
      </c>
      <c r="N53" s="25">
        <f t="shared" si="18"/>
        <v>0</v>
      </c>
      <c r="O53" s="25">
        <f t="shared" si="18"/>
        <v>0</v>
      </c>
      <c r="P53" s="25">
        <f t="shared" si="18"/>
        <v>0</v>
      </c>
      <c r="Q53" s="25">
        <f t="shared" si="18"/>
        <v>1</v>
      </c>
      <c r="R53" s="25">
        <f t="shared" si="18"/>
        <v>0</v>
      </c>
      <c r="S53" s="25">
        <f t="shared" si="18"/>
        <v>0</v>
      </c>
      <c r="T53" s="25">
        <f t="shared" si="18"/>
        <v>0</v>
      </c>
      <c r="U53" s="25">
        <f t="shared" si="18"/>
        <v>0</v>
      </c>
      <c r="V53" s="25">
        <f t="shared" si="18"/>
        <v>0</v>
      </c>
      <c r="W53" s="25">
        <f t="shared" si="18"/>
        <v>0</v>
      </c>
      <c r="X53" s="25">
        <f t="shared" si="18"/>
        <v>0</v>
      </c>
      <c r="Y53" s="25">
        <f t="shared" si="18"/>
        <v>0</v>
      </c>
      <c r="Z53" s="25">
        <f t="shared" si="18"/>
        <v>0</v>
      </c>
      <c r="AA53" s="25">
        <f t="shared" si="18"/>
        <v>0</v>
      </c>
      <c r="AB53" s="25">
        <f t="shared" si="18"/>
        <v>0</v>
      </c>
    </row>
    <row r="54" spans="1:28" s="482" customFormat="1" ht="13">
      <c r="A54" s="477"/>
      <c r="B54" s="477"/>
      <c r="C54" s="478"/>
      <c r="D54" s="25"/>
      <c r="E54" s="25" t="str">
        <f xml:space="preserve"> E$50</f>
        <v>Forecast end period flag</v>
      </c>
      <c r="F54" s="25">
        <f t="shared" ref="F54:AB54" si="19" xml:space="preserve"> F$50</f>
        <v>0</v>
      </c>
      <c r="G54" s="25" t="str">
        <f t="shared" si="19"/>
        <v>flag</v>
      </c>
      <c r="H54" s="25">
        <f t="shared" si="19"/>
        <v>0</v>
      </c>
      <c r="I54" s="25">
        <f t="shared" si="19"/>
        <v>0</v>
      </c>
      <c r="J54" s="25">
        <f t="shared" si="19"/>
        <v>0</v>
      </c>
      <c r="K54" s="25">
        <f t="shared" si="19"/>
        <v>0</v>
      </c>
      <c r="L54" s="25">
        <f t="shared" si="19"/>
        <v>0</v>
      </c>
      <c r="M54" s="25">
        <f t="shared" si="19"/>
        <v>0</v>
      </c>
      <c r="N54" s="25">
        <f t="shared" si="19"/>
        <v>0</v>
      </c>
      <c r="O54" s="25">
        <f t="shared" si="19"/>
        <v>0</v>
      </c>
      <c r="P54" s="25">
        <f t="shared" si="19"/>
        <v>0</v>
      </c>
      <c r="Q54" s="25">
        <f t="shared" si="19"/>
        <v>0</v>
      </c>
      <c r="R54" s="25">
        <f t="shared" si="19"/>
        <v>0</v>
      </c>
      <c r="S54" s="25">
        <f t="shared" si="19"/>
        <v>0</v>
      </c>
      <c r="T54" s="25">
        <f t="shared" si="19"/>
        <v>0</v>
      </c>
      <c r="U54" s="25">
        <f t="shared" si="19"/>
        <v>0</v>
      </c>
      <c r="V54" s="25">
        <f t="shared" si="19"/>
        <v>0</v>
      </c>
      <c r="W54" s="25">
        <f t="shared" si="19"/>
        <v>0</v>
      </c>
      <c r="X54" s="25">
        <f t="shared" si="19"/>
        <v>0</v>
      </c>
      <c r="Y54" s="25">
        <f t="shared" si="19"/>
        <v>0</v>
      </c>
      <c r="Z54" s="25">
        <f t="shared" si="19"/>
        <v>0</v>
      </c>
      <c r="AA54" s="25">
        <f t="shared" si="19"/>
        <v>0</v>
      </c>
      <c r="AB54" s="25">
        <f t="shared" si="19"/>
        <v>1</v>
      </c>
    </row>
    <row r="55" spans="1:28" s="482" customFormat="1" ht="13">
      <c r="A55" s="477"/>
      <c r="B55" s="477"/>
      <c r="C55" s="478"/>
      <c r="D55" s="25"/>
      <c r="E55" s="481" t="s">
        <v>209</v>
      </c>
      <c r="F55" s="481"/>
      <c r="G55" s="481" t="s">
        <v>7</v>
      </c>
      <c r="H55" s="481">
        <f xml:space="preserve"> SUM(J55:U55)</f>
        <v>5</v>
      </c>
      <c r="I55" s="488"/>
      <c r="J55" s="481">
        <f xml:space="preserve"> J53 + I55 - I54</f>
        <v>0</v>
      </c>
      <c r="K55" s="481">
        <f t="shared" ref="K55:AB55" si="20" xml:space="preserve"> K53 + J55 - J54</f>
        <v>0</v>
      </c>
      <c r="L55" s="481">
        <f t="shared" si="20"/>
        <v>0</v>
      </c>
      <c r="M55" s="481">
        <f t="shared" si="20"/>
        <v>0</v>
      </c>
      <c r="N55" s="481">
        <f t="shared" si="20"/>
        <v>0</v>
      </c>
      <c r="O55" s="481">
        <f t="shared" si="20"/>
        <v>0</v>
      </c>
      <c r="P55" s="481">
        <f t="shared" si="20"/>
        <v>0</v>
      </c>
      <c r="Q55" s="481">
        <f t="shared" si="20"/>
        <v>1</v>
      </c>
      <c r="R55" s="481">
        <f t="shared" si="20"/>
        <v>1</v>
      </c>
      <c r="S55" s="481">
        <f t="shared" si="20"/>
        <v>1</v>
      </c>
      <c r="T55" s="481">
        <f t="shared" si="20"/>
        <v>1</v>
      </c>
      <c r="U55" s="481">
        <f t="shared" si="20"/>
        <v>1</v>
      </c>
      <c r="V55" s="481">
        <f t="shared" si="20"/>
        <v>1</v>
      </c>
      <c r="W55" s="481">
        <f t="shared" si="20"/>
        <v>1</v>
      </c>
      <c r="X55" s="481">
        <f t="shared" si="20"/>
        <v>1</v>
      </c>
      <c r="Y55" s="481">
        <f t="shared" si="20"/>
        <v>1</v>
      </c>
      <c r="Z55" s="481">
        <f t="shared" si="20"/>
        <v>1</v>
      </c>
      <c r="AA55" s="481">
        <f t="shared" si="20"/>
        <v>1</v>
      </c>
      <c r="AB55" s="481">
        <f t="shared" si="20"/>
        <v>1</v>
      </c>
    </row>
    <row r="56" spans="1:28" s="482" customFormat="1" ht="13">
      <c r="A56" s="477"/>
      <c r="B56" s="477"/>
      <c r="C56" s="478"/>
      <c r="D56" s="25"/>
      <c r="E56" s="481" t="s">
        <v>496</v>
      </c>
      <c r="F56" s="481">
        <f xml:space="preserve"> SUM(J55:XFD55)</f>
        <v>12</v>
      </c>
      <c r="G56" s="481" t="s">
        <v>497</v>
      </c>
      <c r="H56" s="25"/>
      <c r="I56" s="25"/>
      <c r="J56" s="25"/>
      <c r="K56" s="25"/>
      <c r="L56" s="25"/>
      <c r="M56" s="25"/>
      <c r="N56" s="25"/>
      <c r="O56" s="25"/>
      <c r="P56" s="25"/>
      <c r="Q56" s="25"/>
      <c r="R56" s="25"/>
      <c r="S56" s="25"/>
      <c r="T56" s="25"/>
      <c r="U56" s="25"/>
    </row>
    <row r="57" spans="1:28" s="482" customFormat="1" ht="13">
      <c r="A57" s="477"/>
      <c r="B57" s="477"/>
      <c r="C57" s="478"/>
      <c r="D57" s="25"/>
      <c r="E57" s="481"/>
      <c r="F57" s="481"/>
      <c r="G57" s="481"/>
      <c r="H57" s="25"/>
      <c r="I57" s="25"/>
      <c r="J57" s="25"/>
      <c r="K57" s="25"/>
      <c r="L57" s="25"/>
      <c r="M57" s="25"/>
      <c r="N57" s="25"/>
      <c r="O57" s="25"/>
      <c r="P57" s="25"/>
      <c r="Q57" s="25"/>
      <c r="R57" s="25"/>
      <c r="S57" s="25"/>
      <c r="T57" s="25"/>
      <c r="U57" s="25"/>
    </row>
    <row r="58" spans="1:28" s="482" customFormat="1" ht="13">
      <c r="A58" s="477"/>
      <c r="B58" s="477"/>
      <c r="C58" s="478"/>
      <c r="D58" s="25"/>
      <c r="E58" s="25" t="str">
        <f xml:space="preserve"> E$56</f>
        <v xml:space="preserve">Total number of forecast periods </v>
      </c>
      <c r="F58" s="25">
        <f xml:space="preserve"> F$56</f>
        <v>12</v>
      </c>
      <c r="G58" s="25" t="str">
        <f xml:space="preserve"> G$56</f>
        <v>periods</v>
      </c>
      <c r="H58" s="25"/>
      <c r="I58" s="25"/>
      <c r="J58" s="25"/>
      <c r="K58" s="25"/>
      <c r="L58" s="25"/>
      <c r="M58" s="25"/>
      <c r="N58" s="25"/>
      <c r="O58" s="25"/>
      <c r="P58" s="25"/>
      <c r="Q58" s="25"/>
      <c r="R58" s="25"/>
      <c r="S58" s="25"/>
      <c r="T58" s="25"/>
      <c r="U58" s="25"/>
    </row>
    <row r="59" spans="1:28" s="482" customFormat="1" ht="13">
      <c r="A59" s="477"/>
      <c r="B59" s="477"/>
      <c r="C59" s="478"/>
      <c r="D59" s="25"/>
      <c r="E59" s="531" t="str">
        <f xml:space="preserve"> InpOverride!E$26</f>
        <v>Forecast duration</v>
      </c>
      <c r="F59" s="531">
        <f xml:space="preserve"> InpOverride!F$26</f>
        <v>12</v>
      </c>
      <c r="G59" s="531" t="str">
        <f xml:space="preserve"> InpOverride!G$26</f>
        <v>years</v>
      </c>
      <c r="H59" s="25"/>
      <c r="I59" s="25"/>
      <c r="J59" s="25"/>
      <c r="K59" s="25"/>
      <c r="L59" s="25"/>
      <c r="M59" s="25"/>
      <c r="N59" s="25"/>
      <c r="O59" s="25"/>
      <c r="P59" s="25"/>
      <c r="Q59" s="25"/>
      <c r="R59" s="25"/>
      <c r="S59" s="25"/>
      <c r="T59" s="25"/>
      <c r="U59" s="25"/>
    </row>
    <row r="60" spans="1:28" s="482" customFormat="1" ht="13">
      <c r="A60" s="477"/>
      <c r="B60" s="477"/>
      <c r="C60" s="478"/>
      <c r="D60" s="25"/>
      <c r="E60" s="25" t="s">
        <v>696</v>
      </c>
      <c r="F60" s="532">
        <f>IF(F58=F59,0,1)</f>
        <v>0</v>
      </c>
      <c r="G60" s="25" t="s">
        <v>698</v>
      </c>
      <c r="H60" s="25"/>
      <c r="I60" s="25"/>
      <c r="J60" s="25"/>
      <c r="K60" s="25"/>
      <c r="L60" s="25"/>
      <c r="M60" s="25"/>
      <c r="N60" s="25"/>
      <c r="O60" s="25"/>
      <c r="P60" s="25"/>
      <c r="Q60" s="25"/>
      <c r="R60" s="25"/>
      <c r="S60" s="25"/>
      <c r="T60" s="25"/>
      <c r="U60" s="25"/>
    </row>
    <row r="61" spans="1:28" s="47" customFormat="1" ht="13">
      <c r="A61" s="65"/>
      <c r="B61" s="36"/>
      <c r="C61" s="76"/>
      <c r="D61" s="37"/>
      <c r="E61" s="69"/>
      <c r="G61" s="18"/>
    </row>
    <row r="62" spans="1:28" s="482" customFormat="1" ht="13">
      <c r="A62" s="477"/>
      <c r="B62" s="477" t="s">
        <v>499</v>
      </c>
      <c r="C62" s="478"/>
      <c r="D62" s="25"/>
      <c r="E62" s="25"/>
      <c r="F62" s="25"/>
      <c r="G62" s="25"/>
      <c r="H62" s="25"/>
      <c r="I62" s="25"/>
      <c r="J62" s="25"/>
      <c r="K62" s="25"/>
      <c r="L62" s="25"/>
      <c r="M62" s="25"/>
      <c r="N62" s="25"/>
      <c r="O62" s="25"/>
      <c r="P62" s="25"/>
      <c r="Q62" s="25"/>
      <c r="R62" s="25"/>
      <c r="S62" s="25"/>
      <c r="T62" s="25"/>
      <c r="U62" s="25"/>
    </row>
    <row r="63" spans="1:28" s="482" customFormat="1" ht="13">
      <c r="A63" s="477"/>
      <c r="B63" s="477"/>
      <c r="C63" s="478"/>
      <c r="D63" s="25"/>
      <c r="E63" s="25" t="str">
        <f xml:space="preserve"> E$14</f>
        <v>First model column flag</v>
      </c>
      <c r="F63" s="25">
        <f t="shared" ref="F63:AB63" si="21" xml:space="preserve"> F$14</f>
        <v>0</v>
      </c>
      <c r="G63" s="25" t="str">
        <f t="shared" si="21"/>
        <v>flag</v>
      </c>
      <c r="H63" s="25">
        <f t="shared" si="21"/>
        <v>1</v>
      </c>
      <c r="I63" s="25">
        <f t="shared" si="21"/>
        <v>0</v>
      </c>
      <c r="J63" s="25">
        <f t="shared" si="21"/>
        <v>1</v>
      </c>
      <c r="K63" s="25">
        <f t="shared" si="21"/>
        <v>0</v>
      </c>
      <c r="L63" s="25">
        <f t="shared" si="21"/>
        <v>0</v>
      </c>
      <c r="M63" s="25">
        <f t="shared" si="21"/>
        <v>0</v>
      </c>
      <c r="N63" s="25">
        <f t="shared" si="21"/>
        <v>0</v>
      </c>
      <c r="O63" s="25">
        <f t="shared" si="21"/>
        <v>0</v>
      </c>
      <c r="P63" s="25">
        <f t="shared" si="21"/>
        <v>0</v>
      </c>
      <c r="Q63" s="25">
        <f t="shared" si="21"/>
        <v>0</v>
      </c>
      <c r="R63" s="25">
        <f t="shared" si="21"/>
        <v>0</v>
      </c>
      <c r="S63" s="25">
        <f t="shared" si="21"/>
        <v>0</v>
      </c>
      <c r="T63" s="25">
        <f t="shared" si="21"/>
        <v>0</v>
      </c>
      <c r="U63" s="25">
        <f t="shared" si="21"/>
        <v>0</v>
      </c>
      <c r="V63" s="25">
        <f t="shared" si="21"/>
        <v>0</v>
      </c>
      <c r="W63" s="25">
        <f t="shared" si="21"/>
        <v>0</v>
      </c>
      <c r="X63" s="25">
        <f t="shared" si="21"/>
        <v>0</v>
      </c>
      <c r="Y63" s="25">
        <f t="shared" si="21"/>
        <v>0</v>
      </c>
      <c r="Z63" s="25">
        <f t="shared" si="21"/>
        <v>0</v>
      </c>
      <c r="AA63" s="25">
        <f t="shared" si="21"/>
        <v>0</v>
      </c>
      <c r="AB63" s="25">
        <f t="shared" si="21"/>
        <v>0</v>
      </c>
    </row>
    <row r="64" spans="1:28" s="482" customFormat="1" ht="13">
      <c r="A64" s="477"/>
      <c r="B64" s="477"/>
      <c r="C64" s="478"/>
      <c r="D64" s="25"/>
      <c r="E64" s="25" t="str">
        <f xml:space="preserve"> E$40</f>
        <v>Forecast start period flag</v>
      </c>
      <c r="F64" s="25">
        <f t="shared" ref="F64:AB64" si="22" xml:space="preserve"> F$40</f>
        <v>0</v>
      </c>
      <c r="G64" s="25" t="str">
        <f t="shared" si="22"/>
        <v>flag</v>
      </c>
      <c r="H64" s="25">
        <f t="shared" si="22"/>
        <v>1</v>
      </c>
      <c r="I64" s="25">
        <f t="shared" si="22"/>
        <v>0</v>
      </c>
      <c r="J64" s="25">
        <f t="shared" si="22"/>
        <v>0</v>
      </c>
      <c r="K64" s="25">
        <f t="shared" si="22"/>
        <v>0</v>
      </c>
      <c r="L64" s="25">
        <f t="shared" si="22"/>
        <v>0</v>
      </c>
      <c r="M64" s="25">
        <f t="shared" si="22"/>
        <v>0</v>
      </c>
      <c r="N64" s="25">
        <f t="shared" si="22"/>
        <v>0</v>
      </c>
      <c r="O64" s="25">
        <f t="shared" si="22"/>
        <v>0</v>
      </c>
      <c r="P64" s="25">
        <f t="shared" si="22"/>
        <v>0</v>
      </c>
      <c r="Q64" s="25">
        <f t="shared" si="22"/>
        <v>1</v>
      </c>
      <c r="R64" s="25">
        <f t="shared" si="22"/>
        <v>0</v>
      </c>
      <c r="S64" s="25">
        <f t="shared" si="22"/>
        <v>0</v>
      </c>
      <c r="T64" s="25">
        <f t="shared" si="22"/>
        <v>0</v>
      </c>
      <c r="U64" s="25">
        <f t="shared" si="22"/>
        <v>0</v>
      </c>
      <c r="V64" s="25">
        <f t="shared" si="22"/>
        <v>0</v>
      </c>
      <c r="W64" s="25">
        <f t="shared" si="22"/>
        <v>0</v>
      </c>
      <c r="X64" s="25">
        <f t="shared" si="22"/>
        <v>0</v>
      </c>
      <c r="Y64" s="25">
        <f t="shared" si="22"/>
        <v>0</v>
      </c>
      <c r="Z64" s="25">
        <f t="shared" si="22"/>
        <v>0</v>
      </c>
      <c r="AA64" s="25">
        <f t="shared" si="22"/>
        <v>0</v>
      </c>
      <c r="AB64" s="25">
        <f t="shared" si="22"/>
        <v>0</v>
      </c>
    </row>
    <row r="65" spans="1:28" s="481" customFormat="1" ht="13">
      <c r="A65" s="484"/>
      <c r="B65" s="484"/>
      <c r="C65" s="485"/>
      <c r="E65" s="481" t="s">
        <v>499</v>
      </c>
      <c r="G65" s="481" t="s">
        <v>7</v>
      </c>
      <c r="H65" s="481">
        <f xml:space="preserve"> SUM(J65:U65)</f>
        <v>7</v>
      </c>
      <c r="I65" s="488"/>
      <c r="J65" s="481">
        <f xml:space="preserve"> J63 + I65 - J64</f>
        <v>1</v>
      </c>
      <c r="K65" s="481">
        <f t="shared" ref="K65:AB65" si="23" xml:space="preserve"> K63 + J65 - K64</f>
        <v>1</v>
      </c>
      <c r="L65" s="481">
        <f t="shared" si="23"/>
        <v>1</v>
      </c>
      <c r="M65" s="481">
        <f t="shared" si="23"/>
        <v>1</v>
      </c>
      <c r="N65" s="481">
        <f t="shared" si="23"/>
        <v>1</v>
      </c>
      <c r="O65" s="481">
        <f t="shared" si="23"/>
        <v>1</v>
      </c>
      <c r="P65" s="481">
        <f t="shared" si="23"/>
        <v>1</v>
      </c>
      <c r="Q65" s="481">
        <f t="shared" si="23"/>
        <v>0</v>
      </c>
      <c r="R65" s="481">
        <f t="shared" si="23"/>
        <v>0</v>
      </c>
      <c r="S65" s="481">
        <f t="shared" si="23"/>
        <v>0</v>
      </c>
      <c r="T65" s="481">
        <f t="shared" si="23"/>
        <v>0</v>
      </c>
      <c r="U65" s="481">
        <f t="shared" si="23"/>
        <v>0</v>
      </c>
      <c r="V65" s="481">
        <f t="shared" si="23"/>
        <v>0</v>
      </c>
      <c r="W65" s="481">
        <f t="shared" si="23"/>
        <v>0</v>
      </c>
      <c r="X65" s="481">
        <f t="shared" si="23"/>
        <v>0</v>
      </c>
      <c r="Y65" s="481">
        <f t="shared" si="23"/>
        <v>0</v>
      </c>
      <c r="Z65" s="481">
        <f t="shared" si="23"/>
        <v>0</v>
      </c>
      <c r="AA65" s="481">
        <f t="shared" si="23"/>
        <v>0</v>
      </c>
      <c r="AB65" s="481">
        <f t="shared" si="23"/>
        <v>0</v>
      </c>
    </row>
    <row r="66" spans="1:28" s="482" customFormat="1" ht="13">
      <c r="A66" s="477"/>
      <c r="B66" s="477"/>
      <c r="C66" s="478"/>
      <c r="D66" s="25"/>
      <c r="E66" s="25" t="s">
        <v>498</v>
      </c>
      <c r="F66" s="25">
        <f xml:space="preserve"> SUM(J65:XFD65)</f>
        <v>7</v>
      </c>
      <c r="G66" s="25" t="s">
        <v>497</v>
      </c>
      <c r="H66" s="25"/>
      <c r="I66" s="25"/>
      <c r="J66" s="25"/>
      <c r="K66" s="25"/>
      <c r="L66" s="25"/>
      <c r="M66" s="25"/>
      <c r="N66" s="25"/>
      <c r="O66" s="25"/>
      <c r="P66" s="25"/>
      <c r="Q66" s="25"/>
      <c r="R66" s="25"/>
      <c r="S66" s="25"/>
      <c r="T66" s="25"/>
      <c r="U66" s="25"/>
    </row>
    <row r="67" spans="1:28" s="47" customFormat="1" ht="13">
      <c r="A67" s="65"/>
      <c r="B67" s="36"/>
      <c r="C67" s="76"/>
      <c r="D67" s="37"/>
      <c r="E67" s="69"/>
      <c r="G67" s="18"/>
    </row>
    <row r="68" spans="1:28" s="482" customFormat="1" ht="13">
      <c r="A68" s="477"/>
      <c r="B68" s="477"/>
      <c r="C68" s="478"/>
      <c r="D68" s="25"/>
      <c r="E68" s="25" t="str">
        <f xml:space="preserve"> E$40</f>
        <v>Forecast start period flag</v>
      </c>
      <c r="F68" s="25">
        <f t="shared" ref="F68:AB68" si="24" xml:space="preserve"> F$40</f>
        <v>0</v>
      </c>
      <c r="G68" s="25" t="str">
        <f t="shared" si="24"/>
        <v>flag</v>
      </c>
      <c r="H68" s="25">
        <f t="shared" si="24"/>
        <v>1</v>
      </c>
      <c r="I68" s="25">
        <f t="shared" si="24"/>
        <v>0</v>
      </c>
      <c r="J68" s="25">
        <f t="shared" si="24"/>
        <v>0</v>
      </c>
      <c r="K68" s="25">
        <f t="shared" si="24"/>
        <v>0</v>
      </c>
      <c r="L68" s="25">
        <f t="shared" si="24"/>
        <v>0</v>
      </c>
      <c r="M68" s="25">
        <f t="shared" si="24"/>
        <v>0</v>
      </c>
      <c r="N68" s="25">
        <f t="shared" si="24"/>
        <v>0</v>
      </c>
      <c r="O68" s="25">
        <f t="shared" si="24"/>
        <v>0</v>
      </c>
      <c r="P68" s="25">
        <f t="shared" si="24"/>
        <v>0</v>
      </c>
      <c r="Q68" s="25">
        <f t="shared" si="24"/>
        <v>1</v>
      </c>
      <c r="R68" s="25">
        <f t="shared" si="24"/>
        <v>0</v>
      </c>
      <c r="S68" s="25">
        <f t="shared" si="24"/>
        <v>0</v>
      </c>
      <c r="T68" s="25">
        <f t="shared" si="24"/>
        <v>0</v>
      </c>
      <c r="U68" s="25">
        <f t="shared" si="24"/>
        <v>0</v>
      </c>
      <c r="V68" s="25">
        <f t="shared" si="24"/>
        <v>0</v>
      </c>
      <c r="W68" s="25">
        <f t="shared" si="24"/>
        <v>0</v>
      </c>
      <c r="X68" s="25">
        <f t="shared" si="24"/>
        <v>0</v>
      </c>
      <c r="Y68" s="25">
        <f t="shared" si="24"/>
        <v>0</v>
      </c>
      <c r="Z68" s="25">
        <f t="shared" si="24"/>
        <v>0</v>
      </c>
      <c r="AA68" s="25">
        <f t="shared" si="24"/>
        <v>0</v>
      </c>
      <c r="AB68" s="25">
        <f t="shared" si="24"/>
        <v>0</v>
      </c>
    </row>
    <row r="69" spans="1:28" s="482" customFormat="1" ht="13">
      <c r="A69" s="477"/>
      <c r="B69" s="477"/>
      <c r="C69" s="478"/>
      <c r="D69" s="25"/>
      <c r="E69" s="481" t="s">
        <v>502</v>
      </c>
      <c r="F69" s="481"/>
      <c r="G69" s="481" t="s">
        <v>7</v>
      </c>
      <c r="H69" s="481">
        <f xml:space="preserve"> SUM(J69:U69)</f>
        <v>1</v>
      </c>
      <c r="I69" s="481"/>
      <c r="J69" s="481">
        <f xml:space="preserve"> K68</f>
        <v>0</v>
      </c>
      <c r="K69" s="481">
        <f t="shared" ref="K69:AB69" si="25" xml:space="preserve"> L68</f>
        <v>0</v>
      </c>
      <c r="L69" s="481">
        <f t="shared" si="25"/>
        <v>0</v>
      </c>
      <c r="M69" s="481">
        <f t="shared" si="25"/>
        <v>0</v>
      </c>
      <c r="N69" s="481">
        <f t="shared" si="25"/>
        <v>0</v>
      </c>
      <c r="O69" s="481">
        <f t="shared" si="25"/>
        <v>0</v>
      </c>
      <c r="P69" s="481">
        <f xml:space="preserve"> Q68</f>
        <v>1</v>
      </c>
      <c r="Q69" s="481">
        <f t="shared" si="25"/>
        <v>0</v>
      </c>
      <c r="R69" s="481">
        <f t="shared" si="25"/>
        <v>0</v>
      </c>
      <c r="S69" s="481">
        <f t="shared" si="25"/>
        <v>0</v>
      </c>
      <c r="T69" s="481">
        <f t="shared" si="25"/>
        <v>0</v>
      </c>
      <c r="U69" s="481">
        <f t="shared" si="25"/>
        <v>0</v>
      </c>
      <c r="V69" s="481">
        <f t="shared" si="25"/>
        <v>0</v>
      </c>
      <c r="W69" s="481">
        <f t="shared" si="25"/>
        <v>0</v>
      </c>
      <c r="X69" s="481">
        <f t="shared" si="25"/>
        <v>0</v>
      </c>
      <c r="Y69" s="481">
        <f t="shared" si="25"/>
        <v>0</v>
      </c>
      <c r="Z69" s="481">
        <f t="shared" si="25"/>
        <v>0</v>
      </c>
      <c r="AA69" s="481">
        <f t="shared" si="25"/>
        <v>0</v>
      </c>
      <c r="AB69" s="481">
        <f t="shared" si="25"/>
        <v>0</v>
      </c>
    </row>
    <row r="70" spans="1:28" s="47" customFormat="1" ht="13">
      <c r="A70" s="65"/>
      <c r="B70" s="36"/>
      <c r="C70" s="76"/>
      <c r="D70" s="37"/>
      <c r="E70" s="69"/>
      <c r="G70" s="18"/>
    </row>
    <row r="71" spans="1:28" s="47" customFormat="1" ht="13">
      <c r="A71" s="65"/>
      <c r="B71" s="36"/>
      <c r="C71" s="76"/>
      <c r="D71" s="37"/>
      <c r="E71" s="69" t="str">
        <f xml:space="preserve"> E$66</f>
        <v>Pre-forecast period flag - total</v>
      </c>
      <c r="F71" s="69">
        <f xml:space="preserve"> F$66</f>
        <v>7</v>
      </c>
      <c r="G71" s="69" t="str">
        <f xml:space="preserve"> G$66</f>
        <v>periods</v>
      </c>
    </row>
    <row r="72" spans="1:28" s="47" customFormat="1" ht="13">
      <c r="A72" s="65"/>
      <c r="B72" s="36"/>
      <c r="C72" s="76"/>
      <c r="D72" s="37"/>
      <c r="E72" s="69" t="str">
        <f xml:space="preserve"> E$56</f>
        <v xml:space="preserve">Total number of forecast periods </v>
      </c>
      <c r="F72" s="69">
        <f xml:space="preserve"> F$56</f>
        <v>12</v>
      </c>
      <c r="G72" s="69" t="str">
        <f xml:space="preserve"> G$56</f>
        <v>periods</v>
      </c>
    </row>
    <row r="73" spans="1:28" s="47" customFormat="1" ht="13">
      <c r="A73" s="65"/>
      <c r="B73" s="36"/>
      <c r="C73" s="76"/>
      <c r="D73" s="37"/>
      <c r="E73" s="533" t="str">
        <f xml:space="preserve"> E$11</f>
        <v>Model Column Total</v>
      </c>
      <c r="F73" s="533">
        <f xml:space="preserve"> F$11</f>
        <v>19</v>
      </c>
      <c r="G73" s="533" t="str">
        <f xml:space="preserve"> G$11</f>
        <v>column</v>
      </c>
    </row>
    <row r="74" spans="1:28" s="47" customFormat="1" ht="13">
      <c r="A74" s="65"/>
      <c r="B74" s="36"/>
      <c r="C74" s="76"/>
      <c r="D74" s="37"/>
      <c r="E74" s="25" t="s">
        <v>697</v>
      </c>
      <c r="F74" s="532">
        <f xml:space="preserve"> IF(SUM(F71:F72) = F73, 0, 1)</f>
        <v>0</v>
      </c>
      <c r="G74" s="25" t="s">
        <v>698</v>
      </c>
    </row>
    <row r="75" spans="1:28" s="15" customFormat="1" ht="13">
      <c r="A75" s="57"/>
      <c r="B75" s="60"/>
      <c r="C75" s="86"/>
      <c r="D75" s="61"/>
      <c r="E75" s="68"/>
    </row>
    <row r="76" spans="1:28" s="2" customFormat="1" ht="13">
      <c r="A76" s="340" t="s">
        <v>11</v>
      </c>
      <c r="B76" s="340"/>
      <c r="C76" s="341"/>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row>
    <row r="77" spans="1:28" s="2" customFormat="1">
      <c r="A77" s="331"/>
      <c r="B77" s="331"/>
      <c r="C77" s="331"/>
      <c r="D77" s="331"/>
      <c r="E77" s="332"/>
      <c r="F77" s="332"/>
      <c r="G77" s="332"/>
      <c r="H77" s="332"/>
      <c r="I77" s="332"/>
      <c r="J77" s="332"/>
      <c r="K77" s="332"/>
      <c r="L77" s="332"/>
      <c r="M77" s="332"/>
      <c r="N77" s="332"/>
      <c r="O77" s="332"/>
      <c r="P77" s="332"/>
      <c r="Q77" s="332"/>
      <c r="R77" s="332"/>
      <c r="S77" s="332"/>
      <c r="T77" s="332"/>
      <c r="U77" s="332"/>
    </row>
    <row r="78" spans="1:28" s="2" customFormat="1">
      <c r="A78" s="331"/>
      <c r="B78" s="331"/>
      <c r="C78" s="331"/>
      <c r="D78" s="331"/>
      <c r="E78" s="334" t="str">
        <f xml:space="preserve"> InpOverride!E15</f>
        <v>First modelling column financial year#</v>
      </c>
      <c r="F78" s="334">
        <f xml:space="preserve"> InpOverride!F$15</f>
        <v>2012</v>
      </c>
      <c r="G78" s="334" t="str">
        <f xml:space="preserve"> InpOverride!G$15</f>
        <v>year #</v>
      </c>
      <c r="H78" s="334"/>
      <c r="I78" s="334"/>
      <c r="J78" s="334"/>
      <c r="K78" s="334"/>
      <c r="L78" s="334"/>
      <c r="M78" s="334"/>
      <c r="N78" s="334"/>
      <c r="O78" s="334"/>
      <c r="P78" s="334"/>
      <c r="Q78" s="334"/>
      <c r="R78" s="334"/>
      <c r="S78" s="334"/>
      <c r="T78" s="334"/>
      <c r="U78" s="334"/>
    </row>
    <row r="79" spans="1:28" s="2" customFormat="1">
      <c r="A79" s="331"/>
      <c r="B79" s="331"/>
      <c r="C79" s="331"/>
      <c r="D79" s="331"/>
      <c r="E79" s="334" t="str">
        <f xml:space="preserve"> InpOverride!E$16</f>
        <v>Financial year end month number</v>
      </c>
      <c r="F79" s="334">
        <f xml:space="preserve"> InpOverride!F$16</f>
        <v>3</v>
      </c>
      <c r="G79" s="334" t="str">
        <f xml:space="preserve"> InpOverride!G$16</f>
        <v>month #</v>
      </c>
      <c r="H79" s="334"/>
      <c r="I79" s="334"/>
      <c r="J79" s="334"/>
      <c r="K79" s="334"/>
      <c r="L79" s="334"/>
      <c r="M79" s="334"/>
      <c r="N79" s="334"/>
      <c r="O79" s="334"/>
      <c r="P79" s="334"/>
      <c r="Q79" s="334"/>
      <c r="R79" s="334"/>
      <c r="S79" s="334"/>
      <c r="T79" s="334"/>
      <c r="U79" s="334"/>
    </row>
    <row r="80" spans="1:28" s="2" customFormat="1">
      <c r="A80" s="331"/>
      <c r="B80" s="331"/>
      <c r="C80" s="331"/>
      <c r="D80" s="331"/>
      <c r="E80" s="333" t="str">
        <f xml:space="preserve"> E$26</f>
        <v>Model period ending</v>
      </c>
      <c r="F80" s="333">
        <f t="shared" ref="F80:AB80" si="26" xml:space="preserve"> F$26</f>
        <v>0</v>
      </c>
      <c r="G80" s="333" t="str">
        <f t="shared" si="26"/>
        <v>date</v>
      </c>
      <c r="H80" s="333">
        <f t="shared" si="26"/>
        <v>0</v>
      </c>
      <c r="I80" s="333">
        <f t="shared" si="26"/>
        <v>0</v>
      </c>
      <c r="J80" s="333">
        <f t="shared" si="26"/>
        <v>40999</v>
      </c>
      <c r="K80" s="333">
        <f t="shared" si="26"/>
        <v>41364</v>
      </c>
      <c r="L80" s="333">
        <f t="shared" si="26"/>
        <v>41729</v>
      </c>
      <c r="M80" s="333">
        <f t="shared" si="26"/>
        <v>42094</v>
      </c>
      <c r="N80" s="333">
        <f t="shared" si="26"/>
        <v>42460</v>
      </c>
      <c r="O80" s="333">
        <f t="shared" si="26"/>
        <v>42825</v>
      </c>
      <c r="P80" s="333">
        <f t="shared" si="26"/>
        <v>43190</v>
      </c>
      <c r="Q80" s="333">
        <f t="shared" si="26"/>
        <v>43555</v>
      </c>
      <c r="R80" s="333">
        <f t="shared" si="26"/>
        <v>43921</v>
      </c>
      <c r="S80" s="333">
        <f t="shared" si="26"/>
        <v>44286</v>
      </c>
      <c r="T80" s="333">
        <f t="shared" si="26"/>
        <v>44651</v>
      </c>
      <c r="U80" s="333">
        <f t="shared" si="26"/>
        <v>45016</v>
      </c>
      <c r="V80" s="333">
        <f t="shared" si="26"/>
        <v>45382</v>
      </c>
      <c r="W80" s="333">
        <f t="shared" si="26"/>
        <v>45747</v>
      </c>
      <c r="X80" s="333">
        <f t="shared" si="26"/>
        <v>46112</v>
      </c>
      <c r="Y80" s="333">
        <f t="shared" si="26"/>
        <v>46477</v>
      </c>
      <c r="Z80" s="333">
        <f t="shared" si="26"/>
        <v>46843</v>
      </c>
      <c r="AA80" s="333">
        <f t="shared" si="26"/>
        <v>47208</v>
      </c>
      <c r="AB80" s="333">
        <f t="shared" si="26"/>
        <v>47573</v>
      </c>
    </row>
    <row r="81" spans="1:28" s="2" customFormat="1">
      <c r="A81" s="331"/>
      <c r="B81" s="331"/>
      <c r="C81" s="331"/>
      <c r="D81" s="331"/>
      <c r="E81" s="67" t="str">
        <f xml:space="preserve"> E$14</f>
        <v>First model column flag</v>
      </c>
      <c r="F81" s="67">
        <f t="shared" ref="F81:AB81" si="27" xml:space="preserve"> F$14</f>
        <v>0</v>
      </c>
      <c r="G81" s="67" t="str">
        <f t="shared" si="27"/>
        <v>flag</v>
      </c>
      <c r="H81" s="67">
        <f t="shared" si="27"/>
        <v>1</v>
      </c>
      <c r="I81" s="67">
        <f t="shared" si="27"/>
        <v>0</v>
      </c>
      <c r="J81" s="67">
        <f t="shared" si="27"/>
        <v>1</v>
      </c>
      <c r="K81" s="67">
        <f t="shared" si="27"/>
        <v>0</v>
      </c>
      <c r="L81" s="67">
        <f t="shared" si="27"/>
        <v>0</v>
      </c>
      <c r="M81" s="67">
        <f t="shared" si="27"/>
        <v>0</v>
      </c>
      <c r="N81" s="67">
        <f t="shared" si="27"/>
        <v>0</v>
      </c>
      <c r="O81" s="67">
        <f t="shared" si="27"/>
        <v>0</v>
      </c>
      <c r="P81" s="67">
        <f t="shared" si="27"/>
        <v>0</v>
      </c>
      <c r="Q81" s="67">
        <f t="shared" si="27"/>
        <v>0</v>
      </c>
      <c r="R81" s="67">
        <f t="shared" si="27"/>
        <v>0</v>
      </c>
      <c r="S81" s="67">
        <f t="shared" si="27"/>
        <v>0</v>
      </c>
      <c r="T81" s="67">
        <f t="shared" si="27"/>
        <v>0</v>
      </c>
      <c r="U81" s="67">
        <f t="shared" si="27"/>
        <v>0</v>
      </c>
      <c r="V81" s="67">
        <f t="shared" si="27"/>
        <v>0</v>
      </c>
      <c r="W81" s="67">
        <f t="shared" si="27"/>
        <v>0</v>
      </c>
      <c r="X81" s="67">
        <f t="shared" si="27"/>
        <v>0</v>
      </c>
      <c r="Y81" s="67">
        <f t="shared" si="27"/>
        <v>0</v>
      </c>
      <c r="Z81" s="67">
        <f t="shared" si="27"/>
        <v>0</v>
      </c>
      <c r="AA81" s="67">
        <f t="shared" si="27"/>
        <v>0</v>
      </c>
      <c r="AB81" s="67">
        <f t="shared" si="27"/>
        <v>0</v>
      </c>
    </row>
    <row r="82" spans="1:28" s="2" customFormat="1" ht="13">
      <c r="A82" s="331"/>
      <c r="B82" s="331"/>
      <c r="C82" s="331"/>
      <c r="D82" s="331"/>
      <c r="E82" s="336" t="s">
        <v>484</v>
      </c>
      <c r="F82" s="342"/>
      <c r="G82" s="336" t="s">
        <v>8</v>
      </c>
      <c r="H82" s="336"/>
      <c r="I82" s="343"/>
      <c r="J82" s="469">
        <f xml:space="preserve"> IF(J81 = 1, $F78, IF(J80 &gt; (DATE(I82, $F79 + 1, 1) - 1), I82 + 1, I82))</f>
        <v>2012</v>
      </c>
      <c r="K82" s="469">
        <f t="shared" ref="K82:AB82" si="28" xml:space="preserve"> IF(K81 = 1, $F78, IF(K80 &gt; (DATE(J82, $F79 + 1, 1) - 1), J82 + 1, J82))</f>
        <v>2013</v>
      </c>
      <c r="L82" s="469">
        <f t="shared" si="28"/>
        <v>2014</v>
      </c>
      <c r="M82" s="469">
        <f t="shared" si="28"/>
        <v>2015</v>
      </c>
      <c r="N82" s="469">
        <f t="shared" si="28"/>
        <v>2016</v>
      </c>
      <c r="O82" s="469">
        <f t="shared" si="28"/>
        <v>2017</v>
      </c>
      <c r="P82" s="469">
        <f t="shared" si="28"/>
        <v>2018</v>
      </c>
      <c r="Q82" s="469">
        <f t="shared" si="28"/>
        <v>2019</v>
      </c>
      <c r="R82" s="469">
        <f t="shared" si="28"/>
        <v>2020</v>
      </c>
      <c r="S82" s="469">
        <f t="shared" si="28"/>
        <v>2021</v>
      </c>
      <c r="T82" s="469">
        <f t="shared" si="28"/>
        <v>2022</v>
      </c>
      <c r="U82" s="469">
        <f t="shared" si="28"/>
        <v>2023</v>
      </c>
      <c r="V82" s="469">
        <f t="shared" si="28"/>
        <v>2024</v>
      </c>
      <c r="W82" s="469">
        <f t="shared" si="28"/>
        <v>2025</v>
      </c>
      <c r="X82" s="469">
        <f t="shared" si="28"/>
        <v>2026</v>
      </c>
      <c r="Y82" s="469">
        <f t="shared" si="28"/>
        <v>2027</v>
      </c>
      <c r="Z82" s="469">
        <f t="shared" si="28"/>
        <v>2028</v>
      </c>
      <c r="AA82" s="469">
        <f t="shared" si="28"/>
        <v>2029</v>
      </c>
      <c r="AB82" s="469">
        <f t="shared" si="28"/>
        <v>2030</v>
      </c>
    </row>
    <row r="83" spans="1:28" s="2" customFormat="1">
      <c r="A83" s="331"/>
      <c r="B83" s="331"/>
      <c r="C83" s="331"/>
      <c r="D83" s="331"/>
      <c r="E83" s="331"/>
      <c r="F83" s="331"/>
      <c r="G83" s="331"/>
      <c r="H83" s="331"/>
      <c r="I83" s="331"/>
      <c r="J83" s="331"/>
      <c r="K83" s="331"/>
      <c r="L83" s="331"/>
      <c r="M83" s="331"/>
      <c r="N83" s="331"/>
      <c r="O83" s="331"/>
      <c r="P83" s="331"/>
      <c r="Q83" s="331"/>
      <c r="R83" s="331"/>
      <c r="S83" s="331"/>
      <c r="T83" s="331"/>
      <c r="U83" s="331"/>
    </row>
    <row r="84" spans="1:28" s="2" customFormat="1" ht="13">
      <c r="A84" s="29"/>
      <c r="B84" s="31"/>
      <c r="C84" s="78"/>
      <c r="D84" s="30"/>
      <c r="E84" s="67"/>
      <c r="J84" s="25"/>
    </row>
    <row r="85" spans="1:28" s="2" customFormat="1" ht="13">
      <c r="A85" s="340" t="s">
        <v>500</v>
      </c>
      <c r="B85" s="340"/>
      <c r="C85" s="341"/>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row>
    <row r="86" spans="1:28" s="25" customFormat="1" ht="13">
      <c r="A86" s="419"/>
      <c r="B86" s="419"/>
      <c r="C86" s="338"/>
      <c r="D86" s="379"/>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row>
    <row r="87" spans="1:28" s="482" customFormat="1" ht="13">
      <c r="A87" s="419"/>
      <c r="B87" s="477" t="s">
        <v>424</v>
      </c>
      <c r="C87" s="478"/>
      <c r="D87" s="25"/>
      <c r="E87" s="25"/>
      <c r="F87" s="489"/>
      <c r="G87" s="490"/>
      <c r="H87" s="490"/>
      <c r="I87" s="490"/>
      <c r="J87" s="490"/>
      <c r="K87" s="490"/>
      <c r="L87" s="490"/>
      <c r="M87" s="490"/>
      <c r="N87" s="490"/>
      <c r="O87" s="490"/>
      <c r="P87" s="490"/>
      <c r="Q87" s="490"/>
      <c r="R87" s="490"/>
      <c r="S87" s="490"/>
      <c r="T87" s="490"/>
      <c r="U87" s="490"/>
    </row>
    <row r="88" spans="1:28" s="482" customFormat="1" ht="13">
      <c r="A88" s="419"/>
      <c r="B88" s="477"/>
      <c r="C88" s="478"/>
      <c r="D88" s="25"/>
      <c r="E88" s="25" t="str">
        <f t="shared" ref="E88:AB88" si="29" xml:space="preserve"> E$14</f>
        <v>First model column flag</v>
      </c>
      <c r="F88" s="25">
        <f t="shared" si="29"/>
        <v>0</v>
      </c>
      <c r="G88" s="25" t="str">
        <f t="shared" si="29"/>
        <v>flag</v>
      </c>
      <c r="H88" s="25">
        <f t="shared" si="29"/>
        <v>1</v>
      </c>
      <c r="I88" s="25">
        <f t="shared" si="29"/>
        <v>0</v>
      </c>
      <c r="J88" s="25">
        <f t="shared" si="29"/>
        <v>1</v>
      </c>
      <c r="K88" s="25">
        <f t="shared" si="29"/>
        <v>0</v>
      </c>
      <c r="L88" s="25">
        <f t="shared" si="29"/>
        <v>0</v>
      </c>
      <c r="M88" s="25">
        <f t="shared" si="29"/>
        <v>0</v>
      </c>
      <c r="N88" s="25">
        <f t="shared" si="29"/>
        <v>0</v>
      </c>
      <c r="O88" s="25">
        <f t="shared" si="29"/>
        <v>0</v>
      </c>
      <c r="P88" s="25">
        <f t="shared" si="29"/>
        <v>0</v>
      </c>
      <c r="Q88" s="25">
        <f t="shared" si="29"/>
        <v>0</v>
      </c>
      <c r="R88" s="25">
        <f t="shared" si="29"/>
        <v>0</v>
      </c>
      <c r="S88" s="25">
        <f t="shared" si="29"/>
        <v>0</v>
      </c>
      <c r="T88" s="25">
        <f t="shared" si="29"/>
        <v>0</v>
      </c>
      <c r="U88" s="25">
        <f t="shared" si="29"/>
        <v>0</v>
      </c>
      <c r="V88" s="25">
        <f t="shared" si="29"/>
        <v>0</v>
      </c>
      <c r="W88" s="25">
        <f t="shared" si="29"/>
        <v>0</v>
      </c>
      <c r="X88" s="25">
        <f t="shared" si="29"/>
        <v>0</v>
      </c>
      <c r="Y88" s="25">
        <f t="shared" si="29"/>
        <v>0</v>
      </c>
      <c r="Z88" s="25">
        <f t="shared" si="29"/>
        <v>0</v>
      </c>
      <c r="AA88" s="25">
        <f t="shared" si="29"/>
        <v>0</v>
      </c>
      <c r="AB88" s="25">
        <f t="shared" si="29"/>
        <v>0</v>
      </c>
    </row>
    <row r="89" spans="1:28" s="482" customFormat="1" ht="13">
      <c r="A89" s="419"/>
      <c r="B89" s="477"/>
      <c r="C89" s="478"/>
      <c r="D89" s="25"/>
      <c r="E89" s="25" t="str">
        <f xml:space="preserve"> E$40</f>
        <v>Forecast start period flag</v>
      </c>
      <c r="F89" s="25">
        <f t="shared" ref="F89:AB89" si="30" xml:space="preserve"> F$40</f>
        <v>0</v>
      </c>
      <c r="G89" s="25" t="str">
        <f t="shared" si="30"/>
        <v>flag</v>
      </c>
      <c r="H89" s="25">
        <f t="shared" si="30"/>
        <v>1</v>
      </c>
      <c r="I89" s="25">
        <f t="shared" si="30"/>
        <v>0</v>
      </c>
      <c r="J89" s="25">
        <f t="shared" si="30"/>
        <v>0</v>
      </c>
      <c r="K89" s="25">
        <f t="shared" si="30"/>
        <v>0</v>
      </c>
      <c r="L89" s="25">
        <f t="shared" si="30"/>
        <v>0</v>
      </c>
      <c r="M89" s="25">
        <f t="shared" si="30"/>
        <v>0</v>
      </c>
      <c r="N89" s="25">
        <f t="shared" si="30"/>
        <v>0</v>
      </c>
      <c r="O89" s="25">
        <f t="shared" si="30"/>
        <v>0</v>
      </c>
      <c r="P89" s="25">
        <f t="shared" si="30"/>
        <v>0</v>
      </c>
      <c r="Q89" s="25">
        <f t="shared" si="30"/>
        <v>1</v>
      </c>
      <c r="R89" s="25">
        <f t="shared" si="30"/>
        <v>0</v>
      </c>
      <c r="S89" s="25">
        <f t="shared" si="30"/>
        <v>0</v>
      </c>
      <c r="T89" s="25">
        <f t="shared" si="30"/>
        <v>0</v>
      </c>
      <c r="U89" s="25">
        <f t="shared" si="30"/>
        <v>0</v>
      </c>
      <c r="V89" s="25">
        <f t="shared" si="30"/>
        <v>0</v>
      </c>
      <c r="W89" s="25">
        <f t="shared" si="30"/>
        <v>0</v>
      </c>
      <c r="X89" s="25">
        <f t="shared" si="30"/>
        <v>0</v>
      </c>
      <c r="Y89" s="25">
        <f t="shared" si="30"/>
        <v>0</v>
      </c>
      <c r="Z89" s="25">
        <f t="shared" si="30"/>
        <v>0</v>
      </c>
      <c r="AA89" s="25">
        <f t="shared" si="30"/>
        <v>0</v>
      </c>
      <c r="AB89" s="25">
        <f t="shared" si="30"/>
        <v>0</v>
      </c>
    </row>
    <row r="90" spans="1:28" s="482" customFormat="1" ht="13">
      <c r="A90" s="419"/>
      <c r="B90" s="477"/>
      <c r="C90" s="478"/>
      <c r="D90" s="25"/>
      <c r="E90" s="491" t="s">
        <v>501</v>
      </c>
      <c r="F90" s="491"/>
      <c r="G90" s="491" t="s">
        <v>21</v>
      </c>
      <c r="H90" s="491"/>
      <c r="I90" s="492"/>
      <c r="J90" s="491">
        <f xml:space="preserve"> I90 + SUM(J88:J89)</f>
        <v>1</v>
      </c>
      <c r="K90" s="491">
        <f t="shared" ref="K90:AB90" si="31" xml:space="preserve"> J90 + SUM(K88:K89)</f>
        <v>1</v>
      </c>
      <c r="L90" s="491">
        <f t="shared" si="31"/>
        <v>1</v>
      </c>
      <c r="M90" s="491">
        <f t="shared" si="31"/>
        <v>1</v>
      </c>
      <c r="N90" s="491">
        <f t="shared" si="31"/>
        <v>1</v>
      </c>
      <c r="O90" s="491">
        <f t="shared" si="31"/>
        <v>1</v>
      </c>
      <c r="P90" s="491">
        <f t="shared" si="31"/>
        <v>1</v>
      </c>
      <c r="Q90" s="491">
        <f t="shared" si="31"/>
        <v>2</v>
      </c>
      <c r="R90" s="491">
        <f t="shared" si="31"/>
        <v>2</v>
      </c>
      <c r="S90" s="491">
        <f t="shared" si="31"/>
        <v>2</v>
      </c>
      <c r="T90" s="491">
        <f t="shared" si="31"/>
        <v>2</v>
      </c>
      <c r="U90" s="491">
        <f t="shared" si="31"/>
        <v>2</v>
      </c>
      <c r="V90" s="491">
        <f t="shared" si="31"/>
        <v>2</v>
      </c>
      <c r="W90" s="491">
        <f t="shared" si="31"/>
        <v>2</v>
      </c>
      <c r="X90" s="491">
        <f t="shared" si="31"/>
        <v>2</v>
      </c>
      <c r="Y90" s="491">
        <f t="shared" si="31"/>
        <v>2</v>
      </c>
      <c r="Z90" s="491">
        <f t="shared" si="31"/>
        <v>2</v>
      </c>
      <c r="AA90" s="491">
        <f t="shared" si="31"/>
        <v>2</v>
      </c>
      <c r="AB90" s="491">
        <f t="shared" si="31"/>
        <v>2</v>
      </c>
    </row>
    <row r="91" spans="1:28" s="25" customFormat="1" ht="13">
      <c r="A91" s="419"/>
      <c r="B91" s="419"/>
      <c r="C91" s="338"/>
      <c r="D91" s="379"/>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row>
    <row r="92" spans="1:28" s="25" customFormat="1" ht="13">
      <c r="A92" s="419"/>
      <c r="B92" s="419"/>
      <c r="C92" s="338"/>
      <c r="D92" s="379"/>
      <c r="E92" s="473" t="str">
        <f xml:space="preserve"> InpOverride!E19</f>
        <v>Actual data period</v>
      </c>
      <c r="F92" s="473" t="str">
        <f xml:space="preserve"> InpOverride!F19</f>
        <v>Actual</v>
      </c>
      <c r="G92" s="473" t="str">
        <f xml:space="preserve"> InpOverride!G19</f>
        <v>label</v>
      </c>
      <c r="H92" s="374"/>
      <c r="I92" s="374"/>
      <c r="J92" s="374"/>
      <c r="K92" s="374"/>
      <c r="L92" s="374"/>
      <c r="M92" s="374"/>
      <c r="N92" s="374"/>
      <c r="O92" s="374"/>
      <c r="P92" s="374"/>
      <c r="Q92" s="374"/>
      <c r="R92" s="374"/>
      <c r="S92" s="374"/>
      <c r="T92" s="374"/>
      <c r="U92" s="374"/>
      <c r="V92" s="374"/>
      <c r="W92" s="374"/>
      <c r="X92" s="374"/>
      <c r="Y92" s="374"/>
      <c r="Z92" s="374"/>
      <c r="AA92" s="374"/>
      <c r="AB92" s="374"/>
    </row>
    <row r="93" spans="1:28" s="25" customFormat="1" ht="13">
      <c r="A93" s="419"/>
      <c r="B93" s="419"/>
      <c r="C93" s="338"/>
      <c r="D93" s="379"/>
      <c r="E93" s="473" t="str">
        <f xml:space="preserve"> InpOverride!E20</f>
        <v>Forecast Data Period</v>
      </c>
      <c r="F93" s="473" t="str">
        <f xml:space="preserve"> InpOverride!F20</f>
        <v>Forecast</v>
      </c>
      <c r="G93" s="473" t="str">
        <f xml:space="preserve"> InpOverride!G20</f>
        <v>label</v>
      </c>
      <c r="H93" s="374"/>
      <c r="I93" s="374"/>
      <c r="J93" s="374"/>
      <c r="K93" s="374"/>
      <c r="L93" s="374"/>
      <c r="M93" s="374"/>
      <c r="N93" s="374"/>
      <c r="O93" s="374"/>
      <c r="P93" s="374"/>
      <c r="Q93" s="374"/>
      <c r="R93" s="374"/>
      <c r="S93" s="374"/>
      <c r="T93" s="374"/>
      <c r="U93" s="374"/>
      <c r="V93" s="374"/>
      <c r="W93" s="374"/>
      <c r="X93" s="374"/>
      <c r="Y93" s="374"/>
      <c r="Z93" s="374"/>
      <c r="AA93" s="374"/>
      <c r="AB93" s="374"/>
    </row>
    <row r="94" spans="1:28" s="25" customFormat="1" ht="13">
      <c r="A94" s="419"/>
      <c r="B94" s="419"/>
      <c r="C94" s="338"/>
      <c r="D94" s="379"/>
      <c r="E94" s="473"/>
      <c r="F94" s="473"/>
      <c r="G94" s="473"/>
      <c r="H94" s="374"/>
      <c r="I94" s="374"/>
      <c r="J94" s="374"/>
      <c r="K94" s="374"/>
      <c r="L94" s="374"/>
      <c r="M94" s="374"/>
      <c r="N94" s="374"/>
      <c r="O94" s="374"/>
      <c r="P94" s="374"/>
      <c r="Q94" s="374"/>
      <c r="R94" s="374"/>
      <c r="S94" s="374"/>
      <c r="T94" s="374"/>
      <c r="U94" s="374"/>
      <c r="V94" s="374"/>
      <c r="W94" s="374"/>
      <c r="X94" s="374"/>
      <c r="Y94" s="374"/>
      <c r="Z94" s="374"/>
      <c r="AA94" s="374"/>
      <c r="AB94" s="374"/>
    </row>
    <row r="95" spans="1:28" s="25" customFormat="1" ht="13">
      <c r="A95" s="419"/>
      <c r="B95" s="419"/>
      <c r="C95" s="338"/>
      <c r="D95" s="379"/>
      <c r="E95" s="491" t="str">
        <f xml:space="preserve"> E$90</f>
        <v>Timeline label counter</v>
      </c>
      <c r="F95" s="491">
        <f t="shared" ref="F95:AB95" si="32" xml:space="preserve"> F$90</f>
        <v>0</v>
      </c>
      <c r="G95" s="491" t="str">
        <f t="shared" si="32"/>
        <v>counter</v>
      </c>
      <c r="H95" s="491">
        <f t="shared" si="32"/>
        <v>0</v>
      </c>
      <c r="I95" s="491">
        <f t="shared" si="32"/>
        <v>0</v>
      </c>
      <c r="J95" s="491">
        <f t="shared" si="32"/>
        <v>1</v>
      </c>
      <c r="K95" s="491">
        <f t="shared" si="32"/>
        <v>1</v>
      </c>
      <c r="L95" s="491">
        <f t="shared" si="32"/>
        <v>1</v>
      </c>
      <c r="M95" s="491">
        <f t="shared" si="32"/>
        <v>1</v>
      </c>
      <c r="N95" s="491">
        <f t="shared" si="32"/>
        <v>1</v>
      </c>
      <c r="O95" s="491">
        <f t="shared" si="32"/>
        <v>1</v>
      </c>
      <c r="P95" s="491">
        <f t="shared" si="32"/>
        <v>1</v>
      </c>
      <c r="Q95" s="491">
        <f t="shared" si="32"/>
        <v>2</v>
      </c>
      <c r="R95" s="491">
        <f t="shared" si="32"/>
        <v>2</v>
      </c>
      <c r="S95" s="491">
        <f t="shared" si="32"/>
        <v>2</v>
      </c>
      <c r="T95" s="491">
        <f t="shared" si="32"/>
        <v>2</v>
      </c>
      <c r="U95" s="491">
        <f t="shared" si="32"/>
        <v>2</v>
      </c>
      <c r="V95" s="491">
        <f t="shared" si="32"/>
        <v>2</v>
      </c>
      <c r="W95" s="491">
        <f t="shared" si="32"/>
        <v>2</v>
      </c>
      <c r="X95" s="491">
        <f t="shared" si="32"/>
        <v>2</v>
      </c>
      <c r="Y95" s="491">
        <f t="shared" si="32"/>
        <v>2</v>
      </c>
      <c r="Z95" s="491">
        <f t="shared" si="32"/>
        <v>2</v>
      </c>
      <c r="AA95" s="491">
        <f t="shared" si="32"/>
        <v>2</v>
      </c>
      <c r="AB95" s="491">
        <f t="shared" si="32"/>
        <v>2</v>
      </c>
    </row>
    <row r="96" spans="1:28" s="25" customFormat="1" ht="13">
      <c r="A96" s="419"/>
      <c r="B96" s="419"/>
      <c r="C96" s="338"/>
      <c r="D96" s="379"/>
      <c r="E96" s="25" t="s">
        <v>424</v>
      </c>
      <c r="G96" s="25" t="s">
        <v>70</v>
      </c>
      <c r="J96" s="493" t="str">
        <f t="shared" ref="J96:T96" si="33" xml:space="preserve"> INDEX($F92:$F93, J95)</f>
        <v>Actual</v>
      </c>
      <c r="K96" s="493" t="str">
        <f t="shared" si="33"/>
        <v>Actual</v>
      </c>
      <c r="L96" s="493" t="str">
        <f t="shared" si="33"/>
        <v>Actual</v>
      </c>
      <c r="M96" s="493" t="str">
        <f t="shared" si="33"/>
        <v>Actual</v>
      </c>
      <c r="N96" s="493" t="str">
        <f t="shared" si="33"/>
        <v>Actual</v>
      </c>
      <c r="O96" s="493" t="str">
        <f t="shared" si="33"/>
        <v>Actual</v>
      </c>
      <c r="P96" s="493" t="str">
        <f t="shared" si="33"/>
        <v>Actual</v>
      </c>
      <c r="Q96" s="493" t="str">
        <f t="shared" si="33"/>
        <v>Forecast</v>
      </c>
      <c r="R96" s="493" t="str">
        <f t="shared" si="33"/>
        <v>Forecast</v>
      </c>
      <c r="S96" s="493" t="str">
        <f t="shared" si="33"/>
        <v>Forecast</v>
      </c>
      <c r="T96" s="493" t="str">
        <f t="shared" si="33"/>
        <v>Forecast</v>
      </c>
      <c r="U96" s="493" t="str">
        <f xml:space="preserve"> INDEX($F92:$F93, U95)</f>
        <v>Forecast</v>
      </c>
      <c r="V96" s="493" t="str">
        <f t="shared" ref="V96:AB96" si="34" xml:space="preserve"> INDEX($F92:$F93, V95)</f>
        <v>Forecast</v>
      </c>
      <c r="W96" s="493" t="str">
        <f t="shared" si="34"/>
        <v>Forecast</v>
      </c>
      <c r="X96" s="493" t="str">
        <f t="shared" si="34"/>
        <v>Forecast</v>
      </c>
      <c r="Y96" s="493" t="str">
        <f t="shared" si="34"/>
        <v>Forecast</v>
      </c>
      <c r="Z96" s="493" t="str">
        <f t="shared" si="34"/>
        <v>Forecast</v>
      </c>
      <c r="AA96" s="493" t="str">
        <f t="shared" si="34"/>
        <v>Forecast</v>
      </c>
      <c r="AB96" s="493" t="str">
        <f t="shared" si="34"/>
        <v>Forecast</v>
      </c>
    </row>
    <row r="97" spans="1:28" s="2" customFormat="1" ht="13">
      <c r="A97" s="419"/>
      <c r="B97" s="335"/>
      <c r="C97" s="337"/>
      <c r="D97" s="339"/>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row>
    <row r="98" spans="1:28" s="2" customFormat="1" ht="13">
      <c r="A98" s="344" t="s">
        <v>67</v>
      </c>
      <c r="B98" s="344"/>
      <c r="C98" s="345"/>
      <c r="D98" s="346"/>
      <c r="E98" s="345"/>
      <c r="F98" s="347"/>
      <c r="G98" s="344"/>
      <c r="H98" s="344"/>
      <c r="I98" s="344"/>
      <c r="J98" s="344"/>
      <c r="K98" s="344"/>
      <c r="L98" s="344"/>
      <c r="M98" s="344"/>
      <c r="N98" s="344"/>
      <c r="O98" s="344"/>
      <c r="P98" s="344"/>
      <c r="Q98" s="344"/>
      <c r="R98" s="344"/>
      <c r="S98" s="344"/>
      <c r="T98" s="344"/>
      <c r="U98" s="344"/>
      <c r="V98" s="344"/>
      <c r="W98" s="344"/>
      <c r="X98" s="344"/>
      <c r="Y98" s="344"/>
      <c r="Z98" s="344"/>
      <c r="AA98" s="344"/>
      <c r="AB98" s="344"/>
    </row>
  </sheetData>
  <conditionalFormatting sqref="E3">
    <cfRule type="cellIs" dxfId="98" priority="17" operator="equal">
      <formula>$F$25</formula>
    </cfRule>
    <cfRule type="cellIs" dxfId="97" priority="18" operator="equal">
      <formula>$F$24</formula>
    </cfRule>
  </conditionalFormatting>
  <conditionalFormatting sqref="F60">
    <cfRule type="cellIs" dxfId="96" priority="7" stopIfTrue="1" operator="notEqual">
      <formula>0</formula>
    </cfRule>
    <cfRule type="cellIs" dxfId="95" priority="8" stopIfTrue="1" operator="equal">
      <formula>""</formula>
    </cfRule>
  </conditionalFormatting>
  <conditionalFormatting sqref="F74">
    <cfRule type="cellIs" dxfId="94" priority="5" stopIfTrue="1" operator="notEqual">
      <formula>0</formula>
    </cfRule>
    <cfRule type="cellIs" dxfId="93" priority="6" stopIfTrue="1" operator="equal">
      <formula>""</formula>
    </cfRule>
  </conditionalFormatting>
  <conditionalFormatting sqref="F2">
    <cfRule type="cellIs" dxfId="92" priority="3" stopIfTrue="1" operator="notEqual">
      <formula>0</formula>
    </cfRule>
    <cfRule type="cellIs" dxfId="91" priority="4" stopIfTrue="1" operator="equal">
      <formula>""</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1" operator="equal" id="{A35AA372-4BDE-4220-ACC4-8EE3042F85B2}">
            <xm:f>InpOverride!$F$19</xm:f>
            <x14:dxf>
              <fill>
                <patternFill>
                  <bgColor rgb="FF99CCFF"/>
                </patternFill>
              </fill>
            </x14:dxf>
          </x14:cfRule>
          <x14:cfRule type="cellIs" priority="12" operator="equal" id="{3C9F7881-4FB4-4B1C-B0A9-A4A7DFA1608B}">
            <xm:f>InpOverride!$F$20</xm:f>
            <x14:dxf>
              <fill>
                <patternFill patternType="solid">
                  <bgColor theme="9" tint="0.39994506668294322"/>
                </patternFill>
              </fill>
            </x14:dxf>
          </x14:cfRule>
          <xm:sqref>J3:X3</xm:sqref>
        </x14:conditionalFormatting>
        <x14:conditionalFormatting xmlns:xm="http://schemas.microsoft.com/office/excel/2006/main">
          <x14:cfRule type="cellIs" priority="9" operator="equal" id="{A9581D84-08BE-49B9-B491-99668B1805A0}">
            <xm:f>InpOverride!$F$19</xm:f>
            <x14:dxf>
              <fill>
                <patternFill>
                  <bgColor rgb="FF99CCFF"/>
                </patternFill>
              </fill>
            </x14:dxf>
          </x14:cfRule>
          <x14:cfRule type="cellIs" priority="10" operator="equal" id="{EBAEF1A3-E09B-495B-A2BE-465E3350B511}">
            <xm:f>InpOverride!$F$20</xm:f>
            <x14:dxf>
              <fill>
                <patternFill patternType="solid">
                  <bgColor theme="9" tint="0.39994506668294322"/>
                </patternFill>
              </fill>
            </x14:dxf>
          </x14:cfRule>
          <xm:sqref>Y3:AB3</xm:sqref>
        </x14:conditionalFormatting>
        <x14:conditionalFormatting xmlns:xm="http://schemas.microsoft.com/office/excel/2006/main">
          <x14:cfRule type="cellIs" priority="1" operator="equal" id="{ED566790-5624-46B1-864E-296DC4B00634}">
            <xm:f>InpOverride!$F$19</xm:f>
            <x14:dxf>
              <fill>
                <patternFill>
                  <bgColor rgb="FF99CCFF"/>
                </patternFill>
              </fill>
            </x14:dxf>
          </x14:cfRule>
          <x14:cfRule type="cellIs" priority="2" operator="equal" id="{A91EC18A-94C7-4ECD-ACB9-124C48752C24}">
            <xm:f>InpOverride!$F$20</xm:f>
            <x14:dxf>
              <fill>
                <patternFill patternType="solid">
                  <bgColor theme="9" tint="0.39994506668294322"/>
                </patternFill>
              </fill>
            </x14:dxf>
          </x14:cfRule>
          <xm:sqref>G2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outlinePr summaryBelow="0" summaryRight="0"/>
    <pageSetUpPr autoPageBreaks="0"/>
  </sheetPr>
  <dimension ref="A1:AH345"/>
  <sheetViews>
    <sheetView showGridLines="0" defaultGridColor="0" colorId="22" zoomScale="90" zoomScaleNormal="90" workbookViewId="0">
      <pane xSplit="9" ySplit="5" topLeftCell="S6" activePane="bottomRight" state="frozen"/>
      <selection pane="topRight"/>
      <selection pane="bottomLeft"/>
      <selection pane="bottomRight"/>
    </sheetView>
  </sheetViews>
  <sheetFormatPr defaultColWidth="0" defaultRowHeight="13" outlineLevelRow="2" outlineLevelCol="1"/>
  <cols>
    <col min="1" max="1" width="5.6328125" style="100" customWidth="1"/>
    <col min="2" max="2" width="3.6328125" style="100" customWidth="1"/>
    <col min="3" max="3" width="1.36328125" style="112" customWidth="1" collapsed="1"/>
    <col min="4" max="4" width="20.6328125" style="101" hidden="1" customWidth="1" outlineLevel="1"/>
    <col min="5" max="5" width="75.6328125" style="101" customWidth="1"/>
    <col min="6" max="7" width="12.6328125" style="101" customWidth="1"/>
    <col min="8" max="8" width="15.6328125" style="101" customWidth="1"/>
    <col min="9" max="9" width="2.6328125" style="101" customWidth="1"/>
    <col min="10" max="10" width="12.6328125" style="101" customWidth="1"/>
    <col min="11" max="17" width="12.6328125" style="378" customWidth="1"/>
    <col min="18" max="28" width="12.6328125" style="101" customWidth="1"/>
    <col min="29" max="29" width="2.6328125" style="98" customWidth="1"/>
    <col min="30" max="34" width="0" style="92" hidden="1" customWidth="1"/>
    <col min="35" max="16384" width="9.08984375" style="92" hidden="1"/>
  </cols>
  <sheetData>
    <row r="1" spans="1:31" s="81" customFormat="1" ht="25">
      <c r="A1" s="80" t="str">
        <f ca="1" xml:space="preserve"> RIGHT(CELL("FILENAME", $A$1), LEN(CELL("FILENAME", $A$1)) - SEARCH("]", CELL("FILENAME", $A$1)))</f>
        <v>Inflation</v>
      </c>
      <c r="C1" s="89"/>
      <c r="E1" s="88"/>
    </row>
    <row r="2" spans="1:31">
      <c r="A2" s="93"/>
      <c r="B2" s="93"/>
      <c r="C2" s="94"/>
      <c r="D2" s="91"/>
      <c r="E2" s="95" t="s">
        <v>208</v>
      </c>
      <c r="F2" s="532">
        <f xml:space="preserve"> Check!F$3</f>
        <v>0</v>
      </c>
      <c r="G2" s="373" t="str">
        <f xml:space="preserve"> Check!G$3</f>
        <v>checks</v>
      </c>
      <c r="H2" s="95"/>
      <c r="I2" s="95"/>
      <c r="J2" s="102">
        <f>Time!J26</f>
        <v>40999</v>
      </c>
      <c r="K2" s="393">
        <f>Time!K26</f>
        <v>41364</v>
      </c>
      <c r="L2" s="393">
        <f>Time!L26</f>
        <v>41729</v>
      </c>
      <c r="M2" s="393">
        <f>Time!M26</f>
        <v>42094</v>
      </c>
      <c r="N2" s="393">
        <f>Time!N26</f>
        <v>42460</v>
      </c>
      <c r="O2" s="393">
        <f>Time!O26</f>
        <v>42825</v>
      </c>
      <c r="P2" s="393">
        <f>Time!P26</f>
        <v>43190</v>
      </c>
      <c r="Q2" s="393">
        <f>Time!Q26</f>
        <v>43555</v>
      </c>
      <c r="R2" s="393">
        <f>Time!R26</f>
        <v>43921</v>
      </c>
      <c r="S2" s="393">
        <f>Time!S26</f>
        <v>44286</v>
      </c>
      <c r="T2" s="393">
        <f>Time!T26</f>
        <v>44651</v>
      </c>
      <c r="U2" s="393">
        <f>Time!U26</f>
        <v>45016</v>
      </c>
      <c r="V2" s="393">
        <f>Time!V26</f>
        <v>45382</v>
      </c>
      <c r="W2" s="393">
        <f>Time!W26</f>
        <v>45747</v>
      </c>
      <c r="X2" s="393">
        <f>Time!X26</f>
        <v>46112</v>
      </c>
      <c r="Y2" s="393">
        <f>Time!Y26</f>
        <v>46477</v>
      </c>
      <c r="Z2" s="393">
        <f>Time!Z26</f>
        <v>46843</v>
      </c>
      <c r="AA2" s="393">
        <f>Time!AA26</f>
        <v>47208</v>
      </c>
      <c r="AB2" s="393">
        <f>Time!AB26</f>
        <v>47573</v>
      </c>
      <c r="AC2" s="103"/>
    </row>
    <row r="3" spans="1:31">
      <c r="A3" s="93"/>
      <c r="B3" s="93"/>
      <c r="C3" s="94"/>
      <c r="D3" s="91"/>
      <c r="E3" s="95" t="s">
        <v>424</v>
      </c>
      <c r="F3" s="104"/>
      <c r="G3" s="104"/>
      <c r="H3" s="373"/>
      <c r="I3" s="373"/>
      <c r="J3" s="373" t="str">
        <f>Time!J$96</f>
        <v>Actual</v>
      </c>
      <c r="K3" s="373" t="str">
        <f>Time!K$96</f>
        <v>Actual</v>
      </c>
      <c r="L3" s="373" t="str">
        <f>Time!L$96</f>
        <v>Actual</v>
      </c>
      <c r="M3" s="373" t="str">
        <f>Time!M$96</f>
        <v>Actual</v>
      </c>
      <c r="N3" s="373" t="str">
        <f>Time!N$96</f>
        <v>Actual</v>
      </c>
      <c r="O3" s="373" t="str">
        <f>Time!O$96</f>
        <v>Actual</v>
      </c>
      <c r="P3" s="373" t="str">
        <f>Time!P$96</f>
        <v>Actual</v>
      </c>
      <c r="Q3" s="373" t="str">
        <f>Time!Q$96</f>
        <v>Forecast</v>
      </c>
      <c r="R3" s="373" t="str">
        <f>Time!R$96</f>
        <v>Forecast</v>
      </c>
      <c r="S3" s="373" t="str">
        <f>Time!S$96</f>
        <v>Forecast</v>
      </c>
      <c r="T3" s="373" t="str">
        <f>Time!T$96</f>
        <v>Forecast</v>
      </c>
      <c r="U3" s="373" t="str">
        <f>Time!U$96</f>
        <v>Forecast</v>
      </c>
      <c r="V3" s="373" t="str">
        <f>Time!V$96</f>
        <v>Forecast</v>
      </c>
      <c r="W3" s="373" t="str">
        <f>Time!W$96</f>
        <v>Forecast</v>
      </c>
      <c r="X3" s="373" t="str">
        <f>Time!X$96</f>
        <v>Forecast</v>
      </c>
      <c r="Y3" s="373" t="str">
        <f>Time!Y$96</f>
        <v>Forecast</v>
      </c>
      <c r="Z3" s="373" t="str">
        <f>Time!Z$96</f>
        <v>Forecast</v>
      </c>
      <c r="AA3" s="373" t="str">
        <f>Time!AA$96</f>
        <v>Forecast</v>
      </c>
      <c r="AB3" s="373" t="str">
        <f>Time!AB$96</f>
        <v>Forecast</v>
      </c>
      <c r="AC3" s="103"/>
      <c r="AD3" s="373"/>
      <c r="AE3" s="373"/>
    </row>
    <row r="4" spans="1:31">
      <c r="A4" s="93"/>
      <c r="B4" s="93"/>
      <c r="C4" s="94"/>
      <c r="D4" s="91"/>
      <c r="E4" s="91" t="s">
        <v>32</v>
      </c>
      <c r="F4" s="104"/>
      <c r="G4" s="104"/>
      <c r="H4" s="95"/>
      <c r="I4" s="95"/>
      <c r="J4" s="105">
        <f>InpOverride!J4</f>
        <v>2012</v>
      </c>
      <c r="K4" s="398">
        <f>InpOverride!K4</f>
        <v>2013</v>
      </c>
      <c r="L4" s="398">
        <f>InpOverride!L4</f>
        <v>2014</v>
      </c>
      <c r="M4" s="398">
        <f>InpOverride!M4</f>
        <v>2015</v>
      </c>
      <c r="N4" s="398">
        <f>InpOverride!N4</f>
        <v>2016</v>
      </c>
      <c r="O4" s="398">
        <f>InpOverride!O4</f>
        <v>2017</v>
      </c>
      <c r="P4" s="398">
        <f>InpOverride!P4</f>
        <v>2018</v>
      </c>
      <c r="Q4" s="398">
        <f>InpOverride!Q4</f>
        <v>2019</v>
      </c>
      <c r="R4" s="398">
        <f>InpOverride!R4</f>
        <v>2020</v>
      </c>
      <c r="S4" s="398">
        <f>InpOverride!S4</f>
        <v>2021</v>
      </c>
      <c r="T4" s="398">
        <f>InpOverride!T4</f>
        <v>2022</v>
      </c>
      <c r="U4" s="398">
        <f>InpOverride!U4</f>
        <v>2023</v>
      </c>
      <c r="V4" s="398">
        <f>InpOverride!V4</f>
        <v>2024</v>
      </c>
      <c r="W4" s="398">
        <f>InpOverride!W4</f>
        <v>2025</v>
      </c>
      <c r="X4" s="398">
        <f>InpOverride!X4</f>
        <v>2026</v>
      </c>
      <c r="Y4" s="398">
        <f>InpOverride!Y4</f>
        <v>2027</v>
      </c>
      <c r="Z4" s="398">
        <f>InpOverride!Z4</f>
        <v>2028</v>
      </c>
      <c r="AA4" s="398">
        <f>InpOverride!AA4</f>
        <v>2029</v>
      </c>
      <c r="AB4" s="398">
        <f>InpOverride!AB4</f>
        <v>2030</v>
      </c>
      <c r="AC4" s="106"/>
    </row>
    <row r="5" spans="1:31">
      <c r="A5" s="93"/>
      <c r="B5" s="93"/>
      <c r="C5" s="94"/>
      <c r="D5" s="93" t="s">
        <v>68</v>
      </c>
      <c r="E5" s="91" t="s">
        <v>22</v>
      </c>
      <c r="F5" s="107" t="s">
        <v>5</v>
      </c>
      <c r="G5" s="108" t="s">
        <v>4</v>
      </c>
      <c r="H5" s="107" t="s">
        <v>6</v>
      </c>
      <c r="I5" s="91"/>
      <c r="J5" s="379">
        <f>InpOverride!J5</f>
        <v>1</v>
      </c>
      <c r="K5" s="379">
        <f>InpOverride!K5</f>
        <v>2</v>
      </c>
      <c r="L5" s="379">
        <f>InpOverride!L5</f>
        <v>3</v>
      </c>
      <c r="M5" s="379">
        <f>InpOverride!M5</f>
        <v>4</v>
      </c>
      <c r="N5" s="379">
        <f>InpOverride!N5</f>
        <v>5</v>
      </c>
      <c r="O5" s="379">
        <f>InpOverride!O5</f>
        <v>6</v>
      </c>
      <c r="P5" s="379">
        <f>InpOverride!P5</f>
        <v>7</v>
      </c>
      <c r="Q5" s="379">
        <f>InpOverride!Q5</f>
        <v>8</v>
      </c>
      <c r="R5" s="379">
        <f>InpOverride!R5</f>
        <v>9</v>
      </c>
      <c r="S5" s="379">
        <f>InpOverride!S5</f>
        <v>10</v>
      </c>
      <c r="T5" s="379">
        <f>InpOverride!T5</f>
        <v>11</v>
      </c>
      <c r="U5" s="379">
        <f>InpOverride!U5</f>
        <v>12</v>
      </c>
      <c r="V5" s="379">
        <f>InpOverride!V5</f>
        <v>13</v>
      </c>
      <c r="W5" s="379">
        <f>InpOverride!W5</f>
        <v>14</v>
      </c>
      <c r="X5" s="379">
        <f>InpOverride!X5</f>
        <v>15</v>
      </c>
      <c r="Y5" s="379">
        <f>InpOverride!Y5</f>
        <v>16</v>
      </c>
      <c r="Z5" s="379">
        <f>InpOverride!Z5</f>
        <v>17</v>
      </c>
      <c r="AA5" s="379">
        <f>InpOverride!AA5</f>
        <v>18</v>
      </c>
      <c r="AB5" s="379">
        <f>InpOverride!AB5</f>
        <v>19</v>
      </c>
      <c r="AC5" s="97"/>
    </row>
    <row r="6" spans="1:31" s="111" customFormat="1">
      <c r="A6" s="96"/>
      <c r="B6" s="96"/>
      <c r="C6" s="109"/>
      <c r="D6" s="97"/>
      <c r="E6" s="97" t="s">
        <v>69</v>
      </c>
      <c r="F6" s="110"/>
      <c r="G6" s="96"/>
      <c r="H6" s="110"/>
      <c r="I6" s="97"/>
      <c r="J6" s="97"/>
      <c r="K6" s="429"/>
      <c r="L6" s="429"/>
      <c r="M6" s="429"/>
      <c r="N6" s="429"/>
      <c r="O6" s="429"/>
      <c r="P6" s="429"/>
      <c r="Q6" s="429"/>
      <c r="R6" s="97"/>
      <c r="S6" s="97"/>
      <c r="T6" s="97"/>
      <c r="U6" s="97"/>
      <c r="V6" s="97"/>
      <c r="W6" s="97"/>
      <c r="X6" s="97"/>
      <c r="Y6" s="97"/>
      <c r="Z6" s="97"/>
      <c r="AA6" s="97"/>
      <c r="AB6" s="97"/>
    </row>
    <row r="7" spans="1:31" s="374" customFormat="1" collapsed="1">
      <c r="A7" s="421" t="s">
        <v>227</v>
      </c>
      <c r="B7" s="421"/>
      <c r="C7" s="423"/>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30"/>
    </row>
    <row r="8" spans="1:31" s="374" customFormat="1" hidden="1" outlineLevel="1">
      <c r="A8" s="396"/>
      <c r="B8" s="396"/>
      <c r="C8" s="377"/>
      <c r="D8" s="378"/>
      <c r="E8" s="499"/>
      <c r="F8" s="378"/>
      <c r="G8" s="378"/>
      <c r="H8" s="378"/>
      <c r="I8" s="378"/>
      <c r="J8" s="378"/>
      <c r="K8" s="378"/>
      <c r="L8" s="378"/>
      <c r="M8" s="378"/>
      <c r="N8" s="378"/>
      <c r="O8" s="378"/>
      <c r="P8" s="378"/>
      <c r="Q8" s="378"/>
      <c r="R8" s="378"/>
      <c r="S8" s="378"/>
      <c r="T8" s="378"/>
      <c r="U8" s="378"/>
      <c r="V8" s="378"/>
      <c r="W8" s="378"/>
      <c r="X8" s="378"/>
      <c r="Y8" s="378"/>
      <c r="Z8" s="378"/>
      <c r="AA8" s="378"/>
      <c r="AB8" s="378"/>
      <c r="AC8" s="428"/>
    </row>
    <row r="9" spans="1:31" s="395" customFormat="1" ht="12.75" hidden="1" customHeight="1" outlineLevel="1">
      <c r="A9" s="419" t="s">
        <v>473</v>
      </c>
      <c r="B9" s="419"/>
      <c r="C9" s="37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30"/>
    </row>
    <row r="10" spans="1:31" s="374" customFormat="1" hidden="1" outlineLevel="1">
      <c r="A10" s="396"/>
      <c r="B10" s="396"/>
      <c r="C10" s="377"/>
      <c r="D10" s="499"/>
      <c r="E10" s="499" t="s">
        <v>543</v>
      </c>
      <c r="F10" s="378"/>
      <c r="G10" s="378" t="s">
        <v>479</v>
      </c>
      <c r="H10" s="378"/>
      <c r="I10" s="378"/>
      <c r="J10" s="425">
        <f>F_InputsUNLINKED!M4</f>
        <v>12</v>
      </c>
      <c r="K10" s="425">
        <f>F_InputsUNLINKED!N4</f>
        <v>12</v>
      </c>
      <c r="L10" s="425">
        <f>F_InputsUNLINKED!O4</f>
        <v>12</v>
      </c>
      <c r="M10" s="425">
        <f>F_InputsUNLINKED!P4</f>
        <v>12</v>
      </c>
      <c r="N10" s="425">
        <f>F_InputsUNLINKED!Q4</f>
        <v>12</v>
      </c>
      <c r="O10" s="425">
        <f>F_InputsUNLINKED!R4</f>
        <v>12</v>
      </c>
      <c r="P10" s="425">
        <f>F_InputsUNLINKED!S4</f>
        <v>12</v>
      </c>
      <c r="Q10" s="425">
        <f>F_InputsUNLINKED!T4</f>
        <v>12</v>
      </c>
      <c r="R10" s="425">
        <f>F_InputsUNLINKED!U4</f>
        <v>0</v>
      </c>
      <c r="S10" s="425">
        <f>F_InputsUNLINKED!V4</f>
        <v>0</v>
      </c>
      <c r="T10" s="425">
        <f>F_InputsUNLINKED!W4</f>
        <v>0</v>
      </c>
      <c r="U10" s="425">
        <f>F_InputsUNLINKED!X4</f>
        <v>0</v>
      </c>
      <c r="V10" s="425">
        <f>F_InputsUNLINKED!Y4</f>
        <v>0</v>
      </c>
      <c r="W10" s="425">
        <f>F_InputsUNLINKED!Z4</f>
        <v>0</v>
      </c>
      <c r="X10" s="425">
        <f>F_InputsUNLINKED!AA4</f>
        <v>0</v>
      </c>
      <c r="Y10" s="425">
        <f>F_InputsUNLINKED!AB4</f>
        <v>0</v>
      </c>
      <c r="Z10" s="425">
        <f>F_InputsUNLINKED!AC4</f>
        <v>0</v>
      </c>
      <c r="AA10" s="425">
        <f>F_InputsUNLINKED!AD4</f>
        <v>0</v>
      </c>
      <c r="AB10" s="425">
        <f>F_InputsUNLINKED!AE4</f>
        <v>0</v>
      </c>
      <c r="AC10" s="428"/>
    </row>
    <row r="11" spans="1:31" s="374" customFormat="1" hidden="1" outlineLevel="1">
      <c r="A11" s="396"/>
      <c r="B11" s="396"/>
      <c r="C11" s="377"/>
      <c r="D11" s="499"/>
      <c r="E11" s="499" t="s">
        <v>552</v>
      </c>
      <c r="F11" s="378"/>
      <c r="G11" s="378" t="s">
        <v>479</v>
      </c>
      <c r="H11" s="378"/>
      <c r="I11" s="378"/>
      <c r="J11" s="425">
        <f>F_InputsUNLINKED!M5</f>
        <v>234.4</v>
      </c>
      <c r="K11" s="425">
        <f>F_InputsUNLINKED!N5</f>
        <v>242.5</v>
      </c>
      <c r="L11" s="425">
        <f>F_InputsUNLINKED!O5</f>
        <v>249.5</v>
      </c>
      <c r="M11" s="425">
        <f>F_InputsUNLINKED!P5</f>
        <v>255.7</v>
      </c>
      <c r="N11" s="425">
        <f>F_InputsUNLINKED!Q5</f>
        <v>258</v>
      </c>
      <c r="O11" s="425">
        <f>F_InputsUNLINKED!R5</f>
        <v>261.39999999999998</v>
      </c>
      <c r="P11" s="425">
        <f>F_InputsUNLINKED!S5</f>
        <v>270.60000000000002</v>
      </c>
      <c r="Q11" s="425">
        <f>F_InputsUNLINKED!T5</f>
        <v>279.75376435698001</v>
      </c>
      <c r="R11" s="425">
        <f>F_InputsUNLINKED!U5</f>
        <v>0</v>
      </c>
      <c r="S11" s="425">
        <f>F_InputsUNLINKED!V5</f>
        <v>0</v>
      </c>
      <c r="T11" s="425">
        <f>F_InputsUNLINKED!W5</f>
        <v>0</v>
      </c>
      <c r="U11" s="425">
        <f>F_InputsUNLINKED!X5</f>
        <v>0</v>
      </c>
      <c r="V11" s="425">
        <f>F_InputsUNLINKED!Y5</f>
        <v>0</v>
      </c>
      <c r="W11" s="425">
        <f>F_InputsUNLINKED!Z5</f>
        <v>0</v>
      </c>
      <c r="X11" s="425">
        <f>F_InputsUNLINKED!AA5</f>
        <v>0</v>
      </c>
      <c r="Y11" s="425">
        <f>F_InputsUNLINKED!AB5</f>
        <v>0</v>
      </c>
      <c r="Z11" s="425">
        <f>F_InputsUNLINKED!AC5</f>
        <v>0</v>
      </c>
      <c r="AA11" s="425">
        <f>F_InputsUNLINKED!AD5</f>
        <v>0</v>
      </c>
      <c r="AB11" s="425">
        <f>F_InputsUNLINKED!AE5</f>
        <v>0</v>
      </c>
      <c r="AC11" s="428"/>
    </row>
    <row r="12" spans="1:31" s="374" customFormat="1" hidden="1" outlineLevel="1">
      <c r="A12" s="396"/>
      <c r="B12" s="396"/>
      <c r="C12" s="377"/>
      <c r="D12" s="499"/>
      <c r="E12" s="499" t="s">
        <v>553</v>
      </c>
      <c r="F12" s="378"/>
      <c r="G12" s="378" t="s">
        <v>479</v>
      </c>
      <c r="H12" s="378"/>
      <c r="I12" s="378"/>
      <c r="J12" s="425">
        <f>F_InputsUNLINKED!M6</f>
        <v>235.2</v>
      </c>
      <c r="K12" s="425">
        <f>F_InputsUNLINKED!N6</f>
        <v>242.4</v>
      </c>
      <c r="L12" s="425">
        <f>F_InputsUNLINKED!O6</f>
        <v>250</v>
      </c>
      <c r="M12" s="425">
        <f>F_InputsUNLINKED!P6</f>
        <v>255.9</v>
      </c>
      <c r="N12" s="425">
        <f>F_InputsUNLINKED!Q6</f>
        <v>258.5</v>
      </c>
      <c r="O12" s="425">
        <f>F_InputsUNLINKED!R6</f>
        <v>262.10000000000002</v>
      </c>
      <c r="P12" s="425">
        <f>F_InputsUNLINKED!S6</f>
        <v>271.7</v>
      </c>
      <c r="Q12" s="425">
        <f>F_InputsUNLINKED!T6</f>
        <v>281.28147815479201</v>
      </c>
      <c r="R12" s="425">
        <f>F_InputsUNLINKED!U6</f>
        <v>0</v>
      </c>
      <c r="S12" s="425">
        <f>F_InputsUNLINKED!V6</f>
        <v>0</v>
      </c>
      <c r="T12" s="425">
        <f>F_InputsUNLINKED!W6</f>
        <v>0</v>
      </c>
      <c r="U12" s="425">
        <f>F_InputsUNLINKED!X6</f>
        <v>0</v>
      </c>
      <c r="V12" s="425">
        <f>F_InputsUNLINKED!Y6</f>
        <v>0</v>
      </c>
      <c r="W12" s="425">
        <f>F_InputsUNLINKED!Z6</f>
        <v>0</v>
      </c>
      <c r="X12" s="425">
        <f>F_InputsUNLINKED!AA6</f>
        <v>0</v>
      </c>
      <c r="Y12" s="425">
        <f>F_InputsUNLINKED!AB6</f>
        <v>0</v>
      </c>
      <c r="Z12" s="425">
        <f>F_InputsUNLINKED!AC6</f>
        <v>0</v>
      </c>
      <c r="AA12" s="425">
        <f>F_InputsUNLINKED!AD6</f>
        <v>0</v>
      </c>
      <c r="AB12" s="425">
        <f>F_InputsUNLINKED!AE6</f>
        <v>0</v>
      </c>
      <c r="AC12" s="428"/>
    </row>
    <row r="13" spans="1:31" s="374" customFormat="1" hidden="1" outlineLevel="1">
      <c r="A13" s="396"/>
      <c r="B13" s="396"/>
      <c r="C13" s="377"/>
      <c r="D13" s="499"/>
      <c r="E13" s="499" t="s">
        <v>554</v>
      </c>
      <c r="F13" s="420"/>
      <c r="G13" s="378" t="s">
        <v>479</v>
      </c>
      <c r="H13" s="420"/>
      <c r="I13" s="420"/>
      <c r="J13" s="425">
        <f>F_InputsUNLINKED!M7</f>
        <v>235.2</v>
      </c>
      <c r="K13" s="425">
        <f>F_InputsUNLINKED!N7</f>
        <v>241.8</v>
      </c>
      <c r="L13" s="425">
        <f>F_InputsUNLINKED!O7</f>
        <v>249.7</v>
      </c>
      <c r="M13" s="425">
        <f>F_InputsUNLINKED!P7</f>
        <v>256.3</v>
      </c>
      <c r="N13" s="425">
        <f>F_InputsUNLINKED!Q7</f>
        <v>258.89999999999998</v>
      </c>
      <c r="O13" s="425">
        <f>F_InputsUNLINKED!R7</f>
        <v>263.10000000000002</v>
      </c>
      <c r="P13" s="425">
        <f>F_InputsUNLINKED!S7</f>
        <v>272.3</v>
      </c>
      <c r="Q13" s="425">
        <f>F_InputsUNLINKED!T7</f>
        <v>282.40067535053703</v>
      </c>
      <c r="R13" s="425">
        <f>F_InputsUNLINKED!U7</f>
        <v>0</v>
      </c>
      <c r="S13" s="425">
        <f>F_InputsUNLINKED!V7</f>
        <v>0</v>
      </c>
      <c r="T13" s="425">
        <f>F_InputsUNLINKED!W7</f>
        <v>0</v>
      </c>
      <c r="U13" s="425">
        <f>F_InputsUNLINKED!X7</f>
        <v>0</v>
      </c>
      <c r="V13" s="425">
        <f>F_InputsUNLINKED!Y7</f>
        <v>0</v>
      </c>
      <c r="W13" s="425">
        <f>F_InputsUNLINKED!Z7</f>
        <v>0</v>
      </c>
      <c r="X13" s="425">
        <f>F_InputsUNLINKED!AA7</f>
        <v>0</v>
      </c>
      <c r="Y13" s="425">
        <f>F_InputsUNLINKED!AB7</f>
        <v>0</v>
      </c>
      <c r="Z13" s="425">
        <f>F_InputsUNLINKED!AC7</f>
        <v>0</v>
      </c>
      <c r="AA13" s="425">
        <f>F_InputsUNLINKED!AD7</f>
        <v>0</v>
      </c>
      <c r="AB13" s="425">
        <f>F_InputsUNLINKED!AE7</f>
        <v>0</v>
      </c>
      <c r="AC13" s="435"/>
    </row>
    <row r="14" spans="1:31" s="374" customFormat="1" hidden="1" outlineLevel="1">
      <c r="A14" s="392"/>
      <c r="B14" s="392"/>
      <c r="C14" s="377"/>
      <c r="D14" s="499"/>
      <c r="E14" s="499" t="s">
        <v>555</v>
      </c>
      <c r="F14" s="416"/>
      <c r="G14" s="378" t="s">
        <v>479</v>
      </c>
      <c r="H14" s="416"/>
      <c r="I14" s="416"/>
      <c r="J14" s="425">
        <f>F_InputsUNLINKED!M8</f>
        <v>234.7</v>
      </c>
      <c r="K14" s="425">
        <f>F_InputsUNLINKED!N8</f>
        <v>242.1</v>
      </c>
      <c r="L14" s="425">
        <f>F_InputsUNLINKED!O8</f>
        <v>249.7</v>
      </c>
      <c r="M14" s="425">
        <f>F_InputsUNLINKED!P8</f>
        <v>256</v>
      </c>
      <c r="N14" s="425">
        <f>F_InputsUNLINKED!Q8</f>
        <v>258.60000000000002</v>
      </c>
      <c r="O14" s="425">
        <f>F_InputsUNLINKED!R8</f>
        <v>263.39999999999998</v>
      </c>
      <c r="P14" s="425">
        <f>F_InputsUNLINKED!S8</f>
        <v>272.89999999999998</v>
      </c>
      <c r="Q14" s="425">
        <f>F_InputsUNLINKED!T8</f>
        <v>282.544107067092</v>
      </c>
      <c r="R14" s="425">
        <f>F_InputsUNLINKED!U8</f>
        <v>0</v>
      </c>
      <c r="S14" s="425">
        <f>F_InputsUNLINKED!V8</f>
        <v>0</v>
      </c>
      <c r="T14" s="425">
        <f>F_InputsUNLINKED!W8</f>
        <v>0</v>
      </c>
      <c r="U14" s="425">
        <f>F_InputsUNLINKED!X8</f>
        <v>0</v>
      </c>
      <c r="V14" s="425">
        <f>F_InputsUNLINKED!Y8</f>
        <v>0</v>
      </c>
      <c r="W14" s="425">
        <f>F_InputsUNLINKED!Z8</f>
        <v>0</v>
      </c>
      <c r="X14" s="425">
        <f>F_InputsUNLINKED!AA8</f>
        <v>0</v>
      </c>
      <c r="Y14" s="425">
        <f>F_InputsUNLINKED!AB8</f>
        <v>0</v>
      </c>
      <c r="Z14" s="425">
        <f>F_InputsUNLINKED!AC8</f>
        <v>0</v>
      </c>
      <c r="AA14" s="425">
        <f>F_InputsUNLINKED!AD8</f>
        <v>0</v>
      </c>
      <c r="AB14" s="425">
        <f>F_InputsUNLINKED!AE8</f>
        <v>0</v>
      </c>
      <c r="AC14" s="435"/>
    </row>
    <row r="15" spans="1:31" s="374" customFormat="1" hidden="1" outlineLevel="1">
      <c r="A15" s="396"/>
      <c r="B15" s="396"/>
      <c r="C15" s="377"/>
      <c r="D15" s="499"/>
      <c r="E15" s="499" t="s">
        <v>544</v>
      </c>
      <c r="F15" s="414"/>
      <c r="G15" s="378" t="s">
        <v>479</v>
      </c>
      <c r="H15" s="416"/>
      <c r="I15" s="416"/>
      <c r="J15" s="425">
        <f>F_InputsUNLINKED!M9</f>
        <v>236.1</v>
      </c>
      <c r="K15" s="425">
        <f>F_InputsUNLINKED!N9</f>
        <v>243</v>
      </c>
      <c r="L15" s="425">
        <f>F_InputsUNLINKED!O9</f>
        <v>251</v>
      </c>
      <c r="M15" s="425">
        <f>F_InputsUNLINKED!P9</f>
        <v>257</v>
      </c>
      <c r="N15" s="425">
        <f>F_InputsUNLINKED!Q9</f>
        <v>259.8</v>
      </c>
      <c r="O15" s="425">
        <f>F_InputsUNLINKED!R9</f>
        <v>264.39999999999998</v>
      </c>
      <c r="P15" s="425">
        <f>F_InputsUNLINKED!S9</f>
        <v>274.7</v>
      </c>
      <c r="Q15" s="425">
        <f>F_InputsUNLINKED!T9</f>
        <v>284.195947031088</v>
      </c>
      <c r="R15" s="425">
        <f>F_InputsUNLINKED!U9</f>
        <v>0</v>
      </c>
      <c r="S15" s="425">
        <f>F_InputsUNLINKED!V9</f>
        <v>0</v>
      </c>
      <c r="T15" s="425">
        <f>F_InputsUNLINKED!W9</f>
        <v>0</v>
      </c>
      <c r="U15" s="425">
        <f>F_InputsUNLINKED!X9</f>
        <v>0</v>
      </c>
      <c r="V15" s="425">
        <f>F_InputsUNLINKED!Y9</f>
        <v>0</v>
      </c>
      <c r="W15" s="425">
        <f>F_InputsUNLINKED!Z9</f>
        <v>0</v>
      </c>
      <c r="X15" s="425">
        <f>F_InputsUNLINKED!AA9</f>
        <v>0</v>
      </c>
      <c r="Y15" s="425">
        <f>F_InputsUNLINKED!AB9</f>
        <v>0</v>
      </c>
      <c r="Z15" s="425">
        <f>F_InputsUNLINKED!AC9</f>
        <v>0</v>
      </c>
      <c r="AA15" s="425">
        <f>F_InputsUNLINKED!AD9</f>
        <v>0</v>
      </c>
      <c r="AB15" s="425">
        <f>F_InputsUNLINKED!AE9</f>
        <v>0</v>
      </c>
      <c r="AC15" s="435"/>
    </row>
    <row r="16" spans="1:31" s="374" customFormat="1" hidden="1" outlineLevel="1">
      <c r="A16" s="396"/>
      <c r="B16" s="396"/>
      <c r="C16" s="377"/>
      <c r="D16" s="499"/>
      <c r="E16" s="499" t="s">
        <v>545</v>
      </c>
      <c r="F16" s="414"/>
      <c r="G16" s="378" t="s">
        <v>479</v>
      </c>
      <c r="H16" s="416"/>
      <c r="I16" s="416"/>
      <c r="J16" s="425">
        <f>F_InputsUNLINKED!M10</f>
        <v>237.9</v>
      </c>
      <c r="K16" s="425">
        <f>F_InputsUNLINKED!N10</f>
        <v>244.2</v>
      </c>
      <c r="L16" s="425">
        <f>F_InputsUNLINKED!O10</f>
        <v>251.9</v>
      </c>
      <c r="M16" s="425">
        <f>F_InputsUNLINKED!P10</f>
        <v>257.60000000000002</v>
      </c>
      <c r="N16" s="425">
        <f>F_InputsUNLINKED!Q10</f>
        <v>259.60000000000002</v>
      </c>
      <c r="O16" s="425">
        <f>F_InputsUNLINKED!R10</f>
        <v>264.89999999999998</v>
      </c>
      <c r="P16" s="425">
        <f>F_InputsUNLINKED!S10</f>
        <v>275.10000000000002</v>
      </c>
      <c r="Q16" s="425">
        <f>F_InputsUNLINKED!T10</f>
        <v>284.77230911357901</v>
      </c>
      <c r="R16" s="425">
        <f>F_InputsUNLINKED!U10</f>
        <v>0</v>
      </c>
      <c r="S16" s="425">
        <f>F_InputsUNLINKED!V10</f>
        <v>0</v>
      </c>
      <c r="T16" s="425">
        <f>F_InputsUNLINKED!W10</f>
        <v>0</v>
      </c>
      <c r="U16" s="425">
        <f>F_InputsUNLINKED!X10</f>
        <v>0</v>
      </c>
      <c r="V16" s="425">
        <f>F_InputsUNLINKED!Y10</f>
        <v>0</v>
      </c>
      <c r="W16" s="425">
        <f>F_InputsUNLINKED!Z10</f>
        <v>0</v>
      </c>
      <c r="X16" s="425">
        <f>F_InputsUNLINKED!AA10</f>
        <v>0</v>
      </c>
      <c r="Y16" s="425">
        <f>F_InputsUNLINKED!AB10</f>
        <v>0</v>
      </c>
      <c r="Z16" s="425">
        <f>F_InputsUNLINKED!AC10</f>
        <v>0</v>
      </c>
      <c r="AA16" s="425">
        <f>F_InputsUNLINKED!AD10</f>
        <v>0</v>
      </c>
      <c r="AB16" s="425">
        <f>F_InputsUNLINKED!AE10</f>
        <v>0</v>
      </c>
      <c r="AC16" s="435"/>
    </row>
    <row r="17" spans="1:29" s="374" customFormat="1" hidden="1" outlineLevel="1">
      <c r="A17" s="396"/>
      <c r="B17" s="396"/>
      <c r="C17" s="377"/>
      <c r="D17" s="499"/>
      <c r="E17" s="499" t="s">
        <v>546</v>
      </c>
      <c r="F17" s="378"/>
      <c r="G17" s="378" t="s">
        <v>479</v>
      </c>
      <c r="H17" s="378"/>
      <c r="I17" s="378"/>
      <c r="J17" s="425">
        <f>F_InputsUNLINKED!M11</f>
        <v>238</v>
      </c>
      <c r="K17" s="425">
        <f>F_InputsUNLINKED!N11</f>
        <v>245.6</v>
      </c>
      <c r="L17" s="425">
        <f>F_InputsUNLINKED!O11</f>
        <v>251.9</v>
      </c>
      <c r="M17" s="425">
        <f>F_InputsUNLINKED!P11</f>
        <v>257.7</v>
      </c>
      <c r="N17" s="425">
        <f>F_InputsUNLINKED!Q11</f>
        <v>259.5</v>
      </c>
      <c r="O17" s="425">
        <f>F_InputsUNLINKED!R11</f>
        <v>264.8</v>
      </c>
      <c r="P17" s="425">
        <f>F_InputsUNLINKED!S11</f>
        <v>275.3</v>
      </c>
      <c r="Q17" s="425">
        <f>F_InputsUNLINKED!T11</f>
        <v>285.11627489441298</v>
      </c>
      <c r="R17" s="425">
        <f>F_InputsUNLINKED!U11</f>
        <v>0</v>
      </c>
      <c r="S17" s="425">
        <f>F_InputsUNLINKED!V11</f>
        <v>0</v>
      </c>
      <c r="T17" s="425">
        <f>F_InputsUNLINKED!W11</f>
        <v>0</v>
      </c>
      <c r="U17" s="425">
        <f>F_InputsUNLINKED!X11</f>
        <v>0</v>
      </c>
      <c r="V17" s="425">
        <f>F_InputsUNLINKED!Y11</f>
        <v>0</v>
      </c>
      <c r="W17" s="425">
        <f>F_InputsUNLINKED!Z11</f>
        <v>0</v>
      </c>
      <c r="X17" s="425">
        <f>F_InputsUNLINKED!AA11</f>
        <v>0</v>
      </c>
      <c r="Y17" s="425">
        <f>F_InputsUNLINKED!AB11</f>
        <v>0</v>
      </c>
      <c r="Z17" s="425">
        <f>F_InputsUNLINKED!AC11</f>
        <v>0</v>
      </c>
      <c r="AA17" s="425">
        <f>F_InputsUNLINKED!AD11</f>
        <v>0</v>
      </c>
      <c r="AB17" s="425">
        <f>F_InputsUNLINKED!AE11</f>
        <v>0</v>
      </c>
      <c r="AC17" s="428"/>
    </row>
    <row r="18" spans="1:29" s="374" customFormat="1" hidden="1" outlineLevel="1">
      <c r="A18" s="396"/>
      <c r="B18" s="396"/>
      <c r="C18" s="377"/>
      <c r="D18" s="499"/>
      <c r="E18" s="499" t="s">
        <v>556</v>
      </c>
      <c r="F18" s="378"/>
      <c r="G18" s="378" t="s">
        <v>479</v>
      </c>
      <c r="H18" s="378"/>
      <c r="I18" s="378"/>
      <c r="J18" s="425">
        <f>F_InputsUNLINKED!M12</f>
        <v>238.5</v>
      </c>
      <c r="K18" s="425">
        <f>F_InputsUNLINKED!N12</f>
        <v>245.6</v>
      </c>
      <c r="L18" s="425">
        <f>F_InputsUNLINKED!O12</f>
        <v>252.1</v>
      </c>
      <c r="M18" s="425">
        <f>F_InputsUNLINKED!P12</f>
        <v>257.10000000000002</v>
      </c>
      <c r="N18" s="425">
        <f>F_InputsUNLINKED!Q12</f>
        <v>259.8</v>
      </c>
      <c r="O18" s="425">
        <f>F_InputsUNLINKED!R12</f>
        <v>265.5</v>
      </c>
      <c r="P18" s="425">
        <f>F_InputsUNLINKED!S12</f>
        <v>275.8</v>
      </c>
      <c r="Q18" s="425">
        <f>F_InputsUNLINKED!T12</f>
        <v>285.07582794855898</v>
      </c>
      <c r="R18" s="425">
        <f>F_InputsUNLINKED!U12</f>
        <v>0</v>
      </c>
      <c r="S18" s="425">
        <f>F_InputsUNLINKED!V12</f>
        <v>0</v>
      </c>
      <c r="T18" s="425">
        <f>F_InputsUNLINKED!W12</f>
        <v>0</v>
      </c>
      <c r="U18" s="425">
        <f>F_InputsUNLINKED!X12</f>
        <v>0</v>
      </c>
      <c r="V18" s="425">
        <f>F_InputsUNLINKED!Y12</f>
        <v>0</v>
      </c>
      <c r="W18" s="425">
        <f>F_InputsUNLINKED!Z12</f>
        <v>0</v>
      </c>
      <c r="X18" s="425">
        <f>F_InputsUNLINKED!AA12</f>
        <v>0</v>
      </c>
      <c r="Y18" s="425">
        <f>F_InputsUNLINKED!AB12</f>
        <v>0</v>
      </c>
      <c r="Z18" s="425">
        <f>F_InputsUNLINKED!AC12</f>
        <v>0</v>
      </c>
      <c r="AA18" s="425">
        <f>F_InputsUNLINKED!AD12</f>
        <v>0</v>
      </c>
      <c r="AB18" s="425">
        <f>F_InputsUNLINKED!AE12</f>
        <v>0</v>
      </c>
      <c r="AC18" s="428"/>
    </row>
    <row r="19" spans="1:29" s="395" customFormat="1" ht="12.75" hidden="1" customHeight="1" outlineLevel="1">
      <c r="A19" s="438"/>
      <c r="B19" s="438"/>
      <c r="C19" s="377"/>
      <c r="D19" s="499"/>
      <c r="E19" s="499" t="s">
        <v>557</v>
      </c>
      <c r="F19" s="443"/>
      <c r="G19" s="378" t="s">
        <v>479</v>
      </c>
      <c r="H19" s="448"/>
      <c r="I19" s="448"/>
      <c r="J19" s="425">
        <f>F_InputsUNLINKED!M13</f>
        <v>239.4</v>
      </c>
      <c r="K19" s="425">
        <f>F_InputsUNLINKED!N13</f>
        <v>246.8</v>
      </c>
      <c r="L19" s="425">
        <f>F_InputsUNLINKED!O13</f>
        <v>253.4</v>
      </c>
      <c r="M19" s="425">
        <f>F_InputsUNLINKED!P13</f>
        <v>257.5</v>
      </c>
      <c r="N19" s="425">
        <f>F_InputsUNLINKED!Q13</f>
        <v>260.60000000000002</v>
      </c>
      <c r="O19" s="425">
        <f>F_InputsUNLINKED!R13</f>
        <v>267.10000000000002</v>
      </c>
      <c r="P19" s="425">
        <f>F_InputsUNLINKED!S13</f>
        <v>278.10000000000002</v>
      </c>
      <c r="Q19" s="425">
        <f>F_InputsUNLINKED!T13</f>
        <v>286.44797240488498</v>
      </c>
      <c r="R19" s="425">
        <f>F_InputsUNLINKED!U13</f>
        <v>0</v>
      </c>
      <c r="S19" s="425">
        <f>F_InputsUNLINKED!V13</f>
        <v>0</v>
      </c>
      <c r="T19" s="425">
        <f>F_InputsUNLINKED!W13</f>
        <v>0</v>
      </c>
      <c r="U19" s="425">
        <f>F_InputsUNLINKED!X13</f>
        <v>0</v>
      </c>
      <c r="V19" s="425">
        <f>F_InputsUNLINKED!Y13</f>
        <v>0</v>
      </c>
      <c r="W19" s="425">
        <f>F_InputsUNLINKED!Z13</f>
        <v>0</v>
      </c>
      <c r="X19" s="425">
        <f>F_InputsUNLINKED!AA13</f>
        <v>0</v>
      </c>
      <c r="Y19" s="425">
        <f>F_InputsUNLINKED!AB13</f>
        <v>0</v>
      </c>
      <c r="Z19" s="425">
        <f>F_InputsUNLINKED!AC13</f>
        <v>0</v>
      </c>
      <c r="AA19" s="425">
        <f>F_InputsUNLINKED!AD13</f>
        <v>0</v>
      </c>
      <c r="AB19" s="425">
        <f>F_InputsUNLINKED!AE13</f>
        <v>0</v>
      </c>
      <c r="AC19" s="445"/>
    </row>
    <row r="20" spans="1:29" s="395" customFormat="1" ht="12.75" hidden="1" customHeight="1" outlineLevel="1">
      <c r="A20" s="438"/>
      <c r="B20" s="438"/>
      <c r="C20" s="377"/>
      <c r="D20" s="499"/>
      <c r="E20" s="499" t="s">
        <v>558</v>
      </c>
      <c r="F20" s="443"/>
      <c r="G20" s="378" t="s">
        <v>479</v>
      </c>
      <c r="H20" s="448"/>
      <c r="I20" s="448"/>
      <c r="J20" s="425">
        <f>F_InputsUNLINKED!M14</f>
        <v>238</v>
      </c>
      <c r="K20" s="425">
        <f>F_InputsUNLINKED!N14</f>
        <v>245.8</v>
      </c>
      <c r="L20" s="425">
        <f>F_InputsUNLINKED!O14</f>
        <v>252.6</v>
      </c>
      <c r="M20" s="425">
        <f>F_InputsUNLINKED!P14</f>
        <v>255.4</v>
      </c>
      <c r="N20" s="425">
        <f>F_InputsUNLINKED!Q14</f>
        <v>258.8</v>
      </c>
      <c r="O20" s="425">
        <f>F_InputsUNLINKED!R14</f>
        <v>265.5</v>
      </c>
      <c r="P20" s="425">
        <f>F_InputsUNLINKED!S14</f>
        <v>276</v>
      </c>
      <c r="Q20" s="425">
        <f>F_InputsUNLINKED!T14</f>
        <v>284.88319284802901</v>
      </c>
      <c r="R20" s="425">
        <f>F_InputsUNLINKED!U14</f>
        <v>0</v>
      </c>
      <c r="S20" s="425">
        <f>F_InputsUNLINKED!V14</f>
        <v>0</v>
      </c>
      <c r="T20" s="425">
        <f>F_InputsUNLINKED!W14</f>
        <v>0</v>
      </c>
      <c r="U20" s="425">
        <f>F_InputsUNLINKED!X14</f>
        <v>0</v>
      </c>
      <c r="V20" s="425">
        <f>F_InputsUNLINKED!Y14</f>
        <v>0</v>
      </c>
      <c r="W20" s="425">
        <f>F_InputsUNLINKED!Z14</f>
        <v>0</v>
      </c>
      <c r="X20" s="425">
        <f>F_InputsUNLINKED!AA14</f>
        <v>0</v>
      </c>
      <c r="Y20" s="425">
        <f>F_InputsUNLINKED!AB14</f>
        <v>0</v>
      </c>
      <c r="Z20" s="425">
        <f>F_InputsUNLINKED!AC14</f>
        <v>0</v>
      </c>
      <c r="AA20" s="425">
        <f>F_InputsUNLINKED!AD14</f>
        <v>0</v>
      </c>
      <c r="AB20" s="425">
        <f>F_InputsUNLINKED!AE14</f>
        <v>0</v>
      </c>
      <c r="AC20" s="445"/>
    </row>
    <row r="21" spans="1:29" s="374" customFormat="1" hidden="1" outlineLevel="1">
      <c r="A21" s="396"/>
      <c r="B21" s="396"/>
      <c r="C21" s="377"/>
      <c r="D21" s="499"/>
      <c r="E21" s="499" t="s">
        <v>559</v>
      </c>
      <c r="F21" s="378"/>
      <c r="G21" s="378" t="s">
        <v>479</v>
      </c>
      <c r="H21" s="378"/>
      <c r="I21" s="378"/>
      <c r="J21" s="425">
        <f>F_InputsUNLINKED!M15</f>
        <v>239.9</v>
      </c>
      <c r="K21" s="425">
        <f>F_InputsUNLINKED!N15</f>
        <v>247.6</v>
      </c>
      <c r="L21" s="425">
        <f>F_InputsUNLINKED!O15</f>
        <v>254.2</v>
      </c>
      <c r="M21" s="425">
        <f>F_InputsUNLINKED!P15</f>
        <v>256.7</v>
      </c>
      <c r="N21" s="425">
        <f>F_InputsUNLINKED!Q15</f>
        <v>260</v>
      </c>
      <c r="O21" s="425">
        <f>F_InputsUNLINKED!R15</f>
        <v>268.39999999999998</v>
      </c>
      <c r="P21" s="425">
        <f>F_InputsUNLINKED!S15</f>
        <v>278.10000000000002</v>
      </c>
      <c r="Q21" s="425">
        <f>F_InputsUNLINKED!T15</f>
        <v>286.80584501338501</v>
      </c>
      <c r="R21" s="425">
        <f>F_InputsUNLINKED!U15</f>
        <v>0</v>
      </c>
      <c r="S21" s="425">
        <f>F_InputsUNLINKED!V15</f>
        <v>0</v>
      </c>
      <c r="T21" s="425">
        <f>F_InputsUNLINKED!W15</f>
        <v>0</v>
      </c>
      <c r="U21" s="425">
        <f>F_InputsUNLINKED!X15</f>
        <v>0</v>
      </c>
      <c r="V21" s="425">
        <f>F_InputsUNLINKED!Y15</f>
        <v>0</v>
      </c>
      <c r="W21" s="425">
        <f>F_InputsUNLINKED!Z15</f>
        <v>0</v>
      </c>
      <c r="X21" s="425">
        <f>F_InputsUNLINKED!AA15</f>
        <v>0</v>
      </c>
      <c r="Y21" s="425">
        <f>F_InputsUNLINKED!AB15</f>
        <v>0</v>
      </c>
      <c r="Z21" s="425">
        <f>F_InputsUNLINKED!AC15</f>
        <v>0</v>
      </c>
      <c r="AA21" s="425">
        <f>F_InputsUNLINKED!AD15</f>
        <v>0</v>
      </c>
      <c r="AB21" s="425">
        <f>F_InputsUNLINKED!AE15</f>
        <v>0</v>
      </c>
      <c r="AC21" s="428"/>
    </row>
    <row r="22" spans="1:29" s="374" customFormat="1" hidden="1" outlineLevel="1">
      <c r="A22" s="396"/>
      <c r="B22" s="396"/>
      <c r="C22" s="377"/>
      <c r="D22" s="499"/>
      <c r="E22" s="499" t="s">
        <v>560</v>
      </c>
      <c r="F22" s="378"/>
      <c r="G22" s="378" t="s">
        <v>479</v>
      </c>
      <c r="H22" s="378"/>
      <c r="I22" s="416"/>
      <c r="J22" s="425">
        <f>F_InputsUNLINKED!M16</f>
        <v>240.8</v>
      </c>
      <c r="K22" s="425">
        <f>F_InputsUNLINKED!N16</f>
        <v>248.7</v>
      </c>
      <c r="L22" s="425">
        <f>F_InputsUNLINKED!O16</f>
        <v>254.8</v>
      </c>
      <c r="M22" s="425">
        <f>F_InputsUNLINKED!P16</f>
        <v>257.10000000000002</v>
      </c>
      <c r="N22" s="425">
        <f>F_InputsUNLINKED!Q16</f>
        <v>261.10000000000002</v>
      </c>
      <c r="O22" s="425">
        <f>F_InputsUNLINKED!R16</f>
        <v>269.3</v>
      </c>
      <c r="P22" s="425">
        <f>F_InputsUNLINKED!S16</f>
        <v>278.3</v>
      </c>
      <c r="Q22" s="425">
        <f>F_InputsUNLINKED!T16</f>
        <v>287.92437506367202</v>
      </c>
      <c r="R22" s="425">
        <f>F_InputsUNLINKED!U16</f>
        <v>0</v>
      </c>
      <c r="S22" s="425">
        <f>F_InputsUNLINKED!V16</f>
        <v>0</v>
      </c>
      <c r="T22" s="425">
        <f>F_InputsUNLINKED!W16</f>
        <v>0</v>
      </c>
      <c r="U22" s="425">
        <f>F_InputsUNLINKED!X16</f>
        <v>0</v>
      </c>
      <c r="V22" s="425">
        <f>F_InputsUNLINKED!Y16</f>
        <v>0</v>
      </c>
      <c r="W22" s="425">
        <f>F_InputsUNLINKED!Z16</f>
        <v>0</v>
      </c>
      <c r="X22" s="425">
        <f>F_InputsUNLINKED!AA16</f>
        <v>0</v>
      </c>
      <c r="Y22" s="425">
        <f>F_InputsUNLINKED!AB16</f>
        <v>0</v>
      </c>
      <c r="Z22" s="425">
        <f>F_InputsUNLINKED!AC16</f>
        <v>0</v>
      </c>
      <c r="AA22" s="425">
        <f>F_InputsUNLINKED!AD16</f>
        <v>0</v>
      </c>
      <c r="AB22" s="425">
        <f>F_InputsUNLINKED!AE16</f>
        <v>0</v>
      </c>
      <c r="AC22" s="435"/>
    </row>
    <row r="23" spans="1:29" s="374" customFormat="1" hidden="1" outlineLevel="1">
      <c r="A23" s="396"/>
      <c r="B23" s="396"/>
      <c r="C23" s="377"/>
      <c r="D23" s="499"/>
      <c r="E23" s="378" t="s">
        <v>256</v>
      </c>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435"/>
    </row>
    <row r="24" spans="1:29" s="374" customFormat="1" hidden="1" outlineLevel="1">
      <c r="A24" s="419" t="s">
        <v>474</v>
      </c>
      <c r="B24" s="396"/>
      <c r="C24" s="377"/>
      <c r="D24" s="499"/>
      <c r="E24" s="378" t="s">
        <v>256</v>
      </c>
      <c r="F24" s="378"/>
      <c r="G24" s="378"/>
      <c r="H24" s="378"/>
      <c r="I24" s="416"/>
      <c r="AC24" s="435"/>
    </row>
    <row r="25" spans="1:29" s="374" customFormat="1" hidden="1" outlineLevel="1">
      <c r="A25" s="396"/>
      <c r="B25" s="396"/>
      <c r="C25" s="377"/>
      <c r="D25" s="499"/>
      <c r="E25" s="499" t="s">
        <v>547</v>
      </c>
      <c r="F25" s="378"/>
      <c r="G25" s="378" t="s">
        <v>479</v>
      </c>
      <c r="H25" s="378"/>
      <c r="I25" s="416"/>
      <c r="J25" s="425">
        <f>F_InputsUNLINKED!M17</f>
        <v>12</v>
      </c>
      <c r="K25" s="425">
        <f>F_InputsUNLINKED!N17</f>
        <v>12</v>
      </c>
      <c r="L25" s="425">
        <f>F_InputsUNLINKED!O17</f>
        <v>12</v>
      </c>
      <c r="M25" s="425">
        <f>F_InputsUNLINKED!P17</f>
        <v>12</v>
      </c>
      <c r="N25" s="425">
        <f>F_InputsUNLINKED!Q17</f>
        <v>12</v>
      </c>
      <c r="O25" s="425">
        <f>F_InputsUNLINKED!R17</f>
        <v>12</v>
      </c>
      <c r="P25" s="425">
        <f>F_InputsUNLINKED!S17</f>
        <v>12</v>
      </c>
      <c r="Q25" s="425">
        <f>F_InputsUNLINKED!T17</f>
        <v>12</v>
      </c>
      <c r="R25" s="425">
        <f>F_InputsUNLINKED!U17</f>
        <v>0</v>
      </c>
      <c r="S25" s="425">
        <f>F_InputsUNLINKED!V17</f>
        <v>0</v>
      </c>
      <c r="T25" s="425">
        <f>F_InputsUNLINKED!W17</f>
        <v>0</v>
      </c>
      <c r="U25" s="425">
        <f>F_InputsUNLINKED!X17</f>
        <v>0</v>
      </c>
      <c r="V25" s="425">
        <f>F_InputsUNLINKED!Y17</f>
        <v>0</v>
      </c>
      <c r="W25" s="425">
        <f>F_InputsUNLINKED!Z17</f>
        <v>0</v>
      </c>
      <c r="X25" s="425">
        <f>F_InputsUNLINKED!AA17</f>
        <v>0</v>
      </c>
      <c r="Y25" s="425">
        <f>F_InputsUNLINKED!AB17</f>
        <v>0</v>
      </c>
      <c r="Z25" s="425">
        <f>F_InputsUNLINKED!AC17</f>
        <v>0</v>
      </c>
      <c r="AA25" s="425">
        <f>F_InputsUNLINKED!AD17</f>
        <v>0</v>
      </c>
      <c r="AB25" s="425">
        <f>F_InputsUNLINKED!AE17</f>
        <v>0</v>
      </c>
      <c r="AC25" s="435"/>
    </row>
    <row r="26" spans="1:29" s="374" customFormat="1" hidden="1" outlineLevel="1">
      <c r="A26" s="396"/>
      <c r="B26" s="396"/>
      <c r="C26" s="377"/>
      <c r="D26" s="499"/>
      <c r="E26" s="499" t="s">
        <v>561</v>
      </c>
      <c r="F26" s="378"/>
      <c r="G26" s="378" t="s">
        <v>479</v>
      </c>
      <c r="H26" s="378"/>
      <c r="I26" s="378"/>
      <c r="J26" s="425">
        <f>F_InputsUNLINKED!M18</f>
        <v>93.3</v>
      </c>
      <c r="K26" s="425">
        <f>F_InputsUNLINKED!N18</f>
        <v>95.9</v>
      </c>
      <c r="L26" s="425">
        <f>F_InputsUNLINKED!O18</f>
        <v>98</v>
      </c>
      <c r="M26" s="425">
        <f>F_InputsUNLINKED!P18</f>
        <v>99.6</v>
      </c>
      <c r="N26" s="425">
        <f>F_InputsUNLINKED!Q18</f>
        <v>99.9</v>
      </c>
      <c r="O26" s="425">
        <f>F_InputsUNLINKED!R18</f>
        <v>100.6</v>
      </c>
      <c r="P26" s="425">
        <f>F_InputsUNLINKED!S18</f>
        <v>103.2</v>
      </c>
      <c r="Q26" s="425">
        <f>F_InputsUNLINKED!T18</f>
        <v>105.467273612573</v>
      </c>
      <c r="R26" s="425">
        <f>F_InputsUNLINKED!U18</f>
        <v>0</v>
      </c>
      <c r="S26" s="425">
        <f>F_InputsUNLINKED!V18</f>
        <v>0</v>
      </c>
      <c r="T26" s="425">
        <f>F_InputsUNLINKED!W18</f>
        <v>0</v>
      </c>
      <c r="U26" s="425">
        <f>F_InputsUNLINKED!X18</f>
        <v>0</v>
      </c>
      <c r="V26" s="425">
        <f>F_InputsUNLINKED!Y18</f>
        <v>0</v>
      </c>
      <c r="W26" s="425">
        <f>F_InputsUNLINKED!Z18</f>
        <v>0</v>
      </c>
      <c r="X26" s="425">
        <f>F_InputsUNLINKED!AA18</f>
        <v>0</v>
      </c>
      <c r="Y26" s="425">
        <f>F_InputsUNLINKED!AB18</f>
        <v>0</v>
      </c>
      <c r="Z26" s="425">
        <f>F_InputsUNLINKED!AC18</f>
        <v>0</v>
      </c>
      <c r="AA26" s="425">
        <f>F_InputsUNLINKED!AD18</f>
        <v>0</v>
      </c>
      <c r="AB26" s="425">
        <f>F_InputsUNLINKED!AE18</f>
        <v>0</v>
      </c>
      <c r="AC26" s="428"/>
    </row>
    <row r="27" spans="1:29" s="374" customFormat="1" hidden="1" outlineLevel="1">
      <c r="A27" s="396"/>
      <c r="B27" s="396"/>
      <c r="C27" s="377"/>
      <c r="D27" s="499"/>
      <c r="E27" s="499" t="s">
        <v>562</v>
      </c>
      <c r="F27" s="379"/>
      <c r="G27" s="378" t="s">
        <v>479</v>
      </c>
      <c r="H27" s="378"/>
      <c r="I27" s="378"/>
      <c r="J27" s="425">
        <f>F_InputsUNLINKED!M19</f>
        <v>93.5</v>
      </c>
      <c r="K27" s="425">
        <f>F_InputsUNLINKED!N19</f>
        <v>95.9</v>
      </c>
      <c r="L27" s="425">
        <f>F_InputsUNLINKED!O19</f>
        <v>98.2</v>
      </c>
      <c r="M27" s="425">
        <f>F_InputsUNLINKED!P19</f>
        <v>99.6</v>
      </c>
      <c r="N27" s="425">
        <f>F_InputsUNLINKED!Q19</f>
        <v>100.1</v>
      </c>
      <c r="O27" s="425">
        <f>F_InputsUNLINKED!R19</f>
        <v>100.8</v>
      </c>
      <c r="P27" s="425">
        <f>F_InputsUNLINKED!S19</f>
        <v>103.5</v>
      </c>
      <c r="Q27" s="425">
        <f>F_InputsUNLINKED!T19</f>
        <v>105.752512023233</v>
      </c>
      <c r="R27" s="425">
        <f>F_InputsUNLINKED!U19</f>
        <v>0</v>
      </c>
      <c r="S27" s="425">
        <f>F_InputsUNLINKED!V19</f>
        <v>0</v>
      </c>
      <c r="T27" s="425">
        <f>F_InputsUNLINKED!W19</f>
        <v>0</v>
      </c>
      <c r="U27" s="425">
        <f>F_InputsUNLINKED!X19</f>
        <v>0</v>
      </c>
      <c r="V27" s="425">
        <f>F_InputsUNLINKED!Y19</f>
        <v>0</v>
      </c>
      <c r="W27" s="425">
        <f>F_InputsUNLINKED!Z19</f>
        <v>0</v>
      </c>
      <c r="X27" s="425">
        <f>F_InputsUNLINKED!AA19</f>
        <v>0</v>
      </c>
      <c r="Y27" s="425">
        <f>F_InputsUNLINKED!AB19</f>
        <v>0</v>
      </c>
      <c r="Z27" s="425">
        <f>F_InputsUNLINKED!AC19</f>
        <v>0</v>
      </c>
      <c r="AA27" s="425">
        <f>F_InputsUNLINKED!AD19</f>
        <v>0</v>
      </c>
      <c r="AB27" s="425">
        <f>F_InputsUNLINKED!AE19</f>
        <v>0</v>
      </c>
      <c r="AC27" s="428"/>
    </row>
    <row r="28" spans="1:29" s="374" customFormat="1" ht="12.75" hidden="1" customHeight="1" outlineLevel="1">
      <c r="A28" s="424"/>
      <c r="B28" s="424"/>
      <c r="C28" s="377"/>
      <c r="D28" s="499"/>
      <c r="E28" s="499" t="s">
        <v>563</v>
      </c>
      <c r="F28" s="119"/>
      <c r="G28" s="378" t="s">
        <v>479</v>
      </c>
      <c r="H28" s="424"/>
      <c r="I28" s="378"/>
      <c r="J28" s="425">
        <f>F_InputsUNLINKED!M20</f>
        <v>93.5</v>
      </c>
      <c r="K28" s="425">
        <f>F_InputsUNLINKED!N20</f>
        <v>95.6</v>
      </c>
      <c r="L28" s="425">
        <f>F_InputsUNLINKED!O20</f>
        <v>98</v>
      </c>
      <c r="M28" s="425">
        <f>F_InputsUNLINKED!P20</f>
        <v>99.8</v>
      </c>
      <c r="N28" s="425">
        <f>F_InputsUNLINKED!Q20</f>
        <v>100.1</v>
      </c>
      <c r="O28" s="425">
        <f>F_InputsUNLINKED!R20</f>
        <v>101</v>
      </c>
      <c r="P28" s="425">
        <f>F_InputsUNLINKED!S20</f>
        <v>103.5</v>
      </c>
      <c r="Q28" s="425">
        <f>F_InputsUNLINKED!T20</f>
        <v>105.83578772403</v>
      </c>
      <c r="R28" s="425">
        <f>F_InputsUNLINKED!U20</f>
        <v>0</v>
      </c>
      <c r="S28" s="425">
        <f>F_InputsUNLINKED!V20</f>
        <v>0</v>
      </c>
      <c r="T28" s="425">
        <f>F_InputsUNLINKED!W20</f>
        <v>0</v>
      </c>
      <c r="U28" s="425">
        <f>F_InputsUNLINKED!X20</f>
        <v>0</v>
      </c>
      <c r="V28" s="425">
        <f>F_InputsUNLINKED!Y20</f>
        <v>0</v>
      </c>
      <c r="W28" s="425">
        <f>F_InputsUNLINKED!Z20</f>
        <v>0</v>
      </c>
      <c r="X28" s="425">
        <f>F_InputsUNLINKED!AA20</f>
        <v>0</v>
      </c>
      <c r="Y28" s="425">
        <f>F_InputsUNLINKED!AB20</f>
        <v>0</v>
      </c>
      <c r="Z28" s="425">
        <f>F_InputsUNLINKED!AC20</f>
        <v>0</v>
      </c>
      <c r="AA28" s="425">
        <f>F_InputsUNLINKED!AD20</f>
        <v>0</v>
      </c>
      <c r="AB28" s="425">
        <f>F_InputsUNLINKED!AE20</f>
        <v>0</v>
      </c>
      <c r="AC28" s="120"/>
    </row>
    <row r="29" spans="1:29" s="374" customFormat="1" hidden="1" outlineLevel="1">
      <c r="A29" s="121"/>
      <c r="B29" s="121"/>
      <c r="C29" s="377"/>
      <c r="D29" s="499"/>
      <c r="E29" s="499" t="s">
        <v>564</v>
      </c>
      <c r="F29" s="379"/>
      <c r="G29" s="378" t="s">
        <v>479</v>
      </c>
      <c r="H29" s="123"/>
      <c r="I29" s="123"/>
      <c r="J29" s="425">
        <f>F_InputsUNLINKED!M21</f>
        <v>93.5</v>
      </c>
      <c r="K29" s="425">
        <f>F_InputsUNLINKED!N21</f>
        <v>95.7</v>
      </c>
      <c r="L29" s="425">
        <f>F_InputsUNLINKED!O21</f>
        <v>98</v>
      </c>
      <c r="M29" s="425">
        <f>F_InputsUNLINKED!P21</f>
        <v>99.6</v>
      </c>
      <c r="N29" s="425">
        <f>F_InputsUNLINKED!Q21</f>
        <v>100</v>
      </c>
      <c r="O29" s="425">
        <f>F_InputsUNLINKED!R21</f>
        <v>100.9</v>
      </c>
      <c r="P29" s="425">
        <f>F_InputsUNLINKED!S21</f>
        <v>103.5</v>
      </c>
      <c r="Q29" s="425">
        <f>F_InputsUNLINKED!T21</f>
        <v>105.674825129973</v>
      </c>
      <c r="R29" s="425">
        <f>F_InputsUNLINKED!U21</f>
        <v>0</v>
      </c>
      <c r="S29" s="425">
        <f>F_InputsUNLINKED!V21</f>
        <v>0</v>
      </c>
      <c r="T29" s="425">
        <f>F_InputsUNLINKED!W21</f>
        <v>0</v>
      </c>
      <c r="U29" s="425">
        <f>F_InputsUNLINKED!X21</f>
        <v>0</v>
      </c>
      <c r="V29" s="425">
        <f>F_InputsUNLINKED!Y21</f>
        <v>0</v>
      </c>
      <c r="W29" s="425">
        <f>F_InputsUNLINKED!Z21</f>
        <v>0</v>
      </c>
      <c r="X29" s="425">
        <f>F_InputsUNLINKED!AA21</f>
        <v>0</v>
      </c>
      <c r="Y29" s="425">
        <f>F_InputsUNLINKED!AB21</f>
        <v>0</v>
      </c>
      <c r="Z29" s="425">
        <f>F_InputsUNLINKED!AC21</f>
        <v>0</v>
      </c>
      <c r="AA29" s="425">
        <f>F_InputsUNLINKED!AD21</f>
        <v>0</v>
      </c>
      <c r="AB29" s="425">
        <f>F_InputsUNLINKED!AE21</f>
        <v>0</v>
      </c>
      <c r="AC29" s="436"/>
    </row>
    <row r="30" spans="1:29" s="374" customFormat="1" hidden="1" outlineLevel="1">
      <c r="A30" s="392"/>
      <c r="B30" s="392"/>
      <c r="C30" s="377"/>
      <c r="D30" s="499"/>
      <c r="E30" s="499" t="s">
        <v>548</v>
      </c>
      <c r="F30" s="379"/>
      <c r="G30" s="378" t="s">
        <v>479</v>
      </c>
      <c r="H30" s="378"/>
      <c r="I30" s="378"/>
      <c r="J30" s="425">
        <f>F_InputsUNLINKED!M22</f>
        <v>93.9</v>
      </c>
      <c r="K30" s="425">
        <f>F_InputsUNLINKED!N22</f>
        <v>96.1</v>
      </c>
      <c r="L30" s="425">
        <f>F_InputsUNLINKED!O22</f>
        <v>98.4</v>
      </c>
      <c r="M30" s="425">
        <f>F_InputsUNLINKED!P22</f>
        <v>99.9</v>
      </c>
      <c r="N30" s="425">
        <f>F_InputsUNLINKED!Q22</f>
        <v>100.3</v>
      </c>
      <c r="O30" s="425">
        <f>F_InputsUNLINKED!R22</f>
        <v>101.2</v>
      </c>
      <c r="P30" s="425">
        <f>F_InputsUNLINKED!S22</f>
        <v>104</v>
      </c>
      <c r="Q30" s="425">
        <f>F_InputsUNLINKED!T22</f>
        <v>106.121503118631</v>
      </c>
      <c r="R30" s="425">
        <f>F_InputsUNLINKED!U22</f>
        <v>0</v>
      </c>
      <c r="S30" s="425">
        <f>F_InputsUNLINKED!V22</f>
        <v>0</v>
      </c>
      <c r="T30" s="425">
        <f>F_InputsUNLINKED!W22</f>
        <v>0</v>
      </c>
      <c r="U30" s="425">
        <f>F_InputsUNLINKED!X22</f>
        <v>0</v>
      </c>
      <c r="V30" s="425">
        <f>F_InputsUNLINKED!Y22</f>
        <v>0</v>
      </c>
      <c r="W30" s="425">
        <f>F_InputsUNLINKED!Z22</f>
        <v>0</v>
      </c>
      <c r="X30" s="425">
        <f>F_InputsUNLINKED!AA22</f>
        <v>0</v>
      </c>
      <c r="Y30" s="425">
        <f>F_InputsUNLINKED!AB22</f>
        <v>0</v>
      </c>
      <c r="Z30" s="425">
        <f>F_InputsUNLINKED!AC22</f>
        <v>0</v>
      </c>
      <c r="AA30" s="425">
        <f>F_InputsUNLINKED!AD22</f>
        <v>0</v>
      </c>
      <c r="AB30" s="425">
        <f>F_InputsUNLINKED!AE22</f>
        <v>0</v>
      </c>
      <c r="AC30" s="435"/>
    </row>
    <row r="31" spans="1:29" s="374" customFormat="1" hidden="1" outlineLevel="1">
      <c r="A31" s="396"/>
      <c r="B31" s="396"/>
      <c r="C31" s="377"/>
      <c r="D31" s="499"/>
      <c r="E31" s="499" t="s">
        <v>549</v>
      </c>
      <c r="F31" s="379"/>
      <c r="G31" s="378" t="s">
        <v>479</v>
      </c>
      <c r="H31" s="123"/>
      <c r="I31" s="123"/>
      <c r="J31" s="425">
        <f>F_InputsUNLINKED!M23</f>
        <v>94.5</v>
      </c>
      <c r="K31" s="425">
        <f>F_InputsUNLINKED!N23</f>
        <v>96.4</v>
      </c>
      <c r="L31" s="425">
        <f>F_InputsUNLINKED!O23</f>
        <v>98.7</v>
      </c>
      <c r="M31" s="425">
        <f>F_InputsUNLINKED!P23</f>
        <v>100</v>
      </c>
      <c r="N31" s="425">
        <f>F_InputsUNLINKED!Q23</f>
        <v>100.2</v>
      </c>
      <c r="O31" s="425">
        <f>F_InputsUNLINKED!R23</f>
        <v>101.5</v>
      </c>
      <c r="P31" s="425">
        <f>F_InputsUNLINKED!S23</f>
        <v>104.3</v>
      </c>
      <c r="Q31" s="425">
        <f>F_InputsUNLINKED!T23</f>
        <v>106.262857067101</v>
      </c>
      <c r="R31" s="425">
        <f>F_InputsUNLINKED!U23</f>
        <v>0</v>
      </c>
      <c r="S31" s="425">
        <f>F_InputsUNLINKED!V23</f>
        <v>0</v>
      </c>
      <c r="T31" s="425">
        <f>F_InputsUNLINKED!W23</f>
        <v>0</v>
      </c>
      <c r="U31" s="425">
        <f>F_InputsUNLINKED!X23</f>
        <v>0</v>
      </c>
      <c r="V31" s="425">
        <f>F_InputsUNLINKED!Y23</f>
        <v>0</v>
      </c>
      <c r="W31" s="425">
        <f>F_InputsUNLINKED!Z23</f>
        <v>0</v>
      </c>
      <c r="X31" s="425">
        <f>F_InputsUNLINKED!AA23</f>
        <v>0</v>
      </c>
      <c r="Y31" s="425">
        <f>F_InputsUNLINKED!AB23</f>
        <v>0</v>
      </c>
      <c r="Z31" s="425">
        <f>F_InputsUNLINKED!AC23</f>
        <v>0</v>
      </c>
      <c r="AA31" s="425">
        <f>F_InputsUNLINKED!AD23</f>
        <v>0</v>
      </c>
      <c r="AB31" s="425">
        <f>F_InputsUNLINKED!AE23</f>
        <v>0</v>
      </c>
      <c r="AC31" s="435"/>
    </row>
    <row r="32" spans="1:29" s="374" customFormat="1" hidden="1" outlineLevel="1">
      <c r="A32" s="396"/>
      <c r="B32" s="396"/>
      <c r="C32" s="377"/>
      <c r="D32" s="499"/>
      <c r="E32" s="499" t="s">
        <v>550</v>
      </c>
      <c r="F32" s="379"/>
      <c r="G32" s="378" t="s">
        <v>479</v>
      </c>
      <c r="H32" s="378"/>
      <c r="I32" s="378"/>
      <c r="J32" s="425">
        <f>F_InputsUNLINKED!M24</f>
        <v>94.5</v>
      </c>
      <c r="K32" s="425">
        <f>F_InputsUNLINKED!N24</f>
        <v>96.8</v>
      </c>
      <c r="L32" s="425">
        <f>F_InputsUNLINKED!O24</f>
        <v>98.8</v>
      </c>
      <c r="M32" s="425">
        <f>F_InputsUNLINKED!P24</f>
        <v>100.1</v>
      </c>
      <c r="N32" s="425">
        <f>F_InputsUNLINKED!Q24</f>
        <v>100.3</v>
      </c>
      <c r="O32" s="425">
        <f>F_InputsUNLINKED!R24</f>
        <v>101.6</v>
      </c>
      <c r="P32" s="425">
        <f>F_InputsUNLINKED!S24</f>
        <v>104.4</v>
      </c>
      <c r="Q32" s="425">
        <f>F_InputsUNLINKED!T24</f>
        <v>106.39217135113</v>
      </c>
      <c r="R32" s="425">
        <f>F_InputsUNLINKED!U24</f>
        <v>0</v>
      </c>
      <c r="S32" s="425">
        <f>F_InputsUNLINKED!V24</f>
        <v>0</v>
      </c>
      <c r="T32" s="425">
        <f>F_InputsUNLINKED!W24</f>
        <v>0</v>
      </c>
      <c r="U32" s="425">
        <f>F_InputsUNLINKED!X24</f>
        <v>0</v>
      </c>
      <c r="V32" s="425">
        <f>F_InputsUNLINKED!Y24</f>
        <v>0</v>
      </c>
      <c r="W32" s="425">
        <f>F_InputsUNLINKED!Z24</f>
        <v>0</v>
      </c>
      <c r="X32" s="425">
        <f>F_InputsUNLINKED!AA24</f>
        <v>0</v>
      </c>
      <c r="Y32" s="425">
        <f>F_InputsUNLINKED!AB24</f>
        <v>0</v>
      </c>
      <c r="Z32" s="425">
        <f>F_InputsUNLINKED!AC24</f>
        <v>0</v>
      </c>
      <c r="AA32" s="425">
        <f>F_InputsUNLINKED!AD24</f>
        <v>0</v>
      </c>
      <c r="AB32" s="425">
        <f>F_InputsUNLINKED!AE24</f>
        <v>0</v>
      </c>
      <c r="AC32" s="428"/>
    </row>
    <row r="33" spans="1:29" s="395" customFormat="1" ht="12.75" hidden="1" customHeight="1" outlineLevel="1">
      <c r="A33" s="437"/>
      <c r="B33" s="438"/>
      <c r="C33" s="377"/>
      <c r="D33" s="499"/>
      <c r="E33" s="499" t="s">
        <v>565</v>
      </c>
      <c r="F33" s="448"/>
      <c r="G33" s="378" t="s">
        <v>479</v>
      </c>
      <c r="H33" s="448"/>
      <c r="I33" s="448"/>
      <c r="J33" s="425">
        <f>F_InputsUNLINKED!M25</f>
        <v>94.7</v>
      </c>
      <c r="K33" s="425">
        <f>F_InputsUNLINKED!N25</f>
        <v>97</v>
      </c>
      <c r="L33" s="425">
        <f>F_InputsUNLINKED!O25</f>
        <v>98.8</v>
      </c>
      <c r="M33" s="425">
        <f>F_InputsUNLINKED!P25</f>
        <v>99.9</v>
      </c>
      <c r="N33" s="425">
        <f>F_InputsUNLINKED!Q25</f>
        <v>100.3</v>
      </c>
      <c r="O33" s="425">
        <f>F_InputsUNLINKED!R25</f>
        <v>101.8</v>
      </c>
      <c r="P33" s="425">
        <f>F_InputsUNLINKED!S25</f>
        <v>104.7</v>
      </c>
      <c r="Q33" s="425">
        <f>F_InputsUNLINKED!T25</f>
        <v>106.428207132643</v>
      </c>
      <c r="R33" s="425">
        <f>F_InputsUNLINKED!U25</f>
        <v>0</v>
      </c>
      <c r="S33" s="425">
        <f>F_InputsUNLINKED!V25</f>
        <v>0</v>
      </c>
      <c r="T33" s="425">
        <f>F_InputsUNLINKED!W25</f>
        <v>0</v>
      </c>
      <c r="U33" s="425">
        <f>F_InputsUNLINKED!X25</f>
        <v>0</v>
      </c>
      <c r="V33" s="425">
        <f>F_InputsUNLINKED!Y25</f>
        <v>0</v>
      </c>
      <c r="W33" s="425">
        <f>F_InputsUNLINKED!Z25</f>
        <v>0</v>
      </c>
      <c r="X33" s="425">
        <f>F_InputsUNLINKED!AA25</f>
        <v>0</v>
      </c>
      <c r="Y33" s="425">
        <f>F_InputsUNLINKED!AB25</f>
        <v>0</v>
      </c>
      <c r="Z33" s="425">
        <f>F_InputsUNLINKED!AC25</f>
        <v>0</v>
      </c>
      <c r="AA33" s="425">
        <f>F_InputsUNLINKED!AD25</f>
        <v>0</v>
      </c>
      <c r="AB33" s="425">
        <f>F_InputsUNLINKED!AE25</f>
        <v>0</v>
      </c>
      <c r="AC33" s="445"/>
    </row>
    <row r="34" spans="1:29" s="374" customFormat="1" hidden="1" outlineLevel="1">
      <c r="A34" s="396"/>
      <c r="B34" s="396"/>
      <c r="C34" s="377"/>
      <c r="D34" s="499"/>
      <c r="E34" s="499" t="s">
        <v>566</v>
      </c>
      <c r="F34" s="418"/>
      <c r="G34" s="378" t="s">
        <v>479</v>
      </c>
      <c r="H34" s="416"/>
      <c r="I34" s="416"/>
      <c r="J34" s="425">
        <f>F_InputsUNLINKED!M26</f>
        <v>95</v>
      </c>
      <c r="K34" s="425">
        <f>F_InputsUNLINKED!N26</f>
        <v>97.3</v>
      </c>
      <c r="L34" s="425">
        <f>F_InputsUNLINKED!O26</f>
        <v>99.2</v>
      </c>
      <c r="M34" s="425">
        <f>F_InputsUNLINKED!P26</f>
        <v>99.9</v>
      </c>
      <c r="N34" s="425">
        <f>F_InputsUNLINKED!Q26</f>
        <v>100.4</v>
      </c>
      <c r="O34" s="425">
        <f>F_InputsUNLINKED!R26</f>
        <v>102.2</v>
      </c>
      <c r="P34" s="425">
        <f>F_InputsUNLINKED!S26</f>
        <v>105</v>
      </c>
      <c r="Q34" s="425">
        <f>F_InputsUNLINKED!T26</f>
        <v>106.689939301355</v>
      </c>
      <c r="R34" s="425">
        <f>F_InputsUNLINKED!U26</f>
        <v>0</v>
      </c>
      <c r="S34" s="425">
        <f>F_InputsUNLINKED!V26</f>
        <v>0</v>
      </c>
      <c r="T34" s="425">
        <f>F_InputsUNLINKED!W26</f>
        <v>0</v>
      </c>
      <c r="U34" s="425">
        <f>F_InputsUNLINKED!X26</f>
        <v>0</v>
      </c>
      <c r="V34" s="425">
        <f>F_InputsUNLINKED!Y26</f>
        <v>0</v>
      </c>
      <c r="W34" s="425">
        <f>F_InputsUNLINKED!Z26</f>
        <v>0</v>
      </c>
      <c r="X34" s="425">
        <f>F_InputsUNLINKED!AA26</f>
        <v>0</v>
      </c>
      <c r="Y34" s="425">
        <f>F_InputsUNLINKED!AB26</f>
        <v>0</v>
      </c>
      <c r="Z34" s="425">
        <f>F_InputsUNLINKED!AC26</f>
        <v>0</v>
      </c>
      <c r="AA34" s="425">
        <f>F_InputsUNLINKED!AD26</f>
        <v>0</v>
      </c>
      <c r="AB34" s="425">
        <f>F_InputsUNLINKED!AE26</f>
        <v>0</v>
      </c>
      <c r="AC34" s="435"/>
    </row>
    <row r="35" spans="1:29" s="374" customFormat="1" hidden="1" outlineLevel="1">
      <c r="A35" s="396"/>
      <c r="B35" s="396"/>
      <c r="C35" s="377"/>
      <c r="D35" s="499"/>
      <c r="E35" s="499" t="s">
        <v>567</v>
      </c>
      <c r="F35" s="379"/>
      <c r="G35" s="378" t="s">
        <v>479</v>
      </c>
      <c r="H35" s="378"/>
      <c r="I35" s="378"/>
      <c r="J35" s="425">
        <f>F_InputsUNLINKED!M27</f>
        <v>94.7</v>
      </c>
      <c r="K35" s="425">
        <f>F_InputsUNLINKED!N27</f>
        <v>97</v>
      </c>
      <c r="L35" s="425">
        <f>F_InputsUNLINKED!O27</f>
        <v>98.7</v>
      </c>
      <c r="M35" s="425">
        <f>F_InputsUNLINKED!P27</f>
        <v>99.2</v>
      </c>
      <c r="N35" s="425">
        <f>F_InputsUNLINKED!Q27</f>
        <v>99.9</v>
      </c>
      <c r="O35" s="425">
        <f>F_InputsUNLINKED!R27</f>
        <v>101.8</v>
      </c>
      <c r="P35" s="425">
        <f>F_InputsUNLINKED!S27</f>
        <v>104.5</v>
      </c>
      <c r="Q35" s="425">
        <f>F_InputsUNLINKED!T27</f>
        <v>106.135079116806</v>
      </c>
      <c r="R35" s="425">
        <f>F_InputsUNLINKED!U27</f>
        <v>0</v>
      </c>
      <c r="S35" s="425">
        <f>F_InputsUNLINKED!V27</f>
        <v>0</v>
      </c>
      <c r="T35" s="425">
        <f>F_InputsUNLINKED!W27</f>
        <v>0</v>
      </c>
      <c r="U35" s="425">
        <f>F_InputsUNLINKED!X27</f>
        <v>0</v>
      </c>
      <c r="V35" s="425">
        <f>F_InputsUNLINKED!Y27</f>
        <v>0</v>
      </c>
      <c r="W35" s="425">
        <f>F_InputsUNLINKED!Z27</f>
        <v>0</v>
      </c>
      <c r="X35" s="425">
        <f>F_InputsUNLINKED!AA27</f>
        <v>0</v>
      </c>
      <c r="Y35" s="425">
        <f>F_InputsUNLINKED!AB27</f>
        <v>0</v>
      </c>
      <c r="Z35" s="425">
        <f>F_InputsUNLINKED!AC27</f>
        <v>0</v>
      </c>
      <c r="AA35" s="425">
        <f>F_InputsUNLINKED!AD27</f>
        <v>0</v>
      </c>
      <c r="AB35" s="425">
        <f>F_InputsUNLINKED!AE27</f>
        <v>0</v>
      </c>
      <c r="AC35" s="428"/>
    </row>
    <row r="36" spans="1:29" s="374" customFormat="1" hidden="1" outlineLevel="1">
      <c r="A36" s="396"/>
      <c r="B36" s="396"/>
      <c r="C36" s="377"/>
      <c r="D36" s="499"/>
      <c r="E36" s="499" t="s">
        <v>568</v>
      </c>
      <c r="F36" s="379"/>
      <c r="G36" s="378" t="s">
        <v>479</v>
      </c>
      <c r="H36" s="378"/>
      <c r="I36" s="378"/>
      <c r="J36" s="425">
        <f>F_InputsUNLINKED!M28</f>
        <v>95.2</v>
      </c>
      <c r="K36" s="425">
        <f>F_InputsUNLINKED!N28</f>
        <v>97.5</v>
      </c>
      <c r="L36" s="425">
        <f>F_InputsUNLINKED!O28</f>
        <v>99.1</v>
      </c>
      <c r="M36" s="425">
        <f>F_InputsUNLINKED!P28</f>
        <v>99.5</v>
      </c>
      <c r="N36" s="425">
        <f>F_InputsUNLINKED!Q28</f>
        <v>100.1</v>
      </c>
      <c r="O36" s="425">
        <f>F_InputsUNLINKED!R28</f>
        <v>102.4</v>
      </c>
      <c r="P36" s="425">
        <f>F_InputsUNLINKED!S28</f>
        <v>104.9</v>
      </c>
      <c r="Q36" s="425">
        <f>F_InputsUNLINKED!T28</f>
        <v>106.545628925321</v>
      </c>
      <c r="R36" s="425">
        <f>F_InputsUNLINKED!U28</f>
        <v>0</v>
      </c>
      <c r="S36" s="425">
        <f>F_InputsUNLINKED!V28</f>
        <v>0</v>
      </c>
      <c r="T36" s="425">
        <f>F_InputsUNLINKED!W28</f>
        <v>0</v>
      </c>
      <c r="U36" s="425">
        <f>F_InputsUNLINKED!X28</f>
        <v>0</v>
      </c>
      <c r="V36" s="425">
        <f>F_InputsUNLINKED!Y28</f>
        <v>0</v>
      </c>
      <c r="W36" s="425">
        <f>F_InputsUNLINKED!Z28</f>
        <v>0</v>
      </c>
      <c r="X36" s="425">
        <f>F_InputsUNLINKED!AA28</f>
        <v>0</v>
      </c>
      <c r="Y36" s="425">
        <f>F_InputsUNLINKED!AB28</f>
        <v>0</v>
      </c>
      <c r="Z36" s="425">
        <f>F_InputsUNLINKED!AC28</f>
        <v>0</v>
      </c>
      <c r="AA36" s="425">
        <f>F_InputsUNLINKED!AD28</f>
        <v>0</v>
      </c>
      <c r="AB36" s="425">
        <f>F_InputsUNLINKED!AE28</f>
        <v>0</v>
      </c>
      <c r="AC36" s="428"/>
    </row>
    <row r="37" spans="1:29" s="395" customFormat="1" ht="12.75" hidden="1" customHeight="1" outlineLevel="1">
      <c r="A37" s="437"/>
      <c r="B37" s="438"/>
      <c r="C37" s="377"/>
      <c r="D37" s="499"/>
      <c r="E37" s="499" t="s">
        <v>551</v>
      </c>
      <c r="F37" s="350"/>
      <c r="G37" s="378" t="s">
        <v>479</v>
      </c>
      <c r="H37" s="442"/>
      <c r="J37" s="425">
        <f>F_InputsUNLINKED!M29</f>
        <v>95.4</v>
      </c>
      <c r="K37" s="425">
        <f>F_InputsUNLINKED!N29</f>
        <v>97.8</v>
      </c>
      <c r="L37" s="425">
        <f>F_InputsUNLINKED!O29</f>
        <v>99.3</v>
      </c>
      <c r="M37" s="425">
        <f>F_InputsUNLINKED!P29</f>
        <v>99.6</v>
      </c>
      <c r="N37" s="425">
        <f>F_InputsUNLINKED!Q29</f>
        <v>100.4</v>
      </c>
      <c r="O37" s="425">
        <f>F_InputsUNLINKED!R29</f>
        <v>102.7</v>
      </c>
      <c r="P37" s="425">
        <f>F_InputsUNLINKED!S29</f>
        <v>105.1</v>
      </c>
      <c r="Q37" s="425">
        <f>F_InputsUNLINKED!T29</f>
        <v>106.815463526581</v>
      </c>
      <c r="R37" s="425">
        <f>F_InputsUNLINKED!U29</f>
        <v>0</v>
      </c>
      <c r="S37" s="425">
        <f>F_InputsUNLINKED!V29</f>
        <v>0</v>
      </c>
      <c r="T37" s="425">
        <f>F_InputsUNLINKED!W29</f>
        <v>0</v>
      </c>
      <c r="U37" s="425">
        <f>F_InputsUNLINKED!X29</f>
        <v>0</v>
      </c>
      <c r="V37" s="425">
        <f>F_InputsUNLINKED!Y29</f>
        <v>0</v>
      </c>
      <c r="W37" s="425">
        <f>F_InputsUNLINKED!Z29</f>
        <v>0</v>
      </c>
      <c r="X37" s="425">
        <f>F_InputsUNLINKED!AA29</f>
        <v>0</v>
      </c>
      <c r="Y37" s="425">
        <f>F_InputsUNLINKED!AB29</f>
        <v>0</v>
      </c>
      <c r="Z37" s="425">
        <f>F_InputsUNLINKED!AC29</f>
        <v>0</v>
      </c>
      <c r="AA37" s="425">
        <f>F_InputsUNLINKED!AD29</f>
        <v>0</v>
      </c>
      <c r="AB37" s="425">
        <f>F_InputsUNLINKED!AE29</f>
        <v>0</v>
      </c>
      <c r="AC37" s="447"/>
    </row>
    <row r="38" spans="1:29" s="395" customFormat="1" ht="12.75" hidden="1" customHeight="1" outlineLevel="1">
      <c r="A38" s="437"/>
      <c r="B38" s="438"/>
      <c r="C38" s="439"/>
      <c r="D38" s="438"/>
      <c r="E38" s="378"/>
      <c r="F38" s="378"/>
      <c r="G38" s="378"/>
      <c r="H38" s="424"/>
      <c r="I38" s="424"/>
      <c r="J38" s="424"/>
      <c r="K38" s="424"/>
      <c r="L38" s="424"/>
      <c r="M38" s="424"/>
      <c r="N38" s="424"/>
      <c r="O38" s="424"/>
      <c r="P38" s="424"/>
      <c r="Q38" s="424"/>
      <c r="R38" s="424"/>
      <c r="S38" s="424"/>
      <c r="T38" s="424"/>
      <c r="U38" s="424"/>
      <c r="V38" s="424"/>
      <c r="W38" s="424"/>
      <c r="X38" s="424"/>
      <c r="Y38" s="424"/>
      <c r="Z38" s="424"/>
      <c r="AA38" s="424"/>
      <c r="AB38" s="424"/>
      <c r="AC38" s="447"/>
    </row>
    <row r="39" spans="1:29" s="395" customFormat="1" ht="12.75" hidden="1" customHeight="1" outlineLevel="1">
      <c r="A39" s="419" t="s">
        <v>475</v>
      </c>
      <c r="B39" s="438"/>
      <c r="C39" s="439"/>
      <c r="D39" s="438"/>
      <c r="E39" s="378"/>
      <c r="F39" s="350"/>
      <c r="G39" s="378"/>
      <c r="H39" s="424"/>
      <c r="I39" s="424"/>
      <c r="J39" s="424"/>
      <c r="K39" s="424"/>
      <c r="L39" s="424"/>
      <c r="M39" s="424"/>
      <c r="N39" s="424"/>
      <c r="O39" s="424"/>
      <c r="P39" s="424"/>
      <c r="Q39" s="424"/>
      <c r="R39" s="424"/>
      <c r="S39" s="424"/>
      <c r="T39" s="424"/>
      <c r="U39" s="424"/>
      <c r="V39" s="424"/>
      <c r="W39" s="424"/>
      <c r="X39" s="424"/>
      <c r="Y39" s="424"/>
      <c r="Z39" s="424"/>
      <c r="AA39" s="424"/>
      <c r="AB39" s="424"/>
      <c r="AC39" s="447"/>
    </row>
    <row r="40" spans="1:29" s="374" customFormat="1" hidden="1" outlineLevel="1">
      <c r="A40" s="396"/>
      <c r="B40" s="396"/>
      <c r="C40" s="377"/>
      <c r="D40" s="499"/>
      <c r="E40" s="378" t="s">
        <v>570</v>
      </c>
      <c r="F40" s="379"/>
      <c r="G40" s="378" t="s">
        <v>480</v>
      </c>
      <c r="H40" s="378"/>
      <c r="I40" s="378"/>
      <c r="J40" s="453"/>
      <c r="K40" s="453"/>
      <c r="L40" s="453"/>
      <c r="M40" s="453"/>
      <c r="N40" s="453"/>
      <c r="O40" s="453"/>
      <c r="P40" s="453"/>
      <c r="Q40" s="425">
        <f>F_InputsUNLINKED!T30</f>
        <v>3.0645976433164999E-2</v>
      </c>
      <c r="R40" s="425">
        <f>F_InputsUNLINKED!U30</f>
        <v>0</v>
      </c>
      <c r="S40" s="425">
        <f>F_InputsUNLINKED!V30</f>
        <v>0</v>
      </c>
      <c r="T40" s="425">
        <f>F_InputsUNLINKED!W30</f>
        <v>0</v>
      </c>
      <c r="U40" s="425">
        <f>F_InputsUNLINKED!X30</f>
        <v>0</v>
      </c>
      <c r="V40" s="425">
        <f>F_InputsUNLINKED!Y30</f>
        <v>0</v>
      </c>
      <c r="W40" s="425">
        <f>F_InputsUNLINKED!Z30</f>
        <v>0</v>
      </c>
      <c r="X40" s="425">
        <f>F_InputsUNLINKED!AA30</f>
        <v>0</v>
      </c>
      <c r="Y40" s="425">
        <f>F_InputsUNLINKED!AB30</f>
        <v>0</v>
      </c>
      <c r="Z40" s="425">
        <f>F_InputsUNLINKED!AC30</f>
        <v>0</v>
      </c>
      <c r="AA40" s="425">
        <f>F_InputsUNLINKED!AD30</f>
        <v>0</v>
      </c>
      <c r="AB40" s="425">
        <f>F_InputsUNLINKED!AE30</f>
        <v>0</v>
      </c>
      <c r="AC40" s="428"/>
    </row>
    <row r="41" spans="1:29" s="374" customFormat="1" hidden="1" outlineLevel="1">
      <c r="A41" s="396"/>
      <c r="B41" s="396"/>
      <c r="C41" s="377"/>
      <c r="D41" s="426"/>
      <c r="E41" s="378"/>
      <c r="F41" s="379"/>
      <c r="G41" s="378"/>
      <c r="H41" s="424"/>
      <c r="I41" s="424"/>
      <c r="J41" s="424"/>
      <c r="K41" s="424"/>
      <c r="L41" s="424"/>
      <c r="M41" s="424"/>
      <c r="N41" s="424"/>
      <c r="O41" s="424"/>
      <c r="P41" s="424"/>
      <c r="Q41" s="424"/>
      <c r="R41" s="424"/>
      <c r="S41" s="424"/>
      <c r="T41" s="424"/>
      <c r="U41" s="424"/>
      <c r="V41" s="424"/>
      <c r="W41" s="424"/>
      <c r="X41" s="424"/>
      <c r="Y41" s="424"/>
      <c r="Z41" s="424"/>
      <c r="AA41" s="424"/>
      <c r="AB41" s="424"/>
      <c r="AC41" s="428"/>
    </row>
    <row r="42" spans="1:29" s="374" customFormat="1" hidden="1" outlineLevel="1">
      <c r="A42" s="419" t="s">
        <v>476</v>
      </c>
      <c r="B42" s="396"/>
      <c r="C42" s="377"/>
      <c r="D42" s="426"/>
      <c r="E42" s="378"/>
      <c r="F42" s="379"/>
      <c r="G42" s="378"/>
      <c r="H42" s="424"/>
      <c r="I42" s="424"/>
      <c r="J42" s="424"/>
      <c r="K42" s="424"/>
      <c r="L42" s="424"/>
      <c r="M42" s="424"/>
      <c r="N42" s="424"/>
      <c r="O42" s="424"/>
      <c r="P42" s="424"/>
      <c r="Q42" s="424"/>
      <c r="R42" s="424"/>
      <c r="S42" s="424"/>
      <c r="T42" s="424"/>
      <c r="U42" s="424"/>
      <c r="V42" s="424"/>
      <c r="W42" s="424"/>
      <c r="X42" s="424"/>
      <c r="Y42" s="424"/>
      <c r="Z42" s="424"/>
      <c r="AA42" s="424"/>
      <c r="AB42" s="424"/>
      <c r="AC42" s="428"/>
    </row>
    <row r="43" spans="1:29" s="374" customFormat="1" hidden="1" outlineLevel="1">
      <c r="A43" s="396"/>
      <c r="B43" s="396"/>
      <c r="C43" s="377"/>
      <c r="D43" s="499"/>
      <c r="E43" s="378" t="s">
        <v>571</v>
      </c>
      <c r="F43" s="379"/>
      <c r="G43" s="378" t="s">
        <v>479</v>
      </c>
      <c r="H43" s="378"/>
      <c r="I43" s="378"/>
      <c r="J43" s="425">
        <f>F_InputsUNLINKED!M31</f>
        <v>237.34166666666701</v>
      </c>
      <c r="K43" s="425">
        <f>F_InputsUNLINKED!N31</f>
        <v>244.67500000000001</v>
      </c>
      <c r="L43" s="425">
        <f>F_InputsUNLINKED!O31</f>
        <v>251.73333333333301</v>
      </c>
      <c r="M43" s="425">
        <f>F_InputsUNLINKED!P31</f>
        <v>256.66666666666703</v>
      </c>
      <c r="N43" s="425">
        <f>F_InputsUNLINKED!Q31</f>
        <v>259.433333333333</v>
      </c>
      <c r="O43" s="425">
        <f>F_InputsUNLINKED!R31</f>
        <v>264.99166666666702</v>
      </c>
      <c r="P43" s="425">
        <f>F_InputsUNLINKED!S31</f>
        <v>274.90833333333302</v>
      </c>
      <c r="Q43" s="425">
        <f>F_InputsUNLINKED!T31</f>
        <v>284.26681410391802</v>
      </c>
      <c r="R43" s="425">
        <f>F_InputsUNLINKED!U31</f>
        <v>0</v>
      </c>
      <c r="S43" s="425">
        <f>F_InputsUNLINKED!V31</f>
        <v>0</v>
      </c>
      <c r="T43" s="425">
        <f>F_InputsUNLINKED!W31</f>
        <v>0</v>
      </c>
      <c r="U43" s="425">
        <f>F_InputsUNLINKED!X31</f>
        <v>0</v>
      </c>
      <c r="V43" s="425">
        <f>F_InputsUNLINKED!Y31</f>
        <v>0</v>
      </c>
      <c r="W43" s="425">
        <f>F_InputsUNLINKED!Z31</f>
        <v>0</v>
      </c>
      <c r="X43" s="425">
        <f>F_InputsUNLINKED!AA31</f>
        <v>0</v>
      </c>
      <c r="Y43" s="425">
        <f>F_InputsUNLINKED!AB31</f>
        <v>0</v>
      </c>
      <c r="Z43" s="425">
        <f>F_InputsUNLINKED!AC31</f>
        <v>0</v>
      </c>
      <c r="AA43" s="425">
        <f>F_InputsUNLINKED!AD31</f>
        <v>0</v>
      </c>
      <c r="AB43" s="425">
        <f>F_InputsUNLINKED!AE31</f>
        <v>0</v>
      </c>
      <c r="AC43" s="428"/>
    </row>
    <row r="44" spans="1:29" s="374" customFormat="1" ht="12.75" hidden="1" customHeight="1" outlineLevel="1">
      <c r="A44" s="424"/>
      <c r="B44" s="424"/>
      <c r="C44" s="424"/>
      <c r="D44" s="499"/>
      <c r="E44" s="378" t="s">
        <v>572</v>
      </c>
      <c r="F44" s="352"/>
      <c r="G44" s="378" t="s">
        <v>479</v>
      </c>
      <c r="H44" s="424"/>
      <c r="I44" s="378"/>
      <c r="J44" s="425">
        <f>F_InputsUNLINKED!M32</f>
        <v>94.308333333333394</v>
      </c>
      <c r="K44" s="425">
        <f>F_InputsUNLINKED!N32</f>
        <v>96.5833333333333</v>
      </c>
      <c r="L44" s="425">
        <f>F_InputsUNLINKED!O32</f>
        <v>98.6</v>
      </c>
      <c r="M44" s="425">
        <f>F_InputsUNLINKED!P32</f>
        <v>99.724999999999994</v>
      </c>
      <c r="N44" s="425">
        <f>F_InputsUNLINKED!Q32</f>
        <v>100.166666666667</v>
      </c>
      <c r="O44" s="425">
        <f>F_InputsUNLINKED!R32</f>
        <v>101.541666666667</v>
      </c>
      <c r="P44" s="425">
        <f>F_InputsUNLINKED!S32</f>
        <v>104.216666666667</v>
      </c>
      <c r="Q44" s="425">
        <f>F_InputsUNLINKED!T32</f>
        <v>106.176770669115</v>
      </c>
      <c r="R44" s="425">
        <f>F_InputsUNLINKED!U32</f>
        <v>0</v>
      </c>
      <c r="S44" s="425">
        <f>F_InputsUNLINKED!V32</f>
        <v>0</v>
      </c>
      <c r="T44" s="425">
        <f>F_InputsUNLINKED!W32</f>
        <v>0</v>
      </c>
      <c r="U44" s="425">
        <f>F_InputsUNLINKED!X32</f>
        <v>0</v>
      </c>
      <c r="V44" s="425">
        <f>F_InputsUNLINKED!Y32</f>
        <v>0</v>
      </c>
      <c r="W44" s="425">
        <f>F_InputsUNLINKED!Z32</f>
        <v>0</v>
      </c>
      <c r="X44" s="425">
        <f>F_InputsUNLINKED!AA32</f>
        <v>0</v>
      </c>
      <c r="Y44" s="425">
        <f>F_InputsUNLINKED!AB32</f>
        <v>0</v>
      </c>
      <c r="Z44" s="425">
        <f>F_InputsUNLINKED!AC32</f>
        <v>0</v>
      </c>
      <c r="AA44" s="425">
        <f>F_InputsUNLINKED!AD32</f>
        <v>0</v>
      </c>
      <c r="AB44" s="425">
        <f>F_InputsUNLINKED!AE32</f>
        <v>0</v>
      </c>
      <c r="AC44" s="446"/>
    </row>
    <row r="45" spans="1:29" s="374" customFormat="1" ht="12.75" hidden="1" customHeight="1" outlineLevel="1">
      <c r="A45" s="424"/>
      <c r="B45" s="424"/>
      <c r="C45" s="424"/>
      <c r="D45" s="438"/>
      <c r="E45" s="378"/>
      <c r="F45" s="352"/>
      <c r="G45" s="378"/>
      <c r="H45" s="424"/>
      <c r="I45" s="424"/>
      <c r="J45" s="424"/>
      <c r="K45" s="424"/>
      <c r="L45" s="424"/>
      <c r="M45" s="424"/>
      <c r="N45" s="424"/>
      <c r="O45" s="424"/>
      <c r="P45" s="424"/>
      <c r="Q45" s="424"/>
      <c r="R45" s="424"/>
      <c r="S45" s="424"/>
      <c r="T45" s="424"/>
      <c r="U45" s="424"/>
      <c r="V45" s="424"/>
      <c r="W45" s="424"/>
      <c r="X45" s="424"/>
      <c r="Y45" s="424"/>
      <c r="Z45" s="424"/>
      <c r="AA45" s="424"/>
      <c r="AB45" s="424"/>
      <c r="AC45" s="446"/>
    </row>
    <row r="46" spans="1:29" s="374" customFormat="1" ht="12.75" hidden="1" customHeight="1" outlineLevel="1">
      <c r="A46" s="419" t="s">
        <v>477</v>
      </c>
      <c r="B46" s="424"/>
      <c r="C46" s="424"/>
      <c r="D46" s="438"/>
      <c r="E46" s="378"/>
      <c r="F46" s="352"/>
      <c r="G46" s="378"/>
      <c r="H46" s="424"/>
      <c r="I46" s="424"/>
      <c r="J46" s="424"/>
      <c r="K46" s="424"/>
      <c r="L46" s="424"/>
      <c r="M46" s="424"/>
      <c r="N46" s="424"/>
      <c r="O46" s="424"/>
      <c r="P46" s="424"/>
      <c r="Q46" s="424"/>
      <c r="R46" s="424"/>
      <c r="S46" s="424"/>
      <c r="T46" s="424"/>
      <c r="U46" s="424"/>
      <c r="V46" s="424"/>
      <c r="W46" s="424"/>
      <c r="X46" s="424"/>
      <c r="Y46" s="424"/>
      <c r="Z46" s="424"/>
      <c r="AA46" s="424"/>
      <c r="AB46" s="424"/>
      <c r="AC46" s="446"/>
    </row>
    <row r="47" spans="1:29" s="374" customFormat="1" ht="12.75" hidden="1" customHeight="1" outlineLevel="1">
      <c r="A47" s="424"/>
      <c r="B47" s="424"/>
      <c r="C47" s="424"/>
      <c r="D47" s="499"/>
      <c r="E47" s="378" t="s">
        <v>573</v>
      </c>
      <c r="F47" s="352"/>
      <c r="G47" s="378" t="s">
        <v>479</v>
      </c>
      <c r="H47" s="424"/>
      <c r="I47" s="378"/>
      <c r="J47" s="453"/>
      <c r="K47" s="454">
        <f>F_InputsUNLINKED!N33</f>
        <v>2.97693920335429E-2</v>
      </c>
      <c r="L47" s="454">
        <f>F_InputsUNLINKED!O33</f>
        <v>2.6465798045602701E-2</v>
      </c>
      <c r="M47" s="454">
        <f>F_InputsUNLINKED!P33</f>
        <v>1.98333994446649E-2</v>
      </c>
      <c r="N47" s="454">
        <f>F_InputsUNLINKED!Q33</f>
        <v>1.05017502917153E-2</v>
      </c>
      <c r="O47" s="454">
        <f>F_InputsUNLINKED!R33</f>
        <v>2.1939953810623501E-2</v>
      </c>
      <c r="P47" s="454">
        <f>F_InputsUNLINKED!S33</f>
        <v>3.8794726930320197E-2</v>
      </c>
      <c r="Q47" s="454">
        <f>F_InputsUNLINKED!T33</f>
        <v>3.36324436133391E-2</v>
      </c>
      <c r="R47" s="454">
        <f>F_InputsUNLINKED!U33</f>
        <v>0</v>
      </c>
      <c r="S47" s="454">
        <f>F_InputsUNLINKED!V33</f>
        <v>0</v>
      </c>
      <c r="T47" s="454">
        <f>F_InputsUNLINKED!W33</f>
        <v>0</v>
      </c>
      <c r="U47" s="454">
        <f>F_InputsUNLINKED!X33</f>
        <v>0</v>
      </c>
      <c r="V47" s="454">
        <f>F_InputsUNLINKED!Y33</f>
        <v>0</v>
      </c>
      <c r="W47" s="454">
        <f>F_InputsUNLINKED!Z33</f>
        <v>0</v>
      </c>
      <c r="X47" s="454">
        <f>F_InputsUNLINKED!AA33</f>
        <v>0</v>
      </c>
      <c r="Y47" s="454">
        <f>F_InputsUNLINKED!AB33</f>
        <v>0</v>
      </c>
      <c r="Z47" s="454">
        <f>F_InputsUNLINKED!AC33</f>
        <v>0</v>
      </c>
      <c r="AA47" s="454">
        <f>F_InputsUNLINKED!AD33</f>
        <v>0</v>
      </c>
      <c r="AB47" s="454">
        <f>F_InputsUNLINKED!AE33</f>
        <v>0</v>
      </c>
      <c r="AC47" s="446"/>
    </row>
    <row r="48" spans="1:29" s="374" customFormat="1" ht="12.75" hidden="1" customHeight="1" outlineLevel="1">
      <c r="A48" s="424"/>
      <c r="B48" s="424"/>
      <c r="C48" s="424"/>
      <c r="D48" s="499"/>
      <c r="E48" s="378" t="s">
        <v>574</v>
      </c>
      <c r="F48" s="352"/>
      <c r="G48" s="378" t="s">
        <v>479</v>
      </c>
      <c r="H48" s="424"/>
      <c r="I48" s="378"/>
      <c r="J48" s="453"/>
      <c r="K48" s="454">
        <f>F_InputsUNLINKED!N34</f>
        <v>3.0897791510129401E-2</v>
      </c>
      <c r="L48" s="454">
        <f>F_InputsUNLINKED!O34</f>
        <v>2.88477912877627E-2</v>
      </c>
      <c r="M48" s="454">
        <f>F_InputsUNLINKED!P34</f>
        <v>1.9597457627118699E-2</v>
      </c>
      <c r="N48" s="454">
        <f>F_InputsUNLINKED!Q34</f>
        <v>1.07792207792208E-2</v>
      </c>
      <c r="O48" s="454">
        <f>F_InputsUNLINKED!R34</f>
        <v>2.1424900424001199E-2</v>
      </c>
      <c r="P48" s="454">
        <f>F_InputsUNLINKED!S34</f>
        <v>3.7422560457876002E-2</v>
      </c>
      <c r="Q48" s="454">
        <f>F_InputsUNLINKED!T34</f>
        <v>3.4042186561281398E-2</v>
      </c>
      <c r="R48" s="454">
        <f>F_InputsUNLINKED!U34</f>
        <v>0</v>
      </c>
      <c r="S48" s="454">
        <f>F_InputsUNLINKED!V34</f>
        <v>0</v>
      </c>
      <c r="T48" s="454">
        <f>F_InputsUNLINKED!W34</f>
        <v>0</v>
      </c>
      <c r="U48" s="454">
        <f>F_InputsUNLINKED!X34</f>
        <v>0</v>
      </c>
      <c r="V48" s="454">
        <f>F_InputsUNLINKED!Y34</f>
        <v>0</v>
      </c>
      <c r="W48" s="454">
        <f>F_InputsUNLINKED!Z34</f>
        <v>0</v>
      </c>
      <c r="X48" s="454">
        <f>F_InputsUNLINKED!AA34</f>
        <v>0</v>
      </c>
      <c r="Y48" s="454">
        <f>F_InputsUNLINKED!AB34</f>
        <v>0</v>
      </c>
      <c r="Z48" s="454">
        <f>F_InputsUNLINKED!AC34</f>
        <v>0</v>
      </c>
      <c r="AA48" s="454">
        <f>F_InputsUNLINKED!AD34</f>
        <v>0</v>
      </c>
      <c r="AB48" s="454">
        <f>F_InputsUNLINKED!AE34</f>
        <v>0</v>
      </c>
      <c r="AC48" s="446"/>
    </row>
    <row r="49" spans="1:29" s="374" customFormat="1" ht="12.75" hidden="1" customHeight="1" outlineLevel="1">
      <c r="A49" s="424"/>
      <c r="B49" s="424"/>
      <c r="C49" s="424"/>
      <c r="D49" s="499"/>
      <c r="E49" s="378" t="s">
        <v>575</v>
      </c>
      <c r="F49" s="352"/>
      <c r="G49" s="378" t="s">
        <v>479</v>
      </c>
      <c r="H49" s="424"/>
      <c r="I49" s="378"/>
      <c r="J49" s="453"/>
      <c r="K49" s="454">
        <f>F_InputsUNLINKED!N35</f>
        <v>3.2807308970099501E-2</v>
      </c>
      <c r="L49" s="454">
        <f>F_InputsUNLINKED!O35</f>
        <v>2.45275432247689E-2</v>
      </c>
      <c r="M49" s="454">
        <f>F_InputsUNLINKED!P35</f>
        <v>9.0266875981161992E-3</v>
      </c>
      <c r="N49" s="454">
        <f>F_InputsUNLINKED!Q35</f>
        <v>1.55581485803189E-2</v>
      </c>
      <c r="O49" s="454">
        <f>F_InputsUNLINKED!R35</f>
        <v>3.1405591727307502E-2</v>
      </c>
      <c r="P49" s="454">
        <f>F_InputsUNLINKED!S35</f>
        <v>3.3419977720014801E-2</v>
      </c>
      <c r="Q49" s="454">
        <f>F_InputsUNLINKED!T35</f>
        <v>3.4582734688006801E-2</v>
      </c>
      <c r="R49" s="454">
        <f>F_InputsUNLINKED!U35</f>
        <v>0</v>
      </c>
      <c r="S49" s="454">
        <f>F_InputsUNLINKED!V35</f>
        <v>0</v>
      </c>
      <c r="T49" s="454">
        <f>F_InputsUNLINKED!W35</f>
        <v>0</v>
      </c>
      <c r="U49" s="454">
        <f>F_InputsUNLINKED!X35</f>
        <v>0</v>
      </c>
      <c r="V49" s="454">
        <f>F_InputsUNLINKED!Y35</f>
        <v>0</v>
      </c>
      <c r="W49" s="454">
        <f>F_InputsUNLINKED!Z35</f>
        <v>0</v>
      </c>
      <c r="X49" s="454">
        <f>F_InputsUNLINKED!AA35</f>
        <v>0</v>
      </c>
      <c r="Y49" s="454">
        <f>F_InputsUNLINKED!AB35</f>
        <v>0</v>
      </c>
      <c r="Z49" s="454">
        <f>F_InputsUNLINKED!AC35</f>
        <v>0</v>
      </c>
      <c r="AA49" s="454">
        <f>F_InputsUNLINKED!AD35</f>
        <v>0</v>
      </c>
      <c r="AB49" s="454">
        <f>F_InputsUNLINKED!AE35</f>
        <v>0</v>
      </c>
      <c r="AC49" s="446"/>
    </row>
    <row r="50" spans="1:29" s="374" customFormat="1" ht="12.75" hidden="1" customHeight="1" outlineLevel="1">
      <c r="A50" s="424"/>
      <c r="B50" s="424"/>
      <c r="C50" s="424"/>
      <c r="D50" s="499"/>
      <c r="E50" s="378" t="s">
        <v>576</v>
      </c>
      <c r="F50" s="352"/>
      <c r="G50" s="378" t="s">
        <v>479</v>
      </c>
      <c r="H50" s="424"/>
      <c r="I50" s="378"/>
      <c r="J50" s="453"/>
      <c r="K50" s="454">
        <f>F_InputsUNLINKED!N36</f>
        <v>2.4287222808870201E-2</v>
      </c>
      <c r="L50" s="454">
        <f>F_InputsUNLINKED!O36</f>
        <v>1.85567010309278E-2</v>
      </c>
      <c r="M50" s="454">
        <f>F_InputsUNLINKED!P36</f>
        <v>1.11336032388665E-2</v>
      </c>
      <c r="N50" s="454">
        <f>F_InputsUNLINKED!Q36</f>
        <v>4.0040040040039103E-3</v>
      </c>
      <c r="O50" s="454">
        <f>F_InputsUNLINKED!R36</f>
        <v>1.4955134596211299E-2</v>
      </c>
      <c r="P50" s="454">
        <f>F_InputsUNLINKED!S36</f>
        <v>2.8487229862475399E-2</v>
      </c>
      <c r="Q50" s="454">
        <f>F_InputsUNLINKED!T36</f>
        <v>1.6506276338516899E-2</v>
      </c>
      <c r="R50" s="454">
        <f>F_InputsUNLINKED!U36</f>
        <v>0</v>
      </c>
      <c r="S50" s="454">
        <f>F_InputsUNLINKED!V36</f>
        <v>0</v>
      </c>
      <c r="T50" s="454">
        <f>F_InputsUNLINKED!W36</f>
        <v>0</v>
      </c>
      <c r="U50" s="454">
        <f>F_InputsUNLINKED!X36</f>
        <v>0</v>
      </c>
      <c r="V50" s="454">
        <f>F_InputsUNLINKED!Y36</f>
        <v>0</v>
      </c>
      <c r="W50" s="454">
        <f>F_InputsUNLINKED!Z36</f>
        <v>0</v>
      </c>
      <c r="X50" s="454">
        <f>F_InputsUNLINKED!AA36</f>
        <v>0</v>
      </c>
      <c r="Y50" s="454">
        <f>F_InputsUNLINKED!AB36</f>
        <v>0</v>
      </c>
      <c r="Z50" s="454">
        <f>F_InputsUNLINKED!AC36</f>
        <v>0</v>
      </c>
      <c r="AA50" s="454">
        <f>F_InputsUNLINKED!AD36</f>
        <v>0</v>
      </c>
      <c r="AB50" s="454">
        <f>F_InputsUNLINKED!AE36</f>
        <v>0</v>
      </c>
      <c r="AC50" s="446"/>
    </row>
    <row r="51" spans="1:29" s="374" customFormat="1" ht="12.75" hidden="1" customHeight="1" outlineLevel="1">
      <c r="A51" s="424"/>
      <c r="B51" s="424"/>
      <c r="C51" s="424"/>
      <c r="D51" s="499"/>
      <c r="E51" s="378" t="s">
        <v>577</v>
      </c>
      <c r="F51" s="352"/>
      <c r="G51" s="378" t="s">
        <v>479</v>
      </c>
      <c r="H51" s="424"/>
      <c r="I51" s="378"/>
      <c r="J51" s="453"/>
      <c r="K51" s="454">
        <f>F_InputsUNLINKED!N37</f>
        <v>2.4123000795263305E-2</v>
      </c>
      <c r="L51" s="454">
        <f>F_InputsUNLINKED!O37</f>
        <v>2.0880069025021899E-2</v>
      </c>
      <c r="M51" s="454">
        <f>F_InputsUNLINKED!P37</f>
        <v>1.14097363083161E-2</v>
      </c>
      <c r="N51" s="454">
        <f>F_InputsUNLINKED!Q37</f>
        <v>4.4288459931480801E-3</v>
      </c>
      <c r="O51" s="454">
        <f>F_InputsUNLINKED!R37</f>
        <v>1.37271214642263E-2</v>
      </c>
      <c r="P51" s="454">
        <f>F_InputsUNLINKED!S37</f>
        <v>2.63438654082888E-2</v>
      </c>
      <c r="Q51" s="454">
        <f>F_InputsUNLINKED!T37</f>
        <v>1.8807970597615398E-2</v>
      </c>
      <c r="R51" s="454">
        <f>F_InputsUNLINKED!U37</f>
        <v>0</v>
      </c>
      <c r="S51" s="454">
        <f>F_InputsUNLINKED!V37</f>
        <v>0</v>
      </c>
      <c r="T51" s="454">
        <f>F_InputsUNLINKED!W37</f>
        <v>0</v>
      </c>
      <c r="U51" s="454">
        <f>F_InputsUNLINKED!X37</f>
        <v>0</v>
      </c>
      <c r="V51" s="454">
        <f>F_InputsUNLINKED!Y37</f>
        <v>0</v>
      </c>
      <c r="W51" s="454">
        <f>F_InputsUNLINKED!Z37</f>
        <v>0</v>
      </c>
      <c r="X51" s="454">
        <f>F_InputsUNLINKED!AA37</f>
        <v>0</v>
      </c>
      <c r="Y51" s="454">
        <f>F_InputsUNLINKED!AB37</f>
        <v>0</v>
      </c>
      <c r="Z51" s="454">
        <f>F_InputsUNLINKED!AC37</f>
        <v>0</v>
      </c>
      <c r="AA51" s="454">
        <f>F_InputsUNLINKED!AD37</f>
        <v>0</v>
      </c>
      <c r="AB51" s="454">
        <f>F_InputsUNLINKED!AE37</f>
        <v>0</v>
      </c>
      <c r="AC51" s="446"/>
    </row>
    <row r="52" spans="1:29" s="374" customFormat="1" ht="12.75" hidden="1" customHeight="1" outlineLevel="1">
      <c r="A52" s="424"/>
      <c r="B52" s="424"/>
      <c r="C52" s="424"/>
      <c r="D52" s="499"/>
      <c r="E52" s="378" t="s">
        <v>578</v>
      </c>
      <c r="F52" s="352"/>
      <c r="G52" s="378" t="s">
        <v>479</v>
      </c>
      <c r="H52" s="424"/>
      <c r="I52" s="378"/>
      <c r="J52" s="453"/>
      <c r="K52" s="454">
        <f>F_InputsUNLINKED!N38</f>
        <v>2.51572327044025E-2</v>
      </c>
      <c r="L52" s="454">
        <f>F_InputsUNLINKED!O38</f>
        <v>1.53374233128833E-2</v>
      </c>
      <c r="M52" s="454">
        <f>F_InputsUNLINKED!P38</f>
        <v>3.0211480362536398E-3</v>
      </c>
      <c r="N52" s="454">
        <f>F_InputsUNLINKED!Q38</f>
        <v>8.0321285140563196E-3</v>
      </c>
      <c r="O52" s="454">
        <f>F_InputsUNLINKED!R38</f>
        <v>2.2908366533864501E-2</v>
      </c>
      <c r="P52" s="454">
        <f>F_InputsUNLINKED!S38</f>
        <v>2.3369036027263802E-2</v>
      </c>
      <c r="Q52" s="454">
        <f>F_InputsUNLINKED!T38</f>
        <v>1.6322202917045101E-2</v>
      </c>
      <c r="R52" s="454">
        <f>F_InputsUNLINKED!U38</f>
        <v>0</v>
      </c>
      <c r="S52" s="454">
        <f>F_InputsUNLINKED!V38</f>
        <v>0</v>
      </c>
      <c r="T52" s="454">
        <f>F_InputsUNLINKED!W38</f>
        <v>0</v>
      </c>
      <c r="U52" s="454">
        <f>F_InputsUNLINKED!X38</f>
        <v>0</v>
      </c>
      <c r="V52" s="454">
        <f>F_InputsUNLINKED!Y38</f>
        <v>0</v>
      </c>
      <c r="W52" s="454">
        <f>F_InputsUNLINKED!Z38</f>
        <v>0</v>
      </c>
      <c r="X52" s="454">
        <f>F_InputsUNLINKED!AA38</f>
        <v>0</v>
      </c>
      <c r="Y52" s="454">
        <f>F_InputsUNLINKED!AB38</f>
        <v>0</v>
      </c>
      <c r="Z52" s="454">
        <f>F_InputsUNLINKED!AC38</f>
        <v>0</v>
      </c>
      <c r="AA52" s="454">
        <f>F_InputsUNLINKED!AD38</f>
        <v>0</v>
      </c>
      <c r="AB52" s="454">
        <f>F_InputsUNLINKED!AE38</f>
        <v>0</v>
      </c>
      <c r="AC52" s="446"/>
    </row>
    <row r="53" spans="1:29" s="374" customFormat="1" ht="12.75" hidden="1" customHeight="1" outlineLevel="1">
      <c r="A53" s="424"/>
      <c r="B53" s="424"/>
      <c r="C53" s="424"/>
      <c r="D53" s="499"/>
      <c r="E53" s="378" t="s">
        <v>579</v>
      </c>
      <c r="F53" s="352"/>
      <c r="G53" s="378" t="s">
        <v>479</v>
      </c>
      <c r="H53" s="424"/>
      <c r="I53" s="378"/>
      <c r="J53" s="453"/>
      <c r="K53" s="454">
        <f>F_InputsUNLINKED!N39</f>
        <v>6.7747907148660901E-3</v>
      </c>
      <c r="L53" s="454">
        <f>F_InputsUNLINKED!O39</f>
        <v>7.9677222627407805E-3</v>
      </c>
      <c r="M53" s="454">
        <f>F_InputsUNLINKED!P39</f>
        <v>8.1877213188026304E-3</v>
      </c>
      <c r="N53" s="454">
        <f>F_InputsUNLINKED!Q39</f>
        <v>6.3503747860726998E-3</v>
      </c>
      <c r="O53" s="454">
        <f>F_InputsUNLINKED!R39</f>
        <v>7.6977789597749702E-3</v>
      </c>
      <c r="P53" s="454">
        <f>F_InputsUNLINKED!S39</f>
        <v>1.10786950495871E-2</v>
      </c>
      <c r="Q53" s="454">
        <f>F_InputsUNLINKED!T39</f>
        <v>1.5234215963666E-2</v>
      </c>
      <c r="R53" s="454">
        <f>F_InputsUNLINKED!U39</f>
        <v>0</v>
      </c>
      <c r="S53" s="454">
        <f>F_InputsUNLINKED!V39</f>
        <v>0</v>
      </c>
      <c r="T53" s="454">
        <f>F_InputsUNLINKED!W39</f>
        <v>0</v>
      </c>
      <c r="U53" s="454">
        <f>F_InputsUNLINKED!X39</f>
        <v>0</v>
      </c>
      <c r="V53" s="454">
        <f>F_InputsUNLINKED!Y39</f>
        <v>0</v>
      </c>
      <c r="W53" s="454">
        <f>F_InputsUNLINKED!Z39</f>
        <v>0</v>
      </c>
      <c r="X53" s="454">
        <f>F_InputsUNLINKED!AA39</f>
        <v>0</v>
      </c>
      <c r="Y53" s="454">
        <f>F_InputsUNLINKED!AB39</f>
        <v>0</v>
      </c>
      <c r="Z53" s="454">
        <f>F_InputsUNLINKED!AC39</f>
        <v>0</v>
      </c>
      <c r="AA53" s="454">
        <f>F_InputsUNLINKED!AD39</f>
        <v>0</v>
      </c>
      <c r="AB53" s="454">
        <f>F_InputsUNLINKED!AE39</f>
        <v>0</v>
      </c>
      <c r="AC53" s="446"/>
    </row>
    <row r="54" spans="1:29" s="374" customFormat="1" ht="12.75" hidden="1" customHeight="1" outlineLevel="1">
      <c r="A54" s="424"/>
      <c r="B54" s="424"/>
      <c r="C54" s="424"/>
      <c r="D54" s="499"/>
      <c r="E54" s="378"/>
      <c r="F54" s="352"/>
      <c r="G54" s="378"/>
      <c r="H54" s="424"/>
      <c r="I54" s="424"/>
      <c r="J54" s="424"/>
      <c r="K54" s="424"/>
      <c r="L54" s="424"/>
      <c r="M54" s="424"/>
      <c r="N54" s="424"/>
      <c r="O54" s="424"/>
      <c r="P54" s="424"/>
      <c r="Q54" s="424"/>
      <c r="R54" s="424"/>
      <c r="S54" s="424"/>
      <c r="T54" s="424"/>
      <c r="U54" s="424"/>
      <c r="V54" s="424"/>
      <c r="W54" s="424"/>
      <c r="X54" s="424"/>
      <c r="Y54" s="424"/>
      <c r="Z54" s="424"/>
      <c r="AA54" s="424"/>
      <c r="AB54" s="424"/>
      <c r="AC54" s="446"/>
    </row>
    <row r="55" spans="1:29" s="374" customFormat="1" ht="12.75" hidden="1" customHeight="1" outlineLevel="1">
      <c r="A55" s="419" t="s">
        <v>478</v>
      </c>
      <c r="B55" s="424"/>
      <c r="C55" s="424"/>
      <c r="D55" s="499"/>
      <c r="E55" s="378"/>
      <c r="F55" s="352"/>
      <c r="G55" s="378"/>
      <c r="H55" s="424"/>
      <c r="I55" s="424"/>
      <c r="J55" s="424"/>
      <c r="K55" s="424"/>
      <c r="L55" s="424"/>
      <c r="M55" s="424"/>
      <c r="N55" s="424"/>
      <c r="O55" s="424"/>
      <c r="P55" s="424"/>
      <c r="Q55" s="424"/>
      <c r="R55" s="424"/>
      <c r="S55" s="424"/>
      <c r="T55" s="424"/>
      <c r="U55" s="424"/>
      <c r="V55" s="424"/>
      <c r="W55" s="424"/>
      <c r="X55" s="424"/>
      <c r="Y55" s="424"/>
      <c r="Z55" s="424"/>
      <c r="AA55" s="424"/>
      <c r="AB55" s="424"/>
      <c r="AC55" s="446"/>
    </row>
    <row r="56" spans="1:29" s="374" customFormat="1" ht="12.75" hidden="1" customHeight="1" outlineLevel="1">
      <c r="A56" s="424"/>
      <c r="B56" s="424"/>
      <c r="C56" s="424"/>
      <c r="D56" s="499"/>
      <c r="E56" s="378" t="s">
        <v>580</v>
      </c>
      <c r="F56" s="352"/>
      <c r="G56" s="378" t="s">
        <v>480</v>
      </c>
      <c r="H56" s="424"/>
      <c r="I56" s="378"/>
      <c r="J56" s="453"/>
      <c r="K56" s="453"/>
      <c r="L56" s="453"/>
      <c r="M56" s="453"/>
      <c r="N56" s="453"/>
      <c r="O56" s="453"/>
      <c r="P56" s="453"/>
      <c r="Q56" s="453"/>
      <c r="R56" s="453"/>
      <c r="S56" s="454">
        <f>F_InputsUNLINKED!V40</f>
        <v>0</v>
      </c>
      <c r="T56" s="454">
        <f>F_InputsUNLINKED!W40</f>
        <v>0</v>
      </c>
      <c r="U56" s="454">
        <f>F_InputsUNLINKED!X40</f>
        <v>0</v>
      </c>
      <c r="V56" s="454">
        <f>F_InputsUNLINKED!Y40</f>
        <v>0</v>
      </c>
      <c r="W56" s="454">
        <f>F_InputsUNLINKED!Z40</f>
        <v>0</v>
      </c>
      <c r="X56" s="454">
        <f>F_InputsUNLINKED!AA40</f>
        <v>0</v>
      </c>
      <c r="Y56" s="454">
        <f>F_InputsUNLINKED!AB40</f>
        <v>0</v>
      </c>
      <c r="Z56" s="454">
        <f>F_InputsUNLINKED!AC40</f>
        <v>0</v>
      </c>
      <c r="AA56" s="454">
        <f>F_InputsUNLINKED!AD40</f>
        <v>0</v>
      </c>
      <c r="AB56" s="454">
        <f>F_InputsUNLINKED!AE40</f>
        <v>0</v>
      </c>
      <c r="AC56" s="446"/>
    </row>
    <row r="57" spans="1:29" s="374" customFormat="1" ht="12.75" hidden="1" customHeight="1" outlineLevel="1">
      <c r="A57" s="424"/>
      <c r="B57" s="424"/>
      <c r="C57" s="424"/>
      <c r="D57" s="499"/>
      <c r="E57" s="378" t="s">
        <v>581</v>
      </c>
      <c r="F57" s="352"/>
      <c r="G57" s="378" t="s">
        <v>480</v>
      </c>
      <c r="H57" s="424"/>
      <c r="I57" s="378"/>
      <c r="J57" s="453"/>
      <c r="K57" s="453"/>
      <c r="L57" s="453"/>
      <c r="M57" s="453"/>
      <c r="N57" s="453"/>
      <c r="O57" s="453"/>
      <c r="P57" s="453"/>
      <c r="Q57" s="453"/>
      <c r="R57" s="453"/>
      <c r="S57" s="454">
        <f>F_InputsUNLINKED!V41</f>
        <v>0</v>
      </c>
      <c r="T57" s="454">
        <f>F_InputsUNLINKED!W41</f>
        <v>0</v>
      </c>
      <c r="U57" s="454">
        <f>F_InputsUNLINKED!X41</f>
        <v>0</v>
      </c>
      <c r="V57" s="454">
        <f>F_InputsUNLINKED!Y41</f>
        <v>0</v>
      </c>
      <c r="W57" s="454">
        <f>F_InputsUNLINKED!Z41</f>
        <v>0</v>
      </c>
      <c r="X57" s="454">
        <f>F_InputsUNLINKED!AA41</f>
        <v>0</v>
      </c>
      <c r="Y57" s="454">
        <f>F_InputsUNLINKED!AB41</f>
        <v>0</v>
      </c>
      <c r="Z57" s="454">
        <f>F_InputsUNLINKED!AC41</f>
        <v>0</v>
      </c>
      <c r="AA57" s="454">
        <f>F_InputsUNLINKED!AD41</f>
        <v>0</v>
      </c>
      <c r="AB57" s="454">
        <f>F_InputsUNLINKED!AE41</f>
        <v>0</v>
      </c>
      <c r="AC57" s="446"/>
    </row>
    <row r="58" spans="1:29" s="374" customFormat="1">
      <c r="A58" s="396"/>
      <c r="B58" s="396"/>
      <c r="C58" s="377"/>
      <c r="D58" s="378"/>
      <c r="E58" s="378"/>
      <c r="F58" s="378"/>
      <c r="G58" s="378"/>
      <c r="H58" s="378"/>
      <c r="I58" s="378"/>
      <c r="J58" s="376"/>
      <c r="K58" s="376"/>
      <c r="L58" s="376"/>
      <c r="M58" s="376"/>
      <c r="N58" s="376"/>
      <c r="O58" s="376"/>
      <c r="P58" s="376"/>
      <c r="Q58" s="376"/>
      <c r="R58" s="378"/>
      <c r="S58" s="378"/>
      <c r="T58" s="378"/>
      <c r="U58" s="378"/>
      <c r="V58" s="378"/>
      <c r="W58" s="378"/>
      <c r="X58" s="378"/>
      <c r="Y58" s="378"/>
      <c r="Z58" s="378"/>
      <c r="AA58" s="378"/>
      <c r="AB58" s="378"/>
      <c r="AC58" s="428"/>
    </row>
    <row r="59" spans="1:29" s="374" customFormat="1" collapsed="1">
      <c r="A59" s="421" t="s">
        <v>569</v>
      </c>
      <c r="B59" s="421"/>
      <c r="C59" s="423"/>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30"/>
    </row>
    <row r="60" spans="1:29" s="374" customFormat="1" hidden="1" outlineLevel="1">
      <c r="A60" s="396"/>
      <c r="B60" s="396"/>
      <c r="C60" s="377"/>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428"/>
    </row>
    <row r="61" spans="1:29" s="395" customFormat="1" ht="12.75" hidden="1" customHeight="1" outlineLevel="1">
      <c r="A61" s="419" t="str">
        <f>$A$9</f>
        <v>A Retail price index</v>
      </c>
      <c r="B61" s="419"/>
      <c r="C61" s="37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30"/>
    </row>
    <row r="62" spans="1:29" s="374" customFormat="1" hidden="1" outlineLevel="1">
      <c r="A62" s="396"/>
      <c r="B62" s="396"/>
      <c r="C62" s="377"/>
      <c r="D62" s="378"/>
      <c r="E62" s="378" t="s">
        <v>582</v>
      </c>
      <c r="F62" s="378"/>
      <c r="G62" s="378" t="str">
        <f>$G$10</f>
        <v xml:space="preserve"> nr </v>
      </c>
      <c r="H62" s="378"/>
      <c r="I62" s="378"/>
      <c r="J62" s="470">
        <f>COUNTIF(J63:J74,"&gt;1")</f>
        <v>12</v>
      </c>
      <c r="K62" s="470">
        <f t="shared" ref="K62:Q62" si="0">COUNTIF(K63:K74,"&gt;1")</f>
        <v>12</v>
      </c>
      <c r="L62" s="470">
        <f t="shared" si="0"/>
        <v>12</v>
      </c>
      <c r="M62" s="470">
        <f t="shared" si="0"/>
        <v>12</v>
      </c>
      <c r="N62" s="470">
        <f t="shared" si="0"/>
        <v>12</v>
      </c>
      <c r="O62" s="470">
        <f t="shared" si="0"/>
        <v>12</v>
      </c>
      <c r="P62" s="470">
        <f t="shared" si="0"/>
        <v>12</v>
      </c>
      <c r="Q62" s="470">
        <f t="shared" si="0"/>
        <v>0</v>
      </c>
      <c r="R62" s="470">
        <f t="shared" ref="R62:AB62" si="1">COUNTIF(R63:R74,"&gt;1")</f>
        <v>0</v>
      </c>
      <c r="S62" s="470">
        <f t="shared" si="1"/>
        <v>0</v>
      </c>
      <c r="T62" s="470">
        <f t="shared" si="1"/>
        <v>0</v>
      </c>
      <c r="U62" s="470">
        <f t="shared" si="1"/>
        <v>0</v>
      </c>
      <c r="V62" s="470">
        <f t="shared" si="1"/>
        <v>0</v>
      </c>
      <c r="W62" s="470">
        <f t="shared" si="1"/>
        <v>0</v>
      </c>
      <c r="X62" s="470">
        <f t="shared" si="1"/>
        <v>0</v>
      </c>
      <c r="Y62" s="470">
        <f t="shared" si="1"/>
        <v>0</v>
      </c>
      <c r="Z62" s="470">
        <f t="shared" si="1"/>
        <v>0</v>
      </c>
      <c r="AA62" s="470">
        <f t="shared" si="1"/>
        <v>0</v>
      </c>
      <c r="AB62" s="470">
        <f t="shared" si="1"/>
        <v>0</v>
      </c>
      <c r="AC62" s="428"/>
    </row>
    <row r="63" spans="1:29" s="374" customFormat="1" hidden="1" outlineLevel="1">
      <c r="A63" s="396"/>
      <c r="B63" s="396"/>
      <c r="C63" s="377"/>
      <c r="D63" s="378"/>
      <c r="E63" s="378" t="s">
        <v>583</v>
      </c>
      <c r="F63" s="378"/>
      <c r="G63" s="378" t="str">
        <f>$G$11</f>
        <v xml:space="preserve"> nr </v>
      </c>
      <c r="H63" s="378"/>
      <c r="I63" s="378"/>
      <c r="J63" s="425">
        <f>'ONS RPI Inputs'!$H$35</f>
        <v>234.4</v>
      </c>
      <c r="K63" s="425">
        <f>'ONS RPI Inputs'!$H$36</f>
        <v>242.5</v>
      </c>
      <c r="L63" s="425">
        <f>'ONS RPI Inputs'!$H$37</f>
        <v>249.5</v>
      </c>
      <c r="M63" s="425">
        <f>'ONS RPI Inputs'!$H$38</f>
        <v>255.7</v>
      </c>
      <c r="N63" s="425">
        <f>'ONS RPI Inputs'!$D$54</f>
        <v>258</v>
      </c>
      <c r="O63" s="425">
        <f>'ONS RPI Inputs'!$J$54</f>
        <v>261.39999999999998</v>
      </c>
      <c r="P63" s="425">
        <f>'ONS RPI Inputs'!$P$54</f>
        <v>270.60000000000002</v>
      </c>
      <c r="Q63" s="497"/>
      <c r="R63" s="497"/>
      <c r="S63" s="497"/>
      <c r="T63" s="497"/>
      <c r="U63" s="497"/>
      <c r="V63" s="497"/>
      <c r="W63" s="497"/>
      <c r="X63" s="497"/>
      <c r="Y63" s="497"/>
      <c r="Z63" s="497"/>
      <c r="AA63" s="497"/>
      <c r="AB63" s="497"/>
      <c r="AC63" s="428"/>
    </row>
    <row r="64" spans="1:29" s="374" customFormat="1" hidden="1" outlineLevel="1">
      <c r="A64" s="396"/>
      <c r="B64" s="396"/>
      <c r="C64" s="377"/>
      <c r="D64" s="378"/>
      <c r="E64" s="378" t="s">
        <v>584</v>
      </c>
      <c r="F64" s="378"/>
      <c r="G64" s="378" t="str">
        <f>$G$12</f>
        <v xml:space="preserve"> nr </v>
      </c>
      <c r="H64" s="378"/>
      <c r="I64" s="378"/>
      <c r="J64" s="425">
        <f>'ONS RPI Inputs'!$I$35</f>
        <v>235.2</v>
      </c>
      <c r="K64" s="425">
        <f>'ONS RPI Inputs'!$I$36</f>
        <v>242.4</v>
      </c>
      <c r="L64" s="425">
        <f>'ONS RPI Inputs'!$I$37</f>
        <v>250</v>
      </c>
      <c r="M64" s="425">
        <f>'ONS RPI Inputs'!$I$38</f>
        <v>255.9</v>
      </c>
      <c r="N64" s="425">
        <f>'ONS RPI Inputs'!$D$55</f>
        <v>258.5</v>
      </c>
      <c r="O64" s="425">
        <f>'ONS RPI Inputs'!$J$55</f>
        <v>262.10000000000002</v>
      </c>
      <c r="P64" s="425">
        <f>'ONS RPI Inputs'!$P$55</f>
        <v>271.7</v>
      </c>
      <c r="Q64" s="497"/>
      <c r="R64" s="497"/>
      <c r="S64" s="497"/>
      <c r="T64" s="497"/>
      <c r="U64" s="497"/>
      <c r="V64" s="497"/>
      <c r="W64" s="497"/>
      <c r="X64" s="497"/>
      <c r="Y64" s="497"/>
      <c r="Z64" s="497"/>
      <c r="AA64" s="497"/>
      <c r="AB64" s="497"/>
      <c r="AC64" s="428"/>
    </row>
    <row r="65" spans="1:29" s="374" customFormat="1" hidden="1" outlineLevel="1">
      <c r="A65" s="396"/>
      <c r="B65" s="396"/>
      <c r="C65" s="377"/>
      <c r="D65" s="428" t="s">
        <v>53</v>
      </c>
      <c r="E65" s="378" t="s">
        <v>585</v>
      </c>
      <c r="F65" s="420"/>
      <c r="G65" s="378" t="str">
        <f>$G$13</f>
        <v xml:space="preserve"> nr </v>
      </c>
      <c r="H65" s="420"/>
      <c r="I65" s="420"/>
      <c r="J65" s="425">
        <f>'ONS RPI Inputs'!$J$35</f>
        <v>235.2</v>
      </c>
      <c r="K65" s="425">
        <f>'ONS RPI Inputs'!$J$36</f>
        <v>241.8</v>
      </c>
      <c r="L65" s="425">
        <f>'ONS RPI Inputs'!$J$37</f>
        <v>249.7</v>
      </c>
      <c r="M65" s="425">
        <f>'ONS RPI Inputs'!$J$38</f>
        <v>256.3</v>
      </c>
      <c r="N65" s="425">
        <f>'ONS RPI Inputs'!$D$56</f>
        <v>258.89999999999998</v>
      </c>
      <c r="O65" s="425">
        <f>'ONS RPI Inputs'!$J$56</f>
        <v>263.10000000000002</v>
      </c>
      <c r="P65" s="425">
        <f>'ONS RPI Inputs'!$P$56</f>
        <v>272.3</v>
      </c>
      <c r="Q65" s="497"/>
      <c r="R65" s="497"/>
      <c r="S65" s="497"/>
      <c r="T65" s="497"/>
      <c r="U65" s="497"/>
      <c r="V65" s="497"/>
      <c r="W65" s="497"/>
      <c r="X65" s="497"/>
      <c r="Y65" s="497"/>
      <c r="Z65" s="497"/>
      <c r="AA65" s="497"/>
      <c r="AB65" s="497"/>
      <c r="AC65" s="435"/>
    </row>
    <row r="66" spans="1:29" s="374" customFormat="1" hidden="1" outlineLevel="1">
      <c r="A66" s="392"/>
      <c r="B66" s="392"/>
      <c r="C66" s="415"/>
      <c r="D66" s="426"/>
      <c r="E66" s="378" t="s">
        <v>586</v>
      </c>
      <c r="F66" s="416"/>
      <c r="G66" s="378" t="str">
        <f>$G$14</f>
        <v xml:space="preserve"> nr </v>
      </c>
      <c r="H66" s="416"/>
      <c r="I66" s="416"/>
      <c r="J66" s="425">
        <f>'ONS RPI Inputs'!$K$35</f>
        <v>234.7</v>
      </c>
      <c r="K66" s="425">
        <f>'ONS RPI Inputs'!$K$36</f>
        <v>242.1</v>
      </c>
      <c r="L66" s="425">
        <f>'ONS RPI Inputs'!$K$37</f>
        <v>249.7</v>
      </c>
      <c r="M66" s="425">
        <f>'ONS RPI Inputs'!$K$38</f>
        <v>256</v>
      </c>
      <c r="N66" s="425">
        <f>'ONS RPI Inputs'!$D$57</f>
        <v>258.60000000000002</v>
      </c>
      <c r="O66" s="425">
        <f>'ONS RPI Inputs'!$J$57</f>
        <v>263.39999999999998</v>
      </c>
      <c r="P66" s="425">
        <f>'ONS RPI Inputs'!$P$57</f>
        <v>272.89999999999998</v>
      </c>
      <c r="Q66" s="497"/>
      <c r="R66" s="497"/>
      <c r="S66" s="497"/>
      <c r="T66" s="497"/>
      <c r="U66" s="497"/>
      <c r="V66" s="497"/>
      <c r="W66" s="497"/>
      <c r="X66" s="497"/>
      <c r="Y66" s="497"/>
      <c r="Z66" s="497"/>
      <c r="AA66" s="497"/>
      <c r="AB66" s="497"/>
      <c r="AC66" s="435"/>
    </row>
    <row r="67" spans="1:29" s="374" customFormat="1" hidden="1" outlineLevel="1">
      <c r="A67" s="396"/>
      <c r="B67" s="396"/>
      <c r="C67" s="377"/>
      <c r="D67" s="426"/>
      <c r="E67" s="378" t="s">
        <v>587</v>
      </c>
      <c r="F67" s="414"/>
      <c r="G67" s="378" t="str">
        <f>$G$15</f>
        <v xml:space="preserve"> nr </v>
      </c>
      <c r="H67" s="416"/>
      <c r="I67" s="416"/>
      <c r="J67" s="425">
        <f>'ONS RPI Inputs'!$L$35</f>
        <v>236.1</v>
      </c>
      <c r="K67" s="425">
        <f>'ONS RPI Inputs'!$L$36</f>
        <v>243</v>
      </c>
      <c r="L67" s="425">
        <f>'ONS RPI Inputs'!$L$37</f>
        <v>251</v>
      </c>
      <c r="M67" s="425">
        <f>'ONS RPI Inputs'!$L$38</f>
        <v>257</v>
      </c>
      <c r="N67" s="425">
        <f>'ONS RPI Inputs'!$D$58</f>
        <v>259.8</v>
      </c>
      <c r="O67" s="425">
        <f>'ONS RPI Inputs'!$J$58</f>
        <v>264.39999999999998</v>
      </c>
      <c r="P67" s="425">
        <f>'ONS RPI Inputs'!$P$58</f>
        <v>274.7</v>
      </c>
      <c r="Q67" s="497"/>
      <c r="R67" s="497"/>
      <c r="S67" s="497"/>
      <c r="T67" s="497"/>
      <c r="U67" s="497"/>
      <c r="V67" s="497"/>
      <c r="W67" s="497"/>
      <c r="X67" s="497"/>
      <c r="Y67" s="497"/>
      <c r="Z67" s="497"/>
      <c r="AA67" s="497"/>
      <c r="AB67" s="497"/>
      <c r="AC67" s="435"/>
    </row>
    <row r="68" spans="1:29" s="374" customFormat="1" hidden="1" outlineLevel="1">
      <c r="A68" s="396"/>
      <c r="B68" s="396"/>
      <c r="C68" s="377"/>
      <c r="D68" s="426"/>
      <c r="E68" s="378" t="s">
        <v>588</v>
      </c>
      <c r="F68" s="414"/>
      <c r="G68" s="378" t="str">
        <f>$G$16</f>
        <v xml:space="preserve"> nr </v>
      </c>
      <c r="H68" s="416"/>
      <c r="I68" s="416"/>
      <c r="J68" s="425">
        <f>'ONS RPI Inputs'!$M$35</f>
        <v>237.9</v>
      </c>
      <c r="K68" s="425">
        <f>'ONS RPI Inputs'!$M$36</f>
        <v>244.2</v>
      </c>
      <c r="L68" s="425">
        <f>'ONS RPI Inputs'!$M$37</f>
        <v>251.9</v>
      </c>
      <c r="M68" s="425">
        <f>'ONS RPI Inputs'!$M$38</f>
        <v>257.60000000000002</v>
      </c>
      <c r="N68" s="425">
        <f>'ONS RPI Inputs'!$D$59</f>
        <v>259.60000000000002</v>
      </c>
      <c r="O68" s="425">
        <f>'ONS RPI Inputs'!$J$59</f>
        <v>264.89999999999998</v>
      </c>
      <c r="P68" s="425">
        <f>'ONS RPI Inputs'!$P$59</f>
        <v>275.10000000000002</v>
      </c>
      <c r="Q68" s="497"/>
      <c r="R68" s="497"/>
      <c r="S68" s="497"/>
      <c r="T68" s="497"/>
      <c r="U68" s="497"/>
      <c r="V68" s="497"/>
      <c r="W68" s="497"/>
      <c r="X68" s="497"/>
      <c r="Y68" s="497"/>
      <c r="Z68" s="497"/>
      <c r="AA68" s="497"/>
      <c r="AB68" s="497"/>
      <c r="AC68" s="435"/>
    </row>
    <row r="69" spans="1:29" s="374" customFormat="1" hidden="1" outlineLevel="1">
      <c r="A69" s="396"/>
      <c r="B69" s="396"/>
      <c r="C69" s="377"/>
      <c r="D69" s="378"/>
      <c r="E69" s="378" t="s">
        <v>589</v>
      </c>
      <c r="F69" s="378"/>
      <c r="G69" s="378" t="str">
        <f>$G$17</f>
        <v xml:space="preserve"> nr </v>
      </c>
      <c r="H69" s="378"/>
      <c r="I69" s="378"/>
      <c r="J69" s="425">
        <f>'ONS RPI Inputs'!$N$35</f>
        <v>238</v>
      </c>
      <c r="K69" s="425">
        <f>'ONS RPI Inputs'!$N$36</f>
        <v>245.6</v>
      </c>
      <c r="L69" s="425">
        <f>'ONS RPI Inputs'!$N$37</f>
        <v>251.9</v>
      </c>
      <c r="M69" s="425">
        <f>'ONS RPI Inputs'!$N$38</f>
        <v>257.7</v>
      </c>
      <c r="N69" s="425">
        <f>'ONS RPI Inputs'!$D$60</f>
        <v>259.5</v>
      </c>
      <c r="O69" s="425">
        <f>'ONS RPI Inputs'!$J$60</f>
        <v>264.8</v>
      </c>
      <c r="P69" s="425">
        <f>'ONS RPI Inputs'!$P$60</f>
        <v>275.3</v>
      </c>
      <c r="Q69" s="497"/>
      <c r="R69" s="497"/>
      <c r="S69" s="497"/>
      <c r="T69" s="497"/>
      <c r="U69" s="497"/>
      <c r="V69" s="497"/>
      <c r="W69" s="497"/>
      <c r="X69" s="497"/>
      <c r="Y69" s="497"/>
      <c r="Z69" s="497"/>
      <c r="AA69" s="497"/>
      <c r="AB69" s="497"/>
      <c r="AC69" s="428"/>
    </row>
    <row r="70" spans="1:29" s="374" customFormat="1" hidden="1" outlineLevel="1">
      <c r="A70" s="396"/>
      <c r="B70" s="396"/>
      <c r="C70" s="377"/>
      <c r="D70" s="378"/>
      <c r="E70" s="378" t="s">
        <v>590</v>
      </c>
      <c r="F70" s="378"/>
      <c r="G70" s="378" t="str">
        <f>$G$18</f>
        <v xml:space="preserve"> nr </v>
      </c>
      <c r="H70" s="378"/>
      <c r="I70" s="378"/>
      <c r="J70" s="425">
        <f>'ONS RPI Inputs'!$O$35</f>
        <v>238.5</v>
      </c>
      <c r="K70" s="425">
        <f>'ONS RPI Inputs'!$O$36</f>
        <v>245.6</v>
      </c>
      <c r="L70" s="425">
        <f>'ONS RPI Inputs'!$O$37</f>
        <v>252.1</v>
      </c>
      <c r="M70" s="425">
        <f>'ONS RPI Inputs'!$O$38</f>
        <v>257.10000000000002</v>
      </c>
      <c r="N70" s="425">
        <f>'ONS RPI Inputs'!$D$61</f>
        <v>259.8</v>
      </c>
      <c r="O70" s="425">
        <f>'ONS RPI Inputs'!$J$61</f>
        <v>265.5</v>
      </c>
      <c r="P70" s="425">
        <f>'ONS RPI Inputs'!$P$61</f>
        <v>275.8</v>
      </c>
      <c r="Q70" s="497"/>
      <c r="R70" s="497"/>
      <c r="S70" s="497"/>
      <c r="T70" s="497"/>
      <c r="U70" s="497"/>
      <c r="V70" s="497"/>
      <c r="W70" s="497"/>
      <c r="X70" s="497"/>
      <c r="Y70" s="497"/>
      <c r="Z70" s="497"/>
      <c r="AA70" s="497"/>
      <c r="AB70" s="497"/>
      <c r="AC70" s="428"/>
    </row>
    <row r="71" spans="1:29" s="395" customFormat="1" ht="12.75" hidden="1" customHeight="1" outlineLevel="1">
      <c r="A71" s="438"/>
      <c r="B71" s="438"/>
      <c r="C71" s="439"/>
      <c r="D71" s="438"/>
      <c r="E71" s="378" t="s">
        <v>591</v>
      </c>
      <c r="F71" s="443"/>
      <c r="G71" s="378" t="str">
        <f>$G$19</f>
        <v xml:space="preserve"> nr </v>
      </c>
      <c r="H71" s="448"/>
      <c r="I71" s="448"/>
      <c r="J71" s="425">
        <f>'ONS RPI Inputs'!$P$35</f>
        <v>239.4</v>
      </c>
      <c r="K71" s="425">
        <f>'ONS RPI Inputs'!$P$36</f>
        <v>246.8</v>
      </c>
      <c r="L71" s="425">
        <f>'ONS RPI Inputs'!$P$37</f>
        <v>253.4</v>
      </c>
      <c r="M71" s="425">
        <f>'ONS RPI Inputs'!$P$38</f>
        <v>257.5</v>
      </c>
      <c r="N71" s="425">
        <f>'ONS RPI Inputs'!$D$62</f>
        <v>260.60000000000002</v>
      </c>
      <c r="O71" s="425">
        <f>'ONS RPI Inputs'!$J$62</f>
        <v>267.10000000000002</v>
      </c>
      <c r="P71" s="425">
        <f>'ONS RPI Inputs'!$P$62</f>
        <v>278.10000000000002</v>
      </c>
      <c r="Q71" s="497"/>
      <c r="R71" s="497"/>
      <c r="S71" s="497"/>
      <c r="T71" s="497"/>
      <c r="U71" s="497"/>
      <c r="V71" s="497"/>
      <c r="W71" s="497"/>
      <c r="X71" s="497"/>
      <c r="Y71" s="497"/>
      <c r="Z71" s="497"/>
      <c r="AA71" s="497"/>
      <c r="AB71" s="497"/>
      <c r="AC71" s="445"/>
    </row>
    <row r="72" spans="1:29" s="395" customFormat="1" ht="12.75" hidden="1" customHeight="1" outlineLevel="1">
      <c r="A72" s="438"/>
      <c r="B72" s="438"/>
      <c r="C72" s="439"/>
      <c r="D72" s="438"/>
      <c r="E72" s="378" t="s">
        <v>592</v>
      </c>
      <c r="F72" s="443"/>
      <c r="G72" s="378" t="str">
        <f>$G$20</f>
        <v xml:space="preserve"> nr </v>
      </c>
      <c r="H72" s="448"/>
      <c r="I72" s="448"/>
      <c r="J72" s="425">
        <f>'ONS RPI Inputs'!$E$36</f>
        <v>238</v>
      </c>
      <c r="K72" s="425">
        <f>'ONS RPI Inputs'!$E$37</f>
        <v>245.8</v>
      </c>
      <c r="L72" s="425">
        <f>'ONS RPI Inputs'!$E$38</f>
        <v>252.6</v>
      </c>
      <c r="M72" s="425">
        <f>'ONS RPI Inputs'!$E$39</f>
        <v>255.4</v>
      </c>
      <c r="N72" s="425">
        <f>'ONS RPI Inputs'!$D$63</f>
        <v>258.8</v>
      </c>
      <c r="O72" s="425">
        <f>'ONS RPI Inputs'!$J$63</f>
        <v>265.5</v>
      </c>
      <c r="P72" s="425">
        <f>'ONS RPI Inputs'!$P$63</f>
        <v>276</v>
      </c>
      <c r="Q72" s="497"/>
      <c r="R72" s="497"/>
      <c r="S72" s="497"/>
      <c r="T72" s="497"/>
      <c r="U72" s="497"/>
      <c r="V72" s="497"/>
      <c r="W72" s="497"/>
      <c r="X72" s="497"/>
      <c r="Y72" s="497"/>
      <c r="Z72" s="497"/>
      <c r="AA72" s="497"/>
      <c r="AB72" s="497"/>
      <c r="AC72" s="445"/>
    </row>
    <row r="73" spans="1:29" s="374" customFormat="1" hidden="1" outlineLevel="1">
      <c r="A73" s="396"/>
      <c r="B73" s="396"/>
      <c r="C73" s="377"/>
      <c r="D73" s="378"/>
      <c r="E73" s="378" t="s">
        <v>593</v>
      </c>
      <c r="F73" s="378"/>
      <c r="G73" s="378" t="str">
        <f>$G$21</f>
        <v xml:space="preserve"> nr </v>
      </c>
      <c r="H73" s="378"/>
      <c r="I73" s="378"/>
      <c r="J73" s="425">
        <f>'ONS RPI Inputs'!$F$36</f>
        <v>239.9</v>
      </c>
      <c r="K73" s="425">
        <f>'ONS RPI Inputs'!$F$37</f>
        <v>247.6</v>
      </c>
      <c r="L73" s="425">
        <f>'ONS RPI Inputs'!$F$38</f>
        <v>254.2</v>
      </c>
      <c r="M73" s="425">
        <f>'ONS RPI Inputs'!$F$39</f>
        <v>256.7</v>
      </c>
      <c r="N73" s="425">
        <f>'ONS RPI Inputs'!$D$64</f>
        <v>260</v>
      </c>
      <c r="O73" s="425">
        <f>'ONS RPI Inputs'!$J$64</f>
        <v>268.39999999999998</v>
      </c>
      <c r="P73" s="425">
        <f>'ONS RPI Inputs'!$P$64</f>
        <v>278.10000000000002</v>
      </c>
      <c r="Q73" s="497"/>
      <c r="R73" s="497"/>
      <c r="S73" s="497"/>
      <c r="T73" s="497"/>
      <c r="U73" s="497"/>
      <c r="V73" s="497"/>
      <c r="W73" s="497"/>
      <c r="X73" s="497"/>
      <c r="Y73" s="497"/>
      <c r="Z73" s="497"/>
      <c r="AA73" s="497"/>
      <c r="AB73" s="497"/>
      <c r="AC73" s="428"/>
    </row>
    <row r="74" spans="1:29" s="374" customFormat="1" hidden="1" outlineLevel="1">
      <c r="A74" s="396"/>
      <c r="B74" s="396"/>
      <c r="C74" s="377"/>
      <c r="D74" s="426"/>
      <c r="E74" s="378" t="s">
        <v>594</v>
      </c>
      <c r="F74" s="378"/>
      <c r="G74" s="378" t="str">
        <f>$G$22</f>
        <v xml:space="preserve"> nr </v>
      </c>
      <c r="H74" s="378"/>
      <c r="I74" s="416"/>
      <c r="J74" s="425">
        <f>'ONS RPI Inputs'!$G$36</f>
        <v>240.8</v>
      </c>
      <c r="K74" s="425">
        <f>'ONS RPI Inputs'!$G$37</f>
        <v>248.7</v>
      </c>
      <c r="L74" s="425">
        <f>'ONS RPI Inputs'!$G$38</f>
        <v>254.8</v>
      </c>
      <c r="M74" s="425">
        <f>'ONS RPI Inputs'!$G$39</f>
        <v>257.10000000000002</v>
      </c>
      <c r="N74" s="425">
        <f>'ONS RPI Inputs'!$D$65</f>
        <v>261.10000000000002</v>
      </c>
      <c r="O74" s="425">
        <f>'ONS RPI Inputs'!$J$65</f>
        <v>269.3</v>
      </c>
      <c r="P74" s="425">
        <f>'ONS RPI Inputs'!$P$65</f>
        <v>278.3</v>
      </c>
      <c r="Q74" s="497"/>
      <c r="R74" s="497"/>
      <c r="S74" s="497"/>
      <c r="T74" s="497"/>
      <c r="U74" s="497"/>
      <c r="V74" s="497"/>
      <c r="W74" s="497"/>
      <c r="X74" s="497"/>
      <c r="Y74" s="497"/>
      <c r="Z74" s="497"/>
      <c r="AA74" s="497"/>
      <c r="AB74" s="497"/>
      <c r="AC74" s="435"/>
    </row>
    <row r="75" spans="1:29" s="374" customFormat="1" hidden="1" outlineLevel="1">
      <c r="A75" s="396"/>
      <c r="B75" s="396"/>
      <c r="C75" s="377"/>
      <c r="D75" s="426"/>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435"/>
    </row>
    <row r="76" spans="1:29" s="374" customFormat="1" hidden="1" outlineLevel="1">
      <c r="A76" s="419" t="str">
        <f>$A$24</f>
        <v>B Consumer price index (including housing costs)</v>
      </c>
      <c r="B76" s="396"/>
      <c r="C76" s="377"/>
      <c r="D76" s="426"/>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435"/>
    </row>
    <row r="77" spans="1:29" s="374" customFormat="1" hidden="1" outlineLevel="1">
      <c r="A77" s="396"/>
      <c r="B77" s="396"/>
      <c r="C77" s="377"/>
      <c r="D77" s="426"/>
      <c r="E77" s="378" t="s">
        <v>595</v>
      </c>
      <c r="F77" s="378"/>
      <c r="G77" s="378" t="str">
        <f>$G$25</f>
        <v xml:space="preserve"> nr </v>
      </c>
      <c r="H77" s="378"/>
      <c r="I77" s="416"/>
      <c r="J77" s="470">
        <f t="shared" ref="J77:AB77" si="2">COUNTIF(J78:J89,"&gt;1")</f>
        <v>12</v>
      </c>
      <c r="K77" s="470">
        <f t="shared" si="2"/>
        <v>12</v>
      </c>
      <c r="L77" s="470">
        <f t="shared" si="2"/>
        <v>12</v>
      </c>
      <c r="M77" s="470">
        <f t="shared" si="2"/>
        <v>12</v>
      </c>
      <c r="N77" s="470">
        <f t="shared" si="2"/>
        <v>12</v>
      </c>
      <c r="O77" s="470">
        <f t="shared" si="2"/>
        <v>12</v>
      </c>
      <c r="P77" s="470">
        <f t="shared" si="2"/>
        <v>12</v>
      </c>
      <c r="Q77" s="470">
        <f t="shared" si="2"/>
        <v>0</v>
      </c>
      <c r="R77" s="470">
        <f t="shared" si="2"/>
        <v>0</v>
      </c>
      <c r="S77" s="470">
        <f t="shared" si="2"/>
        <v>0</v>
      </c>
      <c r="T77" s="470">
        <f t="shared" si="2"/>
        <v>0</v>
      </c>
      <c r="U77" s="470">
        <f t="shared" si="2"/>
        <v>0</v>
      </c>
      <c r="V77" s="470">
        <f t="shared" si="2"/>
        <v>0</v>
      </c>
      <c r="W77" s="470">
        <f t="shared" si="2"/>
        <v>0</v>
      </c>
      <c r="X77" s="470">
        <f t="shared" si="2"/>
        <v>0</v>
      </c>
      <c r="Y77" s="470">
        <f t="shared" si="2"/>
        <v>0</v>
      </c>
      <c r="Z77" s="470">
        <f t="shared" si="2"/>
        <v>0</v>
      </c>
      <c r="AA77" s="470">
        <f t="shared" si="2"/>
        <v>0</v>
      </c>
      <c r="AB77" s="470">
        <f t="shared" si="2"/>
        <v>0</v>
      </c>
      <c r="AC77" s="435"/>
    </row>
    <row r="78" spans="1:29" s="374" customFormat="1" hidden="1" outlineLevel="1">
      <c r="A78" s="396"/>
      <c r="B78" s="396"/>
      <c r="C78" s="377"/>
      <c r="D78" s="378"/>
      <c r="E78" s="378" t="s">
        <v>596</v>
      </c>
      <c r="F78" s="378"/>
      <c r="G78" s="378" t="str">
        <f>$G$26</f>
        <v xml:space="preserve"> nr </v>
      </c>
      <c r="H78" s="378"/>
      <c r="I78" s="378"/>
      <c r="J78" s="425">
        <f>'ONS CPIH Inputs'!$B$73</f>
        <v>93.3</v>
      </c>
      <c r="K78" s="425">
        <f>'ONS CPIH Inputs'!$B$85</f>
        <v>95.9</v>
      </c>
      <c r="L78" s="425">
        <f>'ONS CPIH Inputs'!$B$97</f>
        <v>98</v>
      </c>
      <c r="M78" s="425">
        <f>'ONS CPIH Inputs'!$B$109</f>
        <v>99.6</v>
      </c>
      <c r="N78" s="425">
        <f>'ONS CPIH Inputs'!$B$121</f>
        <v>99.9</v>
      </c>
      <c r="O78" s="425">
        <f>'ONS CPIH Inputs'!$B$133</f>
        <v>100.6</v>
      </c>
      <c r="P78" s="425">
        <f>'ONS CPIH Inputs'!$B$145</f>
        <v>103.2</v>
      </c>
      <c r="Q78" s="497"/>
      <c r="R78" s="497"/>
      <c r="S78" s="497"/>
      <c r="T78" s="497"/>
      <c r="U78" s="497"/>
      <c r="V78" s="497"/>
      <c r="W78" s="497"/>
      <c r="X78" s="497"/>
      <c r="Y78" s="497"/>
      <c r="Z78" s="497"/>
      <c r="AA78" s="497"/>
      <c r="AB78" s="497"/>
      <c r="AC78" s="428"/>
    </row>
    <row r="79" spans="1:29" s="374" customFormat="1" hidden="1" outlineLevel="1">
      <c r="A79" s="396"/>
      <c r="B79" s="396"/>
      <c r="C79" s="377"/>
      <c r="D79" s="378"/>
      <c r="E79" s="378" t="s">
        <v>597</v>
      </c>
      <c r="F79" s="379"/>
      <c r="G79" s="378" t="str">
        <f>$G$27</f>
        <v xml:space="preserve"> nr </v>
      </c>
      <c r="H79" s="378"/>
      <c r="I79" s="378"/>
      <c r="J79" s="425">
        <f>'ONS CPIH Inputs'!$B$74</f>
        <v>93.5</v>
      </c>
      <c r="K79" s="425">
        <f>'ONS CPIH Inputs'!$B$86</f>
        <v>95.9</v>
      </c>
      <c r="L79" s="425">
        <f>'ONS CPIH Inputs'!$B$98</f>
        <v>98.2</v>
      </c>
      <c r="M79" s="425">
        <f>'ONS CPIH Inputs'!$B$110</f>
        <v>99.6</v>
      </c>
      <c r="N79" s="425">
        <f>'ONS CPIH Inputs'!$B$122</f>
        <v>100.1</v>
      </c>
      <c r="O79" s="425">
        <f>'ONS CPIH Inputs'!$B$134</f>
        <v>100.8</v>
      </c>
      <c r="P79" s="425">
        <f>'ONS CPIH Inputs'!$B$146</f>
        <v>103.5</v>
      </c>
      <c r="Q79" s="497"/>
      <c r="R79" s="497"/>
      <c r="S79" s="497"/>
      <c r="T79" s="497"/>
      <c r="U79" s="497"/>
      <c r="V79" s="497"/>
      <c r="W79" s="497"/>
      <c r="X79" s="497"/>
      <c r="Y79" s="497"/>
      <c r="Z79" s="497"/>
      <c r="AA79" s="497"/>
      <c r="AB79" s="497"/>
      <c r="AC79" s="428"/>
    </row>
    <row r="80" spans="1:29" s="374" customFormat="1" ht="12.75" hidden="1" customHeight="1" outlineLevel="1">
      <c r="A80" s="424"/>
      <c r="B80" s="424"/>
      <c r="C80" s="424"/>
      <c r="D80" s="441"/>
      <c r="E80" s="378" t="s">
        <v>598</v>
      </c>
      <c r="F80" s="119"/>
      <c r="G80" s="378" t="str">
        <f>$G$28</f>
        <v xml:space="preserve"> nr </v>
      </c>
      <c r="H80" s="424"/>
      <c r="I80" s="378"/>
      <c r="J80" s="425">
        <f>'ONS CPIH Inputs'!$B$75</f>
        <v>93.5</v>
      </c>
      <c r="K80" s="425">
        <f>'ONS CPIH Inputs'!$B$87</f>
        <v>95.6</v>
      </c>
      <c r="L80" s="425">
        <f>'ONS CPIH Inputs'!$B$99</f>
        <v>98</v>
      </c>
      <c r="M80" s="425">
        <f>'ONS CPIH Inputs'!$B$111</f>
        <v>99.8</v>
      </c>
      <c r="N80" s="425">
        <f>'ONS CPIH Inputs'!$B$123</f>
        <v>100.1</v>
      </c>
      <c r="O80" s="425">
        <f>'ONS CPIH Inputs'!$B$135</f>
        <v>101</v>
      </c>
      <c r="P80" s="425">
        <f>'ONS CPIH Inputs'!$B$147</f>
        <v>103.5</v>
      </c>
      <c r="Q80" s="497"/>
      <c r="R80" s="497"/>
      <c r="S80" s="497"/>
      <c r="T80" s="497"/>
      <c r="U80" s="497"/>
      <c r="V80" s="497"/>
      <c r="W80" s="497"/>
      <c r="X80" s="497"/>
      <c r="Y80" s="497"/>
      <c r="Z80" s="497"/>
      <c r="AA80" s="497"/>
      <c r="AB80" s="497"/>
      <c r="AC80" s="120"/>
    </row>
    <row r="81" spans="1:29" s="374" customFormat="1" hidden="1" outlineLevel="1">
      <c r="A81" s="121"/>
      <c r="B81" s="121"/>
      <c r="C81" s="122"/>
      <c r="D81" s="428" t="s">
        <v>54</v>
      </c>
      <c r="E81" s="378" t="s">
        <v>599</v>
      </c>
      <c r="F81" s="379"/>
      <c r="G81" s="378" t="str">
        <f>$G$29</f>
        <v xml:space="preserve"> nr </v>
      </c>
      <c r="H81" s="123"/>
      <c r="I81" s="123"/>
      <c r="J81" s="425">
        <f>'ONS CPIH Inputs'!$B$76</f>
        <v>93.5</v>
      </c>
      <c r="K81" s="425">
        <f>'ONS CPIH Inputs'!$B$88</f>
        <v>95.7</v>
      </c>
      <c r="L81" s="425">
        <f>'ONS CPIH Inputs'!$B$100</f>
        <v>98</v>
      </c>
      <c r="M81" s="425">
        <f>'ONS CPIH Inputs'!$B$112</f>
        <v>99.6</v>
      </c>
      <c r="N81" s="425">
        <f>'ONS CPIH Inputs'!$B$124</f>
        <v>100</v>
      </c>
      <c r="O81" s="425">
        <f>'ONS CPIH Inputs'!$B$136</f>
        <v>100.9</v>
      </c>
      <c r="P81" s="425">
        <f>'ONS CPIH Inputs'!$B$148</f>
        <v>103.5</v>
      </c>
      <c r="Q81" s="497"/>
      <c r="R81" s="497"/>
      <c r="S81" s="497"/>
      <c r="T81" s="497"/>
      <c r="U81" s="497"/>
      <c r="V81" s="497"/>
      <c r="W81" s="497"/>
      <c r="X81" s="497"/>
      <c r="Y81" s="497"/>
      <c r="Z81" s="497"/>
      <c r="AA81" s="497"/>
      <c r="AB81" s="497"/>
      <c r="AC81" s="436"/>
    </row>
    <row r="82" spans="1:29" s="374" customFormat="1" hidden="1" outlineLevel="1">
      <c r="A82" s="392"/>
      <c r="B82" s="392"/>
      <c r="C82" s="415"/>
      <c r="D82" s="426"/>
      <c r="E82" s="378" t="s">
        <v>600</v>
      </c>
      <c r="F82" s="379"/>
      <c r="G82" s="378" t="str">
        <f>$G$30</f>
        <v xml:space="preserve"> nr </v>
      </c>
      <c r="H82" s="378"/>
      <c r="I82" s="378"/>
      <c r="J82" s="425">
        <f>'ONS CPIH Inputs'!$B$77</f>
        <v>93.9</v>
      </c>
      <c r="K82" s="425">
        <f>'ONS CPIH Inputs'!$B$89</f>
        <v>96.1</v>
      </c>
      <c r="L82" s="425">
        <f>'ONS CPIH Inputs'!$B$101</f>
        <v>98.4</v>
      </c>
      <c r="M82" s="425">
        <f>'ONS CPIH Inputs'!$B$113</f>
        <v>99.9</v>
      </c>
      <c r="N82" s="425">
        <f>'ONS CPIH Inputs'!$B$125</f>
        <v>100.3</v>
      </c>
      <c r="O82" s="425">
        <f>'ONS CPIH Inputs'!$B$137</f>
        <v>101.2</v>
      </c>
      <c r="P82" s="425">
        <f>'ONS CPIH Inputs'!$B$149</f>
        <v>104</v>
      </c>
      <c r="Q82" s="497"/>
      <c r="R82" s="497"/>
      <c r="S82" s="497"/>
      <c r="T82" s="497"/>
      <c r="U82" s="497"/>
      <c r="V82" s="497"/>
      <c r="W82" s="497"/>
      <c r="X82" s="497"/>
      <c r="Y82" s="497"/>
      <c r="Z82" s="497"/>
      <c r="AA82" s="497"/>
      <c r="AB82" s="497"/>
      <c r="AC82" s="435"/>
    </row>
    <row r="83" spans="1:29" s="374" customFormat="1" hidden="1" outlineLevel="1">
      <c r="A83" s="396"/>
      <c r="B83" s="396"/>
      <c r="C83" s="377"/>
      <c r="D83" s="426"/>
      <c r="E83" s="378" t="s">
        <v>601</v>
      </c>
      <c r="F83" s="379"/>
      <c r="G83" s="378" t="str">
        <f>$G$31</f>
        <v xml:space="preserve"> nr </v>
      </c>
      <c r="H83" s="123"/>
      <c r="I83" s="123"/>
      <c r="J83" s="425">
        <f>'ONS CPIH Inputs'!$B$78</f>
        <v>94.5</v>
      </c>
      <c r="K83" s="425">
        <f>'ONS CPIH Inputs'!$B$90</f>
        <v>96.4</v>
      </c>
      <c r="L83" s="425">
        <f>'ONS CPIH Inputs'!$B$102</f>
        <v>98.7</v>
      </c>
      <c r="M83" s="425">
        <f>'ONS CPIH Inputs'!$B$114</f>
        <v>100</v>
      </c>
      <c r="N83" s="425">
        <f>'ONS CPIH Inputs'!$B$126</f>
        <v>100.2</v>
      </c>
      <c r="O83" s="425">
        <f>'ONS CPIH Inputs'!$B$138</f>
        <v>101.5</v>
      </c>
      <c r="P83" s="425">
        <f>'ONS CPIH Inputs'!$B$150</f>
        <v>104.3</v>
      </c>
      <c r="Q83" s="497"/>
      <c r="R83" s="497"/>
      <c r="S83" s="497"/>
      <c r="T83" s="497"/>
      <c r="U83" s="497"/>
      <c r="V83" s="497"/>
      <c r="W83" s="497"/>
      <c r="X83" s="497"/>
      <c r="Y83" s="497"/>
      <c r="Z83" s="497"/>
      <c r="AA83" s="497"/>
      <c r="AB83" s="497"/>
      <c r="AC83" s="435"/>
    </row>
    <row r="84" spans="1:29" s="374" customFormat="1" hidden="1" outlineLevel="1">
      <c r="A84" s="396"/>
      <c r="B84" s="396"/>
      <c r="C84" s="377"/>
      <c r="D84" s="378"/>
      <c r="E84" s="378" t="s">
        <v>602</v>
      </c>
      <c r="F84" s="379"/>
      <c r="G84" s="378" t="str">
        <f>$G$32</f>
        <v xml:space="preserve"> nr </v>
      </c>
      <c r="H84" s="378"/>
      <c r="I84" s="378"/>
      <c r="J84" s="425">
        <f>'ONS CPIH Inputs'!$B$79</f>
        <v>94.5</v>
      </c>
      <c r="K84" s="425">
        <f>'ONS CPIH Inputs'!$B$91</f>
        <v>96.8</v>
      </c>
      <c r="L84" s="425">
        <f>'ONS CPIH Inputs'!$B$103</f>
        <v>98.8</v>
      </c>
      <c r="M84" s="425">
        <f>'ONS CPIH Inputs'!$B$115</f>
        <v>100.1</v>
      </c>
      <c r="N84" s="425">
        <f>'ONS CPIH Inputs'!$B$127</f>
        <v>100.3</v>
      </c>
      <c r="O84" s="425">
        <f>'ONS CPIH Inputs'!$B$139</f>
        <v>101.6</v>
      </c>
      <c r="P84" s="425">
        <f>'ONS CPIH Inputs'!$B$151</f>
        <v>104.4</v>
      </c>
      <c r="Q84" s="497"/>
      <c r="R84" s="497"/>
      <c r="S84" s="497"/>
      <c r="T84" s="497"/>
      <c r="U84" s="497"/>
      <c r="V84" s="497"/>
      <c r="W84" s="497"/>
      <c r="X84" s="497"/>
      <c r="Y84" s="497"/>
      <c r="Z84" s="497"/>
      <c r="AA84" s="497"/>
      <c r="AB84" s="497"/>
      <c r="AC84" s="428"/>
    </row>
    <row r="85" spans="1:29" s="395" customFormat="1" ht="12.75" hidden="1" customHeight="1" outlineLevel="1">
      <c r="A85" s="437"/>
      <c r="B85" s="438"/>
      <c r="C85" s="125"/>
      <c r="D85" s="438"/>
      <c r="E85" s="378" t="s">
        <v>603</v>
      </c>
      <c r="F85" s="448"/>
      <c r="G85" s="378" t="str">
        <f>$G$33</f>
        <v xml:space="preserve"> nr </v>
      </c>
      <c r="H85" s="448"/>
      <c r="I85" s="448"/>
      <c r="J85" s="425">
        <f>'ONS CPIH Inputs'!$B$80</f>
        <v>94.7</v>
      </c>
      <c r="K85" s="425">
        <f>'ONS CPIH Inputs'!$B$92</f>
        <v>97</v>
      </c>
      <c r="L85" s="425">
        <f>'ONS CPIH Inputs'!$B$104</f>
        <v>98.8</v>
      </c>
      <c r="M85" s="425">
        <f>'ONS CPIH Inputs'!$B$116</f>
        <v>99.9</v>
      </c>
      <c r="N85" s="425">
        <f>'ONS CPIH Inputs'!$B$128</f>
        <v>100.3</v>
      </c>
      <c r="O85" s="425">
        <f>'ONS CPIH Inputs'!$B$140</f>
        <v>101.8</v>
      </c>
      <c r="P85" s="425">
        <f>'ONS CPIH Inputs'!$B$152</f>
        <v>104.7</v>
      </c>
      <c r="Q85" s="497"/>
      <c r="R85" s="497"/>
      <c r="S85" s="497"/>
      <c r="T85" s="497"/>
      <c r="U85" s="497"/>
      <c r="V85" s="497"/>
      <c r="W85" s="497"/>
      <c r="X85" s="497"/>
      <c r="Y85" s="497"/>
      <c r="Z85" s="497"/>
      <c r="AA85" s="497"/>
      <c r="AB85" s="497"/>
      <c r="AC85" s="445"/>
    </row>
    <row r="86" spans="1:29" s="374" customFormat="1" hidden="1" outlineLevel="1">
      <c r="A86" s="396"/>
      <c r="B86" s="396"/>
      <c r="C86" s="377"/>
      <c r="D86" s="426"/>
      <c r="E86" s="378" t="s">
        <v>604</v>
      </c>
      <c r="F86" s="418"/>
      <c r="G86" s="378" t="str">
        <f>$G$34</f>
        <v xml:space="preserve"> nr </v>
      </c>
      <c r="H86" s="416"/>
      <c r="I86" s="416"/>
      <c r="J86" s="425">
        <f>'ONS CPIH Inputs'!$B$81</f>
        <v>95</v>
      </c>
      <c r="K86" s="425">
        <f>'ONS CPIH Inputs'!$B$93</f>
        <v>97.3</v>
      </c>
      <c r="L86" s="425">
        <f>'ONS CPIH Inputs'!$B$105</f>
        <v>99.2</v>
      </c>
      <c r="M86" s="425">
        <f>'ONS CPIH Inputs'!$B$117</f>
        <v>99.9</v>
      </c>
      <c r="N86" s="425">
        <f>'ONS CPIH Inputs'!$B$129</f>
        <v>100.4</v>
      </c>
      <c r="O86" s="425">
        <f>'ONS CPIH Inputs'!$B$141</f>
        <v>102.2</v>
      </c>
      <c r="P86" s="425">
        <f>'ONS CPIH Inputs'!$B$153</f>
        <v>105</v>
      </c>
      <c r="Q86" s="497"/>
      <c r="R86" s="497"/>
      <c r="S86" s="497"/>
      <c r="T86" s="497"/>
      <c r="U86" s="497"/>
      <c r="V86" s="497"/>
      <c r="W86" s="497"/>
      <c r="X86" s="497"/>
      <c r="Y86" s="497"/>
      <c r="Z86" s="497"/>
      <c r="AA86" s="497"/>
      <c r="AB86" s="497"/>
      <c r="AC86" s="435"/>
    </row>
    <row r="87" spans="1:29" s="374" customFormat="1" hidden="1" outlineLevel="1">
      <c r="A87" s="396"/>
      <c r="B87" s="396"/>
      <c r="C87" s="377"/>
      <c r="D87" s="378"/>
      <c r="E87" s="378" t="s">
        <v>605</v>
      </c>
      <c r="F87" s="379"/>
      <c r="G87" s="378" t="str">
        <f>$G$35</f>
        <v xml:space="preserve"> nr </v>
      </c>
      <c r="H87" s="378"/>
      <c r="I87" s="378"/>
      <c r="J87" s="425">
        <f>'ONS CPIH Inputs'!$B$82</f>
        <v>94.7</v>
      </c>
      <c r="K87" s="425">
        <f>'ONS CPIH Inputs'!$B$94</f>
        <v>97</v>
      </c>
      <c r="L87" s="425">
        <f>'ONS CPIH Inputs'!$B$106</f>
        <v>98.7</v>
      </c>
      <c r="M87" s="425">
        <f>'ONS CPIH Inputs'!$B$118</f>
        <v>99.2</v>
      </c>
      <c r="N87" s="425">
        <f>'ONS CPIH Inputs'!$B$130</f>
        <v>99.9</v>
      </c>
      <c r="O87" s="425">
        <f>'ONS CPIH Inputs'!$B$142</f>
        <v>101.8</v>
      </c>
      <c r="P87" s="425">
        <f>'ONS CPIH Inputs'!$B$154</f>
        <v>104.5</v>
      </c>
      <c r="Q87" s="497"/>
      <c r="R87" s="497"/>
      <c r="S87" s="497"/>
      <c r="T87" s="497"/>
      <c r="U87" s="497"/>
      <c r="V87" s="497"/>
      <c r="W87" s="497"/>
      <c r="X87" s="497"/>
      <c r="Y87" s="497"/>
      <c r="Z87" s="497"/>
      <c r="AA87" s="497"/>
      <c r="AB87" s="497"/>
      <c r="AC87" s="428"/>
    </row>
    <row r="88" spans="1:29" s="374" customFormat="1" hidden="1" outlineLevel="1">
      <c r="A88" s="396"/>
      <c r="B88" s="396"/>
      <c r="C88" s="377"/>
      <c r="D88" s="378"/>
      <c r="E88" s="378" t="s">
        <v>606</v>
      </c>
      <c r="F88" s="379"/>
      <c r="G88" s="378" t="str">
        <f>$G$36</f>
        <v xml:space="preserve"> nr </v>
      </c>
      <c r="H88" s="378"/>
      <c r="I88" s="378"/>
      <c r="J88" s="425">
        <f>'ONS CPIH Inputs'!$B$83</f>
        <v>95.2</v>
      </c>
      <c r="K88" s="425">
        <f>'ONS CPIH Inputs'!$B$95</f>
        <v>97.5</v>
      </c>
      <c r="L88" s="425">
        <f>'ONS CPIH Inputs'!$B$107</f>
        <v>99.1</v>
      </c>
      <c r="M88" s="425">
        <f>'ONS CPIH Inputs'!$B$119</f>
        <v>99.5</v>
      </c>
      <c r="N88" s="425">
        <f>'ONS CPIH Inputs'!$B$131</f>
        <v>100.1</v>
      </c>
      <c r="O88" s="425">
        <f>'ONS CPIH Inputs'!$B$143</f>
        <v>102.4</v>
      </c>
      <c r="P88" s="425">
        <f>'ONS CPIH Inputs'!$B$155</f>
        <v>104.9</v>
      </c>
      <c r="Q88" s="497"/>
      <c r="R88" s="497"/>
      <c r="S88" s="497"/>
      <c r="T88" s="497"/>
      <c r="U88" s="497"/>
      <c r="V88" s="497"/>
      <c r="W88" s="497"/>
      <c r="X88" s="497"/>
      <c r="Y88" s="497"/>
      <c r="Z88" s="497"/>
      <c r="AA88" s="497"/>
      <c r="AB88" s="497"/>
      <c r="AC88" s="428"/>
    </row>
    <row r="89" spans="1:29" s="395" customFormat="1" ht="12.75" hidden="1" customHeight="1" outlineLevel="1">
      <c r="A89" s="437"/>
      <c r="B89" s="438"/>
      <c r="C89" s="439"/>
      <c r="D89" s="438"/>
      <c r="E89" s="378" t="s">
        <v>607</v>
      </c>
      <c r="F89" s="350"/>
      <c r="G89" s="378" t="str">
        <f>$G$37</f>
        <v xml:space="preserve"> nr </v>
      </c>
      <c r="H89" s="442"/>
      <c r="J89" s="425">
        <f>'ONS CPIH Inputs'!$B$84</f>
        <v>95.4</v>
      </c>
      <c r="K89" s="425">
        <f>'ONS CPIH Inputs'!$B$96</f>
        <v>97.8</v>
      </c>
      <c r="L89" s="425">
        <f>'ONS CPIH Inputs'!$B$108</f>
        <v>99.3</v>
      </c>
      <c r="M89" s="425">
        <f>'ONS CPIH Inputs'!$B$120</f>
        <v>99.6</v>
      </c>
      <c r="N89" s="425">
        <f>'ONS CPIH Inputs'!$B$132</f>
        <v>100.4</v>
      </c>
      <c r="O89" s="425">
        <f>'ONS CPIH Inputs'!$B$144</f>
        <v>102.7</v>
      </c>
      <c r="P89" s="425">
        <f>'ONS CPIH Inputs'!$B$156</f>
        <v>105.1</v>
      </c>
      <c r="Q89" s="497"/>
      <c r="R89" s="497"/>
      <c r="S89" s="497"/>
      <c r="T89" s="497"/>
      <c r="U89" s="497"/>
      <c r="V89" s="497"/>
      <c r="W89" s="497"/>
      <c r="X89" s="497"/>
      <c r="Y89" s="497"/>
      <c r="Z89" s="497"/>
      <c r="AA89" s="497"/>
      <c r="AB89" s="497"/>
      <c r="AC89" s="447"/>
    </row>
    <row r="90" spans="1:29" s="395" customFormat="1" ht="12.75" hidden="1" customHeight="1" outlineLevel="1">
      <c r="A90" s="437"/>
      <c r="B90" s="438"/>
      <c r="C90" s="439"/>
      <c r="D90" s="438"/>
      <c r="E90" s="378"/>
      <c r="F90" s="350"/>
      <c r="G90" s="378"/>
      <c r="H90" s="442"/>
      <c r="J90" s="417"/>
      <c r="K90" s="417"/>
      <c r="L90" s="417"/>
      <c r="M90" s="417"/>
      <c r="N90" s="417"/>
      <c r="O90" s="417"/>
      <c r="P90" s="417"/>
      <c r="Q90" s="417"/>
      <c r="R90" s="417"/>
      <c r="S90" s="417"/>
      <c r="T90" s="417"/>
      <c r="U90" s="417"/>
      <c r="V90" s="417"/>
      <c r="W90" s="417"/>
      <c r="X90" s="417"/>
      <c r="Y90" s="417"/>
      <c r="Z90" s="417"/>
      <c r="AA90" s="417"/>
      <c r="AB90" s="417"/>
      <c r="AC90" s="447"/>
    </row>
    <row r="91" spans="1:29" s="395" customFormat="1" ht="12.75" hidden="1" customHeight="1" outlineLevel="1">
      <c r="A91" s="437"/>
      <c r="B91" s="438"/>
      <c r="C91" s="439"/>
      <c r="D91" s="438"/>
      <c r="E91" s="378"/>
      <c r="F91" s="350"/>
      <c r="G91" s="378"/>
      <c r="H91" s="442"/>
      <c r="I91" s="442"/>
      <c r="J91" s="442"/>
      <c r="K91" s="442"/>
      <c r="L91" s="442"/>
      <c r="M91" s="442"/>
      <c r="N91" s="442"/>
      <c r="O91" s="442"/>
      <c r="P91" s="442"/>
      <c r="Q91" s="417"/>
      <c r="R91" s="417"/>
      <c r="S91" s="417"/>
      <c r="T91" s="417"/>
      <c r="U91" s="417"/>
      <c r="V91" s="417"/>
      <c r="W91" s="417"/>
      <c r="X91" s="417"/>
      <c r="Y91" s="417"/>
      <c r="Z91" s="417"/>
      <c r="AA91" s="417"/>
      <c r="AB91" s="417"/>
      <c r="AC91" s="447"/>
    </row>
    <row r="92" spans="1:29" s="395" customFormat="1" ht="12.75" hidden="1" customHeight="1" outlineLevel="1">
      <c r="A92" s="419" t="str">
        <f>$A$39</f>
        <v>C Indexation rate for index linked debt percentage increase</v>
      </c>
      <c r="B92" s="438"/>
      <c r="C92" s="439"/>
      <c r="D92" s="438"/>
      <c r="E92" s="378"/>
      <c r="F92" s="350"/>
      <c r="G92" s="378"/>
      <c r="H92" s="442"/>
      <c r="I92" s="442"/>
      <c r="J92" s="442"/>
      <c r="K92" s="442"/>
      <c r="L92" s="442"/>
      <c r="M92" s="442"/>
      <c r="N92" s="442"/>
      <c r="O92" s="442"/>
      <c r="P92" s="442"/>
      <c r="Q92" s="442"/>
      <c r="R92" s="442"/>
      <c r="S92" s="442"/>
      <c r="T92" s="442"/>
      <c r="U92" s="442"/>
      <c r="V92" s="442"/>
      <c r="W92" s="442"/>
      <c r="X92" s="442"/>
      <c r="Y92" s="442"/>
      <c r="Z92" s="442"/>
      <c r="AA92" s="442"/>
      <c r="AB92" s="442"/>
      <c r="AC92" s="447"/>
    </row>
    <row r="93" spans="1:29" s="374" customFormat="1" hidden="1" outlineLevel="1">
      <c r="A93" s="396"/>
      <c r="B93" s="396"/>
      <c r="C93" s="377"/>
      <c r="D93" s="426"/>
      <c r="E93" s="378" t="s">
        <v>608</v>
      </c>
      <c r="F93" s="379"/>
      <c r="G93" s="378" t="str">
        <f>$G$40</f>
        <v xml:space="preserve"> % </v>
      </c>
      <c r="H93" s="378"/>
      <c r="I93" s="378"/>
      <c r="J93" s="497"/>
      <c r="K93" s="497"/>
      <c r="L93" s="497"/>
      <c r="M93" s="497"/>
      <c r="N93" s="497"/>
      <c r="O93" s="497"/>
      <c r="P93" s="497"/>
      <c r="Q93" s="497"/>
      <c r="R93" s="497"/>
      <c r="S93" s="497"/>
      <c r="T93" s="497"/>
      <c r="U93" s="497"/>
      <c r="V93" s="497"/>
      <c r="W93" s="497"/>
      <c r="X93" s="497"/>
      <c r="Y93" s="497"/>
      <c r="Z93" s="497"/>
      <c r="AA93" s="497"/>
      <c r="AB93" s="497"/>
      <c r="AC93" s="447"/>
    </row>
    <row r="94" spans="1:29" s="374" customFormat="1" hidden="1" outlineLevel="1">
      <c r="A94" s="396"/>
      <c r="B94" s="396"/>
      <c r="C94" s="377"/>
      <c r="D94" s="426"/>
      <c r="E94" s="378"/>
      <c r="F94" s="379"/>
      <c r="G94" s="378"/>
      <c r="H94" s="378"/>
      <c r="I94" s="378"/>
      <c r="J94" s="378"/>
      <c r="K94" s="378"/>
      <c r="L94" s="378"/>
      <c r="M94" s="378"/>
      <c r="N94" s="378"/>
      <c r="O94" s="378"/>
      <c r="P94" s="378"/>
      <c r="Q94" s="378"/>
      <c r="R94" s="378"/>
      <c r="S94" s="378"/>
      <c r="T94" s="378"/>
      <c r="U94" s="378"/>
      <c r="V94" s="378"/>
      <c r="W94" s="378"/>
      <c r="X94" s="378"/>
      <c r="Y94" s="378"/>
      <c r="Z94" s="378"/>
      <c r="AA94" s="378"/>
      <c r="AB94" s="378"/>
      <c r="AC94" s="447"/>
    </row>
    <row r="95" spans="1:29" s="374" customFormat="1" hidden="1" outlineLevel="1">
      <c r="A95" s="419" t="str">
        <f>$A$42</f>
        <v>D Financial year average indices</v>
      </c>
      <c r="B95" s="396"/>
      <c r="C95" s="377"/>
      <c r="D95" s="426"/>
      <c r="E95" s="378"/>
      <c r="F95" s="379"/>
      <c r="G95" s="378"/>
      <c r="H95" s="378"/>
      <c r="I95" s="378"/>
      <c r="J95" s="378"/>
      <c r="K95" s="378"/>
      <c r="L95" s="378"/>
      <c r="M95" s="378"/>
      <c r="N95" s="378"/>
      <c r="O95" s="378"/>
      <c r="P95" s="378"/>
      <c r="Q95" s="378"/>
      <c r="R95" s="378"/>
      <c r="S95" s="378"/>
      <c r="T95" s="378"/>
      <c r="U95" s="378"/>
      <c r="V95" s="378"/>
      <c r="W95" s="378"/>
      <c r="X95" s="378"/>
      <c r="Y95" s="378"/>
      <c r="Z95" s="378"/>
      <c r="AA95" s="378"/>
      <c r="AB95" s="378"/>
      <c r="AC95" s="428"/>
    </row>
    <row r="96" spans="1:29" s="374" customFormat="1" hidden="1" outlineLevel="1">
      <c r="A96" s="396"/>
      <c r="B96" s="396"/>
      <c r="C96" s="377"/>
      <c r="D96" s="378"/>
      <c r="E96" s="378" t="s">
        <v>609</v>
      </c>
      <c r="F96" s="379"/>
      <c r="G96" s="378" t="str">
        <f>$G$43</f>
        <v xml:space="preserve"> nr </v>
      </c>
      <c r="H96" s="378"/>
      <c r="I96" s="378"/>
      <c r="J96" s="470">
        <f t="shared" ref="J96:AB96" si="3">IF(SUM(J63:J74)=0,0,AVERAGE(J63:J74))</f>
        <v>237.3416666666667</v>
      </c>
      <c r="K96" s="470">
        <f t="shared" si="3"/>
        <v>244.67499999999998</v>
      </c>
      <c r="L96" s="470">
        <f t="shared" si="3"/>
        <v>251.73333333333335</v>
      </c>
      <c r="M96" s="470">
        <f t="shared" si="3"/>
        <v>256.66666666666669</v>
      </c>
      <c r="N96" s="470">
        <f t="shared" si="3"/>
        <v>259.43333333333334</v>
      </c>
      <c r="O96" s="470">
        <f t="shared" si="3"/>
        <v>264.99166666666673</v>
      </c>
      <c r="P96" s="470">
        <f t="shared" si="3"/>
        <v>274.90833333333336</v>
      </c>
      <c r="Q96" s="470">
        <f t="shared" si="3"/>
        <v>0</v>
      </c>
      <c r="R96" s="470">
        <f t="shared" si="3"/>
        <v>0</v>
      </c>
      <c r="S96" s="470">
        <f t="shared" si="3"/>
        <v>0</v>
      </c>
      <c r="T96" s="470">
        <f t="shared" si="3"/>
        <v>0</v>
      </c>
      <c r="U96" s="470">
        <f t="shared" si="3"/>
        <v>0</v>
      </c>
      <c r="V96" s="470">
        <f t="shared" si="3"/>
        <v>0</v>
      </c>
      <c r="W96" s="470">
        <f t="shared" si="3"/>
        <v>0</v>
      </c>
      <c r="X96" s="470">
        <f t="shared" si="3"/>
        <v>0</v>
      </c>
      <c r="Y96" s="470">
        <f t="shared" si="3"/>
        <v>0</v>
      </c>
      <c r="Z96" s="470">
        <f t="shared" si="3"/>
        <v>0</v>
      </c>
      <c r="AA96" s="470">
        <f t="shared" si="3"/>
        <v>0</v>
      </c>
      <c r="AB96" s="470">
        <f t="shared" si="3"/>
        <v>0</v>
      </c>
      <c r="AC96" s="428"/>
    </row>
    <row r="97" spans="1:29" s="374" customFormat="1" ht="12.75" hidden="1" customHeight="1" outlineLevel="1">
      <c r="A97" s="424"/>
      <c r="B97" s="424"/>
      <c r="C97" s="424"/>
      <c r="D97" s="438"/>
      <c r="E97" s="378" t="s">
        <v>610</v>
      </c>
      <c r="F97" s="352"/>
      <c r="G97" s="378" t="str">
        <f>$G$44</f>
        <v xml:space="preserve"> nr </v>
      </c>
      <c r="H97" s="424"/>
      <c r="I97" s="378"/>
      <c r="J97" s="470">
        <f>IF(SUM(J78:J89)=0,0,AVERAGE(J78:J89))</f>
        <v>94.308333333333351</v>
      </c>
      <c r="K97" s="470">
        <f t="shared" ref="K97:AB97" si="4">IF(SUM(K78:K89)=0,0,AVERAGE(K78:K89))</f>
        <v>96.583333333333314</v>
      </c>
      <c r="L97" s="470">
        <f t="shared" si="4"/>
        <v>98.600000000000009</v>
      </c>
      <c r="M97" s="470">
        <f t="shared" si="4"/>
        <v>99.72499999999998</v>
      </c>
      <c r="N97" s="470">
        <f t="shared" si="4"/>
        <v>100.16666666666667</v>
      </c>
      <c r="O97" s="470">
        <f t="shared" si="4"/>
        <v>101.54166666666667</v>
      </c>
      <c r="P97" s="470">
        <f t="shared" si="4"/>
        <v>104.21666666666665</v>
      </c>
      <c r="Q97" s="470">
        <f t="shared" si="4"/>
        <v>0</v>
      </c>
      <c r="R97" s="470">
        <f t="shared" si="4"/>
        <v>0</v>
      </c>
      <c r="S97" s="470">
        <f t="shared" si="4"/>
        <v>0</v>
      </c>
      <c r="T97" s="470">
        <f t="shared" si="4"/>
        <v>0</v>
      </c>
      <c r="U97" s="470">
        <f t="shared" si="4"/>
        <v>0</v>
      </c>
      <c r="V97" s="470">
        <f t="shared" si="4"/>
        <v>0</v>
      </c>
      <c r="W97" s="470">
        <f t="shared" si="4"/>
        <v>0</v>
      </c>
      <c r="X97" s="470">
        <f t="shared" si="4"/>
        <v>0</v>
      </c>
      <c r="Y97" s="470">
        <f t="shared" si="4"/>
        <v>0</v>
      </c>
      <c r="Z97" s="470">
        <f t="shared" si="4"/>
        <v>0</v>
      </c>
      <c r="AA97" s="470">
        <f t="shared" si="4"/>
        <v>0</v>
      </c>
      <c r="AB97" s="470">
        <f t="shared" si="4"/>
        <v>0</v>
      </c>
      <c r="AC97" s="446"/>
    </row>
    <row r="98" spans="1:29" s="374" customFormat="1" ht="12.75" hidden="1" customHeight="1" outlineLevel="1">
      <c r="A98" s="424"/>
      <c r="B98" s="424"/>
      <c r="C98" s="424"/>
      <c r="D98" s="438"/>
      <c r="E98" s="378"/>
      <c r="F98" s="352"/>
      <c r="G98" s="378"/>
      <c r="H98" s="424"/>
      <c r="I98" s="424"/>
      <c r="J98" s="424"/>
      <c r="K98" s="424"/>
      <c r="L98" s="424"/>
      <c r="M98" s="424"/>
      <c r="N98" s="424"/>
      <c r="O98" s="424"/>
      <c r="P98" s="424"/>
      <c r="Q98" s="424"/>
      <c r="R98" s="424"/>
      <c r="S98" s="424"/>
      <c r="T98" s="424"/>
      <c r="U98" s="424"/>
      <c r="V98" s="424"/>
      <c r="W98" s="424"/>
      <c r="X98" s="424"/>
      <c r="Y98" s="424"/>
      <c r="Z98" s="424"/>
      <c r="AA98" s="424"/>
      <c r="AB98" s="424"/>
      <c r="AC98" s="446"/>
    </row>
    <row r="99" spans="1:29" s="374" customFormat="1" ht="12.75" hidden="1" customHeight="1" outlineLevel="1">
      <c r="A99" s="419" t="str">
        <f>$A$46</f>
        <v>E Year on year % change</v>
      </c>
      <c r="B99" s="424"/>
      <c r="C99" s="424"/>
      <c r="D99" s="438"/>
      <c r="E99" s="378"/>
      <c r="F99" s="352"/>
      <c r="G99" s="378"/>
      <c r="H99" s="424"/>
      <c r="I99" s="424"/>
      <c r="J99" s="424"/>
      <c r="K99" s="424"/>
      <c r="L99" s="424"/>
      <c r="M99" s="424"/>
      <c r="N99" s="424"/>
      <c r="O99" s="424"/>
      <c r="P99" s="424"/>
      <c r="Q99" s="424"/>
      <c r="R99" s="424"/>
      <c r="S99" s="424"/>
      <c r="T99" s="424"/>
      <c r="U99" s="424"/>
      <c r="V99" s="424"/>
      <c r="W99" s="424"/>
      <c r="X99" s="424"/>
      <c r="Y99" s="424"/>
      <c r="Z99" s="424"/>
      <c r="AA99" s="424"/>
      <c r="AB99" s="424"/>
      <c r="AC99" s="446"/>
    </row>
    <row r="100" spans="1:29" s="374" customFormat="1" ht="12.75" hidden="1" customHeight="1" outlineLevel="1">
      <c r="A100" s="424"/>
      <c r="B100" s="424"/>
      <c r="C100" s="424"/>
      <c r="D100" s="438"/>
      <c r="E100" s="378" t="s">
        <v>611</v>
      </c>
      <c r="F100" s="352"/>
      <c r="G100" s="378" t="str">
        <f>$G$47</f>
        <v xml:space="preserve"> nr </v>
      </c>
      <c r="H100" s="424"/>
      <c r="I100" s="378"/>
      <c r="J100" s="451"/>
      <c r="K100" s="494">
        <f t="shared" ref="K100:AB100" si="5" xml:space="preserve"> IF(K70=0,0,K70 / J70 -1)</f>
        <v>2.9769392033542896E-2</v>
      </c>
      <c r="L100" s="494">
        <f t="shared" si="5"/>
        <v>2.6465798045602673E-2</v>
      </c>
      <c r="M100" s="494">
        <f t="shared" si="5"/>
        <v>1.983339944466489E-2</v>
      </c>
      <c r="N100" s="494">
        <f t="shared" si="5"/>
        <v>1.0501750291715295E-2</v>
      </c>
      <c r="O100" s="494">
        <f t="shared" si="5"/>
        <v>2.1939953810623525E-2</v>
      </c>
      <c r="P100" s="494">
        <f t="shared" si="5"/>
        <v>3.8794726930320156E-2</v>
      </c>
      <c r="Q100" s="494">
        <f t="shared" si="5"/>
        <v>0</v>
      </c>
      <c r="R100" s="494">
        <f t="shared" si="5"/>
        <v>0</v>
      </c>
      <c r="S100" s="494">
        <f t="shared" si="5"/>
        <v>0</v>
      </c>
      <c r="T100" s="494">
        <f t="shared" si="5"/>
        <v>0</v>
      </c>
      <c r="U100" s="494">
        <f t="shared" si="5"/>
        <v>0</v>
      </c>
      <c r="V100" s="494">
        <f t="shared" si="5"/>
        <v>0</v>
      </c>
      <c r="W100" s="494">
        <f t="shared" si="5"/>
        <v>0</v>
      </c>
      <c r="X100" s="494">
        <f t="shared" si="5"/>
        <v>0</v>
      </c>
      <c r="Y100" s="494">
        <f t="shared" si="5"/>
        <v>0</v>
      </c>
      <c r="Z100" s="494">
        <f t="shared" si="5"/>
        <v>0</v>
      </c>
      <c r="AA100" s="494">
        <f t="shared" si="5"/>
        <v>0</v>
      </c>
      <c r="AB100" s="494">
        <f t="shared" si="5"/>
        <v>0</v>
      </c>
      <c r="AC100" s="446"/>
    </row>
    <row r="101" spans="1:29" s="374" customFormat="1" ht="12.75" hidden="1" customHeight="1" outlineLevel="1">
      <c r="A101" s="424"/>
      <c r="B101" s="424"/>
      <c r="C101" s="424"/>
      <c r="D101" s="438"/>
      <c r="E101" s="378" t="s">
        <v>612</v>
      </c>
      <c r="F101" s="352"/>
      <c r="G101" s="378" t="str">
        <f>$G$48</f>
        <v xml:space="preserve"> nr </v>
      </c>
      <c r="H101" s="424"/>
      <c r="I101" s="378"/>
      <c r="J101" s="451"/>
      <c r="K101" s="494">
        <f xml:space="preserve"> IF(K96=0,0,K96 / J96 -1)</f>
        <v>3.0897791510129391E-2</v>
      </c>
      <c r="L101" s="494">
        <f t="shared" ref="L101:AB101" si="6" xml:space="preserve"> IF(L96=0,0,L96 / K96 -1)</f>
        <v>2.8847791287762714E-2</v>
      </c>
      <c r="M101" s="494">
        <f t="shared" si="6"/>
        <v>1.9597457627118731E-2</v>
      </c>
      <c r="N101" s="494">
        <f t="shared" si="6"/>
        <v>1.0779220779220777E-2</v>
      </c>
      <c r="O101" s="494">
        <f t="shared" si="6"/>
        <v>2.1424900424001248E-2</v>
      </c>
      <c r="P101" s="494">
        <f t="shared" si="6"/>
        <v>3.7422560457875953E-2</v>
      </c>
      <c r="Q101" s="494">
        <f t="shared" si="6"/>
        <v>0</v>
      </c>
      <c r="R101" s="494">
        <f t="shared" si="6"/>
        <v>0</v>
      </c>
      <c r="S101" s="494">
        <f t="shared" si="6"/>
        <v>0</v>
      </c>
      <c r="T101" s="494">
        <f t="shared" si="6"/>
        <v>0</v>
      </c>
      <c r="U101" s="494">
        <f t="shared" si="6"/>
        <v>0</v>
      </c>
      <c r="V101" s="494">
        <f t="shared" si="6"/>
        <v>0</v>
      </c>
      <c r="W101" s="494">
        <f t="shared" si="6"/>
        <v>0</v>
      </c>
      <c r="X101" s="494">
        <f t="shared" si="6"/>
        <v>0</v>
      </c>
      <c r="Y101" s="494">
        <f t="shared" si="6"/>
        <v>0</v>
      </c>
      <c r="Z101" s="494">
        <f t="shared" si="6"/>
        <v>0</v>
      </c>
      <c r="AA101" s="494">
        <f t="shared" si="6"/>
        <v>0</v>
      </c>
      <c r="AB101" s="494">
        <f t="shared" si="6"/>
        <v>0</v>
      </c>
      <c r="AC101" s="446"/>
    </row>
    <row r="102" spans="1:29" s="374" customFormat="1" ht="12.75" hidden="1" customHeight="1" outlineLevel="1">
      <c r="A102" s="424"/>
      <c r="B102" s="424"/>
      <c r="C102" s="424"/>
      <c r="D102" s="438"/>
      <c r="E102" s="378" t="s">
        <v>613</v>
      </c>
      <c r="F102" s="352"/>
      <c r="G102" s="378" t="str">
        <f>$G$49</f>
        <v xml:space="preserve"> nr </v>
      </c>
      <c r="H102" s="424"/>
      <c r="I102" s="378"/>
      <c r="J102" s="451"/>
      <c r="K102" s="494">
        <f t="shared" ref="K102:AB102" si="7" xml:space="preserve"> IF(K74=0,0,K74 / J74 -1)</f>
        <v>3.2807308970099536E-2</v>
      </c>
      <c r="L102" s="494">
        <f t="shared" si="7"/>
        <v>2.4527543224768911E-2</v>
      </c>
      <c r="M102" s="494">
        <f t="shared" si="7"/>
        <v>9.0266875981162009E-3</v>
      </c>
      <c r="N102" s="494">
        <f t="shared" si="7"/>
        <v>1.5558148580318898E-2</v>
      </c>
      <c r="O102" s="494">
        <f t="shared" si="7"/>
        <v>3.1405591727307502E-2</v>
      </c>
      <c r="P102" s="494">
        <f t="shared" si="7"/>
        <v>3.3419977720014815E-2</v>
      </c>
      <c r="Q102" s="494">
        <f t="shared" si="7"/>
        <v>0</v>
      </c>
      <c r="R102" s="494">
        <f t="shared" si="7"/>
        <v>0</v>
      </c>
      <c r="S102" s="494">
        <f t="shared" si="7"/>
        <v>0</v>
      </c>
      <c r="T102" s="494">
        <f t="shared" si="7"/>
        <v>0</v>
      </c>
      <c r="U102" s="494">
        <f t="shared" si="7"/>
        <v>0</v>
      </c>
      <c r="V102" s="494">
        <f t="shared" si="7"/>
        <v>0</v>
      </c>
      <c r="W102" s="494">
        <f t="shared" si="7"/>
        <v>0</v>
      </c>
      <c r="X102" s="494">
        <f t="shared" si="7"/>
        <v>0</v>
      </c>
      <c r="Y102" s="494">
        <f t="shared" si="7"/>
        <v>0</v>
      </c>
      <c r="Z102" s="494">
        <f t="shared" si="7"/>
        <v>0</v>
      </c>
      <c r="AA102" s="494">
        <f t="shared" si="7"/>
        <v>0</v>
      </c>
      <c r="AB102" s="494">
        <f t="shared" si="7"/>
        <v>0</v>
      </c>
      <c r="AC102" s="446"/>
    </row>
    <row r="103" spans="1:29" s="374" customFormat="1" ht="12.75" hidden="1" customHeight="1" outlineLevel="1">
      <c r="A103" s="424"/>
      <c r="B103" s="424"/>
      <c r="C103" s="424"/>
      <c r="D103" s="438"/>
      <c r="E103" s="378" t="s">
        <v>614</v>
      </c>
      <c r="F103" s="352"/>
      <c r="G103" s="378" t="str">
        <f>$G$50</f>
        <v xml:space="preserve"> nr </v>
      </c>
      <c r="H103" s="424"/>
      <c r="I103" s="378"/>
      <c r="J103" s="451"/>
      <c r="K103" s="494">
        <f xml:space="preserve"> IF(K85=0,0,K85 / J85 -1)</f>
        <v>2.428722280887019E-2</v>
      </c>
      <c r="L103" s="494">
        <f t="shared" ref="L103:AB103" si="8" xml:space="preserve"> IF(L85=0,0,L85 / K85 -1)</f>
        <v>1.8556701030927769E-2</v>
      </c>
      <c r="M103" s="494">
        <f t="shared" si="8"/>
        <v>1.1133603238866474E-2</v>
      </c>
      <c r="N103" s="494">
        <f t="shared" si="8"/>
        <v>4.0040040040039138E-3</v>
      </c>
      <c r="O103" s="494">
        <f t="shared" si="8"/>
        <v>1.4955134596211339E-2</v>
      </c>
      <c r="P103" s="494">
        <f t="shared" si="8"/>
        <v>2.8487229862475427E-2</v>
      </c>
      <c r="Q103" s="494">
        <f t="shared" si="8"/>
        <v>0</v>
      </c>
      <c r="R103" s="494">
        <f t="shared" si="8"/>
        <v>0</v>
      </c>
      <c r="S103" s="494">
        <f t="shared" si="8"/>
        <v>0</v>
      </c>
      <c r="T103" s="494">
        <f t="shared" si="8"/>
        <v>0</v>
      </c>
      <c r="U103" s="494">
        <f t="shared" si="8"/>
        <v>0</v>
      </c>
      <c r="V103" s="494">
        <f t="shared" si="8"/>
        <v>0</v>
      </c>
      <c r="W103" s="494">
        <f t="shared" si="8"/>
        <v>0</v>
      </c>
      <c r="X103" s="494">
        <f t="shared" si="8"/>
        <v>0</v>
      </c>
      <c r="Y103" s="494">
        <f t="shared" si="8"/>
        <v>0</v>
      </c>
      <c r="Z103" s="494">
        <f t="shared" si="8"/>
        <v>0</v>
      </c>
      <c r="AA103" s="494">
        <f t="shared" si="8"/>
        <v>0</v>
      </c>
      <c r="AB103" s="494">
        <f t="shared" si="8"/>
        <v>0</v>
      </c>
      <c r="AC103" s="446"/>
    </row>
    <row r="104" spans="1:29" s="374" customFormat="1" ht="12.75" hidden="1" customHeight="1" outlineLevel="1">
      <c r="A104" s="424"/>
      <c r="B104" s="424"/>
      <c r="C104" s="424"/>
      <c r="D104" s="438"/>
      <c r="E104" s="378" t="s">
        <v>615</v>
      </c>
      <c r="F104" s="352"/>
      <c r="G104" s="378" t="str">
        <f>$G$51</f>
        <v xml:space="preserve"> nr </v>
      </c>
      <c r="H104" s="424"/>
      <c r="I104" s="378"/>
      <c r="J104" s="451"/>
      <c r="K104" s="494">
        <f xml:space="preserve"> IF(K97=0,0,K97 / J97 -1)</f>
        <v>2.4123000795263305E-2</v>
      </c>
      <c r="L104" s="494">
        <f t="shared" ref="L104:AB104" si="9" xml:space="preserve"> IF(L97=0,0,L97 / K97 -1)</f>
        <v>2.088006902502193E-2</v>
      </c>
      <c r="M104" s="494">
        <f t="shared" si="9"/>
        <v>1.1409736308316099E-2</v>
      </c>
      <c r="N104" s="494">
        <f t="shared" si="9"/>
        <v>4.4288459931480784E-3</v>
      </c>
      <c r="O104" s="494">
        <f t="shared" si="9"/>
        <v>1.3727121464226277E-2</v>
      </c>
      <c r="P104" s="494">
        <f t="shared" si="9"/>
        <v>2.6343865408288814E-2</v>
      </c>
      <c r="Q104" s="494">
        <f t="shared" si="9"/>
        <v>0</v>
      </c>
      <c r="R104" s="494">
        <f t="shared" si="9"/>
        <v>0</v>
      </c>
      <c r="S104" s="494">
        <f t="shared" si="9"/>
        <v>0</v>
      </c>
      <c r="T104" s="494">
        <f t="shared" si="9"/>
        <v>0</v>
      </c>
      <c r="U104" s="494">
        <f t="shared" si="9"/>
        <v>0</v>
      </c>
      <c r="V104" s="494">
        <f t="shared" si="9"/>
        <v>0</v>
      </c>
      <c r="W104" s="494">
        <f t="shared" si="9"/>
        <v>0</v>
      </c>
      <c r="X104" s="494">
        <f t="shared" si="9"/>
        <v>0</v>
      </c>
      <c r="Y104" s="494">
        <f t="shared" si="9"/>
        <v>0</v>
      </c>
      <c r="Z104" s="494">
        <f t="shared" si="9"/>
        <v>0</v>
      </c>
      <c r="AA104" s="494">
        <f t="shared" si="9"/>
        <v>0</v>
      </c>
      <c r="AB104" s="494">
        <f t="shared" si="9"/>
        <v>0</v>
      </c>
      <c r="AC104" s="446"/>
    </row>
    <row r="105" spans="1:29" s="374" customFormat="1" ht="12.75" hidden="1" customHeight="1" outlineLevel="1">
      <c r="A105" s="424"/>
      <c r="B105" s="424"/>
      <c r="C105" s="424"/>
      <c r="D105" s="438"/>
      <c r="E105" s="378" t="s">
        <v>616</v>
      </c>
      <c r="F105" s="352"/>
      <c r="G105" s="378" t="str">
        <f>$G$52</f>
        <v xml:space="preserve"> nr </v>
      </c>
      <c r="H105" s="424"/>
      <c r="I105" s="378"/>
      <c r="J105" s="451"/>
      <c r="K105" s="494">
        <f xml:space="preserve"> IF(K89=0,0,K89 / J89 -1)</f>
        <v>2.515723270440251E-2</v>
      </c>
      <c r="L105" s="494">
        <f t="shared" ref="L105:AB105" si="10" xml:space="preserve"> IF(L89=0,0,L89 / K89 -1)</f>
        <v>1.5337423312883347E-2</v>
      </c>
      <c r="M105" s="494">
        <f t="shared" si="10"/>
        <v>3.0211480362536403E-3</v>
      </c>
      <c r="N105" s="494">
        <f t="shared" si="10"/>
        <v>8.0321285140563248E-3</v>
      </c>
      <c r="O105" s="494">
        <f t="shared" si="10"/>
        <v>2.2908366533864521E-2</v>
      </c>
      <c r="P105" s="494">
        <f t="shared" si="10"/>
        <v>2.3369036027263812E-2</v>
      </c>
      <c r="Q105" s="494">
        <f t="shared" si="10"/>
        <v>0</v>
      </c>
      <c r="R105" s="494">
        <f t="shared" si="10"/>
        <v>0</v>
      </c>
      <c r="S105" s="494">
        <f t="shared" si="10"/>
        <v>0</v>
      </c>
      <c r="T105" s="494">
        <f t="shared" si="10"/>
        <v>0</v>
      </c>
      <c r="U105" s="494">
        <f t="shared" si="10"/>
        <v>0</v>
      </c>
      <c r="V105" s="494">
        <f t="shared" si="10"/>
        <v>0</v>
      </c>
      <c r="W105" s="494">
        <f t="shared" si="10"/>
        <v>0</v>
      </c>
      <c r="X105" s="494">
        <f t="shared" si="10"/>
        <v>0</v>
      </c>
      <c r="Y105" s="494">
        <f t="shared" si="10"/>
        <v>0</v>
      </c>
      <c r="Z105" s="494">
        <f t="shared" si="10"/>
        <v>0</v>
      </c>
      <c r="AA105" s="494">
        <f t="shared" si="10"/>
        <v>0</v>
      </c>
      <c r="AB105" s="494">
        <f t="shared" si="10"/>
        <v>0</v>
      </c>
      <c r="AC105" s="446"/>
    </row>
    <row r="106" spans="1:29" s="374" customFormat="1" ht="12.75" hidden="1" customHeight="1" outlineLevel="1">
      <c r="A106" s="424"/>
      <c r="B106" s="424"/>
      <c r="C106" s="424"/>
      <c r="D106" s="438"/>
      <c r="E106" s="378" t="s">
        <v>617</v>
      </c>
      <c r="F106" s="352"/>
      <c r="G106" s="378" t="str">
        <f>$G$53</f>
        <v xml:space="preserve"> nr </v>
      </c>
      <c r="H106" s="424"/>
      <c r="I106" s="378"/>
      <c r="J106" s="451"/>
      <c r="K106" s="494">
        <f>K101 - K104</f>
        <v>6.7747907148660858E-3</v>
      </c>
      <c r="L106" s="494">
        <f t="shared" ref="L106:AB106" si="11">L101 - L104</f>
        <v>7.967722262740784E-3</v>
      </c>
      <c r="M106" s="494">
        <f t="shared" si="11"/>
        <v>8.1877213188026321E-3</v>
      </c>
      <c r="N106" s="494">
        <f t="shared" si="11"/>
        <v>6.3503747860726989E-3</v>
      </c>
      <c r="O106" s="494">
        <f t="shared" si="11"/>
        <v>7.6977789597749702E-3</v>
      </c>
      <c r="P106" s="494">
        <f t="shared" si="11"/>
        <v>1.1078695049587139E-2</v>
      </c>
      <c r="Q106" s="494">
        <f t="shared" si="11"/>
        <v>0</v>
      </c>
      <c r="R106" s="494">
        <f t="shared" si="11"/>
        <v>0</v>
      </c>
      <c r="S106" s="494">
        <f t="shared" si="11"/>
        <v>0</v>
      </c>
      <c r="T106" s="494">
        <f t="shared" si="11"/>
        <v>0</v>
      </c>
      <c r="U106" s="494">
        <f t="shared" si="11"/>
        <v>0</v>
      </c>
      <c r="V106" s="494">
        <f t="shared" si="11"/>
        <v>0</v>
      </c>
      <c r="W106" s="494">
        <f t="shared" si="11"/>
        <v>0</v>
      </c>
      <c r="X106" s="494">
        <f t="shared" si="11"/>
        <v>0</v>
      </c>
      <c r="Y106" s="494">
        <f t="shared" si="11"/>
        <v>0</v>
      </c>
      <c r="Z106" s="494">
        <f t="shared" si="11"/>
        <v>0</v>
      </c>
      <c r="AA106" s="494">
        <f t="shared" si="11"/>
        <v>0</v>
      </c>
      <c r="AB106" s="494">
        <f t="shared" si="11"/>
        <v>0</v>
      </c>
      <c r="AC106" s="446"/>
    </row>
    <row r="107" spans="1:29" s="374" customFormat="1" ht="12.75" hidden="1" customHeight="1" outlineLevel="1">
      <c r="A107" s="424"/>
      <c r="B107" s="424"/>
      <c r="C107" s="424"/>
      <c r="D107" s="438"/>
      <c r="E107" s="378"/>
      <c r="F107" s="352"/>
      <c r="G107" s="378"/>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46"/>
    </row>
    <row r="108" spans="1:29" s="374" customFormat="1" ht="12.75" hidden="1" customHeight="1" outlineLevel="1">
      <c r="A108" s="419" t="str">
        <f>$A$55</f>
        <v>F Long term inflation rates</v>
      </c>
      <c r="B108" s="424"/>
      <c r="C108" s="424"/>
      <c r="D108" s="438"/>
      <c r="E108" s="378"/>
      <c r="F108" s="352"/>
      <c r="G108" s="378"/>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46"/>
    </row>
    <row r="109" spans="1:29" s="374" customFormat="1" ht="12.75" hidden="1" customHeight="1" outlineLevel="1">
      <c r="A109" s="424"/>
      <c r="B109" s="424"/>
      <c r="C109" s="424"/>
      <c r="D109" s="438"/>
      <c r="E109" s="378" t="s">
        <v>618</v>
      </c>
      <c r="F109" s="352"/>
      <c r="G109" s="378" t="str">
        <f>$G$56</f>
        <v xml:space="preserve"> % </v>
      </c>
      <c r="H109" s="424"/>
      <c r="I109" s="378"/>
      <c r="J109" s="497"/>
      <c r="K109" s="497"/>
      <c r="L109" s="497"/>
      <c r="M109" s="497"/>
      <c r="N109" s="497"/>
      <c r="O109" s="497"/>
      <c r="P109" s="497"/>
      <c r="Q109" s="497"/>
      <c r="R109" s="497"/>
      <c r="S109" s="497"/>
      <c r="T109" s="497"/>
      <c r="U109" s="497"/>
      <c r="V109" s="497"/>
      <c r="W109" s="497"/>
      <c r="X109" s="497"/>
      <c r="Y109" s="497"/>
      <c r="Z109" s="497"/>
      <c r="AA109" s="497"/>
      <c r="AB109" s="497"/>
      <c r="AC109" s="446"/>
    </row>
    <row r="110" spans="1:29" s="374" customFormat="1" ht="12.75" hidden="1" customHeight="1" outlineLevel="1">
      <c r="A110" s="424"/>
      <c r="B110" s="424"/>
      <c r="C110" s="424"/>
      <c r="D110" s="438"/>
      <c r="E110" s="378" t="s">
        <v>619</v>
      </c>
      <c r="F110" s="352"/>
      <c r="G110" s="378" t="str">
        <f>$G$57</f>
        <v xml:space="preserve"> % </v>
      </c>
      <c r="H110" s="424"/>
      <c r="I110" s="378"/>
      <c r="J110" s="497"/>
      <c r="K110" s="497"/>
      <c r="L110" s="497"/>
      <c r="M110" s="497"/>
      <c r="N110" s="497"/>
      <c r="O110" s="497"/>
      <c r="P110" s="497"/>
      <c r="Q110" s="497"/>
      <c r="R110" s="497"/>
      <c r="S110" s="497"/>
      <c r="T110" s="497"/>
      <c r="U110" s="497"/>
      <c r="V110" s="497"/>
      <c r="W110" s="497"/>
      <c r="X110" s="497"/>
      <c r="Y110" s="497"/>
      <c r="Z110" s="497"/>
      <c r="AA110" s="497"/>
      <c r="AB110" s="497"/>
      <c r="AC110" s="446"/>
    </row>
    <row r="111" spans="1:29" s="374" customFormat="1">
      <c r="A111" s="406"/>
      <c r="B111" s="396"/>
      <c r="C111" s="377"/>
      <c r="D111" s="378"/>
      <c r="E111" s="378"/>
      <c r="F111" s="378"/>
      <c r="G111" s="378"/>
      <c r="H111" s="378"/>
      <c r="I111" s="378"/>
      <c r="J111" s="376"/>
      <c r="K111" s="376"/>
      <c r="L111" s="376"/>
      <c r="M111" s="376"/>
      <c r="N111" s="376"/>
      <c r="O111" s="376"/>
      <c r="P111" s="376"/>
      <c r="Q111" s="376"/>
      <c r="R111" s="378"/>
      <c r="S111" s="378"/>
      <c r="T111" s="378"/>
      <c r="U111" s="378"/>
      <c r="V111" s="378"/>
      <c r="W111" s="378"/>
      <c r="X111" s="378"/>
      <c r="Y111" s="378"/>
      <c r="Z111" s="378"/>
      <c r="AA111" s="378"/>
      <c r="AB111" s="378"/>
      <c r="AC111" s="428"/>
    </row>
    <row r="112" spans="1:29" collapsed="1">
      <c r="A112" s="113" t="s">
        <v>472</v>
      </c>
      <c r="B112" s="113"/>
      <c r="C112" s="114"/>
      <c r="D112" s="113"/>
      <c r="E112" s="113"/>
      <c r="F112" s="113"/>
      <c r="G112" s="113"/>
      <c r="H112" s="113"/>
      <c r="I112" s="113"/>
      <c r="J112" s="113"/>
      <c r="K112" s="421"/>
      <c r="L112" s="421"/>
      <c r="M112" s="421"/>
      <c r="N112" s="421"/>
      <c r="O112" s="421"/>
      <c r="P112" s="421"/>
      <c r="Q112" s="421"/>
      <c r="R112" s="113"/>
      <c r="S112" s="113"/>
      <c r="T112" s="113"/>
      <c r="U112" s="113"/>
      <c r="V112" s="113"/>
      <c r="W112" s="113"/>
      <c r="X112" s="113"/>
      <c r="Y112" s="113"/>
      <c r="Z112" s="113"/>
      <c r="AA112" s="113"/>
      <c r="AB112" s="113"/>
      <c r="AC112" s="96"/>
    </row>
    <row r="113" spans="1:29" hidden="1" outlineLevel="1">
      <c r="I113" s="378"/>
      <c r="J113" s="378"/>
      <c r="R113" s="378"/>
      <c r="S113" s="378"/>
      <c r="T113" s="378"/>
      <c r="U113" s="378"/>
      <c r="V113" s="378"/>
      <c r="W113" s="378"/>
      <c r="X113" s="378"/>
      <c r="Y113" s="378"/>
      <c r="Z113" s="378"/>
      <c r="AA113" s="378"/>
      <c r="AB113" s="378"/>
    </row>
    <row r="114" spans="1:29" s="115" customFormat="1" ht="12.75" hidden="1" customHeight="1" outlineLevel="1">
      <c r="A114" s="419" t="s">
        <v>473</v>
      </c>
      <c r="B114" s="419"/>
      <c r="C114" s="379"/>
      <c r="D114" s="419"/>
      <c r="E114" s="419"/>
      <c r="F114" s="419"/>
      <c r="G114" s="419"/>
      <c r="H114" s="93"/>
      <c r="I114" s="419"/>
      <c r="J114" s="419"/>
      <c r="K114" s="419"/>
      <c r="L114" s="419"/>
      <c r="M114" s="419"/>
      <c r="N114" s="419"/>
      <c r="O114" s="419"/>
      <c r="P114" s="419"/>
      <c r="Q114" s="419"/>
      <c r="R114" s="419"/>
      <c r="S114" s="419"/>
      <c r="T114" s="419"/>
      <c r="U114" s="419"/>
      <c r="V114" s="419"/>
      <c r="W114" s="419"/>
      <c r="X114" s="419"/>
      <c r="Y114" s="419"/>
      <c r="Z114" s="419"/>
      <c r="AA114" s="419"/>
      <c r="AB114" s="419"/>
      <c r="AC114" s="96"/>
    </row>
    <row r="115" spans="1:29" hidden="1" outlineLevel="1">
      <c r="A115" s="396"/>
      <c r="B115" s="396"/>
      <c r="C115" s="377"/>
      <c r="D115" s="378"/>
      <c r="E115" s="378" t="s">
        <v>620</v>
      </c>
      <c r="F115" s="378"/>
      <c r="G115" s="378" t="str">
        <f>$G$10</f>
        <v xml:space="preserve"> nr </v>
      </c>
      <c r="J115" s="470">
        <f>COUNTIF(J116:J127,"&gt;1")</f>
        <v>12</v>
      </c>
      <c r="K115" s="470">
        <f t="shared" ref="K115:AB115" si="12">COUNTIF(K116:K127,"&gt;1")</f>
        <v>12</v>
      </c>
      <c r="L115" s="470">
        <f t="shared" si="12"/>
        <v>12</v>
      </c>
      <c r="M115" s="470">
        <f t="shared" si="12"/>
        <v>12</v>
      </c>
      <c r="N115" s="470">
        <f t="shared" si="12"/>
        <v>12</v>
      </c>
      <c r="O115" s="470">
        <f t="shared" si="12"/>
        <v>12</v>
      </c>
      <c r="P115" s="470">
        <f t="shared" si="12"/>
        <v>12</v>
      </c>
      <c r="Q115" s="470">
        <f t="shared" si="12"/>
        <v>12</v>
      </c>
      <c r="R115" s="470">
        <f t="shared" si="12"/>
        <v>12</v>
      </c>
      <c r="S115" s="470">
        <f t="shared" si="12"/>
        <v>12</v>
      </c>
      <c r="T115" s="470">
        <f t="shared" si="12"/>
        <v>12</v>
      </c>
      <c r="U115" s="470">
        <f t="shared" si="12"/>
        <v>12</v>
      </c>
      <c r="V115" s="470">
        <f t="shared" si="12"/>
        <v>12</v>
      </c>
      <c r="W115" s="470">
        <f t="shared" si="12"/>
        <v>12</v>
      </c>
      <c r="X115" s="470">
        <f t="shared" si="12"/>
        <v>0</v>
      </c>
      <c r="Y115" s="470">
        <f t="shared" si="12"/>
        <v>0</v>
      </c>
      <c r="Z115" s="470">
        <f t="shared" si="12"/>
        <v>0</v>
      </c>
      <c r="AA115" s="470">
        <f t="shared" si="12"/>
        <v>0</v>
      </c>
      <c r="AB115" s="470">
        <f t="shared" si="12"/>
        <v>0</v>
      </c>
    </row>
    <row r="116" spans="1:29" hidden="1" outlineLevel="1">
      <c r="A116" s="396"/>
      <c r="B116" s="396"/>
      <c r="C116" s="377"/>
      <c r="D116" s="378"/>
      <c r="E116" s="473" t="str">
        <f xml:space="preserve"> InpOverride!E$44</f>
        <v>Retail Price Index for April - Override data</v>
      </c>
      <c r="F116" s="473">
        <f xml:space="preserve"> InpOverride!F$44</f>
        <v>0</v>
      </c>
      <c r="G116" s="473" t="str">
        <f xml:space="preserve"> InpOverride!G$44</f>
        <v xml:space="preserve"> nr </v>
      </c>
      <c r="H116" s="473">
        <f xml:space="preserve"> InpOverride!H$44</f>
        <v>0</v>
      </c>
      <c r="I116" s="473">
        <f xml:space="preserve"> InpOverride!I$44</f>
        <v>0</v>
      </c>
      <c r="J116" s="425">
        <f xml:space="preserve"> InpOverride!J$44</f>
        <v>234.4</v>
      </c>
      <c r="K116" s="425">
        <f xml:space="preserve"> InpOverride!K$44</f>
        <v>242.5</v>
      </c>
      <c r="L116" s="425">
        <f xml:space="preserve"> InpOverride!L$44</f>
        <v>249.5</v>
      </c>
      <c r="M116" s="425">
        <f xml:space="preserve"> InpOverride!M$44</f>
        <v>255.7</v>
      </c>
      <c r="N116" s="425">
        <f xml:space="preserve"> InpOverride!N$44</f>
        <v>258</v>
      </c>
      <c r="O116" s="425">
        <f xml:space="preserve"> InpOverride!O$44</f>
        <v>261.39999999999998</v>
      </c>
      <c r="P116" s="425">
        <f xml:space="preserve"> InpOverride!P$44</f>
        <v>270.60000000000002</v>
      </c>
      <c r="Q116" s="425">
        <f xml:space="preserve"> InpOverride!Q$44</f>
        <v>279.7</v>
      </c>
      <c r="R116" s="425">
        <f xml:space="preserve"> InpOverride!R$44</f>
        <v>288.2</v>
      </c>
      <c r="S116" s="425">
        <f xml:space="preserve"> InpOverride!S$44</f>
        <v>296.81994379694231</v>
      </c>
      <c r="T116" s="425">
        <f xml:space="preserve"> InpOverride!T$44</f>
        <v>305.32865399748647</v>
      </c>
      <c r="U116" s="425">
        <f xml:space="preserve"> InpOverride!U$44</f>
        <v>314.69193444620061</v>
      </c>
      <c r="V116" s="425">
        <f xml:space="preserve"> InpOverride!V$44</f>
        <v>324.76207634847918</v>
      </c>
      <c r="W116" s="425">
        <f xml:space="preserve"> InpOverride!W$44</f>
        <v>335.15446279163058</v>
      </c>
      <c r="X116" s="425">
        <f xml:space="preserve"> InpOverride!X$44</f>
        <v>0</v>
      </c>
      <c r="Y116" s="425">
        <f xml:space="preserve"> InpOverride!Y$44</f>
        <v>0</v>
      </c>
      <c r="Z116" s="425">
        <f xml:space="preserve"> InpOverride!Z$44</f>
        <v>0</v>
      </c>
      <c r="AA116" s="425">
        <f xml:space="preserve"> InpOverride!AA$44</f>
        <v>0</v>
      </c>
      <c r="AB116" s="425">
        <f xml:space="preserve"> InpOverride!AB$44</f>
        <v>0</v>
      </c>
    </row>
    <row r="117" spans="1:29" hidden="1" outlineLevel="1">
      <c r="A117" s="396"/>
      <c r="B117" s="396"/>
      <c r="C117" s="377"/>
      <c r="D117" s="378"/>
      <c r="E117" s="473" t="str">
        <f xml:space="preserve"> InpOverride!E$45</f>
        <v>Retail Price Index for May - Override data</v>
      </c>
      <c r="F117" s="473">
        <f xml:space="preserve"> InpOverride!F$45</f>
        <v>0</v>
      </c>
      <c r="G117" s="473" t="str">
        <f xml:space="preserve"> InpOverride!G$45</f>
        <v xml:space="preserve"> nr </v>
      </c>
      <c r="H117" s="473">
        <f xml:space="preserve"> InpOverride!H$45</f>
        <v>0</v>
      </c>
      <c r="I117" s="473">
        <f xml:space="preserve"> InpOverride!I$45</f>
        <v>0</v>
      </c>
      <c r="J117" s="425">
        <f xml:space="preserve"> InpOverride!J$45</f>
        <v>235.2</v>
      </c>
      <c r="K117" s="425">
        <f xml:space="preserve"> InpOverride!K$45</f>
        <v>242.4</v>
      </c>
      <c r="L117" s="425">
        <f xml:space="preserve"> InpOverride!L$45</f>
        <v>250</v>
      </c>
      <c r="M117" s="425">
        <f xml:space="preserve"> InpOverride!M$45</f>
        <v>255.9</v>
      </c>
      <c r="N117" s="425">
        <f xml:space="preserve"> InpOverride!N$45</f>
        <v>258.5</v>
      </c>
      <c r="O117" s="425">
        <f xml:space="preserve"> InpOverride!O$45</f>
        <v>262.10000000000002</v>
      </c>
      <c r="P117" s="425">
        <f xml:space="preserve"> InpOverride!P$45</f>
        <v>271.7</v>
      </c>
      <c r="Q117" s="425">
        <f xml:space="preserve"> InpOverride!Q$45</f>
        <v>280.7</v>
      </c>
      <c r="R117" s="425">
        <f xml:space="preserve"> InpOverride!R$45</f>
        <v>289.2</v>
      </c>
      <c r="S117" s="425">
        <f xml:space="preserve"> InpOverride!S$45</f>
        <v>297.50379137925444</v>
      </c>
      <c r="T117" s="425">
        <f xml:space="preserve"> InpOverride!T$45</f>
        <v>306.08167682745864</v>
      </c>
      <c r="U117" s="425">
        <f xml:space="preserve"> InpOverride!U$45</f>
        <v>315.51905088813692</v>
      </c>
      <c r="V117" s="425">
        <f xml:space="preserve"> InpOverride!V$45</f>
        <v>325.61566051655751</v>
      </c>
      <c r="W117" s="425">
        <f xml:space="preserve"> InpOverride!W$45</f>
        <v>336.03536165308736</v>
      </c>
      <c r="X117" s="425">
        <f xml:space="preserve"> InpOverride!X$45</f>
        <v>0</v>
      </c>
      <c r="Y117" s="425">
        <f xml:space="preserve"> InpOverride!Y$45</f>
        <v>0</v>
      </c>
      <c r="Z117" s="425">
        <f xml:space="preserve"> InpOverride!Z$45</f>
        <v>0</v>
      </c>
      <c r="AA117" s="425">
        <f xml:space="preserve"> InpOverride!AA$45</f>
        <v>0</v>
      </c>
      <c r="AB117" s="425">
        <f xml:space="preserve"> InpOverride!AB$45</f>
        <v>0</v>
      </c>
    </row>
    <row r="118" spans="1:29" hidden="1" outlineLevel="1">
      <c r="A118" s="396"/>
      <c r="B118" s="396"/>
      <c r="C118" s="377"/>
      <c r="D118" s="428" t="s">
        <v>53</v>
      </c>
      <c r="E118" s="473" t="str">
        <f xml:space="preserve"> InpOverride!E$46</f>
        <v>Retail Price Index for June - Override data</v>
      </c>
      <c r="F118" s="473">
        <f xml:space="preserve"> InpOverride!F$46</f>
        <v>0</v>
      </c>
      <c r="G118" s="473" t="str">
        <f xml:space="preserve"> InpOverride!G$46</f>
        <v xml:space="preserve"> nr </v>
      </c>
      <c r="H118" s="473">
        <f xml:space="preserve"> InpOverride!H$46</f>
        <v>0</v>
      </c>
      <c r="I118" s="473">
        <f xml:space="preserve"> InpOverride!I$46</f>
        <v>0</v>
      </c>
      <c r="J118" s="425">
        <f xml:space="preserve"> InpOverride!J$46</f>
        <v>235.2</v>
      </c>
      <c r="K118" s="425">
        <f xml:space="preserve"> InpOverride!K$46</f>
        <v>241.8</v>
      </c>
      <c r="L118" s="425">
        <f xml:space="preserve"> InpOverride!L$46</f>
        <v>249.7</v>
      </c>
      <c r="M118" s="425">
        <f xml:space="preserve"> InpOverride!M$46</f>
        <v>256.3</v>
      </c>
      <c r="N118" s="425">
        <f xml:space="preserve"> InpOverride!N$46</f>
        <v>258.89999999999998</v>
      </c>
      <c r="O118" s="425">
        <f xml:space="preserve"> InpOverride!O$46</f>
        <v>263.10000000000002</v>
      </c>
      <c r="P118" s="425">
        <f xml:space="preserve"> InpOverride!P$46</f>
        <v>272.3</v>
      </c>
      <c r="Q118" s="425">
        <f xml:space="preserve"> InpOverride!Q$46</f>
        <v>281.5</v>
      </c>
      <c r="R118" s="425">
        <f xml:space="preserve"> InpOverride!R$46</f>
        <v>289.60000000000002</v>
      </c>
      <c r="S118" s="425">
        <f xml:space="preserve"> InpOverride!S$46</f>
        <v>298.18921448748932</v>
      </c>
      <c r="T118" s="425">
        <f xml:space="preserve"> InpOverride!T$46</f>
        <v>306.8365568148742</v>
      </c>
      <c r="U118" s="425">
        <f xml:space="preserve"> InpOverride!U$46</f>
        <v>316.34834127078682</v>
      </c>
      <c r="V118" s="425">
        <f xml:space="preserve"> InpOverride!V$46</f>
        <v>326.47148819145218</v>
      </c>
      <c r="W118" s="425">
        <f xml:space="preserve"> InpOverride!W$46</f>
        <v>336.91857581357868</v>
      </c>
      <c r="X118" s="425">
        <f xml:space="preserve"> InpOverride!X$46</f>
        <v>0</v>
      </c>
      <c r="Y118" s="425">
        <f xml:space="preserve"> InpOverride!Y$46</f>
        <v>0</v>
      </c>
      <c r="Z118" s="425">
        <f xml:space="preserve"> InpOverride!Z$46</f>
        <v>0</v>
      </c>
      <c r="AA118" s="425">
        <f xml:space="preserve"> InpOverride!AA$46</f>
        <v>0</v>
      </c>
      <c r="AB118" s="425">
        <f xml:space="preserve"> InpOverride!AB$46</f>
        <v>0</v>
      </c>
      <c r="AC118" s="116"/>
    </row>
    <row r="119" spans="1:29" hidden="1" outlineLevel="1">
      <c r="A119" s="392"/>
      <c r="B119" s="392"/>
      <c r="C119" s="415"/>
      <c r="D119" s="426"/>
      <c r="E119" s="473" t="str">
        <f xml:space="preserve"> InpOverride!E$47</f>
        <v>Retail Price Index for July - Override data</v>
      </c>
      <c r="F119" s="473">
        <f xml:space="preserve"> InpOverride!F$47</f>
        <v>0</v>
      </c>
      <c r="G119" s="473" t="str">
        <f xml:space="preserve"> InpOverride!G$47</f>
        <v xml:space="preserve"> nr </v>
      </c>
      <c r="H119" s="473">
        <f xml:space="preserve"> InpOverride!H$47</f>
        <v>0</v>
      </c>
      <c r="I119" s="473">
        <f xml:space="preserve"> InpOverride!I$47</f>
        <v>0</v>
      </c>
      <c r="J119" s="425">
        <f xml:space="preserve"> InpOverride!J$47</f>
        <v>234.7</v>
      </c>
      <c r="K119" s="425">
        <f xml:space="preserve"> InpOverride!K$47</f>
        <v>242.1</v>
      </c>
      <c r="L119" s="425">
        <f xml:space="preserve"> InpOverride!L$47</f>
        <v>249.7</v>
      </c>
      <c r="M119" s="425">
        <f xml:space="preserve"> InpOverride!M$47</f>
        <v>256</v>
      </c>
      <c r="N119" s="425">
        <f xml:space="preserve"> InpOverride!N$47</f>
        <v>258.60000000000002</v>
      </c>
      <c r="O119" s="425">
        <f xml:space="preserve"> InpOverride!O$47</f>
        <v>263.39999999999998</v>
      </c>
      <c r="P119" s="425">
        <f xml:space="preserve"> InpOverride!P$47</f>
        <v>272.89999999999998</v>
      </c>
      <c r="Q119" s="425">
        <f xml:space="preserve"> InpOverride!Q$47</f>
        <v>281.7</v>
      </c>
      <c r="R119" s="425">
        <f xml:space="preserve"> InpOverride!R$47</f>
        <v>289.5</v>
      </c>
      <c r="S119" s="425">
        <f xml:space="preserve"> InpOverride!S$47</f>
        <v>298.87621675152292</v>
      </c>
      <c r="T119" s="425">
        <f xml:space="preserve"> InpOverride!T$47</f>
        <v>307.59329853998446</v>
      </c>
      <c r="U119" s="425">
        <f xml:space="preserve"> InpOverride!U$47</f>
        <v>317.17981130799899</v>
      </c>
      <c r="V119" s="425">
        <f xml:space="preserve"> InpOverride!V$47</f>
        <v>327.32956526985515</v>
      </c>
      <c r="W119" s="425">
        <f xml:space="preserve"> InpOverride!W$47</f>
        <v>337.80411135849056</v>
      </c>
      <c r="X119" s="425">
        <f xml:space="preserve"> InpOverride!X$47</f>
        <v>0</v>
      </c>
      <c r="Y119" s="425">
        <f xml:space="preserve"> InpOverride!Y$47</f>
        <v>0</v>
      </c>
      <c r="Z119" s="425">
        <f xml:space="preserve"> InpOverride!Z$47</f>
        <v>0</v>
      </c>
      <c r="AA119" s="425">
        <f xml:space="preserve"> InpOverride!AA$47</f>
        <v>0</v>
      </c>
      <c r="AB119" s="425">
        <f xml:space="preserve"> InpOverride!AB$47</f>
        <v>0</v>
      </c>
      <c r="AC119" s="116"/>
    </row>
    <row r="120" spans="1:29" hidden="1" outlineLevel="1">
      <c r="A120" s="396"/>
      <c r="B120" s="396"/>
      <c r="C120" s="377"/>
      <c r="D120" s="426"/>
      <c r="E120" s="473" t="str">
        <f xml:space="preserve"> InpOverride!E$48</f>
        <v>Retail Price Index for August - Override data</v>
      </c>
      <c r="F120" s="473">
        <f xml:space="preserve"> InpOverride!F$48</f>
        <v>0</v>
      </c>
      <c r="G120" s="473" t="str">
        <f xml:space="preserve"> InpOverride!G$48</f>
        <v xml:space="preserve"> nr </v>
      </c>
      <c r="H120" s="473">
        <f xml:space="preserve"> InpOverride!H$48</f>
        <v>0</v>
      </c>
      <c r="I120" s="473">
        <f xml:space="preserve"> InpOverride!I$48</f>
        <v>0</v>
      </c>
      <c r="J120" s="425">
        <f xml:space="preserve"> InpOverride!J$48</f>
        <v>236.1</v>
      </c>
      <c r="K120" s="425">
        <f xml:space="preserve"> InpOverride!K$48</f>
        <v>243</v>
      </c>
      <c r="L120" s="425">
        <f xml:space="preserve"> InpOverride!L$48</f>
        <v>251</v>
      </c>
      <c r="M120" s="425">
        <f xml:space="preserve"> InpOverride!M$48</f>
        <v>257</v>
      </c>
      <c r="N120" s="425">
        <f xml:space="preserve"> InpOverride!N$48</f>
        <v>259.8</v>
      </c>
      <c r="O120" s="425">
        <f xml:space="preserve"> InpOverride!O$48</f>
        <v>264.39999999999998</v>
      </c>
      <c r="P120" s="425">
        <f xml:space="preserve"> InpOverride!P$48</f>
        <v>274.7</v>
      </c>
      <c r="Q120" s="425">
        <f xml:space="preserve"> InpOverride!Q$48</f>
        <v>284.2</v>
      </c>
      <c r="R120" s="425">
        <f xml:space="preserve"> InpOverride!R$48</f>
        <v>291.5</v>
      </c>
      <c r="S120" s="425">
        <f xml:space="preserve"> InpOverride!S$48</f>
        <v>299.5648018095942</v>
      </c>
      <c r="T120" s="425">
        <f xml:space="preserve"> InpOverride!T$48</f>
        <v>308.35190659433681</v>
      </c>
      <c r="U120" s="425">
        <f xml:space="preserve"> InpOverride!U$48</f>
        <v>318.01346672864008</v>
      </c>
      <c r="V120" s="425">
        <f xml:space="preserve"> InpOverride!V$48</f>
        <v>328.1898976639568</v>
      </c>
      <c r="W120" s="425">
        <f xml:space="preserve"> InpOverride!W$48</f>
        <v>338.69197438920344</v>
      </c>
      <c r="X120" s="425">
        <f xml:space="preserve"> InpOverride!X$48</f>
        <v>0</v>
      </c>
      <c r="Y120" s="425">
        <f xml:space="preserve"> InpOverride!Y$48</f>
        <v>0</v>
      </c>
      <c r="Z120" s="425">
        <f xml:space="preserve"> InpOverride!Z$48</f>
        <v>0</v>
      </c>
      <c r="AA120" s="425">
        <f xml:space="preserve"> InpOverride!AA$48</f>
        <v>0</v>
      </c>
      <c r="AB120" s="425">
        <f xml:space="preserve"> InpOverride!AB$48</f>
        <v>0</v>
      </c>
      <c r="AC120" s="116"/>
    </row>
    <row r="121" spans="1:29" hidden="1" outlineLevel="1">
      <c r="A121" s="396"/>
      <c r="B121" s="396"/>
      <c r="C121" s="377"/>
      <c r="D121" s="426"/>
      <c r="E121" s="473" t="str">
        <f xml:space="preserve"> InpOverride!E$49</f>
        <v>Retail Price Index for September - Override data</v>
      </c>
      <c r="F121" s="473">
        <f xml:space="preserve"> InpOverride!F$49</f>
        <v>0</v>
      </c>
      <c r="G121" s="473" t="str">
        <f xml:space="preserve"> InpOverride!G$49</f>
        <v xml:space="preserve"> nr </v>
      </c>
      <c r="H121" s="473">
        <f xml:space="preserve"> InpOverride!H$49</f>
        <v>0</v>
      </c>
      <c r="I121" s="473">
        <f xml:space="preserve"> InpOverride!I$49</f>
        <v>0</v>
      </c>
      <c r="J121" s="425">
        <f xml:space="preserve"> InpOverride!J$49</f>
        <v>237.9</v>
      </c>
      <c r="K121" s="425">
        <f xml:space="preserve"> InpOverride!K$49</f>
        <v>244.2</v>
      </c>
      <c r="L121" s="425">
        <f xml:space="preserve"> InpOverride!L$49</f>
        <v>251.9</v>
      </c>
      <c r="M121" s="425">
        <f xml:space="preserve"> InpOverride!M$49</f>
        <v>257.60000000000002</v>
      </c>
      <c r="N121" s="425">
        <f xml:space="preserve"> InpOverride!N$49</f>
        <v>259.60000000000002</v>
      </c>
      <c r="O121" s="425">
        <f xml:space="preserve"> InpOverride!O$49</f>
        <v>264.89999999999998</v>
      </c>
      <c r="P121" s="425">
        <f xml:space="preserve"> InpOverride!P$49</f>
        <v>275.10000000000002</v>
      </c>
      <c r="Q121" s="425">
        <f xml:space="preserve"> InpOverride!Q$49</f>
        <v>284.10000000000002</v>
      </c>
      <c r="R121" s="425">
        <f xml:space="preserve"> InpOverride!R$49</f>
        <v>292.14789585630507</v>
      </c>
      <c r="S121" s="425">
        <f xml:space="preserve"> InpOverride!S$49</f>
        <v>300.25497330832422</v>
      </c>
      <c r="T121" s="425">
        <f xml:space="preserve"> InpOverride!T$49</f>
        <v>309.11238558080265</v>
      </c>
      <c r="U121" s="425">
        <f xml:space="preserve"> InpOverride!U$49</f>
        <v>318.84931327663418</v>
      </c>
      <c r="V121" s="425">
        <f xml:space="preserve"> InpOverride!V$49</f>
        <v>329.05249130148667</v>
      </c>
      <c r="W121" s="425">
        <f xml:space="preserve"> InpOverride!W$49</f>
        <v>339.58217102313426</v>
      </c>
      <c r="X121" s="425">
        <f xml:space="preserve"> InpOverride!X$49</f>
        <v>0</v>
      </c>
      <c r="Y121" s="425">
        <f xml:space="preserve"> InpOverride!Y$49</f>
        <v>0</v>
      </c>
      <c r="Z121" s="425">
        <f xml:space="preserve"> InpOverride!Z$49</f>
        <v>0</v>
      </c>
      <c r="AA121" s="425">
        <f xml:space="preserve"> InpOverride!AA$49</f>
        <v>0</v>
      </c>
      <c r="AB121" s="425">
        <f xml:space="preserve"> InpOverride!AB$49</f>
        <v>0</v>
      </c>
      <c r="AC121" s="116"/>
    </row>
    <row r="122" spans="1:29" hidden="1" outlineLevel="1">
      <c r="A122" s="396"/>
      <c r="B122" s="396"/>
      <c r="C122" s="377"/>
      <c r="D122" s="378"/>
      <c r="E122" s="473" t="str">
        <f xml:space="preserve"> InpOverride!E$50</f>
        <v>Retail Price Index for October - Override data</v>
      </c>
      <c r="F122" s="473">
        <f xml:space="preserve"> InpOverride!F$50</f>
        <v>0</v>
      </c>
      <c r="G122" s="473" t="str">
        <f xml:space="preserve"> InpOverride!G$50</f>
        <v xml:space="preserve"> nr </v>
      </c>
      <c r="H122" s="473">
        <f xml:space="preserve"> InpOverride!H$50</f>
        <v>0</v>
      </c>
      <c r="I122" s="473">
        <f xml:space="preserve"> InpOverride!I$50</f>
        <v>0</v>
      </c>
      <c r="J122" s="425">
        <f xml:space="preserve"> InpOverride!J$50</f>
        <v>238</v>
      </c>
      <c r="K122" s="425">
        <f xml:space="preserve"> InpOverride!K$50</f>
        <v>245.6</v>
      </c>
      <c r="L122" s="425">
        <f xml:space="preserve"> InpOverride!L$50</f>
        <v>251.9</v>
      </c>
      <c r="M122" s="425">
        <f xml:space="preserve"> InpOverride!M$50</f>
        <v>257.7</v>
      </c>
      <c r="N122" s="425">
        <f xml:space="preserve"> InpOverride!N$50</f>
        <v>259.5</v>
      </c>
      <c r="O122" s="425">
        <f xml:space="preserve"> InpOverride!O$50</f>
        <v>264.8</v>
      </c>
      <c r="P122" s="425">
        <f xml:space="preserve"> InpOverride!P$50</f>
        <v>275.3</v>
      </c>
      <c r="Q122" s="425">
        <f xml:space="preserve"> InpOverride!Q$50</f>
        <v>284.5</v>
      </c>
      <c r="R122" s="425">
        <f xml:space="preserve"> InpOverride!R$50</f>
        <v>292.79723174362425</v>
      </c>
      <c r="S122" s="425">
        <f xml:space="preserve"> InpOverride!S$50</f>
        <v>300.94673490273567</v>
      </c>
      <c r="T122" s="425">
        <f xml:space="preserve"> InpOverride!T$50</f>
        <v>309.87474011360524</v>
      </c>
      <c r="U122" s="425">
        <f xml:space="preserve"> InpOverride!U$50</f>
        <v>319.68735671100222</v>
      </c>
      <c r="V122" s="425">
        <f xml:space="preserve"> InpOverride!V$50</f>
        <v>329.91735212575446</v>
      </c>
      <c r="W122" s="425">
        <f xml:space="preserve"> InpOverride!W$50</f>
        <v>340.47470739377866</v>
      </c>
      <c r="X122" s="425">
        <f xml:space="preserve"> InpOverride!X$50</f>
        <v>0</v>
      </c>
      <c r="Y122" s="425">
        <f xml:space="preserve"> InpOverride!Y$50</f>
        <v>0</v>
      </c>
      <c r="Z122" s="425">
        <f xml:space="preserve"> InpOverride!Z$50</f>
        <v>0</v>
      </c>
      <c r="AA122" s="425">
        <f xml:space="preserve"> InpOverride!AA$50</f>
        <v>0</v>
      </c>
      <c r="AB122" s="425">
        <f xml:space="preserve"> InpOverride!AB$50</f>
        <v>0</v>
      </c>
    </row>
    <row r="123" spans="1:29" hidden="1" outlineLevel="1">
      <c r="A123" s="396"/>
      <c r="B123" s="396"/>
      <c r="C123" s="377"/>
      <c r="D123" s="378"/>
      <c r="E123" s="473" t="str">
        <f xml:space="preserve"> InpOverride!E$51</f>
        <v>Retail Price Index for November - Override data</v>
      </c>
      <c r="F123" s="473">
        <f xml:space="preserve"> InpOverride!F$51</f>
        <v>0</v>
      </c>
      <c r="G123" s="473" t="str">
        <f xml:space="preserve"> InpOverride!G$51</f>
        <v xml:space="preserve"> nr </v>
      </c>
      <c r="H123" s="473">
        <f xml:space="preserve"> InpOverride!H$51</f>
        <v>0</v>
      </c>
      <c r="I123" s="473">
        <f xml:space="preserve"> InpOverride!I$51</f>
        <v>0</v>
      </c>
      <c r="J123" s="425">
        <f xml:space="preserve"> InpOverride!J$51</f>
        <v>238.5</v>
      </c>
      <c r="K123" s="425">
        <f xml:space="preserve"> InpOverride!K$51</f>
        <v>245.6</v>
      </c>
      <c r="L123" s="425">
        <f xml:space="preserve"> InpOverride!L$51</f>
        <v>252.1</v>
      </c>
      <c r="M123" s="425">
        <f xml:space="preserve"> InpOverride!M$51</f>
        <v>257.10000000000002</v>
      </c>
      <c r="N123" s="425">
        <f xml:space="preserve"> InpOverride!N$51</f>
        <v>259.8</v>
      </c>
      <c r="O123" s="425">
        <f xml:space="preserve"> InpOverride!O$51</f>
        <v>265.5</v>
      </c>
      <c r="P123" s="425">
        <f xml:space="preserve"> InpOverride!P$51</f>
        <v>275.8</v>
      </c>
      <c r="Q123" s="425">
        <f xml:space="preserve"> InpOverride!Q$51</f>
        <v>284.60000000000002</v>
      </c>
      <c r="R123" s="425">
        <f xml:space="preserve"> InpOverride!R$51</f>
        <v>293.44801086260981</v>
      </c>
      <c r="S123" s="425">
        <f xml:space="preserve"> InpOverride!S$51</f>
        <v>301.640090256272</v>
      </c>
      <c r="T123" s="425">
        <f xml:space="preserve"> InpOverride!T$51</f>
        <v>310.63897481834789</v>
      </c>
      <c r="U123" s="425">
        <f xml:space="preserve"> InpOverride!U$51</f>
        <v>320.52760280590189</v>
      </c>
      <c r="V123" s="425">
        <f xml:space="preserve"> InpOverride!V$51</f>
        <v>330.78448609569091</v>
      </c>
      <c r="W123" s="425">
        <f xml:space="preserve"> InpOverride!W$51</f>
        <v>341.36958965075308</v>
      </c>
      <c r="X123" s="425">
        <f xml:space="preserve"> InpOverride!X$51</f>
        <v>0</v>
      </c>
      <c r="Y123" s="425">
        <f xml:space="preserve"> InpOverride!Y$51</f>
        <v>0</v>
      </c>
      <c r="Z123" s="425">
        <f xml:space="preserve"> InpOverride!Z$51</f>
        <v>0</v>
      </c>
      <c r="AA123" s="425">
        <f xml:space="preserve"> InpOverride!AA$51</f>
        <v>0</v>
      </c>
      <c r="AB123" s="425">
        <f xml:space="preserve"> InpOverride!AB$51</f>
        <v>0</v>
      </c>
    </row>
    <row r="124" spans="1:29" s="115" customFormat="1" ht="12.75" hidden="1" customHeight="1" outlineLevel="1">
      <c r="A124" s="438"/>
      <c r="B124" s="438"/>
      <c r="C124" s="439"/>
      <c r="D124" s="438"/>
      <c r="E124" s="473" t="str">
        <f xml:space="preserve"> InpOverride!E$52</f>
        <v>Retail Price Index for December - Override data</v>
      </c>
      <c r="F124" s="473">
        <f xml:space="preserve"> InpOverride!F$52</f>
        <v>0</v>
      </c>
      <c r="G124" s="473" t="str">
        <f xml:space="preserve"> InpOverride!G$52</f>
        <v xml:space="preserve"> nr </v>
      </c>
      <c r="H124" s="473">
        <f xml:space="preserve"> InpOverride!H$52</f>
        <v>0</v>
      </c>
      <c r="I124" s="473">
        <f xml:space="preserve"> InpOverride!I$52</f>
        <v>0</v>
      </c>
      <c r="J124" s="425">
        <f xml:space="preserve"> InpOverride!J$52</f>
        <v>239.4</v>
      </c>
      <c r="K124" s="425">
        <f xml:space="preserve"> InpOverride!K$52</f>
        <v>246.8</v>
      </c>
      <c r="L124" s="425">
        <f xml:space="preserve"> InpOverride!L$52</f>
        <v>253.4</v>
      </c>
      <c r="M124" s="425">
        <f xml:space="preserve"> InpOverride!M$52</f>
        <v>257.5</v>
      </c>
      <c r="N124" s="425">
        <f xml:space="preserve"> InpOverride!N$52</f>
        <v>260.60000000000002</v>
      </c>
      <c r="O124" s="425">
        <f xml:space="preserve"> InpOverride!O$52</f>
        <v>267.10000000000002</v>
      </c>
      <c r="P124" s="425">
        <f xml:space="preserve"> InpOverride!P$52</f>
        <v>278.10000000000002</v>
      </c>
      <c r="Q124" s="425">
        <f xml:space="preserve"> InpOverride!Q$52</f>
        <v>285.60000000000002</v>
      </c>
      <c r="R124" s="425">
        <f xml:space="preserve"> InpOverride!R$52</f>
        <v>294.10023642102783</v>
      </c>
      <c r="S124" s="425">
        <f xml:space="preserve"> InpOverride!S$52</f>
        <v>302.33504304081697</v>
      </c>
      <c r="T124" s="425">
        <f xml:space="preserve"> InpOverride!T$52</f>
        <v>311.40509433204181</v>
      </c>
      <c r="U124" s="425">
        <f xml:space="preserve"> InpOverride!U$52</f>
        <v>321.37005735066725</v>
      </c>
      <c r="V124" s="425">
        <f xml:space="preserve"> InpOverride!V$52</f>
        <v>331.65389918588875</v>
      </c>
      <c r="W124" s="425">
        <f xml:space="preserve"> InpOverride!W$52</f>
        <v>342.26682395983727</v>
      </c>
      <c r="X124" s="425">
        <f xml:space="preserve"> InpOverride!X$52</f>
        <v>0</v>
      </c>
      <c r="Y124" s="425">
        <f xml:space="preserve"> InpOverride!Y$52</f>
        <v>0</v>
      </c>
      <c r="Z124" s="425">
        <f xml:space="preserve"> InpOverride!Z$52</f>
        <v>0</v>
      </c>
      <c r="AA124" s="425">
        <f xml:space="preserve"> InpOverride!AA$52</f>
        <v>0</v>
      </c>
      <c r="AB124" s="425">
        <f xml:space="preserve"> InpOverride!AB$52</f>
        <v>0</v>
      </c>
      <c r="AC124" s="118"/>
    </row>
    <row r="125" spans="1:29" s="115" customFormat="1" ht="12.75" hidden="1" customHeight="1" outlineLevel="1">
      <c r="A125" s="438"/>
      <c r="B125" s="438"/>
      <c r="C125" s="439"/>
      <c r="D125" s="438"/>
      <c r="E125" s="473" t="str">
        <f xml:space="preserve"> InpOverride!E$53</f>
        <v>Retail Price Index for January - Override data</v>
      </c>
      <c r="F125" s="473">
        <f xml:space="preserve"> InpOverride!F$53</f>
        <v>0</v>
      </c>
      <c r="G125" s="473" t="str">
        <f xml:space="preserve"> InpOverride!G$53</f>
        <v xml:space="preserve"> nr </v>
      </c>
      <c r="H125" s="473">
        <f xml:space="preserve"> InpOverride!H$53</f>
        <v>0</v>
      </c>
      <c r="I125" s="473">
        <f xml:space="preserve"> InpOverride!I$53</f>
        <v>0</v>
      </c>
      <c r="J125" s="425">
        <f xml:space="preserve"> InpOverride!J$53</f>
        <v>238</v>
      </c>
      <c r="K125" s="425">
        <f xml:space="preserve"> InpOverride!K$53</f>
        <v>245.8</v>
      </c>
      <c r="L125" s="425">
        <f xml:space="preserve"> InpOverride!L$53</f>
        <v>252.6</v>
      </c>
      <c r="M125" s="425">
        <f xml:space="preserve"> InpOverride!M$53</f>
        <v>255.4</v>
      </c>
      <c r="N125" s="425">
        <f xml:space="preserve"> InpOverride!N$53</f>
        <v>258.8</v>
      </c>
      <c r="O125" s="425">
        <f xml:space="preserve"> InpOverride!O$53</f>
        <v>265.5</v>
      </c>
      <c r="P125" s="425">
        <f xml:space="preserve"> InpOverride!P$53</f>
        <v>276</v>
      </c>
      <c r="Q125" s="425">
        <f xml:space="preserve"> InpOverride!Q$53</f>
        <v>283</v>
      </c>
      <c r="R125" s="425">
        <f xml:space="preserve"> InpOverride!R$53</f>
        <v>294.77781803182262</v>
      </c>
      <c r="S125" s="425">
        <f xml:space="preserve"> InpOverride!S$53</f>
        <v>303.08068281857669</v>
      </c>
      <c r="T125" s="425">
        <f xml:space="preserve"> InpOverride!T$53</f>
        <v>312.2235718506285</v>
      </c>
      <c r="U125" s="425">
        <f xml:space="preserve"> InpOverride!U$53</f>
        <v>322.21472614984873</v>
      </c>
      <c r="V125" s="425">
        <f xml:space="preserve"> InpOverride!V$53</f>
        <v>332.52559738664399</v>
      </c>
      <c r="W125" s="425">
        <f xml:space="preserve"> InpOverride!W$53</f>
        <v>343.16641650301671</v>
      </c>
      <c r="X125" s="425">
        <f xml:space="preserve"> InpOverride!X$53</f>
        <v>0</v>
      </c>
      <c r="Y125" s="425">
        <f xml:space="preserve"> InpOverride!Y$53</f>
        <v>0</v>
      </c>
      <c r="Z125" s="425">
        <f xml:space="preserve"> InpOverride!Z$53</f>
        <v>0</v>
      </c>
      <c r="AA125" s="425">
        <f xml:space="preserve"> InpOverride!AA$53</f>
        <v>0</v>
      </c>
      <c r="AB125" s="425">
        <f xml:space="preserve"> InpOverride!AB$53</f>
        <v>0</v>
      </c>
      <c r="AC125" s="118"/>
    </row>
    <row r="126" spans="1:29" hidden="1" outlineLevel="1">
      <c r="A126" s="396"/>
      <c r="B126" s="396"/>
      <c r="C126" s="377"/>
      <c r="D126" s="378"/>
      <c r="E126" s="473" t="str">
        <f xml:space="preserve"> InpOverride!E$54</f>
        <v>Retail Price Index for February - Override data</v>
      </c>
      <c r="F126" s="473">
        <f xml:space="preserve"> InpOverride!F$54</f>
        <v>0</v>
      </c>
      <c r="G126" s="473" t="str">
        <f xml:space="preserve"> InpOverride!G$54</f>
        <v xml:space="preserve"> nr </v>
      </c>
      <c r="H126" s="473">
        <f xml:space="preserve"> InpOverride!H$54</f>
        <v>0</v>
      </c>
      <c r="I126" s="473">
        <f xml:space="preserve"> InpOverride!I$54</f>
        <v>0</v>
      </c>
      <c r="J126" s="425">
        <f xml:space="preserve"> InpOverride!J$54</f>
        <v>239.9</v>
      </c>
      <c r="K126" s="425">
        <f xml:space="preserve"> InpOverride!K$54</f>
        <v>247.6</v>
      </c>
      <c r="L126" s="425">
        <f xml:space="preserve"> InpOverride!L$54</f>
        <v>254.2</v>
      </c>
      <c r="M126" s="425">
        <f xml:space="preserve"> InpOverride!M$54</f>
        <v>256.7</v>
      </c>
      <c r="N126" s="425">
        <f xml:space="preserve"> InpOverride!N$54</f>
        <v>260</v>
      </c>
      <c r="O126" s="425">
        <f xml:space="preserve"> InpOverride!O$54</f>
        <v>268.39999999999998</v>
      </c>
      <c r="P126" s="425">
        <f xml:space="preserve"> InpOverride!P$54</f>
        <v>278.10000000000002</v>
      </c>
      <c r="Q126" s="425">
        <f xml:space="preserve"> InpOverride!Q$54</f>
        <v>285</v>
      </c>
      <c r="R126" s="425">
        <f xml:space="preserve"> InpOverride!R$54</f>
        <v>295.45696073228152</v>
      </c>
      <c r="S126" s="425">
        <f xml:space="preserve"> InpOverride!S$54</f>
        <v>303.82816154518133</v>
      </c>
      <c r="T126" s="425">
        <f xml:space="preserve"> InpOverride!T$54</f>
        <v>313.04420060392721</v>
      </c>
      <c r="U126" s="425">
        <f xml:space="preserve"> InpOverride!U$54</f>
        <v>323.06161502325301</v>
      </c>
      <c r="V126" s="425">
        <f xml:space="preserve"> InpOverride!V$54</f>
        <v>333.39958670399722</v>
      </c>
      <c r="W126" s="425">
        <f xml:space="preserve"> InpOverride!W$54</f>
        <v>344.06837347852525</v>
      </c>
      <c r="X126" s="425">
        <f xml:space="preserve"> InpOverride!X$54</f>
        <v>0</v>
      </c>
      <c r="Y126" s="425">
        <f xml:space="preserve"> InpOverride!Y$54</f>
        <v>0</v>
      </c>
      <c r="Z126" s="425">
        <f xml:space="preserve"> InpOverride!Z$54</f>
        <v>0</v>
      </c>
      <c r="AA126" s="425">
        <f xml:space="preserve"> InpOverride!AA$54</f>
        <v>0</v>
      </c>
      <c r="AB126" s="425">
        <f xml:space="preserve"> InpOverride!AB$54</f>
        <v>0</v>
      </c>
    </row>
    <row r="127" spans="1:29" hidden="1" outlineLevel="1">
      <c r="A127" s="396"/>
      <c r="B127" s="396"/>
      <c r="C127" s="377"/>
      <c r="D127" s="426"/>
      <c r="E127" s="473" t="str">
        <f xml:space="preserve"> InpOverride!E$55</f>
        <v>Retail Price Index for March - Override data</v>
      </c>
      <c r="F127" s="473">
        <f xml:space="preserve"> InpOverride!F$55</f>
        <v>0</v>
      </c>
      <c r="G127" s="473" t="str">
        <f xml:space="preserve"> InpOverride!G$55</f>
        <v xml:space="preserve"> nr </v>
      </c>
      <c r="H127" s="473">
        <f xml:space="preserve"> InpOverride!H$55</f>
        <v>0</v>
      </c>
      <c r="I127" s="473">
        <f xml:space="preserve"> InpOverride!I$55</f>
        <v>0</v>
      </c>
      <c r="J127" s="425">
        <f xml:space="preserve"> InpOverride!J$55</f>
        <v>240.8</v>
      </c>
      <c r="K127" s="425">
        <f xml:space="preserve"> InpOverride!K$55</f>
        <v>248.7</v>
      </c>
      <c r="L127" s="425">
        <f xml:space="preserve"> InpOverride!L$55</f>
        <v>254.8</v>
      </c>
      <c r="M127" s="425">
        <f xml:space="preserve"> InpOverride!M$55</f>
        <v>257.10000000000002</v>
      </c>
      <c r="N127" s="425">
        <f xml:space="preserve"> InpOverride!N$55</f>
        <v>261.10000000000002</v>
      </c>
      <c r="O127" s="425">
        <f xml:space="preserve"> InpOverride!O$55</f>
        <v>269.3</v>
      </c>
      <c r="P127" s="425">
        <f xml:space="preserve"> InpOverride!P$55</f>
        <v>278.3</v>
      </c>
      <c r="Q127" s="425">
        <f xml:space="preserve"> InpOverride!Q$55</f>
        <v>285.10000000000002</v>
      </c>
      <c r="R127" s="425">
        <f xml:space="preserve"> InpOverride!R$55</f>
        <v>296.13766811902059</v>
      </c>
      <c r="S127" s="425">
        <f xml:space="preserve"> InpOverride!S$55</f>
        <v>304.57748375597481</v>
      </c>
      <c r="T127" s="425">
        <f xml:space="preserve"> InpOverride!T$55</f>
        <v>313.86698624610767</v>
      </c>
      <c r="U127" s="425">
        <f xml:space="preserve"> InpOverride!U$55</f>
        <v>323.91072980598324</v>
      </c>
      <c r="V127" s="425">
        <f xml:space="preserve"> InpOverride!V$55</f>
        <v>334.27587315977479</v>
      </c>
      <c r="W127" s="425">
        <f xml:space="preserve"> InpOverride!W$55</f>
        <v>344.97270110088772</v>
      </c>
      <c r="X127" s="425">
        <f xml:space="preserve"> InpOverride!X$55</f>
        <v>0</v>
      </c>
      <c r="Y127" s="425">
        <f xml:space="preserve"> InpOverride!Y$55</f>
        <v>0</v>
      </c>
      <c r="Z127" s="425">
        <f xml:space="preserve"> InpOverride!Z$55</f>
        <v>0</v>
      </c>
      <c r="AA127" s="425">
        <f xml:space="preserve"> InpOverride!AA$55</f>
        <v>0</v>
      </c>
      <c r="AB127" s="425">
        <f xml:space="preserve"> InpOverride!AB$55</f>
        <v>0</v>
      </c>
      <c r="AC127" s="116"/>
    </row>
    <row r="128" spans="1:29" s="374" customFormat="1" hidden="1" outlineLevel="1">
      <c r="A128" s="396"/>
      <c r="B128" s="396"/>
      <c r="C128" s="377"/>
      <c r="D128" s="426"/>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435"/>
    </row>
    <row r="129" spans="1:29" s="374" customFormat="1" hidden="1" outlineLevel="1">
      <c r="A129" s="419" t="s">
        <v>474</v>
      </c>
      <c r="B129" s="396"/>
      <c r="C129" s="377"/>
      <c r="D129" s="426"/>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435"/>
    </row>
    <row r="130" spans="1:29" hidden="1" outlineLevel="1">
      <c r="A130" s="396"/>
      <c r="B130" s="396"/>
      <c r="C130" s="377"/>
      <c r="D130" s="426"/>
      <c r="E130" s="378" t="s">
        <v>632</v>
      </c>
      <c r="F130" s="378"/>
      <c r="G130" s="378" t="str">
        <f>$G$25</f>
        <v xml:space="preserve"> nr </v>
      </c>
      <c r="I130" s="117"/>
      <c r="J130" s="470">
        <f>COUNTIF(J131:J142,"&gt;1")</f>
        <v>12</v>
      </c>
      <c r="K130" s="470">
        <f t="shared" ref="K130:AB130" si="13">COUNTIF(K131:K142,"&gt;1")</f>
        <v>12</v>
      </c>
      <c r="L130" s="470">
        <f t="shared" si="13"/>
        <v>12</v>
      </c>
      <c r="M130" s="470">
        <f t="shared" si="13"/>
        <v>12</v>
      </c>
      <c r="N130" s="470">
        <f t="shared" si="13"/>
        <v>12</v>
      </c>
      <c r="O130" s="470">
        <f t="shared" si="13"/>
        <v>12</v>
      </c>
      <c r="P130" s="470">
        <f t="shared" si="13"/>
        <v>12</v>
      </c>
      <c r="Q130" s="470">
        <f t="shared" si="13"/>
        <v>12</v>
      </c>
      <c r="R130" s="470">
        <f t="shared" si="13"/>
        <v>12</v>
      </c>
      <c r="S130" s="470">
        <f t="shared" si="13"/>
        <v>12</v>
      </c>
      <c r="T130" s="470">
        <f t="shared" si="13"/>
        <v>12</v>
      </c>
      <c r="U130" s="470">
        <f t="shared" si="13"/>
        <v>12</v>
      </c>
      <c r="V130" s="470">
        <f t="shared" si="13"/>
        <v>12</v>
      </c>
      <c r="W130" s="470">
        <f t="shared" si="13"/>
        <v>12</v>
      </c>
      <c r="X130" s="470">
        <f t="shared" si="13"/>
        <v>0</v>
      </c>
      <c r="Y130" s="470">
        <f t="shared" si="13"/>
        <v>0</v>
      </c>
      <c r="Z130" s="470">
        <f t="shared" si="13"/>
        <v>0</v>
      </c>
      <c r="AA130" s="470">
        <f t="shared" si="13"/>
        <v>0</v>
      </c>
      <c r="AB130" s="470">
        <f t="shared" si="13"/>
        <v>0</v>
      </c>
      <c r="AC130" s="116"/>
    </row>
    <row r="131" spans="1:29" hidden="1" outlineLevel="1">
      <c r="A131" s="396"/>
      <c r="B131" s="396"/>
      <c r="C131" s="377"/>
      <c r="D131" s="378"/>
      <c r="E131" s="473" t="str">
        <f xml:space="preserve"> InpOverride!E$59</f>
        <v>Consumer Price Index (with housing) for April - Override data</v>
      </c>
      <c r="F131" s="473">
        <f xml:space="preserve"> InpOverride!F$59</f>
        <v>0</v>
      </c>
      <c r="G131" s="473" t="str">
        <f xml:space="preserve"> InpOverride!G$59</f>
        <v xml:space="preserve"> nr </v>
      </c>
      <c r="H131" s="473">
        <f xml:space="preserve"> InpOverride!H$59</f>
        <v>0</v>
      </c>
      <c r="I131" s="473">
        <f xml:space="preserve"> InpOverride!I$59</f>
        <v>0</v>
      </c>
      <c r="J131" s="425">
        <f xml:space="preserve"> InpOverride!J$59</f>
        <v>93.3</v>
      </c>
      <c r="K131" s="425">
        <f xml:space="preserve"> InpOverride!K$59</f>
        <v>95.9</v>
      </c>
      <c r="L131" s="425">
        <f xml:space="preserve"> InpOverride!L$59</f>
        <v>98</v>
      </c>
      <c r="M131" s="425">
        <f xml:space="preserve"> InpOverride!M$59</f>
        <v>99.6</v>
      </c>
      <c r="N131" s="425">
        <f xml:space="preserve"> InpOverride!N$59</f>
        <v>99.9</v>
      </c>
      <c r="O131" s="425">
        <f xml:space="preserve"> InpOverride!O$59</f>
        <v>100.6</v>
      </c>
      <c r="P131" s="425">
        <f xml:space="preserve"> InpOverride!P$59</f>
        <v>103.2</v>
      </c>
      <c r="Q131" s="425">
        <f xml:space="preserve"> InpOverride!Q$59</f>
        <v>105.5</v>
      </c>
      <c r="R131" s="425">
        <f xml:space="preserve"> InpOverride!R$59</f>
        <v>107.6</v>
      </c>
      <c r="S131" s="425">
        <f xml:space="preserve"> InpOverride!S$59</f>
        <v>109.70335473997172</v>
      </c>
      <c r="T131" s="425">
        <f xml:space="preserve"> InpOverride!T$59</f>
        <v>111.89742183477122</v>
      </c>
      <c r="U131" s="425">
        <f xml:space="preserve"> InpOverride!U$59</f>
        <v>114.1726572294514</v>
      </c>
      <c r="V131" s="425">
        <f xml:space="preserve"> InpOverride!V$59</f>
        <v>116.57028303126997</v>
      </c>
      <c r="W131" s="425">
        <f xml:space="preserve"> InpOverride!W$59</f>
        <v>119.0182589749267</v>
      </c>
      <c r="X131" s="425">
        <f xml:space="preserve"> InpOverride!X$59</f>
        <v>0</v>
      </c>
      <c r="Y131" s="425">
        <f xml:space="preserve"> InpOverride!Y$59</f>
        <v>0</v>
      </c>
      <c r="Z131" s="425">
        <f xml:space="preserve"> InpOverride!Z$59</f>
        <v>0</v>
      </c>
      <c r="AA131" s="425">
        <f xml:space="preserve"> InpOverride!AA$59</f>
        <v>0</v>
      </c>
      <c r="AB131" s="425">
        <f xml:space="preserve"> InpOverride!AB$59</f>
        <v>0</v>
      </c>
    </row>
    <row r="132" spans="1:29" hidden="1" outlineLevel="1">
      <c r="A132" s="396"/>
      <c r="B132" s="396"/>
      <c r="C132" s="377"/>
      <c r="D132" s="378"/>
      <c r="E132" s="473" t="str">
        <f xml:space="preserve"> InpOverride!E$60</f>
        <v>Consumer Price Index (with housing) for May - Override data</v>
      </c>
      <c r="F132" s="473">
        <f xml:space="preserve"> InpOverride!F$60</f>
        <v>0</v>
      </c>
      <c r="G132" s="473" t="str">
        <f xml:space="preserve"> InpOverride!G$60</f>
        <v xml:space="preserve"> nr </v>
      </c>
      <c r="H132" s="473">
        <f xml:space="preserve"> InpOverride!H$60</f>
        <v>0</v>
      </c>
      <c r="I132" s="473">
        <f xml:space="preserve"> InpOverride!I$60</f>
        <v>0</v>
      </c>
      <c r="J132" s="425">
        <f xml:space="preserve"> InpOverride!J$60</f>
        <v>93.5</v>
      </c>
      <c r="K132" s="425">
        <f xml:space="preserve"> InpOverride!K$60</f>
        <v>95.9</v>
      </c>
      <c r="L132" s="425">
        <f xml:space="preserve"> InpOverride!L$60</f>
        <v>98.2</v>
      </c>
      <c r="M132" s="425">
        <f xml:space="preserve"> InpOverride!M$60</f>
        <v>99.6</v>
      </c>
      <c r="N132" s="425">
        <f xml:space="preserve"> InpOverride!N$60</f>
        <v>100.1</v>
      </c>
      <c r="O132" s="425">
        <f xml:space="preserve"> InpOverride!O$60</f>
        <v>100.8</v>
      </c>
      <c r="P132" s="425">
        <f xml:space="preserve"> InpOverride!P$60</f>
        <v>103.5</v>
      </c>
      <c r="Q132" s="425">
        <f xml:space="preserve"> InpOverride!Q$60</f>
        <v>105.9</v>
      </c>
      <c r="R132" s="425">
        <f xml:space="preserve"> InpOverride!R$60</f>
        <v>107.9</v>
      </c>
      <c r="S132" s="425">
        <f xml:space="preserve"> InpOverride!S$60</f>
        <v>109.88453874941817</v>
      </c>
      <c r="T132" s="425">
        <f xml:space="preserve"> InpOverride!T$60</f>
        <v>112.08222952440661</v>
      </c>
      <c r="U132" s="425">
        <f xml:space="preserve"> InpOverride!U$60</f>
        <v>114.37056169674494</v>
      </c>
      <c r="V132" s="425">
        <f xml:space="preserve"> InpOverride!V$60</f>
        <v>116.77234349237666</v>
      </c>
      <c r="W132" s="425">
        <f xml:space="preserve"> InpOverride!W$60</f>
        <v>119.22456270571664</v>
      </c>
      <c r="X132" s="425">
        <f xml:space="preserve"> InpOverride!X$60</f>
        <v>0</v>
      </c>
      <c r="Y132" s="425">
        <f xml:space="preserve"> InpOverride!Y$60</f>
        <v>0</v>
      </c>
      <c r="Z132" s="425">
        <f xml:space="preserve"> InpOverride!Z$60</f>
        <v>0</v>
      </c>
      <c r="AA132" s="425">
        <f xml:space="preserve"> InpOverride!AA$60</f>
        <v>0</v>
      </c>
      <c r="AB132" s="425">
        <f xml:space="preserve"> InpOverride!AB$60</f>
        <v>0</v>
      </c>
    </row>
    <row r="133" spans="1:29" ht="12.75" hidden="1" customHeight="1" outlineLevel="1">
      <c r="A133" s="424"/>
      <c r="B133" s="424"/>
      <c r="C133" s="424"/>
      <c r="D133" s="441"/>
      <c r="E133" s="473" t="str">
        <f xml:space="preserve"> InpOverride!E$61</f>
        <v>Consumer Price Index (with housing) for June - Override data</v>
      </c>
      <c r="F133" s="473">
        <f xml:space="preserve"> InpOverride!F$61</f>
        <v>0</v>
      </c>
      <c r="G133" s="473" t="str">
        <f xml:space="preserve"> InpOverride!G$61</f>
        <v xml:space="preserve"> nr </v>
      </c>
      <c r="H133" s="473">
        <f xml:space="preserve"> InpOverride!H$61</f>
        <v>0</v>
      </c>
      <c r="I133" s="473">
        <f xml:space="preserve"> InpOverride!I$61</f>
        <v>0</v>
      </c>
      <c r="J133" s="425">
        <f xml:space="preserve"> InpOverride!J$61</f>
        <v>93.5</v>
      </c>
      <c r="K133" s="425">
        <f xml:space="preserve"> InpOverride!K$61</f>
        <v>95.6</v>
      </c>
      <c r="L133" s="425">
        <f xml:space="preserve"> InpOverride!L$61</f>
        <v>98</v>
      </c>
      <c r="M133" s="425">
        <f xml:space="preserve"> InpOverride!M$61</f>
        <v>99.8</v>
      </c>
      <c r="N133" s="425">
        <f xml:space="preserve"> InpOverride!N$61</f>
        <v>100.1</v>
      </c>
      <c r="O133" s="425">
        <f xml:space="preserve"> InpOverride!O$61</f>
        <v>101</v>
      </c>
      <c r="P133" s="425">
        <f xml:space="preserve"> InpOverride!P$61</f>
        <v>103.5</v>
      </c>
      <c r="Q133" s="425">
        <f xml:space="preserve"> InpOverride!Q$61</f>
        <v>105.9</v>
      </c>
      <c r="R133" s="425">
        <f xml:space="preserve"> InpOverride!R$61</f>
        <v>107.9</v>
      </c>
      <c r="S133" s="425">
        <f xml:space="preserve"> InpOverride!S$61</f>
        <v>110.06602199898684</v>
      </c>
      <c r="T133" s="425">
        <f xml:space="preserve"> InpOverride!T$61</f>
        <v>112.26734243896665</v>
      </c>
      <c r="U133" s="425">
        <f xml:space="preserve"> InpOverride!U$61</f>
        <v>114.56880920745294</v>
      </c>
      <c r="V133" s="425">
        <f xml:space="preserve"> InpOverride!V$61</f>
        <v>116.97475420080953</v>
      </c>
      <c r="W133" s="425">
        <f xml:space="preserve"> InpOverride!W$61</f>
        <v>119.4312240390266</v>
      </c>
      <c r="X133" s="425">
        <f xml:space="preserve"> InpOverride!X$61</f>
        <v>0</v>
      </c>
      <c r="Y133" s="425">
        <f xml:space="preserve"> InpOverride!Y$61</f>
        <v>0</v>
      </c>
      <c r="Z133" s="425">
        <f xml:space="preserve"> InpOverride!Z$61</f>
        <v>0</v>
      </c>
      <c r="AA133" s="425">
        <f xml:space="preserve"> InpOverride!AA$61</f>
        <v>0</v>
      </c>
      <c r="AB133" s="425">
        <f xml:space="preserve"> InpOverride!AB$61</f>
        <v>0</v>
      </c>
      <c r="AC133" s="120"/>
    </row>
    <row r="134" spans="1:29" hidden="1" outlineLevel="1">
      <c r="A134" s="121"/>
      <c r="B134" s="121"/>
      <c r="C134" s="122"/>
      <c r="D134" s="428" t="s">
        <v>54</v>
      </c>
      <c r="E134" s="473" t="str">
        <f xml:space="preserve"> InpOverride!E$62</f>
        <v>Consumer Price Index (with housing) for July - Override data</v>
      </c>
      <c r="F134" s="473">
        <f xml:space="preserve"> InpOverride!F$62</f>
        <v>0</v>
      </c>
      <c r="G134" s="473" t="str">
        <f xml:space="preserve"> InpOverride!G$62</f>
        <v xml:space="preserve"> nr </v>
      </c>
      <c r="H134" s="473">
        <f xml:space="preserve"> InpOverride!H$62</f>
        <v>0</v>
      </c>
      <c r="I134" s="473">
        <f xml:space="preserve"> InpOverride!I$62</f>
        <v>0</v>
      </c>
      <c r="J134" s="425">
        <f xml:space="preserve"> InpOverride!J$62</f>
        <v>93.5</v>
      </c>
      <c r="K134" s="425">
        <f xml:space="preserve"> InpOverride!K$62</f>
        <v>95.7</v>
      </c>
      <c r="L134" s="425">
        <f xml:space="preserve"> InpOverride!L$62</f>
        <v>98</v>
      </c>
      <c r="M134" s="425">
        <f xml:space="preserve"> InpOverride!M$62</f>
        <v>99.6</v>
      </c>
      <c r="N134" s="425">
        <f xml:space="preserve"> InpOverride!N$62</f>
        <v>100</v>
      </c>
      <c r="O134" s="425">
        <f xml:space="preserve"> InpOverride!O$62</f>
        <v>100.9</v>
      </c>
      <c r="P134" s="425">
        <f xml:space="preserve"> InpOverride!P$62</f>
        <v>103.5</v>
      </c>
      <c r="Q134" s="425">
        <f xml:space="preserve"> InpOverride!Q$62</f>
        <v>105.9</v>
      </c>
      <c r="R134" s="425">
        <f xml:space="preserve"> InpOverride!R$62</f>
        <v>108</v>
      </c>
      <c r="S134" s="425">
        <f xml:space="preserve"> InpOverride!S$62</f>
        <v>110.24780498289711</v>
      </c>
      <c r="T134" s="425">
        <f xml:space="preserve"> InpOverride!T$62</f>
        <v>112.45276108255513</v>
      </c>
      <c r="U134" s="425">
        <f xml:space="preserve"> InpOverride!U$62</f>
        <v>114.7674003561996</v>
      </c>
      <c r="V134" s="425">
        <f xml:space="preserve"> InpOverride!V$62</f>
        <v>117.17751576367986</v>
      </c>
      <c r="W134" s="425">
        <f xml:space="preserve"> InpOverride!W$62</f>
        <v>119.63824359471722</v>
      </c>
      <c r="X134" s="425">
        <f xml:space="preserve"> InpOverride!X$62</f>
        <v>0</v>
      </c>
      <c r="Y134" s="425">
        <f xml:space="preserve"> InpOverride!Y$62</f>
        <v>0</v>
      </c>
      <c r="Z134" s="425">
        <f xml:space="preserve"> InpOverride!Z$62</f>
        <v>0</v>
      </c>
      <c r="AA134" s="425">
        <f xml:space="preserve"> InpOverride!AA$62</f>
        <v>0</v>
      </c>
      <c r="AB134" s="425">
        <f xml:space="preserve"> InpOverride!AB$62</f>
        <v>0</v>
      </c>
      <c r="AC134" s="124"/>
    </row>
    <row r="135" spans="1:29" hidden="1" outlineLevel="1">
      <c r="A135" s="392"/>
      <c r="B135" s="392"/>
      <c r="C135" s="415"/>
      <c r="D135" s="426"/>
      <c r="E135" s="473" t="str">
        <f xml:space="preserve"> InpOverride!E$63</f>
        <v>Consumer Price Index (with housing) for August - Override data</v>
      </c>
      <c r="F135" s="473">
        <f xml:space="preserve"> InpOverride!F$63</f>
        <v>0</v>
      </c>
      <c r="G135" s="473" t="str">
        <f xml:space="preserve"> InpOverride!G$63</f>
        <v xml:space="preserve"> nr </v>
      </c>
      <c r="H135" s="473">
        <f xml:space="preserve"> InpOverride!H$63</f>
        <v>0</v>
      </c>
      <c r="I135" s="473">
        <f xml:space="preserve"> InpOverride!I$63</f>
        <v>0</v>
      </c>
      <c r="J135" s="425">
        <f xml:space="preserve"> InpOverride!J$63</f>
        <v>93.9</v>
      </c>
      <c r="K135" s="425">
        <f xml:space="preserve"> InpOverride!K$63</f>
        <v>96.1</v>
      </c>
      <c r="L135" s="425">
        <f xml:space="preserve"> InpOverride!L$63</f>
        <v>98.4</v>
      </c>
      <c r="M135" s="425">
        <f xml:space="preserve"> InpOverride!M$63</f>
        <v>99.9</v>
      </c>
      <c r="N135" s="425">
        <f xml:space="preserve"> InpOverride!N$63</f>
        <v>100.3</v>
      </c>
      <c r="O135" s="425">
        <f xml:space="preserve"> InpOverride!O$63</f>
        <v>101.2</v>
      </c>
      <c r="P135" s="425">
        <f xml:space="preserve"> InpOverride!P$63</f>
        <v>104</v>
      </c>
      <c r="Q135" s="425">
        <f xml:space="preserve"> InpOverride!Q$63</f>
        <v>106.5</v>
      </c>
      <c r="R135" s="425">
        <f xml:space="preserve"> InpOverride!R$63</f>
        <v>108.3</v>
      </c>
      <c r="S135" s="425">
        <f xml:space="preserve"> InpOverride!S$63</f>
        <v>110.42988819618461</v>
      </c>
      <c r="T135" s="425">
        <f xml:space="preserve"> InpOverride!T$63</f>
        <v>112.63848596010838</v>
      </c>
      <c r="U135" s="425">
        <f xml:space="preserve"> InpOverride!U$63</f>
        <v>114.96633573863983</v>
      </c>
      <c r="V135" s="425">
        <f xml:space="preserve"> InpOverride!V$63</f>
        <v>117.38062878915133</v>
      </c>
      <c r="W135" s="425">
        <f xml:space="preserve"> InpOverride!W$63</f>
        <v>119.8456219937236</v>
      </c>
      <c r="X135" s="425">
        <f xml:space="preserve"> InpOverride!X$63</f>
        <v>0</v>
      </c>
      <c r="Y135" s="425">
        <f xml:space="preserve"> InpOverride!Y$63</f>
        <v>0</v>
      </c>
      <c r="Z135" s="425">
        <f xml:space="preserve"> InpOverride!Z$63</f>
        <v>0</v>
      </c>
      <c r="AA135" s="425">
        <f xml:space="preserve"> InpOverride!AA$63</f>
        <v>0</v>
      </c>
      <c r="AB135" s="425">
        <f xml:space="preserve"> InpOverride!AB$63</f>
        <v>0</v>
      </c>
      <c r="AC135" s="116"/>
    </row>
    <row r="136" spans="1:29" hidden="1" outlineLevel="1">
      <c r="A136" s="396"/>
      <c r="B136" s="396"/>
      <c r="C136" s="377"/>
      <c r="D136" s="426"/>
      <c r="E136" s="473" t="str">
        <f xml:space="preserve"> InpOverride!E$64</f>
        <v>Consumer Price Index (with housing) for September - Override data</v>
      </c>
      <c r="F136" s="473">
        <f xml:space="preserve"> InpOverride!F$64</f>
        <v>0</v>
      </c>
      <c r="G136" s="473" t="str">
        <f xml:space="preserve"> InpOverride!G$64</f>
        <v xml:space="preserve"> nr </v>
      </c>
      <c r="H136" s="473">
        <f xml:space="preserve"> InpOverride!H$64</f>
        <v>0</v>
      </c>
      <c r="I136" s="473">
        <f xml:space="preserve"> InpOverride!I$64</f>
        <v>0</v>
      </c>
      <c r="J136" s="425">
        <f xml:space="preserve"> InpOverride!J$64</f>
        <v>94.5</v>
      </c>
      <c r="K136" s="425">
        <f xml:space="preserve"> InpOverride!K$64</f>
        <v>96.4</v>
      </c>
      <c r="L136" s="425">
        <f xml:space="preserve"> InpOverride!L$64</f>
        <v>98.7</v>
      </c>
      <c r="M136" s="425">
        <f xml:space="preserve"> InpOverride!M$64</f>
        <v>100</v>
      </c>
      <c r="N136" s="425">
        <f xml:space="preserve"> InpOverride!N$64</f>
        <v>100.2</v>
      </c>
      <c r="O136" s="425">
        <f xml:space="preserve"> InpOverride!O$64</f>
        <v>101.5</v>
      </c>
      <c r="P136" s="425">
        <f xml:space="preserve"> InpOverride!P$64</f>
        <v>104.3</v>
      </c>
      <c r="Q136" s="425">
        <f xml:space="preserve"> InpOverride!Q$64</f>
        <v>106.6</v>
      </c>
      <c r="R136" s="425">
        <f xml:space="preserve"> InpOverride!R$64</f>
        <v>108.4699996176289</v>
      </c>
      <c r="S136" s="425">
        <f xml:space="preserve"> InpOverride!S$64</f>
        <v>110.61227213470256</v>
      </c>
      <c r="T136" s="425">
        <f xml:space="preserve"> InpOverride!T$64</f>
        <v>112.8245175773967</v>
      </c>
      <c r="U136" s="425">
        <f xml:space="preserve"> InpOverride!U$64</f>
        <v>115.16561595146101</v>
      </c>
      <c r="V136" s="425">
        <f xml:space="preserve"> InpOverride!V$64</f>
        <v>117.58409388644176</v>
      </c>
      <c r="W136" s="425">
        <f xml:space="preserve"> InpOverride!W$64</f>
        <v>120.05335985805712</v>
      </c>
      <c r="X136" s="425">
        <f xml:space="preserve"> InpOverride!X$64</f>
        <v>0</v>
      </c>
      <c r="Y136" s="425">
        <f xml:space="preserve"> InpOverride!Y$64</f>
        <v>0</v>
      </c>
      <c r="Z136" s="425">
        <f xml:space="preserve"> InpOverride!Z$64</f>
        <v>0</v>
      </c>
      <c r="AA136" s="425">
        <f xml:space="preserve"> InpOverride!AA$64</f>
        <v>0</v>
      </c>
      <c r="AB136" s="425">
        <f xml:space="preserve"> InpOverride!AB$64</f>
        <v>0</v>
      </c>
      <c r="AC136" s="116"/>
    </row>
    <row r="137" spans="1:29" hidden="1" outlineLevel="1">
      <c r="A137" s="396"/>
      <c r="B137" s="396"/>
      <c r="C137" s="377"/>
      <c r="D137" s="378"/>
      <c r="E137" s="473" t="str">
        <f xml:space="preserve"> InpOverride!E$65</f>
        <v>Consumer Price Index (with housing) for October - Override data</v>
      </c>
      <c r="F137" s="473">
        <f xml:space="preserve"> InpOverride!F$65</f>
        <v>0</v>
      </c>
      <c r="G137" s="473" t="str">
        <f xml:space="preserve"> InpOverride!G$65</f>
        <v xml:space="preserve"> nr </v>
      </c>
      <c r="H137" s="473">
        <f xml:space="preserve"> InpOverride!H$65</f>
        <v>0</v>
      </c>
      <c r="I137" s="473">
        <f xml:space="preserve"> InpOverride!I$65</f>
        <v>0</v>
      </c>
      <c r="J137" s="425">
        <f xml:space="preserve"> InpOverride!J$65</f>
        <v>94.5</v>
      </c>
      <c r="K137" s="425">
        <f xml:space="preserve"> InpOverride!K$65</f>
        <v>96.8</v>
      </c>
      <c r="L137" s="425">
        <f xml:space="preserve"> InpOverride!L$65</f>
        <v>98.8</v>
      </c>
      <c r="M137" s="425">
        <f xml:space="preserve"> InpOverride!M$65</f>
        <v>100.1</v>
      </c>
      <c r="N137" s="425">
        <f xml:space="preserve"> InpOverride!N$65</f>
        <v>100.3</v>
      </c>
      <c r="O137" s="425">
        <f xml:space="preserve"> InpOverride!O$65</f>
        <v>101.6</v>
      </c>
      <c r="P137" s="425">
        <f xml:space="preserve"> InpOverride!P$65</f>
        <v>104.4</v>
      </c>
      <c r="Q137" s="425">
        <f xml:space="preserve"> InpOverride!Q$65</f>
        <v>106.7</v>
      </c>
      <c r="R137" s="425">
        <f xml:space="preserve"> InpOverride!R$65</f>
        <v>108.64026608539625</v>
      </c>
      <c r="S137" s="425">
        <f xml:space="preserve"> InpOverride!S$65</f>
        <v>110.79495729512315</v>
      </c>
      <c r="T137" s="425">
        <f xml:space="preserve"> InpOverride!T$65</f>
        <v>113.01085644102571</v>
      </c>
      <c r="U137" s="425">
        <f xml:space="preserve"> InpOverride!U$65</f>
        <v>115.36524159238483</v>
      </c>
      <c r="V137" s="425">
        <f xml:space="preserve"> InpOverride!V$65</f>
        <v>117.78791166582499</v>
      </c>
      <c r="W137" s="425">
        <f xml:space="preserve"> InpOverride!W$65</f>
        <v>120.2614578108074</v>
      </c>
      <c r="X137" s="425">
        <f xml:space="preserve"> InpOverride!X$65</f>
        <v>0</v>
      </c>
      <c r="Y137" s="425">
        <f xml:space="preserve"> InpOverride!Y$65</f>
        <v>0</v>
      </c>
      <c r="Z137" s="425">
        <f xml:space="preserve"> InpOverride!Z$65</f>
        <v>0</v>
      </c>
      <c r="AA137" s="425">
        <f xml:space="preserve"> InpOverride!AA$65</f>
        <v>0</v>
      </c>
      <c r="AB137" s="425">
        <f xml:space="preserve"> InpOverride!AB$65</f>
        <v>0</v>
      </c>
    </row>
    <row r="138" spans="1:29" s="115" customFormat="1" ht="12.75" hidden="1" customHeight="1" outlineLevel="1">
      <c r="A138" s="437"/>
      <c r="B138" s="438"/>
      <c r="C138" s="125"/>
      <c r="D138" s="438"/>
      <c r="E138" s="473" t="str">
        <f xml:space="preserve"> InpOverride!E$66</f>
        <v>Consumer Price Index (with housing) for November - Override data</v>
      </c>
      <c r="F138" s="473">
        <f xml:space="preserve"> InpOverride!F$66</f>
        <v>0</v>
      </c>
      <c r="G138" s="473" t="str">
        <f xml:space="preserve"> InpOverride!G$66</f>
        <v xml:space="preserve"> nr </v>
      </c>
      <c r="H138" s="473">
        <f xml:space="preserve"> InpOverride!H$66</f>
        <v>0</v>
      </c>
      <c r="I138" s="473">
        <f xml:space="preserve"> InpOverride!I$66</f>
        <v>0</v>
      </c>
      <c r="J138" s="425">
        <f xml:space="preserve"> InpOverride!J$66</f>
        <v>94.7</v>
      </c>
      <c r="K138" s="425">
        <f xml:space="preserve"> InpOverride!K$66</f>
        <v>97</v>
      </c>
      <c r="L138" s="425">
        <f xml:space="preserve"> InpOverride!L$66</f>
        <v>98.8</v>
      </c>
      <c r="M138" s="425">
        <f xml:space="preserve"> InpOverride!M$66</f>
        <v>99.9</v>
      </c>
      <c r="N138" s="425">
        <f xml:space="preserve"> InpOverride!N$66</f>
        <v>100.3</v>
      </c>
      <c r="O138" s="425">
        <f xml:space="preserve"> InpOverride!O$66</f>
        <v>101.8</v>
      </c>
      <c r="P138" s="425">
        <f xml:space="preserve"> InpOverride!P$66</f>
        <v>104.7</v>
      </c>
      <c r="Q138" s="425">
        <f xml:space="preserve"> InpOverride!Q$66</f>
        <v>106.9</v>
      </c>
      <c r="R138" s="425">
        <f xml:space="preserve"> InpOverride!R$66</f>
        <v>108.81079982217945</v>
      </c>
      <c r="S138" s="425">
        <f xml:space="preserve"> InpOverride!S$66</f>
        <v>110.97794417493883</v>
      </c>
      <c r="T138" s="425">
        <f xml:space="preserve"> InpOverride!T$66</f>
        <v>113.1975030584377</v>
      </c>
      <c r="U138" s="425">
        <f xml:space="preserve"> InpOverride!U$66</f>
        <v>115.56521326016906</v>
      </c>
      <c r="V138" s="425">
        <f xml:space="preserve"> InpOverride!V$66</f>
        <v>117.99208273863269</v>
      </c>
      <c r="W138" s="425">
        <f xml:space="preserve"> InpOverride!W$66</f>
        <v>120.46991647614406</v>
      </c>
      <c r="X138" s="425">
        <f xml:space="preserve"> InpOverride!X$66</f>
        <v>0</v>
      </c>
      <c r="Y138" s="425">
        <f xml:space="preserve"> InpOverride!Y$66</f>
        <v>0</v>
      </c>
      <c r="Z138" s="425">
        <f xml:space="preserve"> InpOverride!Z$66</f>
        <v>0</v>
      </c>
      <c r="AA138" s="425">
        <f xml:space="preserve"> InpOverride!AA$66</f>
        <v>0</v>
      </c>
      <c r="AB138" s="425">
        <f xml:space="preserve"> InpOverride!AB$66</f>
        <v>0</v>
      </c>
      <c r="AC138" s="118"/>
    </row>
    <row r="139" spans="1:29" hidden="1" outlineLevel="1">
      <c r="A139" s="396"/>
      <c r="B139" s="396"/>
      <c r="C139" s="377"/>
      <c r="D139" s="426"/>
      <c r="E139" s="473" t="str">
        <f xml:space="preserve"> InpOverride!E$67</f>
        <v>Consumer Price Index (with housing) for December - Override data</v>
      </c>
      <c r="F139" s="473">
        <f xml:space="preserve"> InpOverride!F$67</f>
        <v>0</v>
      </c>
      <c r="G139" s="473" t="str">
        <f xml:space="preserve"> InpOverride!G$67</f>
        <v xml:space="preserve"> nr </v>
      </c>
      <c r="H139" s="473">
        <f xml:space="preserve"> InpOverride!H$67</f>
        <v>0</v>
      </c>
      <c r="I139" s="473">
        <f xml:space="preserve"> InpOverride!I$67</f>
        <v>0</v>
      </c>
      <c r="J139" s="425">
        <f xml:space="preserve"> InpOverride!J$67</f>
        <v>95</v>
      </c>
      <c r="K139" s="425">
        <f xml:space="preserve"> InpOverride!K$67</f>
        <v>97.3</v>
      </c>
      <c r="L139" s="425">
        <f xml:space="preserve"> InpOverride!L$67</f>
        <v>99.2</v>
      </c>
      <c r="M139" s="425">
        <f xml:space="preserve"> InpOverride!M$67</f>
        <v>99.9</v>
      </c>
      <c r="N139" s="425">
        <f xml:space="preserve"> InpOverride!N$67</f>
        <v>100.4</v>
      </c>
      <c r="O139" s="425">
        <f xml:space="preserve"> InpOverride!O$67</f>
        <v>102.2</v>
      </c>
      <c r="P139" s="425">
        <f xml:space="preserve"> InpOverride!P$67</f>
        <v>105</v>
      </c>
      <c r="Q139" s="425">
        <f xml:space="preserve"> InpOverride!Q$67</f>
        <v>107.1</v>
      </c>
      <c r="R139" s="425">
        <f xml:space="preserve"> InpOverride!R$67</f>
        <v>108.98160124751338</v>
      </c>
      <c r="S139" s="425">
        <f xml:space="preserve"> InpOverride!S$67</f>
        <v>111.1612332724637</v>
      </c>
      <c r="T139" s="425">
        <f xml:space="preserve"> InpOverride!T$67</f>
        <v>113.38445793791308</v>
      </c>
      <c r="U139" s="425">
        <f xml:space="preserve"> InpOverride!U$67</f>
        <v>115.76553155460934</v>
      </c>
      <c r="V139" s="425">
        <f xml:space="preserve"> InpOverride!V$67</f>
        <v>118.19660771725621</v>
      </c>
      <c r="W139" s="425">
        <f xml:space="preserve"> InpOverride!W$67</f>
        <v>120.67873647931867</v>
      </c>
      <c r="X139" s="425">
        <f xml:space="preserve"> InpOverride!X$67</f>
        <v>0</v>
      </c>
      <c r="Y139" s="425">
        <f xml:space="preserve"> InpOverride!Y$67</f>
        <v>0</v>
      </c>
      <c r="Z139" s="425">
        <f xml:space="preserve"> InpOverride!Z$67</f>
        <v>0</v>
      </c>
      <c r="AA139" s="425">
        <f xml:space="preserve"> InpOverride!AA$67</f>
        <v>0</v>
      </c>
      <c r="AB139" s="425">
        <f xml:space="preserve"> InpOverride!AB$67</f>
        <v>0</v>
      </c>
      <c r="AC139" s="116"/>
    </row>
    <row r="140" spans="1:29" hidden="1" outlineLevel="1">
      <c r="A140" s="396"/>
      <c r="B140" s="396"/>
      <c r="C140" s="377"/>
      <c r="D140" s="378"/>
      <c r="E140" s="473" t="str">
        <f xml:space="preserve"> InpOverride!E$68</f>
        <v>Consumer Price Index (with housing) for January - Override data</v>
      </c>
      <c r="F140" s="473">
        <f xml:space="preserve"> InpOverride!F$68</f>
        <v>0</v>
      </c>
      <c r="G140" s="473" t="str">
        <f xml:space="preserve"> InpOverride!G$68</f>
        <v xml:space="preserve"> nr </v>
      </c>
      <c r="H140" s="473">
        <f xml:space="preserve"> InpOverride!H$68</f>
        <v>0</v>
      </c>
      <c r="I140" s="473">
        <f xml:space="preserve"> InpOverride!I$68</f>
        <v>0</v>
      </c>
      <c r="J140" s="425">
        <f xml:space="preserve"> InpOverride!J$68</f>
        <v>94.7</v>
      </c>
      <c r="K140" s="425">
        <f xml:space="preserve"> InpOverride!K$68</f>
        <v>97</v>
      </c>
      <c r="L140" s="425">
        <f xml:space="preserve"> InpOverride!L$68</f>
        <v>98.7</v>
      </c>
      <c r="M140" s="425">
        <f xml:space="preserve"> InpOverride!M$68</f>
        <v>99.2</v>
      </c>
      <c r="N140" s="425">
        <f xml:space="preserve"> InpOverride!N$68</f>
        <v>99.9</v>
      </c>
      <c r="O140" s="425">
        <f xml:space="preserve"> InpOverride!O$68</f>
        <v>101.8</v>
      </c>
      <c r="P140" s="425">
        <f xml:space="preserve"> InpOverride!P$68</f>
        <v>104.5</v>
      </c>
      <c r="Q140" s="425">
        <f xml:space="preserve"> InpOverride!Q$68</f>
        <v>106.4</v>
      </c>
      <c r="R140" s="425">
        <f xml:space="preserve"> InpOverride!R$68</f>
        <v>109.1615932223871</v>
      </c>
      <c r="S140" s="425">
        <f xml:space="preserve"> InpOverride!S$68</f>
        <v>111.3448250868349</v>
      </c>
      <c r="T140" s="425">
        <f xml:space="preserve"> InpOverride!T$68</f>
        <v>113.58099615723886</v>
      </c>
      <c r="U140" s="425">
        <f xml:space="preserve"> InpOverride!U$68</f>
        <v>115.96619707654096</v>
      </c>
      <c r="V140" s="425">
        <f xml:space="preserve"> InpOverride!V$68</f>
        <v>118.40148721514839</v>
      </c>
      <c r="W140" s="425">
        <f xml:space="preserve"> InpOverride!W$68</f>
        <v>120.88791844666659</v>
      </c>
      <c r="X140" s="425">
        <f xml:space="preserve"> InpOverride!X$68</f>
        <v>0</v>
      </c>
      <c r="Y140" s="425">
        <f xml:space="preserve"> InpOverride!Y$68</f>
        <v>0</v>
      </c>
      <c r="Z140" s="425">
        <f xml:space="preserve"> InpOverride!Z$68</f>
        <v>0</v>
      </c>
      <c r="AA140" s="425">
        <f xml:space="preserve"> InpOverride!AA$68</f>
        <v>0</v>
      </c>
      <c r="AB140" s="425">
        <f xml:space="preserve"> InpOverride!AB$68</f>
        <v>0</v>
      </c>
    </row>
    <row r="141" spans="1:29" hidden="1" outlineLevel="1">
      <c r="A141" s="396"/>
      <c r="B141" s="396"/>
      <c r="C141" s="377"/>
      <c r="D141" s="378"/>
      <c r="E141" s="473" t="str">
        <f xml:space="preserve"> InpOverride!E$69</f>
        <v>Consumer Price Index (with housing) for February - Override data</v>
      </c>
      <c r="F141" s="473">
        <f xml:space="preserve"> InpOverride!F$69</f>
        <v>0</v>
      </c>
      <c r="G141" s="473" t="str">
        <f xml:space="preserve"> InpOverride!G$69</f>
        <v xml:space="preserve"> nr </v>
      </c>
      <c r="H141" s="473">
        <f xml:space="preserve"> InpOverride!H$69</f>
        <v>0</v>
      </c>
      <c r="I141" s="473">
        <f xml:space="preserve"> InpOverride!I$69</f>
        <v>0</v>
      </c>
      <c r="J141" s="425">
        <f xml:space="preserve"> InpOverride!J$69</f>
        <v>95.2</v>
      </c>
      <c r="K141" s="425">
        <f xml:space="preserve"> InpOverride!K$69</f>
        <v>97.5</v>
      </c>
      <c r="L141" s="425">
        <f xml:space="preserve"> InpOverride!L$69</f>
        <v>99.1</v>
      </c>
      <c r="M141" s="425">
        <f xml:space="preserve"> InpOverride!M$69</f>
        <v>99.5</v>
      </c>
      <c r="N141" s="425">
        <f xml:space="preserve"> InpOverride!N$69</f>
        <v>100.1</v>
      </c>
      <c r="O141" s="425">
        <f xml:space="preserve"> InpOverride!O$69</f>
        <v>102.4</v>
      </c>
      <c r="P141" s="425">
        <f xml:space="preserve"> InpOverride!P$69</f>
        <v>104.9</v>
      </c>
      <c r="Q141" s="425">
        <f xml:space="preserve"> InpOverride!Q$69</f>
        <v>106.8</v>
      </c>
      <c r="R141" s="425">
        <f xml:space="preserve"> InpOverride!R$69</f>
        <v>109.34188246864102</v>
      </c>
      <c r="S141" s="425">
        <f xml:space="preserve"> InpOverride!S$69</f>
        <v>111.52872011801389</v>
      </c>
      <c r="T141" s="425">
        <f xml:space="preserve"> InpOverride!T$69</f>
        <v>113.7778750517538</v>
      </c>
      <c r="U141" s="425">
        <f xml:space="preserve"> InpOverride!U$69</f>
        <v>116.16721042784071</v>
      </c>
      <c r="V141" s="425">
        <f xml:space="preserve"> InpOverride!V$69</f>
        <v>118.60672184682544</v>
      </c>
      <c r="W141" s="425">
        <f xml:space="preserve"> InpOverride!W$69</f>
        <v>121.09746300560886</v>
      </c>
      <c r="X141" s="425">
        <f xml:space="preserve"> InpOverride!X$69</f>
        <v>0</v>
      </c>
      <c r="Y141" s="425">
        <f xml:space="preserve"> InpOverride!Y$69</f>
        <v>0</v>
      </c>
      <c r="Z141" s="425">
        <f xml:space="preserve"> InpOverride!Z$69</f>
        <v>0</v>
      </c>
      <c r="AA141" s="425">
        <f xml:space="preserve"> InpOverride!AA$69</f>
        <v>0</v>
      </c>
      <c r="AB141" s="425">
        <f xml:space="preserve"> InpOverride!AB$69</f>
        <v>0</v>
      </c>
    </row>
    <row r="142" spans="1:29" s="115" customFormat="1" ht="12.75" hidden="1" customHeight="1" outlineLevel="1">
      <c r="A142" s="437"/>
      <c r="B142" s="438"/>
      <c r="C142" s="439"/>
      <c r="D142" s="438"/>
      <c r="E142" s="473" t="str">
        <f xml:space="preserve"> InpOverride!E$70</f>
        <v>Consumer Price Index (with housing) for March - Override data</v>
      </c>
      <c r="F142" s="473">
        <f xml:space="preserve"> InpOverride!F$70</f>
        <v>0</v>
      </c>
      <c r="G142" s="473" t="str">
        <f xml:space="preserve"> InpOverride!G$70</f>
        <v xml:space="preserve"> nr </v>
      </c>
      <c r="H142" s="473">
        <f xml:space="preserve"> InpOverride!H$70</f>
        <v>0</v>
      </c>
      <c r="I142" s="473">
        <f xml:space="preserve"> InpOverride!I$70</f>
        <v>0</v>
      </c>
      <c r="J142" s="425">
        <f xml:space="preserve"> InpOverride!J$70</f>
        <v>95.4</v>
      </c>
      <c r="K142" s="425">
        <f xml:space="preserve"> InpOverride!K$70</f>
        <v>97.8</v>
      </c>
      <c r="L142" s="425">
        <f xml:space="preserve"> InpOverride!L$70</f>
        <v>99.3</v>
      </c>
      <c r="M142" s="425">
        <f xml:space="preserve"> InpOverride!M$70</f>
        <v>99.6</v>
      </c>
      <c r="N142" s="425">
        <f xml:space="preserve"> InpOverride!N$70</f>
        <v>100.4</v>
      </c>
      <c r="O142" s="425">
        <f xml:space="preserve"> InpOverride!O$70</f>
        <v>102.7</v>
      </c>
      <c r="P142" s="425">
        <f xml:space="preserve"> InpOverride!P$70</f>
        <v>105.1</v>
      </c>
      <c r="Q142" s="425">
        <f xml:space="preserve"> InpOverride!Q$70</f>
        <v>107</v>
      </c>
      <c r="R142" s="425">
        <f xml:space="preserve"> InpOverride!R$70</f>
        <v>109.52246947724298</v>
      </c>
      <c r="S142" s="425">
        <f xml:space="preserve"> InpOverride!S$70</f>
        <v>111.7129188667879</v>
      </c>
      <c r="T142" s="425">
        <f xml:space="preserve"> InpOverride!T$70</f>
        <v>113.97509521197706</v>
      </c>
      <c r="U142" s="425">
        <f xml:space="preserve"> InpOverride!U$70</f>
        <v>116.36857221142867</v>
      </c>
      <c r="V142" s="425">
        <f xml:space="preserve"> InpOverride!V$70</f>
        <v>118.81231222786873</v>
      </c>
      <c r="W142" s="425">
        <f xml:space="preserve"> InpOverride!W$70</f>
        <v>121.30737078465407</v>
      </c>
      <c r="X142" s="425">
        <f xml:space="preserve"> InpOverride!X$70</f>
        <v>0</v>
      </c>
      <c r="Y142" s="425">
        <f xml:space="preserve"> InpOverride!Y$70</f>
        <v>0</v>
      </c>
      <c r="Z142" s="425">
        <f xml:space="preserve"> InpOverride!Z$70</f>
        <v>0</v>
      </c>
      <c r="AA142" s="425">
        <f xml:space="preserve"> InpOverride!AA$70</f>
        <v>0</v>
      </c>
      <c r="AB142" s="425">
        <f xml:space="preserve"> InpOverride!AB$70</f>
        <v>0</v>
      </c>
      <c r="AC142" s="126"/>
    </row>
    <row r="143" spans="1:29" s="395" customFormat="1" ht="12.75" hidden="1" customHeight="1" outlineLevel="1">
      <c r="A143" s="437"/>
      <c r="B143" s="438"/>
      <c r="C143" s="439"/>
      <c r="D143" s="43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447"/>
    </row>
    <row r="144" spans="1:29" s="395" customFormat="1" ht="12.75" hidden="1" customHeight="1" outlineLevel="1">
      <c r="A144" s="419" t="s">
        <v>475</v>
      </c>
      <c r="B144" s="438"/>
      <c r="C144" s="439"/>
      <c r="D144" s="43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447"/>
    </row>
    <row r="145" spans="1:29" hidden="1" outlineLevel="1">
      <c r="A145" s="396"/>
      <c r="B145" s="396"/>
      <c r="C145" s="377"/>
      <c r="D145" s="426"/>
      <c r="E145" s="473" t="str">
        <f xml:space="preserve"> InpOverride!E$73</f>
        <v>Indexation rate for index linked debt percentage increase - Override data</v>
      </c>
      <c r="F145" s="473">
        <f xml:space="preserve"> InpOverride!F$73</f>
        <v>0</v>
      </c>
      <c r="G145" s="473" t="str">
        <f xml:space="preserve"> InpOverride!G$73</f>
        <v xml:space="preserve"> % </v>
      </c>
      <c r="H145" s="473">
        <f xml:space="preserve"> InpOverride!H$73</f>
        <v>0</v>
      </c>
      <c r="I145" s="473">
        <f xml:space="preserve"> InpOverride!I$73</f>
        <v>0</v>
      </c>
      <c r="J145" s="453">
        <f xml:space="preserve"> InpOverride!J$73</f>
        <v>0</v>
      </c>
      <c r="K145" s="453">
        <f xml:space="preserve"> InpOverride!K$73</f>
        <v>0</v>
      </c>
      <c r="L145" s="453">
        <f xml:space="preserve"> InpOverride!L$73</f>
        <v>0</v>
      </c>
      <c r="M145" s="453">
        <f xml:space="preserve"> InpOverride!M$73</f>
        <v>0</v>
      </c>
      <c r="N145" s="453">
        <f xml:space="preserve"> InpOverride!N$73</f>
        <v>0</v>
      </c>
      <c r="O145" s="453">
        <f xml:space="preserve"> InpOverride!O$73</f>
        <v>0</v>
      </c>
      <c r="P145" s="453">
        <f xml:space="preserve"> InpOverride!P$73</f>
        <v>0</v>
      </c>
      <c r="Q145" s="425">
        <f xml:space="preserve"> InpOverride!Q$73</f>
        <v>0.03</v>
      </c>
      <c r="R145" s="425">
        <f xml:space="preserve"> InpOverride!R$73</f>
        <v>0.03</v>
      </c>
      <c r="S145" s="425">
        <f xml:space="preserve"> InpOverride!S$73</f>
        <v>0.03</v>
      </c>
      <c r="T145" s="425">
        <f xml:space="preserve"> InpOverride!T$73</f>
        <v>0.03</v>
      </c>
      <c r="U145" s="425">
        <f xml:space="preserve"> InpOverride!U$73</f>
        <v>0.03</v>
      </c>
      <c r="V145" s="425">
        <f xml:space="preserve"> InpOverride!V$73</f>
        <v>0.03</v>
      </c>
      <c r="W145" s="425">
        <f xml:space="preserve"> InpOverride!W$73</f>
        <v>0.03</v>
      </c>
      <c r="X145" s="425">
        <f xml:space="preserve"> InpOverride!X$73</f>
        <v>0.03</v>
      </c>
      <c r="Y145" s="425">
        <f xml:space="preserve"> InpOverride!Y$73</f>
        <v>0.03</v>
      </c>
      <c r="Z145" s="425">
        <f xml:space="preserve"> InpOverride!Z$73</f>
        <v>0.03</v>
      </c>
      <c r="AA145" s="425">
        <f xml:space="preserve"> InpOverride!AA$73</f>
        <v>0.03</v>
      </c>
      <c r="AB145" s="425">
        <f xml:space="preserve"> InpOverride!AB$73</f>
        <v>0.03</v>
      </c>
    </row>
    <row r="146" spans="1:29" s="374" customFormat="1" hidden="1" outlineLevel="1">
      <c r="A146" s="396"/>
      <c r="B146" s="396"/>
      <c r="C146" s="377"/>
      <c r="D146" s="426"/>
      <c r="E146" s="378"/>
      <c r="F146" s="379"/>
      <c r="G146" s="378"/>
      <c r="H146" s="424"/>
      <c r="I146" s="424"/>
      <c r="J146" s="424"/>
      <c r="K146" s="424"/>
      <c r="L146" s="424"/>
      <c r="M146" s="424"/>
      <c r="N146" s="424"/>
      <c r="O146" s="424"/>
      <c r="P146" s="424"/>
      <c r="Q146" s="424"/>
      <c r="R146" s="424"/>
      <c r="S146" s="424"/>
      <c r="T146" s="424"/>
      <c r="U146" s="424"/>
      <c r="V146" s="424"/>
      <c r="W146" s="424"/>
      <c r="X146" s="424"/>
      <c r="Y146" s="424"/>
      <c r="Z146" s="424"/>
      <c r="AA146" s="424"/>
      <c r="AB146" s="424"/>
      <c r="AC146" s="428"/>
    </row>
    <row r="147" spans="1:29" s="374" customFormat="1" hidden="1" outlineLevel="1">
      <c r="A147" s="419" t="s">
        <v>476</v>
      </c>
      <c r="B147" s="396"/>
      <c r="C147" s="377"/>
      <c r="D147" s="426"/>
      <c r="E147" s="378"/>
      <c r="F147" s="379"/>
      <c r="G147" s="378"/>
      <c r="H147" s="424"/>
      <c r="I147" s="424"/>
      <c r="J147" s="424"/>
      <c r="K147" s="424"/>
      <c r="L147" s="424"/>
      <c r="M147" s="424"/>
      <c r="N147" s="424"/>
      <c r="O147" s="424"/>
      <c r="P147" s="424"/>
      <c r="Q147" s="424"/>
      <c r="R147" s="424"/>
      <c r="S147" s="424"/>
      <c r="T147" s="424"/>
      <c r="U147" s="424"/>
      <c r="V147" s="424"/>
      <c r="W147" s="424"/>
      <c r="X147" s="424"/>
      <c r="Y147" s="424"/>
      <c r="Z147" s="424"/>
      <c r="AA147" s="424"/>
      <c r="AB147" s="424"/>
      <c r="AC147" s="428"/>
    </row>
    <row r="148" spans="1:29" hidden="1" outlineLevel="1">
      <c r="A148" s="396"/>
      <c r="B148" s="396"/>
      <c r="C148" s="377"/>
      <c r="D148" s="378"/>
      <c r="E148" s="378" t="s">
        <v>646</v>
      </c>
      <c r="F148" s="379"/>
      <c r="G148" s="378" t="str">
        <f>$G$43</f>
        <v xml:space="preserve"> nr </v>
      </c>
      <c r="J148" s="470">
        <f>IF(SUM(J116:J127)=0,0,AVERAGE(J116:J127))</f>
        <v>237.3416666666667</v>
      </c>
      <c r="K148" s="470">
        <f t="shared" ref="K148:AB148" si="14">IF(SUM(K116:K127)=0,0,AVERAGE(K116:K127))</f>
        <v>244.67499999999998</v>
      </c>
      <c r="L148" s="470">
        <f t="shared" si="14"/>
        <v>251.73333333333335</v>
      </c>
      <c r="M148" s="470">
        <f t="shared" si="14"/>
        <v>256.66666666666669</v>
      </c>
      <c r="N148" s="470">
        <f t="shared" si="14"/>
        <v>259.43333333333334</v>
      </c>
      <c r="O148" s="470">
        <f>IF(SUM(O116:O127)=0,0,AVERAGE(O116:O127))</f>
        <v>264.99166666666673</v>
      </c>
      <c r="P148" s="470">
        <f t="shared" si="14"/>
        <v>274.90833333333336</v>
      </c>
      <c r="Q148" s="470">
        <f t="shared" si="14"/>
        <v>283.30833333333334</v>
      </c>
      <c r="R148" s="470">
        <f t="shared" si="14"/>
        <v>292.2388184805576</v>
      </c>
      <c r="S148" s="470">
        <f t="shared" si="14"/>
        <v>300.63476148772372</v>
      </c>
      <c r="T148" s="470">
        <f t="shared" si="14"/>
        <v>309.52983719330012</v>
      </c>
      <c r="U148" s="470">
        <f t="shared" si="14"/>
        <v>319.28116714708784</v>
      </c>
      <c r="V148" s="470">
        <f t="shared" si="14"/>
        <v>329.49816449579481</v>
      </c>
      <c r="W148" s="470">
        <f t="shared" si="14"/>
        <v>340.04210575966027</v>
      </c>
      <c r="X148" s="470">
        <f t="shared" si="14"/>
        <v>0</v>
      </c>
      <c r="Y148" s="470">
        <f t="shared" si="14"/>
        <v>0</v>
      </c>
      <c r="Z148" s="470">
        <f t="shared" si="14"/>
        <v>0</v>
      </c>
      <c r="AA148" s="470">
        <f t="shared" si="14"/>
        <v>0</v>
      </c>
      <c r="AB148" s="470">
        <f t="shared" si="14"/>
        <v>0</v>
      </c>
    </row>
    <row r="149" spans="1:29" ht="12.75" hidden="1" customHeight="1" outlineLevel="1">
      <c r="A149" s="424"/>
      <c r="B149" s="424"/>
      <c r="C149" s="424"/>
      <c r="D149" s="438"/>
      <c r="E149" s="378" t="s">
        <v>647</v>
      </c>
      <c r="F149" s="352"/>
      <c r="G149" s="378" t="str">
        <f>$G$44</f>
        <v xml:space="preserve"> nr </v>
      </c>
      <c r="H149" s="99"/>
      <c r="J149" s="470">
        <f>IF(SUM(J131:J142)=0,0,AVERAGE(J131:J142))</f>
        <v>94.308333333333351</v>
      </c>
      <c r="K149" s="470">
        <f t="shared" ref="K149:AB149" si="15">IF(SUM(K131:K142)=0,0,AVERAGE(K131:K142))</f>
        <v>96.583333333333314</v>
      </c>
      <c r="L149" s="470">
        <f t="shared" si="15"/>
        <v>98.600000000000009</v>
      </c>
      <c r="M149" s="470">
        <f t="shared" si="15"/>
        <v>99.72499999999998</v>
      </c>
      <c r="N149" s="470">
        <f t="shared" si="15"/>
        <v>100.16666666666667</v>
      </c>
      <c r="O149" s="470">
        <f>IF(SUM(O131:O142)=0,0,AVERAGE(O131:O142))</f>
        <v>101.54166666666667</v>
      </c>
      <c r="P149" s="470">
        <f t="shared" si="15"/>
        <v>104.21666666666665</v>
      </c>
      <c r="Q149" s="470">
        <f t="shared" si="15"/>
        <v>106.43333333333334</v>
      </c>
      <c r="R149" s="470">
        <f t="shared" si="15"/>
        <v>108.55238432841576</v>
      </c>
      <c r="S149" s="470">
        <f t="shared" si="15"/>
        <v>110.7053733013603</v>
      </c>
      <c r="T149" s="470">
        <f t="shared" si="15"/>
        <v>112.92412852304592</v>
      </c>
      <c r="U149" s="470">
        <f t="shared" si="15"/>
        <v>115.26744552524362</v>
      </c>
      <c r="V149" s="470">
        <f t="shared" si="15"/>
        <v>117.68806188127378</v>
      </c>
      <c r="W149" s="470">
        <f t="shared" si="15"/>
        <v>120.15951118078063</v>
      </c>
      <c r="X149" s="470">
        <f t="shared" si="15"/>
        <v>0</v>
      </c>
      <c r="Y149" s="470">
        <f t="shared" si="15"/>
        <v>0</v>
      </c>
      <c r="Z149" s="470">
        <f t="shared" si="15"/>
        <v>0</v>
      </c>
      <c r="AA149" s="470">
        <f t="shared" si="15"/>
        <v>0</v>
      </c>
      <c r="AB149" s="470">
        <f t="shared" si="15"/>
        <v>0</v>
      </c>
      <c r="AC149" s="127"/>
    </row>
    <row r="150" spans="1:29" s="374" customFormat="1" ht="12.75" hidden="1" customHeight="1" outlineLevel="1">
      <c r="A150" s="424"/>
      <c r="B150" s="424"/>
      <c r="C150" s="424"/>
      <c r="D150" s="438"/>
      <c r="E150" s="378"/>
      <c r="F150" s="352"/>
      <c r="G150" s="378"/>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46"/>
    </row>
    <row r="151" spans="1:29" s="374" customFormat="1" ht="12.75" hidden="1" customHeight="1" outlineLevel="1">
      <c r="A151" s="419" t="s">
        <v>477</v>
      </c>
      <c r="B151" s="424"/>
      <c r="C151" s="424"/>
      <c r="D151" s="438"/>
      <c r="E151" s="378"/>
      <c r="F151" s="352"/>
      <c r="G151" s="378"/>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46"/>
    </row>
    <row r="152" spans="1:29" s="374" customFormat="1" ht="12.75" hidden="1" customHeight="1" outlineLevel="1">
      <c r="A152" s="424"/>
      <c r="B152" s="424"/>
      <c r="C152" s="424"/>
      <c r="D152" s="438"/>
      <c r="E152" s="378" t="s">
        <v>648</v>
      </c>
      <c r="F152" s="352"/>
      <c r="G152" s="378" t="str">
        <f>$G$47</f>
        <v xml:space="preserve"> nr </v>
      </c>
      <c r="H152" s="424"/>
      <c r="I152" s="378"/>
      <c r="J152" s="453"/>
      <c r="K152" s="494">
        <f xml:space="preserve"> IF(K123=0,0,K123 / J123 -1)</f>
        <v>2.9769392033542896E-2</v>
      </c>
      <c r="L152" s="494">
        <f t="shared" ref="L152:AB152" si="16" xml:space="preserve"> IF(L123=0,0,L123 / K123 -1)</f>
        <v>2.6465798045602673E-2</v>
      </c>
      <c r="M152" s="494">
        <f t="shared" si="16"/>
        <v>1.983339944466489E-2</v>
      </c>
      <c r="N152" s="494">
        <f t="shared" si="16"/>
        <v>1.0501750291715295E-2</v>
      </c>
      <c r="O152" s="494">
        <f t="shared" si="16"/>
        <v>2.1939953810623525E-2</v>
      </c>
      <c r="P152" s="494">
        <f t="shared" si="16"/>
        <v>3.8794726930320156E-2</v>
      </c>
      <c r="Q152" s="494">
        <f t="shared" si="16"/>
        <v>3.1907179115300943E-2</v>
      </c>
      <c r="R152" s="494">
        <f t="shared" si="16"/>
        <v>3.1089286235452596E-2</v>
      </c>
      <c r="S152" s="494">
        <f t="shared" si="16"/>
        <v>2.7916629489431743E-2</v>
      </c>
      <c r="T152" s="494">
        <f t="shared" si="16"/>
        <v>2.9833184821123959E-2</v>
      </c>
      <c r="U152" s="494">
        <f t="shared" si="16"/>
        <v>3.1833185109294782E-2</v>
      </c>
      <c r="V152" s="494">
        <f t="shared" si="16"/>
        <v>3.2000000000000473E-2</v>
      </c>
      <c r="W152" s="494">
        <f t="shared" si="16"/>
        <v>3.200000000000025E-2</v>
      </c>
      <c r="X152" s="494">
        <f t="shared" si="16"/>
        <v>0</v>
      </c>
      <c r="Y152" s="494">
        <f t="shared" si="16"/>
        <v>0</v>
      </c>
      <c r="Z152" s="494">
        <f t="shared" si="16"/>
        <v>0</v>
      </c>
      <c r="AA152" s="494">
        <f t="shared" si="16"/>
        <v>0</v>
      </c>
      <c r="AB152" s="494">
        <f t="shared" si="16"/>
        <v>0</v>
      </c>
      <c r="AC152" s="446"/>
    </row>
    <row r="153" spans="1:29" s="374" customFormat="1" ht="12.75" hidden="1" customHeight="1" outlineLevel="1">
      <c r="A153" s="424"/>
      <c r="B153" s="424"/>
      <c r="C153" s="424"/>
      <c r="D153" s="438"/>
      <c r="E153" s="378" t="s">
        <v>649</v>
      </c>
      <c r="F153" s="352"/>
      <c r="G153" s="378" t="str">
        <f>$G$48</f>
        <v xml:space="preserve"> nr </v>
      </c>
      <c r="H153" s="424"/>
      <c r="I153" s="378"/>
      <c r="J153" s="453"/>
      <c r="K153" s="494">
        <f xml:space="preserve"> IF(K148=0,0,K148 / J148 -1)</f>
        <v>3.0897791510129391E-2</v>
      </c>
      <c r="L153" s="494">
        <f t="shared" ref="L153:AB153" si="17" xml:space="preserve"> IF(L148=0,0,L148 / K148 -1)</f>
        <v>2.8847791287762714E-2</v>
      </c>
      <c r="M153" s="494">
        <f t="shared" si="17"/>
        <v>1.9597457627118731E-2</v>
      </c>
      <c r="N153" s="494">
        <f t="shared" si="17"/>
        <v>1.0779220779220777E-2</v>
      </c>
      <c r="O153" s="494">
        <f t="shared" si="17"/>
        <v>2.1424900424001248E-2</v>
      </c>
      <c r="P153" s="494">
        <f t="shared" si="17"/>
        <v>3.7422560457875953E-2</v>
      </c>
      <c r="Q153" s="494">
        <f t="shared" si="17"/>
        <v>3.0555639758707454E-2</v>
      </c>
      <c r="R153" s="494">
        <f t="shared" si="17"/>
        <v>3.1522140708501123E-2</v>
      </c>
      <c r="S153" s="494">
        <f t="shared" si="17"/>
        <v>2.8729732247137152E-2</v>
      </c>
      <c r="T153" s="494">
        <f t="shared" si="17"/>
        <v>2.9587648685595047E-2</v>
      </c>
      <c r="U153" s="494">
        <f t="shared" si="17"/>
        <v>3.1503683270760252E-2</v>
      </c>
      <c r="V153" s="494">
        <f t="shared" si="17"/>
        <v>3.2000000000000473E-2</v>
      </c>
      <c r="W153" s="494">
        <f t="shared" si="17"/>
        <v>3.2000000000000028E-2</v>
      </c>
      <c r="X153" s="494">
        <f t="shared" si="17"/>
        <v>0</v>
      </c>
      <c r="Y153" s="494">
        <f t="shared" si="17"/>
        <v>0</v>
      </c>
      <c r="Z153" s="494">
        <f t="shared" si="17"/>
        <v>0</v>
      </c>
      <c r="AA153" s="494">
        <f t="shared" si="17"/>
        <v>0</v>
      </c>
      <c r="AB153" s="494">
        <f t="shared" si="17"/>
        <v>0</v>
      </c>
      <c r="AC153" s="446"/>
    </row>
    <row r="154" spans="1:29" s="374" customFormat="1" ht="12.75" hidden="1" customHeight="1" outlineLevel="1">
      <c r="A154" s="424"/>
      <c r="B154" s="424"/>
      <c r="C154" s="424"/>
      <c r="D154" s="438"/>
      <c r="E154" s="378" t="s">
        <v>650</v>
      </c>
      <c r="F154" s="352"/>
      <c r="G154" s="378" t="str">
        <f>$G$49</f>
        <v xml:space="preserve"> nr </v>
      </c>
      <c r="H154" s="424"/>
      <c r="I154" s="378"/>
      <c r="J154" s="453"/>
      <c r="K154" s="494">
        <f xml:space="preserve"> IF(K127=0,0,K127 / J127 -1)</f>
        <v>3.2807308970099536E-2</v>
      </c>
      <c r="L154" s="494">
        <f t="shared" ref="L154:AB154" si="18" xml:space="preserve"> IF(L127=0,0,L127 / K127 -1)</f>
        <v>2.4527543224768911E-2</v>
      </c>
      <c r="M154" s="494">
        <f t="shared" si="18"/>
        <v>9.0266875981162009E-3</v>
      </c>
      <c r="N154" s="494">
        <f t="shared" si="18"/>
        <v>1.5558148580318898E-2</v>
      </c>
      <c r="O154" s="494">
        <f t="shared" si="18"/>
        <v>3.1405591727307502E-2</v>
      </c>
      <c r="P154" s="494">
        <f t="shared" si="18"/>
        <v>3.3419977720014815E-2</v>
      </c>
      <c r="Q154" s="494">
        <f t="shared" si="18"/>
        <v>2.4434063959755781E-2</v>
      </c>
      <c r="R154" s="494">
        <f t="shared" si="18"/>
        <v>3.8715075829605539E-2</v>
      </c>
      <c r="S154" s="494">
        <f t="shared" si="18"/>
        <v>2.8499635627448061E-2</v>
      </c>
      <c r="T154" s="494">
        <f t="shared" si="18"/>
        <v>3.0499636334166969E-2</v>
      </c>
      <c r="U154" s="494">
        <f t="shared" si="18"/>
        <v>3.2000000000000473E-2</v>
      </c>
      <c r="V154" s="494">
        <f t="shared" si="18"/>
        <v>3.200000000000025E-2</v>
      </c>
      <c r="W154" s="494">
        <f t="shared" si="18"/>
        <v>3.2000000000000473E-2</v>
      </c>
      <c r="X154" s="494">
        <f t="shared" si="18"/>
        <v>0</v>
      </c>
      <c r="Y154" s="494">
        <f t="shared" si="18"/>
        <v>0</v>
      </c>
      <c r="Z154" s="494">
        <f t="shared" si="18"/>
        <v>0</v>
      </c>
      <c r="AA154" s="494">
        <f t="shared" si="18"/>
        <v>0</v>
      </c>
      <c r="AB154" s="494">
        <f t="shared" si="18"/>
        <v>0</v>
      </c>
      <c r="AC154" s="446"/>
    </row>
    <row r="155" spans="1:29" s="374" customFormat="1" ht="12.75" hidden="1" customHeight="1" outlineLevel="1">
      <c r="A155" s="424"/>
      <c r="B155" s="424"/>
      <c r="C155" s="424"/>
      <c r="D155" s="438"/>
      <c r="E155" s="378" t="s">
        <v>651</v>
      </c>
      <c r="F155" s="352"/>
      <c r="G155" s="378" t="str">
        <f>$G$50</f>
        <v xml:space="preserve"> nr </v>
      </c>
      <c r="H155" s="424"/>
      <c r="I155" s="378"/>
      <c r="J155" s="453"/>
      <c r="K155" s="494">
        <f xml:space="preserve"> IF(K138=0,0,K138 / J138 -1)</f>
        <v>2.428722280887019E-2</v>
      </c>
      <c r="L155" s="494">
        <f t="shared" ref="L155:AB155" si="19" xml:space="preserve"> IF(L138=0,0,L138 / K138 -1)</f>
        <v>1.8556701030927769E-2</v>
      </c>
      <c r="M155" s="494">
        <f t="shared" si="19"/>
        <v>1.1133603238866474E-2</v>
      </c>
      <c r="N155" s="494">
        <f t="shared" si="19"/>
        <v>4.0040040040039138E-3</v>
      </c>
      <c r="O155" s="494">
        <f t="shared" si="19"/>
        <v>1.4955134596211339E-2</v>
      </c>
      <c r="P155" s="494">
        <f t="shared" si="19"/>
        <v>2.8487229862475427E-2</v>
      </c>
      <c r="Q155" s="494">
        <f t="shared" si="19"/>
        <v>2.1012416427889313E-2</v>
      </c>
      <c r="R155" s="494">
        <f t="shared" si="19"/>
        <v>1.7874647541435307E-2</v>
      </c>
      <c r="S155" s="494">
        <f t="shared" si="19"/>
        <v>1.9916629197662017E-2</v>
      </c>
      <c r="T155" s="494">
        <f t="shared" si="19"/>
        <v>2.0000000000000906E-2</v>
      </c>
      <c r="U155" s="494">
        <f t="shared" si="19"/>
        <v>2.0916629234383644E-2</v>
      </c>
      <c r="V155" s="494">
        <f t="shared" si="19"/>
        <v>2.1000000000000796E-2</v>
      </c>
      <c r="W155" s="494">
        <f t="shared" si="19"/>
        <v>2.1000000000000796E-2</v>
      </c>
      <c r="X155" s="494">
        <f t="shared" si="19"/>
        <v>0</v>
      </c>
      <c r="Y155" s="494">
        <f t="shared" si="19"/>
        <v>0</v>
      </c>
      <c r="Z155" s="494">
        <f t="shared" si="19"/>
        <v>0</v>
      </c>
      <c r="AA155" s="494">
        <f t="shared" si="19"/>
        <v>0</v>
      </c>
      <c r="AB155" s="494">
        <f t="shared" si="19"/>
        <v>0</v>
      </c>
      <c r="AC155" s="446"/>
    </row>
    <row r="156" spans="1:29" s="374" customFormat="1" ht="12.75" hidden="1" customHeight="1" outlineLevel="1">
      <c r="A156" s="424"/>
      <c r="B156" s="424"/>
      <c r="C156" s="424"/>
      <c r="D156" s="438"/>
      <c r="E156" s="378" t="s">
        <v>652</v>
      </c>
      <c r="F156" s="352"/>
      <c r="G156" s="378" t="str">
        <f>$G$51</f>
        <v xml:space="preserve"> nr </v>
      </c>
      <c r="H156" s="424"/>
      <c r="I156" s="378"/>
      <c r="J156" s="453"/>
      <c r="K156" s="494">
        <f xml:space="preserve"> IF(K149=0,0,K149 / J149 -1)</f>
        <v>2.4123000795263305E-2</v>
      </c>
      <c r="L156" s="494">
        <f t="shared" ref="L156:AB156" si="20" xml:space="preserve"> IF(L149=0,0,L149 / K149 -1)</f>
        <v>2.088006902502193E-2</v>
      </c>
      <c r="M156" s="494">
        <f t="shared" si="20"/>
        <v>1.1409736308316099E-2</v>
      </c>
      <c r="N156" s="494">
        <f t="shared" si="20"/>
        <v>4.4288459931480784E-3</v>
      </c>
      <c r="O156" s="494">
        <f t="shared" si="20"/>
        <v>1.3727121464226277E-2</v>
      </c>
      <c r="P156" s="494">
        <f t="shared" si="20"/>
        <v>2.6343865408288814E-2</v>
      </c>
      <c r="Q156" s="494">
        <f t="shared" si="20"/>
        <v>2.1269790500559882E-2</v>
      </c>
      <c r="R156" s="494">
        <f t="shared" si="20"/>
        <v>1.9909655450194963E-2</v>
      </c>
      <c r="S156" s="494">
        <f t="shared" si="20"/>
        <v>1.983364056224568E-2</v>
      </c>
      <c r="T156" s="494">
        <f t="shared" si="20"/>
        <v>2.0041983108134875E-2</v>
      </c>
      <c r="U156" s="494">
        <f t="shared" si="20"/>
        <v>2.0751251595618525E-2</v>
      </c>
      <c r="V156" s="494">
        <f t="shared" si="20"/>
        <v>2.1000000000000352E-2</v>
      </c>
      <c r="W156" s="494">
        <f t="shared" si="20"/>
        <v>2.1000000000000796E-2</v>
      </c>
      <c r="X156" s="494">
        <f t="shared" si="20"/>
        <v>0</v>
      </c>
      <c r="Y156" s="494">
        <f t="shared" si="20"/>
        <v>0</v>
      </c>
      <c r="Z156" s="494">
        <f t="shared" si="20"/>
        <v>0</v>
      </c>
      <c r="AA156" s="494">
        <f t="shared" si="20"/>
        <v>0</v>
      </c>
      <c r="AB156" s="494">
        <f t="shared" si="20"/>
        <v>0</v>
      </c>
      <c r="AC156" s="446"/>
    </row>
    <row r="157" spans="1:29" s="374" customFormat="1" ht="12.75" hidden="1" customHeight="1" outlineLevel="1">
      <c r="A157" s="424"/>
      <c r="B157" s="424"/>
      <c r="C157" s="424"/>
      <c r="D157" s="438"/>
      <c r="E157" s="378" t="s">
        <v>653</v>
      </c>
      <c r="F157" s="352"/>
      <c r="G157" s="378" t="str">
        <f>$G$52</f>
        <v xml:space="preserve"> nr </v>
      </c>
      <c r="H157" s="424"/>
      <c r="I157" s="378"/>
      <c r="J157" s="453"/>
      <c r="K157" s="494">
        <f t="shared" ref="K157:L157" si="21" xml:space="preserve"> IF(K142=0,0,K142 / J142 -1)</f>
        <v>2.515723270440251E-2</v>
      </c>
      <c r="L157" s="494">
        <f t="shared" si="21"/>
        <v>1.5337423312883347E-2</v>
      </c>
      <c r="M157" s="494">
        <f xml:space="preserve"> IF(M142=0,0,M142 / L142 -1)</f>
        <v>3.0211480362536403E-3</v>
      </c>
      <c r="N157" s="494">
        <f t="shared" ref="N157:AB157" si="22" xml:space="preserve"> IF(N142=0,0,N142 / M142 -1)</f>
        <v>8.0321285140563248E-3</v>
      </c>
      <c r="O157" s="494">
        <f t="shared" si="22"/>
        <v>2.2908366533864521E-2</v>
      </c>
      <c r="P157" s="494">
        <f t="shared" si="22"/>
        <v>2.3369036027263812E-2</v>
      </c>
      <c r="Q157" s="494">
        <f t="shared" si="22"/>
        <v>1.8078020932445371E-2</v>
      </c>
      <c r="R157" s="494">
        <f t="shared" si="22"/>
        <v>2.3574481095728794E-2</v>
      </c>
      <c r="S157" s="494">
        <f t="shared" si="22"/>
        <v>2.0000000000000684E-2</v>
      </c>
      <c r="T157" s="494">
        <f t="shared" si="22"/>
        <v>2.0249908140764772E-2</v>
      </c>
      <c r="U157" s="494">
        <f t="shared" si="22"/>
        <v>2.1000000000000796E-2</v>
      </c>
      <c r="V157" s="494">
        <f t="shared" si="22"/>
        <v>2.1000000000000574E-2</v>
      </c>
      <c r="W157" s="494">
        <f t="shared" si="22"/>
        <v>2.1000000000000796E-2</v>
      </c>
      <c r="X157" s="494">
        <f t="shared" si="22"/>
        <v>0</v>
      </c>
      <c r="Y157" s="494">
        <f t="shared" si="22"/>
        <v>0</v>
      </c>
      <c r="Z157" s="494">
        <f t="shared" si="22"/>
        <v>0</v>
      </c>
      <c r="AA157" s="494">
        <f t="shared" si="22"/>
        <v>0</v>
      </c>
      <c r="AB157" s="494">
        <f t="shared" si="22"/>
        <v>0</v>
      </c>
      <c r="AC157" s="446"/>
    </row>
    <row r="158" spans="1:29" s="374" customFormat="1" ht="12.75" hidden="1" customHeight="1" outlineLevel="1">
      <c r="A158" s="424"/>
      <c r="B158" s="424"/>
      <c r="C158" s="424"/>
      <c r="D158" s="438"/>
      <c r="E158" s="378" t="s">
        <v>654</v>
      </c>
      <c r="F158" s="352"/>
      <c r="G158" s="378" t="str">
        <f>$G$53</f>
        <v xml:space="preserve"> nr </v>
      </c>
      <c r="H158" s="424"/>
      <c r="I158" s="378"/>
      <c r="J158" s="453"/>
      <c r="K158" s="494">
        <f>K153 - K156</f>
        <v>6.7747907148660858E-3</v>
      </c>
      <c r="L158" s="494">
        <f t="shared" ref="L158:AB158" si="23">L153 - L156</f>
        <v>7.967722262740784E-3</v>
      </c>
      <c r="M158" s="494">
        <f t="shared" si="23"/>
        <v>8.1877213188026321E-3</v>
      </c>
      <c r="N158" s="494">
        <f t="shared" si="23"/>
        <v>6.3503747860726989E-3</v>
      </c>
      <c r="O158" s="494">
        <f t="shared" si="23"/>
        <v>7.6977789597749702E-3</v>
      </c>
      <c r="P158" s="494">
        <f t="shared" si="23"/>
        <v>1.1078695049587139E-2</v>
      </c>
      <c r="Q158" s="494">
        <f t="shared" si="23"/>
        <v>9.2858492581475716E-3</v>
      </c>
      <c r="R158" s="494">
        <f t="shared" si="23"/>
        <v>1.161248525830616E-2</v>
      </c>
      <c r="S158" s="494">
        <f t="shared" si="23"/>
        <v>8.8960916848914717E-3</v>
      </c>
      <c r="T158" s="494">
        <f t="shared" si="23"/>
        <v>9.5456655774601717E-3</v>
      </c>
      <c r="U158" s="494">
        <f t="shared" si="23"/>
        <v>1.0752431675141727E-2</v>
      </c>
      <c r="V158" s="494">
        <f t="shared" si="23"/>
        <v>1.1000000000000121E-2</v>
      </c>
      <c r="W158" s="494">
        <f t="shared" si="23"/>
        <v>1.0999999999999233E-2</v>
      </c>
      <c r="X158" s="494">
        <f t="shared" si="23"/>
        <v>0</v>
      </c>
      <c r="Y158" s="494">
        <f t="shared" si="23"/>
        <v>0</v>
      </c>
      <c r="Z158" s="494">
        <f t="shared" si="23"/>
        <v>0</v>
      </c>
      <c r="AA158" s="494">
        <f t="shared" si="23"/>
        <v>0</v>
      </c>
      <c r="AB158" s="494">
        <f t="shared" si="23"/>
        <v>0</v>
      </c>
      <c r="AC158" s="446"/>
    </row>
    <row r="159" spans="1:29" s="374" customFormat="1" ht="12.75" hidden="1" customHeight="1" outlineLevel="1">
      <c r="A159" s="424"/>
      <c r="B159" s="424"/>
      <c r="C159" s="424"/>
      <c r="D159" s="438"/>
      <c r="E159" s="378"/>
      <c r="F159" s="352"/>
      <c r="G159" s="378"/>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46"/>
    </row>
    <row r="160" spans="1:29" s="374" customFormat="1" ht="12.75" hidden="1" customHeight="1" outlineLevel="1">
      <c r="A160" s="419" t="s">
        <v>478</v>
      </c>
      <c r="B160" s="424"/>
      <c r="C160" s="424"/>
      <c r="D160" s="438"/>
      <c r="E160" s="378"/>
      <c r="F160" s="352"/>
      <c r="G160" s="378"/>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46"/>
    </row>
    <row r="161" spans="1:29" s="374" customFormat="1" ht="12.75" hidden="1" customHeight="1" outlineLevel="1">
      <c r="A161" s="424"/>
      <c r="B161" s="424"/>
      <c r="C161" s="424"/>
      <c r="D161" s="438"/>
      <c r="E161" s="473" t="str">
        <f xml:space="preserve"> InpOverride!E$76</f>
        <v>Long term RPI inflation rate - Override data</v>
      </c>
      <c r="F161" s="473">
        <f xml:space="preserve"> InpOverride!F$76</f>
        <v>0</v>
      </c>
      <c r="G161" s="473" t="str">
        <f xml:space="preserve"> InpOverride!G$76</f>
        <v xml:space="preserve"> % </v>
      </c>
      <c r="H161" s="473">
        <f xml:space="preserve"> InpOverride!H$76</f>
        <v>0</v>
      </c>
      <c r="I161" s="473">
        <f xml:space="preserve"> InpOverride!I$76</f>
        <v>0</v>
      </c>
      <c r="J161" s="453">
        <f xml:space="preserve"> InpOverride!J$76</f>
        <v>0</v>
      </c>
      <c r="K161" s="453">
        <f xml:space="preserve"> InpOverride!K$76</f>
        <v>0</v>
      </c>
      <c r="L161" s="453">
        <f xml:space="preserve"> InpOverride!L$76</f>
        <v>0</v>
      </c>
      <c r="M161" s="453">
        <f xml:space="preserve"> InpOverride!M$76</f>
        <v>0</v>
      </c>
      <c r="N161" s="453">
        <f xml:space="preserve"> InpOverride!N$76</f>
        <v>0</v>
      </c>
      <c r="O161" s="453">
        <f xml:space="preserve"> InpOverride!O$76</f>
        <v>0</v>
      </c>
      <c r="P161" s="453">
        <f xml:space="preserve"> InpOverride!P$76</f>
        <v>0</v>
      </c>
      <c r="Q161" s="453">
        <f xml:space="preserve"> InpOverride!Q$76</f>
        <v>0</v>
      </c>
      <c r="R161" s="453">
        <f xml:space="preserve"> InpOverride!R$76</f>
        <v>0</v>
      </c>
      <c r="S161" s="425">
        <f xml:space="preserve"> InpOverride!S$76</f>
        <v>0.03</v>
      </c>
      <c r="T161" s="425">
        <f xml:space="preserve"> InpOverride!T$76</f>
        <v>0.03</v>
      </c>
      <c r="U161" s="425">
        <f xml:space="preserve"> InpOverride!U$76</f>
        <v>0.03</v>
      </c>
      <c r="V161" s="425">
        <f xml:space="preserve"> InpOverride!V$76</f>
        <v>0.03</v>
      </c>
      <c r="W161" s="425">
        <f xml:space="preserve"> InpOverride!W$76</f>
        <v>0.03</v>
      </c>
      <c r="X161" s="425">
        <f xml:space="preserve"> InpOverride!X$76</f>
        <v>0.03</v>
      </c>
      <c r="Y161" s="425">
        <f xml:space="preserve"> InpOverride!Y$76</f>
        <v>0.03</v>
      </c>
      <c r="Z161" s="425">
        <f xml:space="preserve"> InpOverride!Z$76</f>
        <v>0.03</v>
      </c>
      <c r="AA161" s="425">
        <f xml:space="preserve"> InpOverride!AA$76</f>
        <v>0.03</v>
      </c>
      <c r="AB161" s="425">
        <f xml:space="preserve"> InpOverride!AB$76</f>
        <v>0.03</v>
      </c>
      <c r="AC161" s="446"/>
    </row>
    <row r="162" spans="1:29" s="374" customFormat="1" ht="12.75" hidden="1" customHeight="1" outlineLevel="1">
      <c r="A162" s="424"/>
      <c r="B162" s="424"/>
      <c r="C162" s="424"/>
      <c r="D162" s="438"/>
      <c r="E162" s="473" t="str">
        <f xml:space="preserve"> InpOverride!E$77</f>
        <v>Long term CPIH inflation rate - Override data</v>
      </c>
      <c r="F162" s="473">
        <f xml:space="preserve"> InpOverride!F$77</f>
        <v>0</v>
      </c>
      <c r="G162" s="473" t="str">
        <f xml:space="preserve"> InpOverride!G$77</f>
        <v xml:space="preserve"> % </v>
      </c>
      <c r="H162" s="473">
        <f xml:space="preserve"> InpOverride!H$77</f>
        <v>0</v>
      </c>
      <c r="I162" s="473">
        <f xml:space="preserve"> InpOverride!I$77</f>
        <v>0</v>
      </c>
      <c r="J162" s="453">
        <f xml:space="preserve"> InpOverride!J$77</f>
        <v>0</v>
      </c>
      <c r="K162" s="453">
        <f xml:space="preserve"> InpOverride!K$77</f>
        <v>0</v>
      </c>
      <c r="L162" s="453">
        <f xml:space="preserve"> InpOverride!L$77</f>
        <v>0</v>
      </c>
      <c r="M162" s="453">
        <f xml:space="preserve"> InpOverride!M$77</f>
        <v>0</v>
      </c>
      <c r="N162" s="453">
        <f xml:space="preserve"> InpOverride!N$77</f>
        <v>0</v>
      </c>
      <c r="O162" s="453">
        <f xml:space="preserve"> InpOverride!O$77</f>
        <v>0</v>
      </c>
      <c r="P162" s="453">
        <f xml:space="preserve"> InpOverride!P$77</f>
        <v>0</v>
      </c>
      <c r="Q162" s="453">
        <f xml:space="preserve"> InpOverride!Q$77</f>
        <v>0</v>
      </c>
      <c r="R162" s="453">
        <f xml:space="preserve"> InpOverride!R$77</f>
        <v>0</v>
      </c>
      <c r="S162" s="425">
        <f xml:space="preserve"> InpOverride!S$77</f>
        <v>0.02</v>
      </c>
      <c r="T162" s="425">
        <f xml:space="preserve"> InpOverride!T$77</f>
        <v>0.02</v>
      </c>
      <c r="U162" s="425">
        <f xml:space="preserve"> InpOverride!U$77</f>
        <v>0.02</v>
      </c>
      <c r="V162" s="425">
        <f xml:space="preserve"> InpOverride!V$77</f>
        <v>0.02</v>
      </c>
      <c r="W162" s="425">
        <f xml:space="preserve"> InpOverride!W$77</f>
        <v>0.02</v>
      </c>
      <c r="X162" s="425">
        <f xml:space="preserve"> InpOverride!X$77</f>
        <v>0.02</v>
      </c>
      <c r="Y162" s="425">
        <f xml:space="preserve"> InpOverride!Y$77</f>
        <v>0.02</v>
      </c>
      <c r="Z162" s="425">
        <f xml:space="preserve"> InpOverride!Z$77</f>
        <v>0.02</v>
      </c>
      <c r="AA162" s="425">
        <f xml:space="preserve"> InpOverride!AA$77</f>
        <v>0.02</v>
      </c>
      <c r="AB162" s="425">
        <f xml:space="preserve"> InpOverride!AB$77</f>
        <v>0.02</v>
      </c>
      <c r="AC162" s="446"/>
    </row>
    <row r="163" spans="1:29" s="374" customFormat="1" ht="12.75" hidden="1" customHeight="1" outlineLevel="1">
      <c r="A163" s="424"/>
      <c r="B163" s="424"/>
      <c r="C163" s="424"/>
      <c r="D163" s="438"/>
      <c r="E163" s="378"/>
      <c r="F163" s="352"/>
      <c r="G163" s="378"/>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46"/>
    </row>
    <row r="164" spans="1:29" s="395" customFormat="1" ht="12" customHeight="1">
      <c r="A164" s="424"/>
      <c r="B164" s="424"/>
      <c r="C164" s="424"/>
      <c r="D164" s="438"/>
      <c r="E164" s="376"/>
      <c r="F164" s="352"/>
      <c r="G164" s="376"/>
      <c r="H164" s="424"/>
      <c r="I164" s="376"/>
      <c r="J164" s="417"/>
      <c r="K164" s="417"/>
      <c r="L164" s="417"/>
      <c r="M164" s="417"/>
      <c r="N164" s="417"/>
      <c r="O164" s="417"/>
      <c r="P164" s="417"/>
      <c r="Q164" s="418"/>
      <c r="R164" s="418"/>
      <c r="S164" s="418"/>
      <c r="T164" s="418"/>
      <c r="U164" s="418"/>
      <c r="V164" s="418"/>
      <c r="W164" s="418"/>
      <c r="X164" s="418"/>
      <c r="Y164" s="418"/>
      <c r="Z164" s="418"/>
      <c r="AA164" s="418"/>
      <c r="AB164" s="418"/>
      <c r="AC164" s="440"/>
    </row>
    <row r="165" spans="1:29" s="374" customFormat="1" collapsed="1">
      <c r="A165" s="421" t="s">
        <v>503</v>
      </c>
      <c r="B165" s="421"/>
      <c r="C165" s="423"/>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30"/>
    </row>
    <row r="166" spans="1:29" s="374" customFormat="1" hidden="1" outlineLevel="1">
      <c r="A166" s="396"/>
      <c r="B166" s="396"/>
      <c r="C166" s="377"/>
      <c r="D166" s="378"/>
      <c r="E166" s="378"/>
      <c r="F166" s="378"/>
      <c r="G166" s="378"/>
      <c r="H166" s="378"/>
      <c r="I166" s="378"/>
      <c r="J166" s="378"/>
      <c r="K166" s="378"/>
      <c r="L166" s="378"/>
      <c r="M166" s="378"/>
      <c r="N166" s="378"/>
      <c r="O166" s="378"/>
      <c r="P166" s="378"/>
      <c r="Q166" s="378"/>
      <c r="R166" s="378"/>
      <c r="S166" s="378"/>
      <c r="T166" s="378"/>
      <c r="U166" s="378"/>
      <c r="V166" s="378"/>
      <c r="W166" s="378"/>
      <c r="X166" s="378"/>
      <c r="Y166" s="378"/>
      <c r="Z166" s="378"/>
      <c r="AA166" s="378"/>
      <c r="AB166" s="378"/>
      <c r="AC166" s="428"/>
    </row>
    <row r="167" spans="1:29" s="374" customFormat="1" hidden="1" outlineLevel="1">
      <c r="A167" s="396"/>
      <c r="B167" s="396"/>
      <c r="C167" s="377"/>
      <c r="D167" s="378"/>
      <c r="E167" s="473" t="str">
        <f xml:space="preserve"> InpOverride!E34</f>
        <v>Data set to use</v>
      </c>
      <c r="F167" s="473">
        <f xml:space="preserve"> InpOverride!F34</f>
        <v>3</v>
      </c>
      <c r="G167" s="473" t="str">
        <f xml:space="preserve"> InpOverride!G34</f>
        <v>1 = Company, 2 = ONS, 3 = Override</v>
      </c>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428"/>
    </row>
    <row r="168" spans="1:29" s="374" customFormat="1" hidden="1" outlineLevel="1">
      <c r="A168" s="396"/>
      <c r="B168" s="396"/>
      <c r="C168" s="377"/>
      <c r="D168" s="378"/>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428"/>
    </row>
    <row r="169" spans="1:29" s="395" customFormat="1" ht="12.75" hidden="1" customHeight="1" outlineLevel="1">
      <c r="A169" s="419" t="s">
        <v>473</v>
      </c>
      <c r="B169" s="419"/>
      <c r="C169" s="37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c r="AA169" s="419"/>
      <c r="AB169" s="419"/>
      <c r="AC169" s="430"/>
    </row>
    <row r="170" spans="1:29" s="374" customFormat="1" hidden="1" outlineLevel="1">
      <c r="A170" s="396"/>
      <c r="B170" s="396"/>
      <c r="C170" s="377"/>
      <c r="D170" s="378"/>
      <c r="E170" s="378" t="s">
        <v>657</v>
      </c>
      <c r="F170" s="378"/>
      <c r="G170" s="378" t="str">
        <f>$G$10</f>
        <v xml:space="preserve"> nr </v>
      </c>
      <c r="H170" s="378"/>
      <c r="I170" s="378"/>
      <c r="J170" s="470">
        <f t="shared" ref="J170:AB170" si="24" xml:space="preserve"> CHOOSE($F$167,J10,J62,J115)</f>
        <v>12</v>
      </c>
      <c r="K170" s="470">
        <f t="shared" si="24"/>
        <v>12</v>
      </c>
      <c r="L170" s="470">
        <f t="shared" si="24"/>
        <v>12</v>
      </c>
      <c r="M170" s="470">
        <f t="shared" si="24"/>
        <v>12</v>
      </c>
      <c r="N170" s="470">
        <f t="shared" si="24"/>
        <v>12</v>
      </c>
      <c r="O170" s="470">
        <f t="shared" si="24"/>
        <v>12</v>
      </c>
      <c r="P170" s="470">
        <f t="shared" si="24"/>
        <v>12</v>
      </c>
      <c r="Q170" s="470">
        <f t="shared" si="24"/>
        <v>12</v>
      </c>
      <c r="R170" s="470">
        <f t="shared" si="24"/>
        <v>12</v>
      </c>
      <c r="S170" s="470">
        <f t="shared" si="24"/>
        <v>12</v>
      </c>
      <c r="T170" s="470">
        <f t="shared" si="24"/>
        <v>12</v>
      </c>
      <c r="U170" s="470">
        <f t="shared" si="24"/>
        <v>12</v>
      </c>
      <c r="V170" s="470">
        <f t="shared" si="24"/>
        <v>12</v>
      </c>
      <c r="W170" s="470">
        <f t="shared" si="24"/>
        <v>12</v>
      </c>
      <c r="X170" s="470">
        <f t="shared" si="24"/>
        <v>0</v>
      </c>
      <c r="Y170" s="470">
        <f t="shared" si="24"/>
        <v>0</v>
      </c>
      <c r="Z170" s="470">
        <f t="shared" si="24"/>
        <v>0</v>
      </c>
      <c r="AA170" s="470">
        <f t="shared" si="24"/>
        <v>0</v>
      </c>
      <c r="AB170" s="470">
        <f t="shared" si="24"/>
        <v>0</v>
      </c>
      <c r="AC170" s="428"/>
    </row>
    <row r="171" spans="1:29" s="374" customFormat="1" hidden="1" outlineLevel="1">
      <c r="A171" s="396"/>
      <c r="B171" s="396"/>
      <c r="C171" s="377"/>
      <c r="D171" s="378"/>
      <c r="E171" s="378" t="s">
        <v>658</v>
      </c>
      <c r="F171" s="378"/>
      <c r="G171" s="378" t="str">
        <f>$G$11</f>
        <v xml:space="preserve"> nr </v>
      </c>
      <c r="H171" s="378"/>
      <c r="I171" s="378"/>
      <c r="J171" s="470">
        <f t="shared" ref="J171:AB171" si="25" xml:space="preserve"> CHOOSE($F$167,J11,J63,J116)</f>
        <v>234.4</v>
      </c>
      <c r="K171" s="470">
        <f t="shared" si="25"/>
        <v>242.5</v>
      </c>
      <c r="L171" s="470">
        <f t="shared" si="25"/>
        <v>249.5</v>
      </c>
      <c r="M171" s="470">
        <f t="shared" si="25"/>
        <v>255.7</v>
      </c>
      <c r="N171" s="470">
        <f t="shared" si="25"/>
        <v>258</v>
      </c>
      <c r="O171" s="470">
        <f t="shared" si="25"/>
        <v>261.39999999999998</v>
      </c>
      <c r="P171" s="470">
        <f t="shared" si="25"/>
        <v>270.60000000000002</v>
      </c>
      <c r="Q171" s="470">
        <f t="shared" si="25"/>
        <v>279.7</v>
      </c>
      <c r="R171" s="470">
        <f t="shared" si="25"/>
        <v>288.2</v>
      </c>
      <c r="S171" s="470">
        <f t="shared" si="25"/>
        <v>296.81994379694231</v>
      </c>
      <c r="T171" s="470">
        <f t="shared" si="25"/>
        <v>305.32865399748647</v>
      </c>
      <c r="U171" s="470">
        <f t="shared" si="25"/>
        <v>314.69193444620061</v>
      </c>
      <c r="V171" s="470">
        <f t="shared" si="25"/>
        <v>324.76207634847918</v>
      </c>
      <c r="W171" s="470">
        <f t="shared" si="25"/>
        <v>335.15446279163058</v>
      </c>
      <c r="X171" s="470">
        <f t="shared" si="25"/>
        <v>0</v>
      </c>
      <c r="Y171" s="470">
        <f t="shared" si="25"/>
        <v>0</v>
      </c>
      <c r="Z171" s="470">
        <f t="shared" si="25"/>
        <v>0</v>
      </c>
      <c r="AA171" s="470">
        <f t="shared" si="25"/>
        <v>0</v>
      </c>
      <c r="AB171" s="470">
        <f t="shared" si="25"/>
        <v>0</v>
      </c>
      <c r="AC171" s="428"/>
    </row>
    <row r="172" spans="1:29" s="374" customFormat="1" hidden="1" outlineLevel="1">
      <c r="A172" s="396"/>
      <c r="B172" s="396"/>
      <c r="C172" s="377"/>
      <c r="D172" s="378"/>
      <c r="E172" s="378" t="s">
        <v>659</v>
      </c>
      <c r="F172" s="378"/>
      <c r="G172" s="378" t="str">
        <f>$G$12</f>
        <v xml:space="preserve"> nr </v>
      </c>
      <c r="H172" s="378"/>
      <c r="I172" s="378"/>
      <c r="J172" s="470">
        <f t="shared" ref="J172:AB172" si="26" xml:space="preserve"> CHOOSE($F$167,J12,J64,J117)</f>
        <v>235.2</v>
      </c>
      <c r="K172" s="470">
        <f t="shared" si="26"/>
        <v>242.4</v>
      </c>
      <c r="L172" s="470">
        <f xml:space="preserve"> CHOOSE($F$167,L12,L64,L117)</f>
        <v>250</v>
      </c>
      <c r="M172" s="470">
        <f t="shared" si="26"/>
        <v>255.9</v>
      </c>
      <c r="N172" s="470">
        <f t="shared" si="26"/>
        <v>258.5</v>
      </c>
      <c r="O172" s="470">
        <f t="shared" si="26"/>
        <v>262.10000000000002</v>
      </c>
      <c r="P172" s="470">
        <f t="shared" si="26"/>
        <v>271.7</v>
      </c>
      <c r="Q172" s="470">
        <f t="shared" si="26"/>
        <v>280.7</v>
      </c>
      <c r="R172" s="470">
        <f t="shared" si="26"/>
        <v>289.2</v>
      </c>
      <c r="S172" s="470">
        <f t="shared" si="26"/>
        <v>297.50379137925444</v>
      </c>
      <c r="T172" s="470">
        <f t="shared" si="26"/>
        <v>306.08167682745864</v>
      </c>
      <c r="U172" s="470">
        <f t="shared" si="26"/>
        <v>315.51905088813692</v>
      </c>
      <c r="V172" s="470">
        <f t="shared" si="26"/>
        <v>325.61566051655751</v>
      </c>
      <c r="W172" s="470">
        <f t="shared" si="26"/>
        <v>336.03536165308736</v>
      </c>
      <c r="X172" s="470">
        <f t="shared" si="26"/>
        <v>0</v>
      </c>
      <c r="Y172" s="470">
        <f t="shared" si="26"/>
        <v>0</v>
      </c>
      <c r="Z172" s="470">
        <f t="shared" si="26"/>
        <v>0</v>
      </c>
      <c r="AA172" s="470">
        <f t="shared" si="26"/>
        <v>0</v>
      </c>
      <c r="AB172" s="470">
        <f t="shared" si="26"/>
        <v>0</v>
      </c>
      <c r="AC172" s="428"/>
    </row>
    <row r="173" spans="1:29" s="374" customFormat="1" hidden="1" outlineLevel="1">
      <c r="A173" s="396"/>
      <c r="B173" s="396"/>
      <c r="C173" s="377"/>
      <c r="D173" s="428" t="s">
        <v>53</v>
      </c>
      <c r="E173" s="378" t="s">
        <v>660</v>
      </c>
      <c r="F173" s="420"/>
      <c r="G173" s="378" t="str">
        <f>$G$13</f>
        <v xml:space="preserve"> nr </v>
      </c>
      <c r="H173" s="414"/>
      <c r="I173" s="414"/>
      <c r="J173" s="470">
        <f t="shared" ref="J173:AB173" si="27" xml:space="preserve"> CHOOSE($F$167,J13,J65,J118)</f>
        <v>235.2</v>
      </c>
      <c r="K173" s="470">
        <f t="shared" si="27"/>
        <v>241.8</v>
      </c>
      <c r="L173" s="470">
        <f t="shared" si="27"/>
        <v>249.7</v>
      </c>
      <c r="M173" s="470">
        <f t="shared" si="27"/>
        <v>256.3</v>
      </c>
      <c r="N173" s="470">
        <f t="shared" si="27"/>
        <v>258.89999999999998</v>
      </c>
      <c r="O173" s="470">
        <f t="shared" si="27"/>
        <v>263.10000000000002</v>
      </c>
      <c r="P173" s="470">
        <f t="shared" si="27"/>
        <v>272.3</v>
      </c>
      <c r="Q173" s="470">
        <f t="shared" si="27"/>
        <v>281.5</v>
      </c>
      <c r="R173" s="470">
        <f t="shared" si="27"/>
        <v>289.60000000000002</v>
      </c>
      <c r="S173" s="470">
        <f t="shared" si="27"/>
        <v>298.18921448748932</v>
      </c>
      <c r="T173" s="470">
        <f t="shared" si="27"/>
        <v>306.8365568148742</v>
      </c>
      <c r="U173" s="470">
        <f t="shared" si="27"/>
        <v>316.34834127078682</v>
      </c>
      <c r="V173" s="470">
        <f t="shared" si="27"/>
        <v>326.47148819145218</v>
      </c>
      <c r="W173" s="470">
        <f t="shared" si="27"/>
        <v>336.91857581357868</v>
      </c>
      <c r="X173" s="470">
        <f t="shared" si="27"/>
        <v>0</v>
      </c>
      <c r="Y173" s="470">
        <f t="shared" si="27"/>
        <v>0</v>
      </c>
      <c r="Z173" s="470">
        <f t="shared" si="27"/>
        <v>0</v>
      </c>
      <c r="AA173" s="470">
        <f t="shared" si="27"/>
        <v>0</v>
      </c>
      <c r="AB173" s="470">
        <f t="shared" si="27"/>
        <v>0</v>
      </c>
      <c r="AC173" s="435"/>
    </row>
    <row r="174" spans="1:29" s="374" customFormat="1" hidden="1" outlineLevel="1">
      <c r="A174" s="392"/>
      <c r="B174" s="392"/>
      <c r="C174" s="415"/>
      <c r="D174" s="426"/>
      <c r="E174" s="378" t="s">
        <v>661</v>
      </c>
      <c r="F174" s="416"/>
      <c r="G174" s="378" t="str">
        <f>$G$14</f>
        <v xml:space="preserve"> nr </v>
      </c>
      <c r="H174" s="416"/>
      <c r="I174" s="416"/>
      <c r="J174" s="470">
        <f t="shared" ref="J174:AB174" si="28" xml:space="preserve"> CHOOSE($F$167,J14,J66,J119)</f>
        <v>234.7</v>
      </c>
      <c r="K174" s="470">
        <f t="shared" si="28"/>
        <v>242.1</v>
      </c>
      <c r="L174" s="470">
        <f t="shared" si="28"/>
        <v>249.7</v>
      </c>
      <c r="M174" s="470">
        <f t="shared" si="28"/>
        <v>256</v>
      </c>
      <c r="N174" s="470">
        <f t="shared" si="28"/>
        <v>258.60000000000002</v>
      </c>
      <c r="O174" s="470">
        <f t="shared" si="28"/>
        <v>263.39999999999998</v>
      </c>
      <c r="P174" s="470">
        <f t="shared" si="28"/>
        <v>272.89999999999998</v>
      </c>
      <c r="Q174" s="470">
        <f t="shared" si="28"/>
        <v>281.7</v>
      </c>
      <c r="R174" s="470">
        <f t="shared" si="28"/>
        <v>289.5</v>
      </c>
      <c r="S174" s="470">
        <f t="shared" si="28"/>
        <v>298.87621675152292</v>
      </c>
      <c r="T174" s="470">
        <f t="shared" si="28"/>
        <v>307.59329853998446</v>
      </c>
      <c r="U174" s="470">
        <f t="shared" si="28"/>
        <v>317.17981130799899</v>
      </c>
      <c r="V174" s="470">
        <f t="shared" si="28"/>
        <v>327.32956526985515</v>
      </c>
      <c r="W174" s="470">
        <f t="shared" si="28"/>
        <v>337.80411135849056</v>
      </c>
      <c r="X174" s="470">
        <f t="shared" si="28"/>
        <v>0</v>
      </c>
      <c r="Y174" s="470">
        <f t="shared" si="28"/>
        <v>0</v>
      </c>
      <c r="Z174" s="470">
        <f t="shared" si="28"/>
        <v>0</v>
      </c>
      <c r="AA174" s="470">
        <f t="shared" si="28"/>
        <v>0</v>
      </c>
      <c r="AB174" s="470">
        <f t="shared" si="28"/>
        <v>0</v>
      </c>
      <c r="AC174" s="435"/>
    </row>
    <row r="175" spans="1:29" s="374" customFormat="1" hidden="1" outlineLevel="1">
      <c r="A175" s="396"/>
      <c r="B175" s="396"/>
      <c r="C175" s="377"/>
      <c r="D175" s="426"/>
      <c r="E175" s="378" t="s">
        <v>662</v>
      </c>
      <c r="F175" s="414"/>
      <c r="G175" s="378" t="str">
        <f>$G$15</f>
        <v xml:space="preserve"> nr </v>
      </c>
      <c r="H175" s="416"/>
      <c r="I175" s="416"/>
      <c r="J175" s="470">
        <f t="shared" ref="J175:AB175" si="29" xml:space="preserve"> CHOOSE($F$167,J15,J67,J120)</f>
        <v>236.1</v>
      </c>
      <c r="K175" s="470">
        <f t="shared" si="29"/>
        <v>243</v>
      </c>
      <c r="L175" s="470">
        <f t="shared" si="29"/>
        <v>251</v>
      </c>
      <c r="M175" s="470">
        <f t="shared" si="29"/>
        <v>257</v>
      </c>
      <c r="N175" s="470">
        <f t="shared" si="29"/>
        <v>259.8</v>
      </c>
      <c r="O175" s="470">
        <f t="shared" si="29"/>
        <v>264.39999999999998</v>
      </c>
      <c r="P175" s="470">
        <f t="shared" si="29"/>
        <v>274.7</v>
      </c>
      <c r="Q175" s="470">
        <f t="shared" si="29"/>
        <v>284.2</v>
      </c>
      <c r="R175" s="470">
        <f t="shared" si="29"/>
        <v>291.5</v>
      </c>
      <c r="S175" s="470">
        <f t="shared" si="29"/>
        <v>299.5648018095942</v>
      </c>
      <c r="T175" s="470">
        <f t="shared" si="29"/>
        <v>308.35190659433681</v>
      </c>
      <c r="U175" s="470">
        <f t="shared" si="29"/>
        <v>318.01346672864008</v>
      </c>
      <c r="V175" s="470">
        <f t="shared" si="29"/>
        <v>328.1898976639568</v>
      </c>
      <c r="W175" s="470">
        <f t="shared" si="29"/>
        <v>338.69197438920344</v>
      </c>
      <c r="X175" s="470">
        <f t="shared" si="29"/>
        <v>0</v>
      </c>
      <c r="Y175" s="470">
        <f t="shared" si="29"/>
        <v>0</v>
      </c>
      <c r="Z175" s="470">
        <f t="shared" si="29"/>
        <v>0</v>
      </c>
      <c r="AA175" s="470">
        <f t="shared" si="29"/>
        <v>0</v>
      </c>
      <c r="AB175" s="470">
        <f t="shared" si="29"/>
        <v>0</v>
      </c>
      <c r="AC175" s="435"/>
    </row>
    <row r="176" spans="1:29" s="374" customFormat="1" hidden="1" outlineLevel="1">
      <c r="A176" s="396"/>
      <c r="B176" s="396"/>
      <c r="C176" s="377"/>
      <c r="D176" s="426"/>
      <c r="E176" s="378" t="s">
        <v>663</v>
      </c>
      <c r="F176" s="414"/>
      <c r="G176" s="378" t="str">
        <f>$G$16</f>
        <v xml:space="preserve"> nr </v>
      </c>
      <c r="H176" s="416"/>
      <c r="I176" s="416"/>
      <c r="J176" s="470">
        <f t="shared" ref="J176:AB176" si="30" xml:space="preserve"> CHOOSE($F$167,J16,J68,J121)</f>
        <v>237.9</v>
      </c>
      <c r="K176" s="470">
        <f t="shared" si="30"/>
        <v>244.2</v>
      </c>
      <c r="L176" s="470">
        <f t="shared" si="30"/>
        <v>251.9</v>
      </c>
      <c r="M176" s="470">
        <f t="shared" si="30"/>
        <v>257.60000000000002</v>
      </c>
      <c r="N176" s="470">
        <f t="shared" si="30"/>
        <v>259.60000000000002</v>
      </c>
      <c r="O176" s="470">
        <f t="shared" si="30"/>
        <v>264.89999999999998</v>
      </c>
      <c r="P176" s="470">
        <f t="shared" si="30"/>
        <v>275.10000000000002</v>
      </c>
      <c r="Q176" s="470">
        <f t="shared" si="30"/>
        <v>284.10000000000002</v>
      </c>
      <c r="R176" s="470">
        <f t="shared" si="30"/>
        <v>292.14789585630507</v>
      </c>
      <c r="S176" s="470">
        <f t="shared" si="30"/>
        <v>300.25497330832422</v>
      </c>
      <c r="T176" s="470">
        <f t="shared" si="30"/>
        <v>309.11238558080265</v>
      </c>
      <c r="U176" s="470">
        <f t="shared" si="30"/>
        <v>318.84931327663418</v>
      </c>
      <c r="V176" s="470">
        <f t="shared" si="30"/>
        <v>329.05249130148667</v>
      </c>
      <c r="W176" s="470">
        <f t="shared" si="30"/>
        <v>339.58217102313426</v>
      </c>
      <c r="X176" s="470">
        <f t="shared" si="30"/>
        <v>0</v>
      </c>
      <c r="Y176" s="470">
        <f t="shared" si="30"/>
        <v>0</v>
      </c>
      <c r="Z176" s="470">
        <f t="shared" si="30"/>
        <v>0</v>
      </c>
      <c r="AA176" s="470">
        <f t="shared" si="30"/>
        <v>0</v>
      </c>
      <c r="AB176" s="470">
        <f t="shared" si="30"/>
        <v>0</v>
      </c>
      <c r="AC176" s="435"/>
    </row>
    <row r="177" spans="1:29" s="374" customFormat="1" hidden="1" outlineLevel="1">
      <c r="A177" s="396"/>
      <c r="B177" s="396"/>
      <c r="C177" s="377"/>
      <c r="D177" s="378"/>
      <c r="E177" s="378" t="s">
        <v>664</v>
      </c>
      <c r="F177" s="378"/>
      <c r="G177" s="378" t="str">
        <f>$G$17</f>
        <v xml:space="preserve"> nr </v>
      </c>
      <c r="H177" s="378"/>
      <c r="I177" s="378"/>
      <c r="J177" s="470">
        <f t="shared" ref="J177:AB177" si="31" xml:space="preserve"> CHOOSE($F$167,J17,J69,J122)</f>
        <v>238</v>
      </c>
      <c r="K177" s="470">
        <f t="shared" si="31"/>
        <v>245.6</v>
      </c>
      <c r="L177" s="470">
        <f t="shared" si="31"/>
        <v>251.9</v>
      </c>
      <c r="M177" s="470">
        <f t="shared" si="31"/>
        <v>257.7</v>
      </c>
      <c r="N177" s="470">
        <f t="shared" si="31"/>
        <v>259.5</v>
      </c>
      <c r="O177" s="470">
        <f t="shared" si="31"/>
        <v>264.8</v>
      </c>
      <c r="P177" s="470">
        <f t="shared" si="31"/>
        <v>275.3</v>
      </c>
      <c r="Q177" s="470">
        <f t="shared" si="31"/>
        <v>284.5</v>
      </c>
      <c r="R177" s="470">
        <f t="shared" si="31"/>
        <v>292.79723174362425</v>
      </c>
      <c r="S177" s="470">
        <f t="shared" si="31"/>
        <v>300.94673490273567</v>
      </c>
      <c r="T177" s="470">
        <f t="shared" si="31"/>
        <v>309.87474011360524</v>
      </c>
      <c r="U177" s="470">
        <f t="shared" si="31"/>
        <v>319.68735671100222</v>
      </c>
      <c r="V177" s="470">
        <f t="shared" si="31"/>
        <v>329.91735212575446</v>
      </c>
      <c r="W177" s="470">
        <f t="shared" si="31"/>
        <v>340.47470739377866</v>
      </c>
      <c r="X177" s="470">
        <f t="shared" si="31"/>
        <v>0</v>
      </c>
      <c r="Y177" s="470">
        <f t="shared" si="31"/>
        <v>0</v>
      </c>
      <c r="Z177" s="470">
        <f t="shared" si="31"/>
        <v>0</v>
      </c>
      <c r="AA177" s="470">
        <f t="shared" si="31"/>
        <v>0</v>
      </c>
      <c r="AB177" s="470">
        <f t="shared" si="31"/>
        <v>0</v>
      </c>
      <c r="AC177" s="428"/>
    </row>
    <row r="178" spans="1:29" s="374" customFormat="1" hidden="1" outlineLevel="1">
      <c r="A178" s="396"/>
      <c r="B178" s="396"/>
      <c r="C178" s="377"/>
      <c r="D178" s="378"/>
      <c r="E178" s="378" t="s">
        <v>665</v>
      </c>
      <c r="F178" s="378"/>
      <c r="G178" s="378" t="str">
        <f>$G$18</f>
        <v xml:space="preserve"> nr </v>
      </c>
      <c r="H178" s="378"/>
      <c r="I178" s="378"/>
      <c r="J178" s="470">
        <f t="shared" ref="J178:AB178" si="32" xml:space="preserve"> CHOOSE($F$167,J18,J70,J123)</f>
        <v>238.5</v>
      </c>
      <c r="K178" s="470">
        <f t="shared" si="32"/>
        <v>245.6</v>
      </c>
      <c r="L178" s="470">
        <f t="shared" si="32"/>
        <v>252.1</v>
      </c>
      <c r="M178" s="470">
        <f t="shared" si="32"/>
        <v>257.10000000000002</v>
      </c>
      <c r="N178" s="470">
        <f t="shared" si="32"/>
        <v>259.8</v>
      </c>
      <c r="O178" s="470">
        <f t="shared" si="32"/>
        <v>265.5</v>
      </c>
      <c r="P178" s="470">
        <f t="shared" si="32"/>
        <v>275.8</v>
      </c>
      <c r="Q178" s="470">
        <f t="shared" si="32"/>
        <v>284.60000000000002</v>
      </c>
      <c r="R178" s="470">
        <f t="shared" si="32"/>
        <v>293.44801086260981</v>
      </c>
      <c r="S178" s="470">
        <f t="shared" si="32"/>
        <v>301.640090256272</v>
      </c>
      <c r="T178" s="470">
        <f t="shared" si="32"/>
        <v>310.63897481834789</v>
      </c>
      <c r="U178" s="470">
        <f t="shared" si="32"/>
        <v>320.52760280590189</v>
      </c>
      <c r="V178" s="470">
        <f t="shared" si="32"/>
        <v>330.78448609569091</v>
      </c>
      <c r="W178" s="470">
        <f t="shared" si="32"/>
        <v>341.36958965075308</v>
      </c>
      <c r="X178" s="470">
        <f t="shared" si="32"/>
        <v>0</v>
      </c>
      <c r="Y178" s="470">
        <f t="shared" si="32"/>
        <v>0</v>
      </c>
      <c r="Z178" s="470">
        <f t="shared" si="32"/>
        <v>0</v>
      </c>
      <c r="AA178" s="470">
        <f t="shared" si="32"/>
        <v>0</v>
      </c>
      <c r="AB178" s="470">
        <f t="shared" si="32"/>
        <v>0</v>
      </c>
      <c r="AC178" s="428"/>
    </row>
    <row r="179" spans="1:29" s="395" customFormat="1" ht="12.75" hidden="1" customHeight="1" outlineLevel="1">
      <c r="A179" s="438"/>
      <c r="B179" s="438"/>
      <c r="C179" s="439"/>
      <c r="D179" s="438"/>
      <c r="E179" s="378" t="s">
        <v>666</v>
      </c>
      <c r="F179" s="443"/>
      <c r="G179" s="378" t="str">
        <f>$G$19</f>
        <v xml:space="preserve"> nr </v>
      </c>
      <c r="H179" s="448"/>
      <c r="I179" s="448"/>
      <c r="J179" s="470">
        <f t="shared" ref="J179:AB179" si="33" xml:space="preserve"> CHOOSE($F$167,J19,J71,J124)</f>
        <v>239.4</v>
      </c>
      <c r="K179" s="470">
        <f t="shared" si="33"/>
        <v>246.8</v>
      </c>
      <c r="L179" s="470">
        <f t="shared" si="33"/>
        <v>253.4</v>
      </c>
      <c r="M179" s="470">
        <f t="shared" si="33"/>
        <v>257.5</v>
      </c>
      <c r="N179" s="470">
        <f t="shared" si="33"/>
        <v>260.60000000000002</v>
      </c>
      <c r="O179" s="470">
        <f t="shared" si="33"/>
        <v>267.10000000000002</v>
      </c>
      <c r="P179" s="470">
        <f t="shared" si="33"/>
        <v>278.10000000000002</v>
      </c>
      <c r="Q179" s="470">
        <f t="shared" si="33"/>
        <v>285.60000000000002</v>
      </c>
      <c r="R179" s="470">
        <f t="shared" si="33"/>
        <v>294.10023642102783</v>
      </c>
      <c r="S179" s="470">
        <f t="shared" si="33"/>
        <v>302.33504304081697</v>
      </c>
      <c r="T179" s="470">
        <f t="shared" si="33"/>
        <v>311.40509433204181</v>
      </c>
      <c r="U179" s="470">
        <f t="shared" si="33"/>
        <v>321.37005735066725</v>
      </c>
      <c r="V179" s="470">
        <f t="shared" si="33"/>
        <v>331.65389918588875</v>
      </c>
      <c r="W179" s="470">
        <f t="shared" si="33"/>
        <v>342.26682395983727</v>
      </c>
      <c r="X179" s="470">
        <f t="shared" si="33"/>
        <v>0</v>
      </c>
      <c r="Y179" s="470">
        <f t="shared" si="33"/>
        <v>0</v>
      </c>
      <c r="Z179" s="470">
        <f t="shared" si="33"/>
        <v>0</v>
      </c>
      <c r="AA179" s="470">
        <f t="shared" si="33"/>
        <v>0</v>
      </c>
      <c r="AB179" s="470">
        <f t="shared" si="33"/>
        <v>0</v>
      </c>
      <c r="AC179" s="445"/>
    </row>
    <row r="180" spans="1:29" s="395" customFormat="1" ht="12.75" hidden="1" customHeight="1" outlineLevel="1">
      <c r="A180" s="438"/>
      <c r="B180" s="438"/>
      <c r="C180" s="439"/>
      <c r="D180" s="438"/>
      <c r="E180" s="378" t="s">
        <v>667</v>
      </c>
      <c r="F180" s="443"/>
      <c r="G180" s="378" t="str">
        <f>$G$20</f>
        <v xml:space="preserve"> nr </v>
      </c>
      <c r="H180" s="448"/>
      <c r="I180" s="448"/>
      <c r="J180" s="470">
        <f t="shared" ref="J180:AB180" si="34" xml:space="preserve"> CHOOSE($F$167,J20,J72,J125)</f>
        <v>238</v>
      </c>
      <c r="K180" s="470">
        <f t="shared" si="34"/>
        <v>245.8</v>
      </c>
      <c r="L180" s="470">
        <f t="shared" si="34"/>
        <v>252.6</v>
      </c>
      <c r="M180" s="470">
        <f t="shared" si="34"/>
        <v>255.4</v>
      </c>
      <c r="N180" s="470">
        <f t="shared" si="34"/>
        <v>258.8</v>
      </c>
      <c r="O180" s="470">
        <f t="shared" si="34"/>
        <v>265.5</v>
      </c>
      <c r="P180" s="470">
        <f t="shared" si="34"/>
        <v>276</v>
      </c>
      <c r="Q180" s="470">
        <f t="shared" si="34"/>
        <v>283</v>
      </c>
      <c r="R180" s="470">
        <f t="shared" si="34"/>
        <v>294.77781803182262</v>
      </c>
      <c r="S180" s="470">
        <f t="shared" si="34"/>
        <v>303.08068281857669</v>
      </c>
      <c r="T180" s="470">
        <f t="shared" si="34"/>
        <v>312.2235718506285</v>
      </c>
      <c r="U180" s="470">
        <f t="shared" si="34"/>
        <v>322.21472614984873</v>
      </c>
      <c r="V180" s="470">
        <f t="shared" si="34"/>
        <v>332.52559738664399</v>
      </c>
      <c r="W180" s="470">
        <f t="shared" si="34"/>
        <v>343.16641650301671</v>
      </c>
      <c r="X180" s="470">
        <f t="shared" si="34"/>
        <v>0</v>
      </c>
      <c r="Y180" s="470">
        <f t="shared" si="34"/>
        <v>0</v>
      </c>
      <c r="Z180" s="470">
        <f t="shared" si="34"/>
        <v>0</v>
      </c>
      <c r="AA180" s="470">
        <f t="shared" si="34"/>
        <v>0</v>
      </c>
      <c r="AB180" s="470">
        <f t="shared" si="34"/>
        <v>0</v>
      </c>
      <c r="AC180" s="445"/>
    </row>
    <row r="181" spans="1:29" s="374" customFormat="1" hidden="1" outlineLevel="1">
      <c r="A181" s="396"/>
      <c r="B181" s="396"/>
      <c r="C181" s="377"/>
      <c r="D181" s="378"/>
      <c r="E181" s="378" t="s">
        <v>668</v>
      </c>
      <c r="F181" s="378"/>
      <c r="G181" s="378" t="str">
        <f>$G$21</f>
        <v xml:space="preserve"> nr </v>
      </c>
      <c r="H181" s="378"/>
      <c r="I181" s="378"/>
      <c r="J181" s="470">
        <f t="shared" ref="J181:AB181" si="35" xml:space="preserve"> CHOOSE($F$167,J21,J73,J126)</f>
        <v>239.9</v>
      </c>
      <c r="K181" s="470">
        <f t="shared" si="35"/>
        <v>247.6</v>
      </c>
      <c r="L181" s="470">
        <f t="shared" si="35"/>
        <v>254.2</v>
      </c>
      <c r="M181" s="470">
        <f t="shared" si="35"/>
        <v>256.7</v>
      </c>
      <c r="N181" s="470">
        <f t="shared" si="35"/>
        <v>260</v>
      </c>
      <c r="O181" s="470">
        <f t="shared" si="35"/>
        <v>268.39999999999998</v>
      </c>
      <c r="P181" s="470">
        <f t="shared" si="35"/>
        <v>278.10000000000002</v>
      </c>
      <c r="Q181" s="470">
        <f t="shared" si="35"/>
        <v>285</v>
      </c>
      <c r="R181" s="470">
        <f t="shared" si="35"/>
        <v>295.45696073228152</v>
      </c>
      <c r="S181" s="470">
        <f t="shared" si="35"/>
        <v>303.82816154518133</v>
      </c>
      <c r="T181" s="470">
        <f t="shared" si="35"/>
        <v>313.04420060392721</v>
      </c>
      <c r="U181" s="470">
        <f t="shared" si="35"/>
        <v>323.06161502325301</v>
      </c>
      <c r="V181" s="470">
        <f t="shared" si="35"/>
        <v>333.39958670399722</v>
      </c>
      <c r="W181" s="470">
        <f t="shared" si="35"/>
        <v>344.06837347852525</v>
      </c>
      <c r="X181" s="470">
        <f t="shared" si="35"/>
        <v>0</v>
      </c>
      <c r="Y181" s="470">
        <f t="shared" si="35"/>
        <v>0</v>
      </c>
      <c r="Z181" s="470">
        <f t="shared" si="35"/>
        <v>0</v>
      </c>
      <c r="AA181" s="470">
        <f t="shared" si="35"/>
        <v>0</v>
      </c>
      <c r="AB181" s="470">
        <f t="shared" si="35"/>
        <v>0</v>
      </c>
      <c r="AC181" s="428"/>
    </row>
    <row r="182" spans="1:29" s="374" customFormat="1" hidden="1" outlineLevel="1">
      <c r="A182" s="396"/>
      <c r="B182" s="396"/>
      <c r="C182" s="377"/>
      <c r="D182" s="426"/>
      <c r="E182" s="378" t="s">
        <v>669</v>
      </c>
      <c r="F182" s="378"/>
      <c r="G182" s="378" t="str">
        <f>$G$22</f>
        <v xml:space="preserve"> nr </v>
      </c>
      <c r="H182" s="378"/>
      <c r="I182" s="416"/>
      <c r="J182" s="470">
        <f t="shared" ref="J182:AB182" si="36" xml:space="preserve"> CHOOSE($F$167,J22,J74,J127)</f>
        <v>240.8</v>
      </c>
      <c r="K182" s="470">
        <f t="shared" si="36"/>
        <v>248.7</v>
      </c>
      <c r="L182" s="470">
        <f t="shared" si="36"/>
        <v>254.8</v>
      </c>
      <c r="M182" s="470">
        <f t="shared" si="36"/>
        <v>257.10000000000002</v>
      </c>
      <c r="N182" s="470">
        <f t="shared" si="36"/>
        <v>261.10000000000002</v>
      </c>
      <c r="O182" s="470">
        <f t="shared" si="36"/>
        <v>269.3</v>
      </c>
      <c r="P182" s="470">
        <f t="shared" si="36"/>
        <v>278.3</v>
      </c>
      <c r="Q182" s="470">
        <f t="shared" si="36"/>
        <v>285.10000000000002</v>
      </c>
      <c r="R182" s="470">
        <f t="shared" si="36"/>
        <v>296.13766811902059</v>
      </c>
      <c r="S182" s="470">
        <f t="shared" si="36"/>
        <v>304.57748375597481</v>
      </c>
      <c r="T182" s="470">
        <f t="shared" si="36"/>
        <v>313.86698624610767</v>
      </c>
      <c r="U182" s="470">
        <f t="shared" si="36"/>
        <v>323.91072980598324</v>
      </c>
      <c r="V182" s="470">
        <f t="shared" si="36"/>
        <v>334.27587315977479</v>
      </c>
      <c r="W182" s="470">
        <f t="shared" si="36"/>
        <v>344.97270110088772</v>
      </c>
      <c r="X182" s="470">
        <f t="shared" si="36"/>
        <v>0</v>
      </c>
      <c r="Y182" s="470">
        <f t="shared" si="36"/>
        <v>0</v>
      </c>
      <c r="Z182" s="470">
        <f t="shared" si="36"/>
        <v>0</v>
      </c>
      <c r="AA182" s="470">
        <f t="shared" si="36"/>
        <v>0</v>
      </c>
      <c r="AB182" s="470">
        <f t="shared" si="36"/>
        <v>0</v>
      </c>
      <c r="AC182" s="435"/>
    </row>
    <row r="183" spans="1:29" s="374" customFormat="1" hidden="1" outlineLevel="1">
      <c r="A183" s="396"/>
      <c r="B183" s="396"/>
      <c r="C183" s="377"/>
      <c r="D183" s="426"/>
      <c r="E183" s="378"/>
      <c r="F183" s="378"/>
      <c r="G183" s="378"/>
      <c r="H183" s="378"/>
      <c r="I183" s="416"/>
      <c r="J183" s="416"/>
      <c r="K183" s="416"/>
      <c r="L183" s="416"/>
      <c r="M183" s="416"/>
      <c r="N183" s="416"/>
      <c r="O183" s="416"/>
      <c r="P183" s="416"/>
      <c r="Q183" s="416"/>
      <c r="R183" s="416"/>
      <c r="S183" s="416"/>
      <c r="T183" s="416"/>
      <c r="U183" s="416"/>
      <c r="V183" s="416"/>
      <c r="W183" s="416"/>
      <c r="X183" s="416"/>
      <c r="Y183" s="416"/>
      <c r="Z183" s="416"/>
      <c r="AA183" s="416"/>
      <c r="AB183" s="416"/>
      <c r="AC183" s="435"/>
    </row>
    <row r="184" spans="1:29" s="374" customFormat="1" hidden="1" outlineLevel="1">
      <c r="A184" s="419" t="s">
        <v>474</v>
      </c>
      <c r="B184" s="396"/>
      <c r="C184" s="377"/>
      <c r="D184" s="426"/>
      <c r="E184" s="378"/>
      <c r="F184" s="378"/>
      <c r="G184" s="378"/>
      <c r="H184" s="378"/>
      <c r="I184" s="416"/>
      <c r="J184" s="416"/>
      <c r="K184" s="416"/>
      <c r="L184" s="416"/>
      <c r="M184" s="416"/>
      <c r="N184" s="416"/>
      <c r="O184" s="416"/>
      <c r="P184" s="416"/>
      <c r="Q184" s="416"/>
      <c r="R184" s="416"/>
      <c r="S184" s="416"/>
      <c r="T184" s="416"/>
      <c r="U184" s="416"/>
      <c r="V184" s="416"/>
      <c r="W184" s="416"/>
      <c r="X184" s="416"/>
      <c r="Y184" s="416"/>
      <c r="Z184" s="416"/>
      <c r="AA184" s="416"/>
      <c r="AB184" s="416"/>
      <c r="AC184" s="435"/>
    </row>
    <row r="185" spans="1:29" s="374" customFormat="1" hidden="1" outlineLevel="1">
      <c r="A185" s="396"/>
      <c r="B185" s="396"/>
      <c r="C185" s="377"/>
      <c r="D185" s="426"/>
      <c r="E185" s="378" t="s">
        <v>670</v>
      </c>
      <c r="F185" s="378"/>
      <c r="G185" s="378" t="str">
        <f>$G$25</f>
        <v xml:space="preserve"> nr </v>
      </c>
      <c r="H185" s="378"/>
      <c r="I185" s="416"/>
      <c r="J185" s="470">
        <f t="shared" ref="J185:AB185" si="37" xml:space="preserve"> CHOOSE($F$167,J25,J77,J130)</f>
        <v>12</v>
      </c>
      <c r="K185" s="470">
        <f t="shared" si="37"/>
        <v>12</v>
      </c>
      <c r="L185" s="470">
        <f t="shared" si="37"/>
        <v>12</v>
      </c>
      <c r="M185" s="470">
        <f t="shared" si="37"/>
        <v>12</v>
      </c>
      <c r="N185" s="470">
        <f t="shared" si="37"/>
        <v>12</v>
      </c>
      <c r="O185" s="470">
        <f t="shared" si="37"/>
        <v>12</v>
      </c>
      <c r="P185" s="470">
        <f t="shared" si="37"/>
        <v>12</v>
      </c>
      <c r="Q185" s="470">
        <f t="shared" si="37"/>
        <v>12</v>
      </c>
      <c r="R185" s="470">
        <f t="shared" si="37"/>
        <v>12</v>
      </c>
      <c r="S185" s="470">
        <f t="shared" si="37"/>
        <v>12</v>
      </c>
      <c r="T185" s="470">
        <f t="shared" si="37"/>
        <v>12</v>
      </c>
      <c r="U185" s="470">
        <f t="shared" si="37"/>
        <v>12</v>
      </c>
      <c r="V185" s="470">
        <f t="shared" si="37"/>
        <v>12</v>
      </c>
      <c r="W185" s="470">
        <f t="shared" si="37"/>
        <v>12</v>
      </c>
      <c r="X185" s="470">
        <f t="shared" si="37"/>
        <v>0</v>
      </c>
      <c r="Y185" s="470">
        <f t="shared" si="37"/>
        <v>0</v>
      </c>
      <c r="Z185" s="470">
        <f t="shared" si="37"/>
        <v>0</v>
      </c>
      <c r="AA185" s="470">
        <f t="shared" si="37"/>
        <v>0</v>
      </c>
      <c r="AB185" s="470">
        <f t="shared" si="37"/>
        <v>0</v>
      </c>
      <c r="AC185" s="435"/>
    </row>
    <row r="186" spans="1:29" s="374" customFormat="1" hidden="1" outlineLevel="1">
      <c r="A186" s="396"/>
      <c r="B186" s="396"/>
      <c r="C186" s="377"/>
      <c r="D186" s="378"/>
      <c r="E186" s="378" t="s">
        <v>671</v>
      </c>
      <c r="F186" s="378"/>
      <c r="G186" s="378" t="str">
        <f>$G$26</f>
        <v xml:space="preserve"> nr </v>
      </c>
      <c r="H186" s="378"/>
      <c r="I186" s="378"/>
      <c r="J186" s="470">
        <f t="shared" ref="J186:AB186" si="38" xml:space="preserve"> CHOOSE($F$167,J26,J78,J131)</f>
        <v>93.3</v>
      </c>
      <c r="K186" s="470">
        <f t="shared" si="38"/>
        <v>95.9</v>
      </c>
      <c r="L186" s="470">
        <f t="shared" si="38"/>
        <v>98</v>
      </c>
      <c r="M186" s="470">
        <f t="shared" si="38"/>
        <v>99.6</v>
      </c>
      <c r="N186" s="470">
        <f t="shared" si="38"/>
        <v>99.9</v>
      </c>
      <c r="O186" s="470">
        <f t="shared" si="38"/>
        <v>100.6</v>
      </c>
      <c r="P186" s="470">
        <f t="shared" si="38"/>
        <v>103.2</v>
      </c>
      <c r="Q186" s="470">
        <f t="shared" si="38"/>
        <v>105.5</v>
      </c>
      <c r="R186" s="470">
        <f t="shared" si="38"/>
        <v>107.6</v>
      </c>
      <c r="S186" s="470">
        <f t="shared" si="38"/>
        <v>109.70335473997172</v>
      </c>
      <c r="T186" s="470">
        <f t="shared" si="38"/>
        <v>111.89742183477122</v>
      </c>
      <c r="U186" s="470">
        <f t="shared" si="38"/>
        <v>114.1726572294514</v>
      </c>
      <c r="V186" s="470">
        <f t="shared" si="38"/>
        <v>116.57028303126997</v>
      </c>
      <c r="W186" s="470">
        <f t="shared" si="38"/>
        <v>119.0182589749267</v>
      </c>
      <c r="X186" s="470">
        <f t="shared" si="38"/>
        <v>0</v>
      </c>
      <c r="Y186" s="470">
        <f t="shared" si="38"/>
        <v>0</v>
      </c>
      <c r="Z186" s="470">
        <f t="shared" si="38"/>
        <v>0</v>
      </c>
      <c r="AA186" s="470">
        <f t="shared" si="38"/>
        <v>0</v>
      </c>
      <c r="AB186" s="470">
        <f t="shared" si="38"/>
        <v>0</v>
      </c>
      <c r="AC186" s="428"/>
    </row>
    <row r="187" spans="1:29" s="374" customFormat="1" hidden="1" outlineLevel="1">
      <c r="A187" s="396"/>
      <c r="B187" s="396"/>
      <c r="C187" s="377"/>
      <c r="D187" s="378"/>
      <c r="E187" s="378" t="s">
        <v>672</v>
      </c>
      <c r="F187" s="379"/>
      <c r="G187" s="378" t="str">
        <f>$G$27</f>
        <v xml:space="preserve"> nr </v>
      </c>
      <c r="H187" s="378"/>
      <c r="I187" s="378"/>
      <c r="J187" s="470">
        <f t="shared" ref="J187:AB187" si="39" xml:space="preserve"> CHOOSE($F$167,J27,J79,J132)</f>
        <v>93.5</v>
      </c>
      <c r="K187" s="470">
        <f t="shared" si="39"/>
        <v>95.9</v>
      </c>
      <c r="L187" s="470">
        <f t="shared" si="39"/>
        <v>98.2</v>
      </c>
      <c r="M187" s="470">
        <f t="shared" si="39"/>
        <v>99.6</v>
      </c>
      <c r="N187" s="470">
        <f t="shared" si="39"/>
        <v>100.1</v>
      </c>
      <c r="O187" s="470">
        <f t="shared" si="39"/>
        <v>100.8</v>
      </c>
      <c r="P187" s="470">
        <f t="shared" si="39"/>
        <v>103.5</v>
      </c>
      <c r="Q187" s="470">
        <f t="shared" si="39"/>
        <v>105.9</v>
      </c>
      <c r="R187" s="470">
        <f t="shared" si="39"/>
        <v>107.9</v>
      </c>
      <c r="S187" s="470">
        <f t="shared" si="39"/>
        <v>109.88453874941817</v>
      </c>
      <c r="T187" s="470">
        <f t="shared" si="39"/>
        <v>112.08222952440661</v>
      </c>
      <c r="U187" s="470">
        <f t="shared" si="39"/>
        <v>114.37056169674494</v>
      </c>
      <c r="V187" s="470">
        <f t="shared" si="39"/>
        <v>116.77234349237666</v>
      </c>
      <c r="W187" s="470">
        <f t="shared" si="39"/>
        <v>119.22456270571664</v>
      </c>
      <c r="X187" s="470">
        <f t="shared" si="39"/>
        <v>0</v>
      </c>
      <c r="Y187" s="470">
        <f t="shared" si="39"/>
        <v>0</v>
      </c>
      <c r="Z187" s="470">
        <f t="shared" si="39"/>
        <v>0</v>
      </c>
      <c r="AA187" s="470">
        <f t="shared" si="39"/>
        <v>0</v>
      </c>
      <c r="AB187" s="470">
        <f t="shared" si="39"/>
        <v>0</v>
      </c>
      <c r="AC187" s="428"/>
    </row>
    <row r="188" spans="1:29" s="374" customFormat="1" ht="12.75" hidden="1" customHeight="1" outlineLevel="1">
      <c r="A188" s="424"/>
      <c r="B188" s="424"/>
      <c r="C188" s="424"/>
      <c r="D188" s="441"/>
      <c r="E188" s="378" t="s">
        <v>673</v>
      </c>
      <c r="F188" s="119"/>
      <c r="G188" s="378" t="str">
        <f>$G$28</f>
        <v xml:space="preserve"> nr </v>
      </c>
      <c r="H188" s="424"/>
      <c r="I188" s="378"/>
      <c r="J188" s="470">
        <f t="shared" ref="J188:AB188" si="40" xml:space="preserve"> CHOOSE($F$167,J28,J80,J133)</f>
        <v>93.5</v>
      </c>
      <c r="K188" s="470">
        <f t="shared" si="40"/>
        <v>95.6</v>
      </c>
      <c r="L188" s="470">
        <f t="shared" si="40"/>
        <v>98</v>
      </c>
      <c r="M188" s="470">
        <f t="shared" si="40"/>
        <v>99.8</v>
      </c>
      <c r="N188" s="470">
        <f t="shared" si="40"/>
        <v>100.1</v>
      </c>
      <c r="O188" s="470">
        <f t="shared" si="40"/>
        <v>101</v>
      </c>
      <c r="P188" s="470">
        <f t="shared" si="40"/>
        <v>103.5</v>
      </c>
      <c r="Q188" s="470">
        <f t="shared" si="40"/>
        <v>105.9</v>
      </c>
      <c r="R188" s="470">
        <f t="shared" si="40"/>
        <v>107.9</v>
      </c>
      <c r="S188" s="470">
        <f t="shared" si="40"/>
        <v>110.06602199898684</v>
      </c>
      <c r="T188" s="470">
        <f t="shared" si="40"/>
        <v>112.26734243896665</v>
      </c>
      <c r="U188" s="470">
        <f t="shared" si="40"/>
        <v>114.56880920745294</v>
      </c>
      <c r="V188" s="470">
        <f t="shared" si="40"/>
        <v>116.97475420080953</v>
      </c>
      <c r="W188" s="470">
        <f t="shared" si="40"/>
        <v>119.4312240390266</v>
      </c>
      <c r="X188" s="470">
        <f t="shared" si="40"/>
        <v>0</v>
      </c>
      <c r="Y188" s="470">
        <f t="shared" si="40"/>
        <v>0</v>
      </c>
      <c r="Z188" s="470">
        <f t="shared" si="40"/>
        <v>0</v>
      </c>
      <c r="AA188" s="470">
        <f t="shared" si="40"/>
        <v>0</v>
      </c>
      <c r="AB188" s="470">
        <f t="shared" si="40"/>
        <v>0</v>
      </c>
      <c r="AC188" s="120"/>
    </row>
    <row r="189" spans="1:29" s="374" customFormat="1" hidden="1" outlineLevel="1">
      <c r="A189" s="121"/>
      <c r="B189" s="121"/>
      <c r="C189" s="122"/>
      <c r="D189" s="428" t="s">
        <v>54</v>
      </c>
      <c r="E189" s="378" t="s">
        <v>674</v>
      </c>
      <c r="F189" s="379"/>
      <c r="G189" s="378" t="str">
        <f>$G$29</f>
        <v xml:space="preserve"> nr </v>
      </c>
      <c r="H189" s="123"/>
      <c r="I189" s="123"/>
      <c r="J189" s="470">
        <f t="shared" ref="J189:AB189" si="41" xml:space="preserve"> CHOOSE($F$167,J29,J81,J134)</f>
        <v>93.5</v>
      </c>
      <c r="K189" s="470">
        <f t="shared" si="41"/>
        <v>95.7</v>
      </c>
      <c r="L189" s="470">
        <f t="shared" si="41"/>
        <v>98</v>
      </c>
      <c r="M189" s="470">
        <f t="shared" si="41"/>
        <v>99.6</v>
      </c>
      <c r="N189" s="470">
        <f t="shared" si="41"/>
        <v>100</v>
      </c>
      <c r="O189" s="470">
        <f t="shared" si="41"/>
        <v>100.9</v>
      </c>
      <c r="P189" s="470">
        <f t="shared" si="41"/>
        <v>103.5</v>
      </c>
      <c r="Q189" s="470">
        <f t="shared" si="41"/>
        <v>105.9</v>
      </c>
      <c r="R189" s="470">
        <f t="shared" si="41"/>
        <v>108</v>
      </c>
      <c r="S189" s="470">
        <f t="shared" si="41"/>
        <v>110.24780498289711</v>
      </c>
      <c r="T189" s="470">
        <f t="shared" si="41"/>
        <v>112.45276108255513</v>
      </c>
      <c r="U189" s="470">
        <f t="shared" si="41"/>
        <v>114.7674003561996</v>
      </c>
      <c r="V189" s="470">
        <f t="shared" si="41"/>
        <v>117.17751576367986</v>
      </c>
      <c r="W189" s="470">
        <f t="shared" si="41"/>
        <v>119.63824359471722</v>
      </c>
      <c r="X189" s="470">
        <f t="shared" si="41"/>
        <v>0</v>
      </c>
      <c r="Y189" s="470">
        <f t="shared" si="41"/>
        <v>0</v>
      </c>
      <c r="Z189" s="470">
        <f t="shared" si="41"/>
        <v>0</v>
      </c>
      <c r="AA189" s="470">
        <f t="shared" si="41"/>
        <v>0</v>
      </c>
      <c r="AB189" s="470">
        <f t="shared" si="41"/>
        <v>0</v>
      </c>
      <c r="AC189" s="436"/>
    </row>
    <row r="190" spans="1:29" s="374" customFormat="1" hidden="1" outlineLevel="1">
      <c r="A190" s="392"/>
      <c r="B190" s="392"/>
      <c r="C190" s="415"/>
      <c r="D190" s="426"/>
      <c r="E190" s="378" t="s">
        <v>675</v>
      </c>
      <c r="F190" s="379"/>
      <c r="G190" s="378" t="str">
        <f>$G$30</f>
        <v xml:space="preserve"> nr </v>
      </c>
      <c r="H190" s="378"/>
      <c r="I190" s="378"/>
      <c r="J190" s="470">
        <f t="shared" ref="J190:AB190" si="42" xml:space="preserve"> CHOOSE($F$167,J30,J82,J135)</f>
        <v>93.9</v>
      </c>
      <c r="K190" s="470">
        <f t="shared" si="42"/>
        <v>96.1</v>
      </c>
      <c r="L190" s="470">
        <f t="shared" si="42"/>
        <v>98.4</v>
      </c>
      <c r="M190" s="470">
        <f t="shared" si="42"/>
        <v>99.9</v>
      </c>
      <c r="N190" s="470">
        <f t="shared" si="42"/>
        <v>100.3</v>
      </c>
      <c r="O190" s="470">
        <f t="shared" si="42"/>
        <v>101.2</v>
      </c>
      <c r="P190" s="470">
        <f t="shared" si="42"/>
        <v>104</v>
      </c>
      <c r="Q190" s="470">
        <f t="shared" si="42"/>
        <v>106.5</v>
      </c>
      <c r="R190" s="470">
        <f t="shared" si="42"/>
        <v>108.3</v>
      </c>
      <c r="S190" s="470">
        <f t="shared" si="42"/>
        <v>110.42988819618461</v>
      </c>
      <c r="T190" s="470">
        <f t="shared" si="42"/>
        <v>112.63848596010838</v>
      </c>
      <c r="U190" s="470">
        <f t="shared" si="42"/>
        <v>114.96633573863983</v>
      </c>
      <c r="V190" s="470">
        <f t="shared" si="42"/>
        <v>117.38062878915133</v>
      </c>
      <c r="W190" s="470">
        <f t="shared" si="42"/>
        <v>119.8456219937236</v>
      </c>
      <c r="X190" s="470">
        <f t="shared" si="42"/>
        <v>0</v>
      </c>
      <c r="Y190" s="470">
        <f t="shared" si="42"/>
        <v>0</v>
      </c>
      <c r="Z190" s="470">
        <f t="shared" si="42"/>
        <v>0</v>
      </c>
      <c r="AA190" s="470">
        <f t="shared" si="42"/>
        <v>0</v>
      </c>
      <c r="AB190" s="470">
        <f t="shared" si="42"/>
        <v>0</v>
      </c>
      <c r="AC190" s="435"/>
    </row>
    <row r="191" spans="1:29" s="374" customFormat="1" hidden="1" outlineLevel="1">
      <c r="A191" s="396"/>
      <c r="B191" s="396"/>
      <c r="C191" s="377"/>
      <c r="D191" s="426"/>
      <c r="E191" s="378" t="s">
        <v>676</v>
      </c>
      <c r="F191" s="379"/>
      <c r="G191" s="378" t="str">
        <f>$G$31</f>
        <v xml:space="preserve"> nr </v>
      </c>
      <c r="H191" s="123"/>
      <c r="I191" s="123"/>
      <c r="J191" s="470">
        <f t="shared" ref="J191:AB191" si="43" xml:space="preserve"> CHOOSE($F$167,J31,J83,J136)</f>
        <v>94.5</v>
      </c>
      <c r="K191" s="470">
        <f t="shared" si="43"/>
        <v>96.4</v>
      </c>
      <c r="L191" s="470">
        <f t="shared" si="43"/>
        <v>98.7</v>
      </c>
      <c r="M191" s="470">
        <f t="shared" si="43"/>
        <v>100</v>
      </c>
      <c r="N191" s="470">
        <f t="shared" si="43"/>
        <v>100.2</v>
      </c>
      <c r="O191" s="470">
        <f t="shared" si="43"/>
        <v>101.5</v>
      </c>
      <c r="P191" s="470">
        <f t="shared" si="43"/>
        <v>104.3</v>
      </c>
      <c r="Q191" s="470">
        <f t="shared" si="43"/>
        <v>106.6</v>
      </c>
      <c r="R191" s="470">
        <f t="shared" si="43"/>
        <v>108.4699996176289</v>
      </c>
      <c r="S191" s="470">
        <f t="shared" si="43"/>
        <v>110.61227213470256</v>
      </c>
      <c r="T191" s="470">
        <f t="shared" si="43"/>
        <v>112.8245175773967</v>
      </c>
      <c r="U191" s="470">
        <f t="shared" si="43"/>
        <v>115.16561595146101</v>
      </c>
      <c r="V191" s="470">
        <f t="shared" si="43"/>
        <v>117.58409388644176</v>
      </c>
      <c r="W191" s="470">
        <f t="shared" si="43"/>
        <v>120.05335985805712</v>
      </c>
      <c r="X191" s="470">
        <f t="shared" si="43"/>
        <v>0</v>
      </c>
      <c r="Y191" s="470">
        <f t="shared" si="43"/>
        <v>0</v>
      </c>
      <c r="Z191" s="470">
        <f t="shared" si="43"/>
        <v>0</v>
      </c>
      <c r="AA191" s="470">
        <f t="shared" si="43"/>
        <v>0</v>
      </c>
      <c r="AB191" s="470">
        <f t="shared" si="43"/>
        <v>0</v>
      </c>
      <c r="AC191" s="435"/>
    </row>
    <row r="192" spans="1:29" s="374" customFormat="1" hidden="1" outlineLevel="1">
      <c r="A192" s="396"/>
      <c r="B192" s="396"/>
      <c r="C192" s="377"/>
      <c r="D192" s="378"/>
      <c r="E192" s="378" t="s">
        <v>677</v>
      </c>
      <c r="F192" s="379"/>
      <c r="G192" s="378" t="str">
        <f>$G$32</f>
        <v xml:space="preserve"> nr </v>
      </c>
      <c r="H192" s="378"/>
      <c r="I192" s="378"/>
      <c r="J192" s="470">
        <f t="shared" ref="J192:AB192" si="44" xml:space="preserve"> CHOOSE($F$167,J32,J84,J137)</f>
        <v>94.5</v>
      </c>
      <c r="K192" s="470">
        <f t="shared" si="44"/>
        <v>96.8</v>
      </c>
      <c r="L192" s="470">
        <f t="shared" si="44"/>
        <v>98.8</v>
      </c>
      <c r="M192" s="470">
        <f t="shared" si="44"/>
        <v>100.1</v>
      </c>
      <c r="N192" s="470">
        <f t="shared" si="44"/>
        <v>100.3</v>
      </c>
      <c r="O192" s="470">
        <f t="shared" si="44"/>
        <v>101.6</v>
      </c>
      <c r="P192" s="470">
        <f t="shared" si="44"/>
        <v>104.4</v>
      </c>
      <c r="Q192" s="470">
        <f t="shared" si="44"/>
        <v>106.7</v>
      </c>
      <c r="R192" s="470">
        <f t="shared" si="44"/>
        <v>108.64026608539625</v>
      </c>
      <c r="S192" s="470">
        <f t="shared" si="44"/>
        <v>110.79495729512315</v>
      </c>
      <c r="T192" s="470">
        <f t="shared" si="44"/>
        <v>113.01085644102571</v>
      </c>
      <c r="U192" s="470">
        <f t="shared" si="44"/>
        <v>115.36524159238483</v>
      </c>
      <c r="V192" s="470">
        <f t="shared" si="44"/>
        <v>117.78791166582499</v>
      </c>
      <c r="W192" s="470">
        <f t="shared" si="44"/>
        <v>120.2614578108074</v>
      </c>
      <c r="X192" s="470">
        <f t="shared" si="44"/>
        <v>0</v>
      </c>
      <c r="Y192" s="470">
        <f t="shared" si="44"/>
        <v>0</v>
      </c>
      <c r="Z192" s="470">
        <f t="shared" si="44"/>
        <v>0</v>
      </c>
      <c r="AA192" s="470">
        <f t="shared" si="44"/>
        <v>0</v>
      </c>
      <c r="AB192" s="470">
        <f t="shared" si="44"/>
        <v>0</v>
      </c>
      <c r="AC192" s="428"/>
    </row>
    <row r="193" spans="1:29" s="395" customFormat="1" ht="12.75" hidden="1" customHeight="1" outlineLevel="1">
      <c r="A193" s="437"/>
      <c r="B193" s="438"/>
      <c r="C193" s="125"/>
      <c r="D193" s="438"/>
      <c r="E193" s="378" t="s">
        <v>678</v>
      </c>
      <c r="F193" s="448"/>
      <c r="G193" s="378" t="str">
        <f>$G$33</f>
        <v xml:space="preserve"> nr </v>
      </c>
      <c r="H193" s="448"/>
      <c r="I193" s="448"/>
      <c r="J193" s="470">
        <f t="shared" ref="J193:AB193" si="45" xml:space="preserve"> CHOOSE($F$167,J33,J85,J138)</f>
        <v>94.7</v>
      </c>
      <c r="K193" s="470">
        <f t="shared" si="45"/>
        <v>97</v>
      </c>
      <c r="L193" s="470">
        <f t="shared" si="45"/>
        <v>98.8</v>
      </c>
      <c r="M193" s="470">
        <f t="shared" si="45"/>
        <v>99.9</v>
      </c>
      <c r="N193" s="470">
        <f t="shared" si="45"/>
        <v>100.3</v>
      </c>
      <c r="O193" s="470">
        <f t="shared" si="45"/>
        <v>101.8</v>
      </c>
      <c r="P193" s="470">
        <f t="shared" si="45"/>
        <v>104.7</v>
      </c>
      <c r="Q193" s="470">
        <f t="shared" si="45"/>
        <v>106.9</v>
      </c>
      <c r="R193" s="470">
        <f t="shared" si="45"/>
        <v>108.81079982217945</v>
      </c>
      <c r="S193" s="470">
        <f t="shared" si="45"/>
        <v>110.97794417493883</v>
      </c>
      <c r="T193" s="470">
        <f t="shared" si="45"/>
        <v>113.1975030584377</v>
      </c>
      <c r="U193" s="470">
        <f t="shared" si="45"/>
        <v>115.56521326016906</v>
      </c>
      <c r="V193" s="470">
        <f t="shared" si="45"/>
        <v>117.99208273863269</v>
      </c>
      <c r="W193" s="470">
        <f t="shared" si="45"/>
        <v>120.46991647614406</v>
      </c>
      <c r="X193" s="470">
        <f t="shared" si="45"/>
        <v>0</v>
      </c>
      <c r="Y193" s="470">
        <f t="shared" si="45"/>
        <v>0</v>
      </c>
      <c r="Z193" s="470">
        <f t="shared" si="45"/>
        <v>0</v>
      </c>
      <c r="AA193" s="470">
        <f t="shared" si="45"/>
        <v>0</v>
      </c>
      <c r="AB193" s="470">
        <f t="shared" si="45"/>
        <v>0</v>
      </c>
      <c r="AC193" s="445"/>
    </row>
    <row r="194" spans="1:29" s="374" customFormat="1" hidden="1" outlineLevel="1">
      <c r="A194" s="396"/>
      <c r="B194" s="396"/>
      <c r="C194" s="377"/>
      <c r="D194" s="426"/>
      <c r="E194" s="378" t="s">
        <v>679</v>
      </c>
      <c r="F194" s="418"/>
      <c r="G194" s="378" t="str">
        <f>$G$34</f>
        <v xml:space="preserve"> nr </v>
      </c>
      <c r="H194" s="416"/>
      <c r="I194" s="416"/>
      <c r="J194" s="470">
        <f t="shared" ref="J194:AB194" si="46" xml:space="preserve"> CHOOSE($F$167,J34,J86,J139)</f>
        <v>95</v>
      </c>
      <c r="K194" s="470">
        <f t="shared" si="46"/>
        <v>97.3</v>
      </c>
      <c r="L194" s="470">
        <f t="shared" si="46"/>
        <v>99.2</v>
      </c>
      <c r="M194" s="470">
        <f t="shared" si="46"/>
        <v>99.9</v>
      </c>
      <c r="N194" s="470">
        <f t="shared" si="46"/>
        <v>100.4</v>
      </c>
      <c r="O194" s="470">
        <f t="shared" si="46"/>
        <v>102.2</v>
      </c>
      <c r="P194" s="470">
        <f t="shared" si="46"/>
        <v>105</v>
      </c>
      <c r="Q194" s="470">
        <f t="shared" si="46"/>
        <v>107.1</v>
      </c>
      <c r="R194" s="470">
        <f t="shared" si="46"/>
        <v>108.98160124751338</v>
      </c>
      <c r="S194" s="470">
        <f t="shared" si="46"/>
        <v>111.1612332724637</v>
      </c>
      <c r="T194" s="470">
        <f t="shared" si="46"/>
        <v>113.38445793791308</v>
      </c>
      <c r="U194" s="470">
        <f t="shared" si="46"/>
        <v>115.76553155460934</v>
      </c>
      <c r="V194" s="470">
        <f t="shared" si="46"/>
        <v>118.19660771725621</v>
      </c>
      <c r="W194" s="470">
        <f t="shared" si="46"/>
        <v>120.67873647931867</v>
      </c>
      <c r="X194" s="470">
        <f t="shared" si="46"/>
        <v>0</v>
      </c>
      <c r="Y194" s="470">
        <f t="shared" si="46"/>
        <v>0</v>
      </c>
      <c r="Z194" s="470">
        <f t="shared" si="46"/>
        <v>0</v>
      </c>
      <c r="AA194" s="470">
        <f t="shared" si="46"/>
        <v>0</v>
      </c>
      <c r="AB194" s="470">
        <f t="shared" si="46"/>
        <v>0</v>
      </c>
      <c r="AC194" s="435"/>
    </row>
    <row r="195" spans="1:29" s="374" customFormat="1" hidden="1" outlineLevel="1">
      <c r="A195" s="396"/>
      <c r="B195" s="396"/>
      <c r="C195" s="377"/>
      <c r="D195" s="378"/>
      <c r="E195" s="378" t="s">
        <v>680</v>
      </c>
      <c r="F195" s="379"/>
      <c r="G195" s="378" t="str">
        <f>$G$35</f>
        <v xml:space="preserve"> nr </v>
      </c>
      <c r="H195" s="378"/>
      <c r="I195" s="378"/>
      <c r="J195" s="470">
        <f t="shared" ref="J195:AB195" si="47" xml:space="preserve"> CHOOSE($F$167,J35,J87,J140)</f>
        <v>94.7</v>
      </c>
      <c r="K195" s="470">
        <f t="shared" si="47"/>
        <v>97</v>
      </c>
      <c r="L195" s="470">
        <f t="shared" si="47"/>
        <v>98.7</v>
      </c>
      <c r="M195" s="470">
        <f t="shared" si="47"/>
        <v>99.2</v>
      </c>
      <c r="N195" s="470">
        <f t="shared" si="47"/>
        <v>99.9</v>
      </c>
      <c r="O195" s="470">
        <f t="shared" si="47"/>
        <v>101.8</v>
      </c>
      <c r="P195" s="470">
        <f t="shared" si="47"/>
        <v>104.5</v>
      </c>
      <c r="Q195" s="470">
        <f t="shared" si="47"/>
        <v>106.4</v>
      </c>
      <c r="R195" s="470">
        <f t="shared" si="47"/>
        <v>109.1615932223871</v>
      </c>
      <c r="S195" s="470">
        <f t="shared" si="47"/>
        <v>111.3448250868349</v>
      </c>
      <c r="T195" s="470">
        <f t="shared" si="47"/>
        <v>113.58099615723886</v>
      </c>
      <c r="U195" s="470">
        <f t="shared" si="47"/>
        <v>115.96619707654096</v>
      </c>
      <c r="V195" s="470">
        <f t="shared" si="47"/>
        <v>118.40148721514839</v>
      </c>
      <c r="W195" s="470">
        <f t="shared" si="47"/>
        <v>120.88791844666659</v>
      </c>
      <c r="X195" s="470">
        <f t="shared" si="47"/>
        <v>0</v>
      </c>
      <c r="Y195" s="470">
        <f t="shared" si="47"/>
        <v>0</v>
      </c>
      <c r="Z195" s="470">
        <f t="shared" si="47"/>
        <v>0</v>
      </c>
      <c r="AA195" s="470">
        <f t="shared" si="47"/>
        <v>0</v>
      </c>
      <c r="AB195" s="470">
        <f t="shared" si="47"/>
        <v>0</v>
      </c>
      <c r="AC195" s="428"/>
    </row>
    <row r="196" spans="1:29" s="374" customFormat="1" hidden="1" outlineLevel="1">
      <c r="A196" s="396"/>
      <c r="B196" s="396"/>
      <c r="C196" s="377"/>
      <c r="D196" s="378"/>
      <c r="E196" s="378" t="s">
        <v>681</v>
      </c>
      <c r="F196" s="379"/>
      <c r="G196" s="378" t="str">
        <f>$G$36</f>
        <v xml:space="preserve"> nr </v>
      </c>
      <c r="H196" s="378"/>
      <c r="I196" s="378"/>
      <c r="J196" s="470">
        <f t="shared" ref="J196:AB196" si="48" xml:space="preserve"> CHOOSE($F$167,J36,J88,J141)</f>
        <v>95.2</v>
      </c>
      <c r="K196" s="470">
        <f t="shared" si="48"/>
        <v>97.5</v>
      </c>
      <c r="L196" s="470">
        <f t="shared" si="48"/>
        <v>99.1</v>
      </c>
      <c r="M196" s="470">
        <f t="shared" si="48"/>
        <v>99.5</v>
      </c>
      <c r="N196" s="470">
        <f t="shared" si="48"/>
        <v>100.1</v>
      </c>
      <c r="O196" s="470">
        <f t="shared" si="48"/>
        <v>102.4</v>
      </c>
      <c r="P196" s="470">
        <f t="shared" si="48"/>
        <v>104.9</v>
      </c>
      <c r="Q196" s="470">
        <f t="shared" si="48"/>
        <v>106.8</v>
      </c>
      <c r="R196" s="470">
        <f t="shared" si="48"/>
        <v>109.34188246864102</v>
      </c>
      <c r="S196" s="470">
        <f t="shared" si="48"/>
        <v>111.52872011801389</v>
      </c>
      <c r="T196" s="470">
        <f t="shared" si="48"/>
        <v>113.7778750517538</v>
      </c>
      <c r="U196" s="470">
        <f t="shared" si="48"/>
        <v>116.16721042784071</v>
      </c>
      <c r="V196" s="470">
        <f t="shared" si="48"/>
        <v>118.60672184682544</v>
      </c>
      <c r="W196" s="470">
        <f t="shared" si="48"/>
        <v>121.09746300560886</v>
      </c>
      <c r="X196" s="470">
        <f t="shared" si="48"/>
        <v>0</v>
      </c>
      <c r="Y196" s="470">
        <f t="shared" si="48"/>
        <v>0</v>
      </c>
      <c r="Z196" s="470">
        <f t="shared" si="48"/>
        <v>0</v>
      </c>
      <c r="AA196" s="470">
        <f t="shared" si="48"/>
        <v>0</v>
      </c>
      <c r="AB196" s="470">
        <f t="shared" si="48"/>
        <v>0</v>
      </c>
      <c r="AC196" s="428"/>
    </row>
    <row r="197" spans="1:29" s="395" customFormat="1" ht="12.75" hidden="1" customHeight="1" outlineLevel="1">
      <c r="A197" s="437"/>
      <c r="B197" s="438"/>
      <c r="C197" s="439"/>
      <c r="D197" s="438"/>
      <c r="E197" s="378" t="s">
        <v>682</v>
      </c>
      <c r="F197" s="350"/>
      <c r="G197" s="378" t="str">
        <f>$G$37</f>
        <v xml:space="preserve"> nr </v>
      </c>
      <c r="H197" s="442"/>
      <c r="I197" s="376"/>
      <c r="J197" s="470">
        <f t="shared" ref="J197:AB197" si="49" xml:space="preserve"> CHOOSE($F$167,J37,J89,J142)</f>
        <v>95.4</v>
      </c>
      <c r="K197" s="470">
        <f t="shared" si="49"/>
        <v>97.8</v>
      </c>
      <c r="L197" s="470">
        <f t="shared" si="49"/>
        <v>99.3</v>
      </c>
      <c r="M197" s="470">
        <f t="shared" si="49"/>
        <v>99.6</v>
      </c>
      <c r="N197" s="470">
        <f t="shared" si="49"/>
        <v>100.4</v>
      </c>
      <c r="O197" s="470">
        <f t="shared" si="49"/>
        <v>102.7</v>
      </c>
      <c r="P197" s="470">
        <f t="shared" si="49"/>
        <v>105.1</v>
      </c>
      <c r="Q197" s="470">
        <f t="shared" si="49"/>
        <v>107</v>
      </c>
      <c r="R197" s="470">
        <f t="shared" si="49"/>
        <v>109.52246947724298</v>
      </c>
      <c r="S197" s="470">
        <f t="shared" si="49"/>
        <v>111.7129188667879</v>
      </c>
      <c r="T197" s="470">
        <f t="shared" si="49"/>
        <v>113.97509521197706</v>
      </c>
      <c r="U197" s="470">
        <f t="shared" si="49"/>
        <v>116.36857221142867</v>
      </c>
      <c r="V197" s="470">
        <f t="shared" si="49"/>
        <v>118.81231222786873</v>
      </c>
      <c r="W197" s="470">
        <f xml:space="preserve"> CHOOSE($F$167,W37,W89,W142)</f>
        <v>121.30737078465407</v>
      </c>
      <c r="X197" s="470">
        <f t="shared" si="49"/>
        <v>0</v>
      </c>
      <c r="Y197" s="470">
        <f t="shared" si="49"/>
        <v>0</v>
      </c>
      <c r="Z197" s="470">
        <f t="shared" si="49"/>
        <v>0</v>
      </c>
      <c r="AA197" s="470">
        <f t="shared" si="49"/>
        <v>0</v>
      </c>
      <c r="AB197" s="470">
        <f t="shared" si="49"/>
        <v>0</v>
      </c>
      <c r="AC197" s="447"/>
    </row>
    <row r="198" spans="1:29" s="395" customFormat="1" ht="12.75" hidden="1" customHeight="1" outlineLevel="1">
      <c r="A198" s="437"/>
      <c r="B198" s="438"/>
      <c r="C198" s="439"/>
      <c r="D198" s="438"/>
      <c r="E198" s="378"/>
      <c r="F198" s="350"/>
      <c r="G198" s="378"/>
      <c r="H198" s="442"/>
      <c r="I198" s="376"/>
      <c r="J198" s="376"/>
      <c r="K198" s="376"/>
      <c r="L198" s="376"/>
      <c r="M198" s="376"/>
      <c r="N198" s="376"/>
      <c r="O198" s="376"/>
      <c r="P198" s="376"/>
      <c r="Q198" s="376"/>
      <c r="R198" s="376"/>
      <c r="S198" s="376"/>
      <c r="T198" s="376"/>
      <c r="U198" s="376"/>
      <c r="V198" s="376"/>
      <c r="W198" s="376"/>
      <c r="X198" s="376"/>
      <c r="Y198" s="376"/>
      <c r="Z198" s="376"/>
      <c r="AA198" s="376"/>
      <c r="AB198" s="376"/>
      <c r="AC198" s="447"/>
    </row>
    <row r="199" spans="1:29" s="395" customFormat="1" ht="12.75" hidden="1" customHeight="1" outlineLevel="1">
      <c r="A199" s="419" t="s">
        <v>475</v>
      </c>
      <c r="B199" s="438"/>
      <c r="C199" s="439"/>
      <c r="D199" s="438"/>
      <c r="E199" s="378"/>
      <c r="F199" s="350"/>
      <c r="G199" s="378"/>
      <c r="H199" s="442"/>
      <c r="I199" s="376"/>
      <c r="J199" s="376"/>
      <c r="K199" s="376"/>
      <c r="L199" s="376"/>
      <c r="M199" s="376"/>
      <c r="N199" s="376"/>
      <c r="O199" s="376"/>
      <c r="P199" s="376"/>
      <c r="Q199" s="376"/>
      <c r="R199" s="376"/>
      <c r="S199" s="376"/>
      <c r="T199" s="376"/>
      <c r="U199" s="376"/>
      <c r="V199" s="376"/>
      <c r="W199" s="376"/>
      <c r="X199" s="376"/>
      <c r="Y199" s="376"/>
      <c r="Z199" s="376"/>
      <c r="AA199" s="376"/>
      <c r="AB199" s="376"/>
      <c r="AC199" s="447"/>
    </row>
    <row r="200" spans="1:29" s="374" customFormat="1" hidden="1" outlineLevel="1">
      <c r="A200" s="396"/>
      <c r="B200" s="396"/>
      <c r="C200" s="377"/>
      <c r="D200" s="426"/>
      <c r="E200" s="378" t="s">
        <v>683</v>
      </c>
      <c r="F200" s="379"/>
      <c r="G200" s="378" t="str">
        <f>$G$40</f>
        <v xml:space="preserve"> % </v>
      </c>
      <c r="H200" s="378"/>
      <c r="I200" s="378"/>
      <c r="J200" s="505"/>
      <c r="K200" s="505"/>
      <c r="L200" s="505"/>
      <c r="M200" s="505"/>
      <c r="N200" s="505"/>
      <c r="O200" s="505"/>
      <c r="P200" s="505"/>
      <c r="Q200" s="470">
        <f t="shared" ref="Q200:AB200" si="50" xml:space="preserve"> CHOOSE($F$167,Q40,Q93,Q145)</f>
        <v>0.03</v>
      </c>
      <c r="R200" s="470">
        <f t="shared" si="50"/>
        <v>0.03</v>
      </c>
      <c r="S200" s="470">
        <f t="shared" si="50"/>
        <v>0.03</v>
      </c>
      <c r="T200" s="470">
        <f t="shared" si="50"/>
        <v>0.03</v>
      </c>
      <c r="U200" s="470">
        <f t="shared" si="50"/>
        <v>0.03</v>
      </c>
      <c r="V200" s="470">
        <f t="shared" si="50"/>
        <v>0.03</v>
      </c>
      <c r="W200" s="470">
        <f t="shared" si="50"/>
        <v>0.03</v>
      </c>
      <c r="X200" s="470">
        <f t="shared" si="50"/>
        <v>0.03</v>
      </c>
      <c r="Y200" s="470">
        <f t="shared" si="50"/>
        <v>0.03</v>
      </c>
      <c r="Z200" s="470">
        <f t="shared" si="50"/>
        <v>0.03</v>
      </c>
      <c r="AA200" s="470">
        <f t="shared" si="50"/>
        <v>0.03</v>
      </c>
      <c r="AB200" s="470">
        <f t="shared" si="50"/>
        <v>0.03</v>
      </c>
      <c r="AC200" s="428"/>
    </row>
    <row r="201" spans="1:29" s="374" customFormat="1" hidden="1" outlineLevel="1">
      <c r="A201" s="396"/>
      <c r="B201" s="396"/>
      <c r="C201" s="377"/>
      <c r="D201" s="426"/>
      <c r="E201" s="378"/>
      <c r="F201" s="379"/>
      <c r="G201" s="378"/>
      <c r="H201" s="378"/>
      <c r="I201" s="378"/>
      <c r="J201" s="378"/>
      <c r="K201" s="378"/>
      <c r="L201" s="378"/>
      <c r="M201" s="378"/>
      <c r="N201" s="378"/>
      <c r="O201" s="378"/>
      <c r="P201" s="378"/>
      <c r="Q201" s="378"/>
      <c r="R201" s="378"/>
      <c r="S201" s="378"/>
      <c r="T201" s="378"/>
      <c r="U201" s="378"/>
      <c r="V201" s="378"/>
      <c r="W201" s="378"/>
      <c r="X201" s="378"/>
      <c r="Y201" s="378"/>
      <c r="Z201" s="378"/>
      <c r="AA201" s="378"/>
      <c r="AB201" s="378"/>
      <c r="AC201" s="428"/>
    </row>
    <row r="202" spans="1:29" s="374" customFormat="1" hidden="1" outlineLevel="1">
      <c r="A202" s="419" t="s">
        <v>476</v>
      </c>
      <c r="B202" s="396"/>
      <c r="C202" s="377"/>
      <c r="D202" s="426"/>
      <c r="E202" s="378"/>
      <c r="F202" s="379"/>
      <c r="G202" s="378"/>
      <c r="H202" s="378"/>
      <c r="I202" s="378"/>
      <c r="J202" s="378"/>
      <c r="K202" s="378"/>
      <c r="L202" s="378"/>
      <c r="M202" s="378"/>
      <c r="N202" s="378"/>
      <c r="O202" s="378"/>
      <c r="P202" s="378"/>
      <c r="Q202" s="378"/>
      <c r="R202" s="378"/>
      <c r="S202" s="378"/>
      <c r="T202" s="378"/>
      <c r="U202" s="378"/>
      <c r="V202" s="378"/>
      <c r="W202" s="378"/>
      <c r="X202" s="378"/>
      <c r="Y202" s="378"/>
      <c r="Z202" s="378"/>
      <c r="AA202" s="378"/>
      <c r="AB202" s="378"/>
      <c r="AC202" s="428"/>
    </row>
    <row r="203" spans="1:29" s="374" customFormat="1" hidden="1" outlineLevel="1">
      <c r="A203" s="396"/>
      <c r="B203" s="396"/>
      <c r="C203" s="377"/>
      <c r="D203" s="378"/>
      <c r="E203" s="378" t="s">
        <v>684</v>
      </c>
      <c r="F203" s="379"/>
      <c r="G203" s="378" t="str">
        <f>$G$43</f>
        <v xml:space="preserve"> nr </v>
      </c>
      <c r="H203" s="378"/>
      <c r="I203" s="378"/>
      <c r="J203" s="470">
        <f t="shared" ref="J203:AB203" si="51" xml:space="preserve"> CHOOSE($F$167,J43,J96,J148)</f>
        <v>237.3416666666667</v>
      </c>
      <c r="K203" s="470">
        <f t="shared" si="51"/>
        <v>244.67499999999998</v>
      </c>
      <c r="L203" s="470">
        <f t="shared" si="51"/>
        <v>251.73333333333335</v>
      </c>
      <c r="M203" s="470">
        <f t="shared" si="51"/>
        <v>256.66666666666669</v>
      </c>
      <c r="N203" s="470">
        <f t="shared" si="51"/>
        <v>259.43333333333334</v>
      </c>
      <c r="O203" s="470">
        <f t="shared" si="51"/>
        <v>264.99166666666673</v>
      </c>
      <c r="P203" s="470">
        <f t="shared" si="51"/>
        <v>274.90833333333336</v>
      </c>
      <c r="Q203" s="470">
        <f t="shared" si="51"/>
        <v>283.30833333333334</v>
      </c>
      <c r="R203" s="470">
        <f t="shared" si="51"/>
        <v>292.2388184805576</v>
      </c>
      <c r="S203" s="470">
        <f t="shared" si="51"/>
        <v>300.63476148772372</v>
      </c>
      <c r="T203" s="470">
        <f t="shared" si="51"/>
        <v>309.52983719330012</v>
      </c>
      <c r="U203" s="470">
        <f t="shared" si="51"/>
        <v>319.28116714708784</v>
      </c>
      <c r="V203" s="470">
        <f t="shared" si="51"/>
        <v>329.49816449579481</v>
      </c>
      <c r="W203" s="470">
        <f t="shared" si="51"/>
        <v>340.04210575966027</v>
      </c>
      <c r="X203" s="470">
        <f t="shared" si="51"/>
        <v>0</v>
      </c>
      <c r="Y203" s="470">
        <f t="shared" si="51"/>
        <v>0</v>
      </c>
      <c r="Z203" s="470">
        <f t="shared" si="51"/>
        <v>0</v>
      </c>
      <c r="AA203" s="470">
        <f t="shared" si="51"/>
        <v>0</v>
      </c>
      <c r="AB203" s="470">
        <f t="shared" si="51"/>
        <v>0</v>
      </c>
      <c r="AC203" s="428"/>
    </row>
    <row r="204" spans="1:29" s="374" customFormat="1" ht="12.75" hidden="1" customHeight="1" outlineLevel="1">
      <c r="A204" s="424"/>
      <c r="B204" s="424"/>
      <c r="C204" s="424"/>
      <c r="D204" s="438"/>
      <c r="E204" s="378" t="s">
        <v>685</v>
      </c>
      <c r="F204" s="352"/>
      <c r="G204" s="378" t="str">
        <f>$G$44</f>
        <v xml:space="preserve"> nr </v>
      </c>
      <c r="H204" s="424"/>
      <c r="I204" s="378"/>
      <c r="J204" s="470">
        <f t="shared" ref="J204:AB204" si="52" xml:space="preserve"> CHOOSE($F$167,J44,J97,J149)</f>
        <v>94.308333333333351</v>
      </c>
      <c r="K204" s="470">
        <f t="shared" si="52"/>
        <v>96.583333333333314</v>
      </c>
      <c r="L204" s="470">
        <f t="shared" si="52"/>
        <v>98.600000000000009</v>
      </c>
      <c r="M204" s="470">
        <f t="shared" si="52"/>
        <v>99.72499999999998</v>
      </c>
      <c r="N204" s="470">
        <f t="shared" si="52"/>
        <v>100.16666666666667</v>
      </c>
      <c r="O204" s="470">
        <f t="shared" si="52"/>
        <v>101.54166666666667</v>
      </c>
      <c r="P204" s="470">
        <f t="shared" si="52"/>
        <v>104.21666666666665</v>
      </c>
      <c r="Q204" s="470">
        <f t="shared" si="52"/>
        <v>106.43333333333334</v>
      </c>
      <c r="R204" s="470">
        <f t="shared" si="52"/>
        <v>108.55238432841576</v>
      </c>
      <c r="S204" s="470">
        <f t="shared" si="52"/>
        <v>110.7053733013603</v>
      </c>
      <c r="T204" s="470">
        <f t="shared" si="52"/>
        <v>112.92412852304592</v>
      </c>
      <c r="U204" s="470">
        <f t="shared" si="52"/>
        <v>115.26744552524362</v>
      </c>
      <c r="V204" s="470">
        <f t="shared" si="52"/>
        <v>117.68806188127378</v>
      </c>
      <c r="W204" s="470">
        <f t="shared" si="52"/>
        <v>120.15951118078063</v>
      </c>
      <c r="X204" s="470">
        <f t="shared" si="52"/>
        <v>0</v>
      </c>
      <c r="Y204" s="470">
        <f t="shared" si="52"/>
        <v>0</v>
      </c>
      <c r="Z204" s="470">
        <f t="shared" si="52"/>
        <v>0</v>
      </c>
      <c r="AA204" s="470">
        <f t="shared" si="52"/>
        <v>0</v>
      </c>
      <c r="AB204" s="470">
        <f t="shared" si="52"/>
        <v>0</v>
      </c>
      <c r="AC204" s="446"/>
    </row>
    <row r="205" spans="1:29" s="374" customFormat="1" ht="12.75" hidden="1" customHeight="1" outlineLevel="1">
      <c r="A205" s="424"/>
      <c r="B205" s="424"/>
      <c r="C205" s="424"/>
      <c r="D205" s="438"/>
      <c r="E205" s="378"/>
      <c r="F205" s="352"/>
      <c r="G205" s="378"/>
      <c r="H205" s="424"/>
      <c r="I205" s="378"/>
      <c r="J205" s="378"/>
      <c r="K205" s="378"/>
      <c r="L205" s="378"/>
      <c r="M205" s="378"/>
      <c r="N205" s="378"/>
      <c r="O205" s="378"/>
      <c r="P205" s="378"/>
      <c r="Q205" s="378"/>
      <c r="R205" s="378"/>
      <c r="S205" s="378"/>
      <c r="T205" s="378"/>
      <c r="U205" s="378"/>
      <c r="V205" s="378"/>
      <c r="W205" s="378"/>
      <c r="X205" s="378"/>
      <c r="Y205" s="378"/>
      <c r="Z205" s="378"/>
      <c r="AA205" s="378"/>
      <c r="AB205" s="378"/>
      <c r="AC205" s="446"/>
    </row>
    <row r="206" spans="1:29" s="374" customFormat="1" ht="12.75" hidden="1" customHeight="1" outlineLevel="1">
      <c r="A206" s="419" t="s">
        <v>477</v>
      </c>
      <c r="B206" s="424"/>
      <c r="C206" s="424"/>
      <c r="D206" s="438"/>
      <c r="E206" s="378"/>
      <c r="F206" s="352"/>
      <c r="G206" s="378"/>
      <c r="H206" s="424"/>
      <c r="I206" s="378"/>
      <c r="J206" s="378"/>
      <c r="K206" s="378"/>
      <c r="L206" s="378"/>
      <c r="M206" s="378"/>
      <c r="N206" s="378"/>
      <c r="O206" s="378"/>
      <c r="P206" s="378"/>
      <c r="Q206" s="378"/>
      <c r="R206" s="378"/>
      <c r="S206" s="378"/>
      <c r="T206" s="378"/>
      <c r="U206" s="378"/>
      <c r="V206" s="378"/>
      <c r="W206" s="378"/>
      <c r="X206" s="378"/>
      <c r="Y206" s="378"/>
      <c r="Z206" s="378"/>
      <c r="AA206" s="378"/>
      <c r="AB206" s="378"/>
      <c r="AC206" s="446"/>
    </row>
    <row r="207" spans="1:29" s="374" customFormat="1" ht="12.75" hidden="1" customHeight="1" outlineLevel="1">
      <c r="A207" s="424"/>
      <c r="B207" s="424"/>
      <c r="C207" s="424"/>
      <c r="D207" s="438"/>
      <c r="E207" s="378" t="s">
        <v>686</v>
      </c>
      <c r="F207" s="352"/>
      <c r="G207" s="378" t="str">
        <f>$G$47</f>
        <v xml:space="preserve"> nr </v>
      </c>
      <c r="H207" s="424"/>
      <c r="I207" s="378"/>
      <c r="J207" s="505"/>
      <c r="K207" s="498">
        <f t="shared" ref="K207:AB207" si="53" xml:space="preserve"> CHOOSE($F$167,K47,K100,K152)</f>
        <v>2.9769392033542896E-2</v>
      </c>
      <c r="L207" s="498">
        <f t="shared" si="53"/>
        <v>2.6465798045602673E-2</v>
      </c>
      <c r="M207" s="498">
        <f t="shared" si="53"/>
        <v>1.983339944466489E-2</v>
      </c>
      <c r="N207" s="498">
        <f t="shared" si="53"/>
        <v>1.0501750291715295E-2</v>
      </c>
      <c r="O207" s="498">
        <f t="shared" si="53"/>
        <v>2.1939953810623525E-2</v>
      </c>
      <c r="P207" s="498">
        <f t="shared" si="53"/>
        <v>3.8794726930320156E-2</v>
      </c>
      <c r="Q207" s="498">
        <f t="shared" si="53"/>
        <v>3.1907179115300943E-2</v>
      </c>
      <c r="R207" s="498">
        <f t="shared" si="53"/>
        <v>3.1089286235452596E-2</v>
      </c>
      <c r="S207" s="498">
        <f t="shared" si="53"/>
        <v>2.7916629489431743E-2</v>
      </c>
      <c r="T207" s="498">
        <f t="shared" si="53"/>
        <v>2.9833184821123959E-2</v>
      </c>
      <c r="U207" s="498">
        <f t="shared" si="53"/>
        <v>3.1833185109294782E-2</v>
      </c>
      <c r="V207" s="498">
        <f t="shared" si="53"/>
        <v>3.2000000000000473E-2</v>
      </c>
      <c r="W207" s="498">
        <f t="shared" si="53"/>
        <v>3.200000000000025E-2</v>
      </c>
      <c r="X207" s="498">
        <f t="shared" si="53"/>
        <v>0</v>
      </c>
      <c r="Y207" s="498">
        <f t="shared" si="53"/>
        <v>0</v>
      </c>
      <c r="Z207" s="498">
        <f t="shared" si="53"/>
        <v>0</v>
      </c>
      <c r="AA207" s="498">
        <f t="shared" si="53"/>
        <v>0</v>
      </c>
      <c r="AB207" s="498">
        <f t="shared" si="53"/>
        <v>0</v>
      </c>
      <c r="AC207" s="446"/>
    </row>
    <row r="208" spans="1:29" s="374" customFormat="1" ht="12.75" hidden="1" customHeight="1" outlineLevel="1">
      <c r="A208" s="424"/>
      <c r="B208" s="424"/>
      <c r="C208" s="424"/>
      <c r="D208" s="438"/>
      <c r="E208" s="378" t="s">
        <v>687</v>
      </c>
      <c r="F208" s="352"/>
      <c r="G208" s="378" t="str">
        <f>$G$48</f>
        <v xml:space="preserve"> nr </v>
      </c>
      <c r="H208" s="424"/>
      <c r="I208" s="378"/>
      <c r="J208" s="505"/>
      <c r="K208" s="498">
        <f t="shared" ref="K208:AB208" si="54" xml:space="preserve"> CHOOSE($F$167,K48,K101,K153)</f>
        <v>3.0897791510129391E-2</v>
      </c>
      <c r="L208" s="498">
        <f t="shared" si="54"/>
        <v>2.8847791287762714E-2</v>
      </c>
      <c r="M208" s="498">
        <f t="shared" si="54"/>
        <v>1.9597457627118731E-2</v>
      </c>
      <c r="N208" s="498">
        <f t="shared" si="54"/>
        <v>1.0779220779220777E-2</v>
      </c>
      <c r="O208" s="498">
        <f t="shared" si="54"/>
        <v>2.1424900424001248E-2</v>
      </c>
      <c r="P208" s="498">
        <f t="shared" si="54"/>
        <v>3.7422560457875953E-2</v>
      </c>
      <c r="Q208" s="498">
        <f t="shared" si="54"/>
        <v>3.0555639758707454E-2</v>
      </c>
      <c r="R208" s="498">
        <f t="shared" si="54"/>
        <v>3.1522140708501123E-2</v>
      </c>
      <c r="S208" s="498">
        <f t="shared" si="54"/>
        <v>2.8729732247137152E-2</v>
      </c>
      <c r="T208" s="498">
        <f t="shared" si="54"/>
        <v>2.9587648685595047E-2</v>
      </c>
      <c r="U208" s="498">
        <f t="shared" si="54"/>
        <v>3.1503683270760252E-2</v>
      </c>
      <c r="V208" s="498">
        <f t="shared" si="54"/>
        <v>3.2000000000000473E-2</v>
      </c>
      <c r="W208" s="498">
        <f t="shared" si="54"/>
        <v>3.2000000000000028E-2</v>
      </c>
      <c r="X208" s="498">
        <f t="shared" si="54"/>
        <v>0</v>
      </c>
      <c r="Y208" s="498">
        <f t="shared" si="54"/>
        <v>0</v>
      </c>
      <c r="Z208" s="498">
        <f t="shared" si="54"/>
        <v>0</v>
      </c>
      <c r="AA208" s="498">
        <f t="shared" si="54"/>
        <v>0</v>
      </c>
      <c r="AB208" s="498">
        <f t="shared" si="54"/>
        <v>0</v>
      </c>
      <c r="AC208" s="446"/>
    </row>
    <row r="209" spans="1:29" s="374" customFormat="1" ht="12.75" hidden="1" customHeight="1" outlineLevel="1">
      <c r="A209" s="424"/>
      <c r="B209" s="424"/>
      <c r="C209" s="424"/>
      <c r="D209" s="438"/>
      <c r="E209" s="378" t="s">
        <v>688</v>
      </c>
      <c r="F209" s="352"/>
      <c r="G209" s="378" t="str">
        <f>$G$49</f>
        <v xml:space="preserve"> nr </v>
      </c>
      <c r="H209" s="424"/>
      <c r="I209" s="378"/>
      <c r="J209" s="505"/>
      <c r="K209" s="498">
        <f t="shared" ref="K209:AB209" si="55" xml:space="preserve"> CHOOSE($F$167,K49,K102,K154)</f>
        <v>3.2807308970099536E-2</v>
      </c>
      <c r="L209" s="498">
        <f t="shared" si="55"/>
        <v>2.4527543224768911E-2</v>
      </c>
      <c r="M209" s="498">
        <f t="shared" si="55"/>
        <v>9.0266875981162009E-3</v>
      </c>
      <c r="N209" s="498">
        <f t="shared" si="55"/>
        <v>1.5558148580318898E-2</v>
      </c>
      <c r="O209" s="498">
        <f t="shared" si="55"/>
        <v>3.1405591727307502E-2</v>
      </c>
      <c r="P209" s="498">
        <f t="shared" si="55"/>
        <v>3.3419977720014815E-2</v>
      </c>
      <c r="Q209" s="498">
        <f t="shared" si="55"/>
        <v>2.4434063959755781E-2</v>
      </c>
      <c r="R209" s="498">
        <f t="shared" si="55"/>
        <v>3.8715075829605539E-2</v>
      </c>
      <c r="S209" s="498">
        <f t="shared" si="55"/>
        <v>2.8499635627448061E-2</v>
      </c>
      <c r="T209" s="498">
        <f t="shared" si="55"/>
        <v>3.0499636334166969E-2</v>
      </c>
      <c r="U209" s="498">
        <f t="shared" si="55"/>
        <v>3.2000000000000473E-2</v>
      </c>
      <c r="V209" s="498">
        <f t="shared" si="55"/>
        <v>3.200000000000025E-2</v>
      </c>
      <c r="W209" s="498">
        <f t="shared" si="55"/>
        <v>3.2000000000000473E-2</v>
      </c>
      <c r="X209" s="498">
        <f t="shared" si="55"/>
        <v>0</v>
      </c>
      <c r="Y209" s="498">
        <f t="shared" si="55"/>
        <v>0</v>
      </c>
      <c r="Z209" s="498">
        <f t="shared" si="55"/>
        <v>0</v>
      </c>
      <c r="AA209" s="498">
        <f t="shared" si="55"/>
        <v>0</v>
      </c>
      <c r="AB209" s="498">
        <f t="shared" si="55"/>
        <v>0</v>
      </c>
      <c r="AC209" s="446"/>
    </row>
    <row r="210" spans="1:29" s="374" customFormat="1" ht="12.75" hidden="1" customHeight="1" outlineLevel="1">
      <c r="A210" s="424"/>
      <c r="B210" s="424"/>
      <c r="C210" s="424"/>
      <c r="D210" s="438"/>
      <c r="E210" s="378" t="s">
        <v>689</v>
      </c>
      <c r="F210" s="352"/>
      <c r="G210" s="378" t="str">
        <f>$G$50</f>
        <v xml:space="preserve"> nr </v>
      </c>
      <c r="H210" s="424"/>
      <c r="I210" s="378"/>
      <c r="J210" s="505"/>
      <c r="K210" s="498">
        <f t="shared" ref="K210:AB210" si="56" xml:space="preserve"> CHOOSE($F$167,K50,K103,K155)</f>
        <v>2.428722280887019E-2</v>
      </c>
      <c r="L210" s="498">
        <f t="shared" si="56"/>
        <v>1.8556701030927769E-2</v>
      </c>
      <c r="M210" s="498">
        <f t="shared" si="56"/>
        <v>1.1133603238866474E-2</v>
      </c>
      <c r="N210" s="498">
        <f t="shared" si="56"/>
        <v>4.0040040040039138E-3</v>
      </c>
      <c r="O210" s="498">
        <f t="shared" si="56"/>
        <v>1.4955134596211339E-2</v>
      </c>
      <c r="P210" s="498">
        <f t="shared" si="56"/>
        <v>2.8487229862475427E-2</v>
      </c>
      <c r="Q210" s="498">
        <f t="shared" si="56"/>
        <v>2.1012416427889313E-2</v>
      </c>
      <c r="R210" s="498">
        <f t="shared" si="56"/>
        <v>1.7874647541435307E-2</v>
      </c>
      <c r="S210" s="498">
        <f t="shared" si="56"/>
        <v>1.9916629197662017E-2</v>
      </c>
      <c r="T210" s="498">
        <f t="shared" si="56"/>
        <v>2.0000000000000906E-2</v>
      </c>
      <c r="U210" s="498">
        <f t="shared" si="56"/>
        <v>2.0916629234383644E-2</v>
      </c>
      <c r="V210" s="498">
        <f t="shared" si="56"/>
        <v>2.1000000000000796E-2</v>
      </c>
      <c r="W210" s="498">
        <f t="shared" si="56"/>
        <v>2.1000000000000796E-2</v>
      </c>
      <c r="X210" s="498">
        <f t="shared" si="56"/>
        <v>0</v>
      </c>
      <c r="Y210" s="498">
        <f t="shared" si="56"/>
        <v>0</v>
      </c>
      <c r="Z210" s="498">
        <f t="shared" si="56"/>
        <v>0</v>
      </c>
      <c r="AA210" s="498">
        <f t="shared" si="56"/>
        <v>0</v>
      </c>
      <c r="AB210" s="498">
        <f t="shared" si="56"/>
        <v>0</v>
      </c>
      <c r="AC210" s="446"/>
    </row>
    <row r="211" spans="1:29" s="374" customFormat="1" ht="12.75" hidden="1" customHeight="1" outlineLevel="1">
      <c r="A211" s="424"/>
      <c r="B211" s="424"/>
      <c r="C211" s="424"/>
      <c r="D211" s="438"/>
      <c r="E211" s="378" t="s">
        <v>690</v>
      </c>
      <c r="F211" s="352"/>
      <c r="G211" s="378" t="str">
        <f>$G$51</f>
        <v xml:space="preserve"> nr </v>
      </c>
      <c r="H211" s="424"/>
      <c r="I211" s="378"/>
      <c r="J211" s="505"/>
      <c r="K211" s="498">
        <f t="shared" ref="K211:AB211" si="57" xml:space="preserve"> CHOOSE($F$167,K51,K104,K156)</f>
        <v>2.4123000795263305E-2</v>
      </c>
      <c r="L211" s="498">
        <f t="shared" si="57"/>
        <v>2.088006902502193E-2</v>
      </c>
      <c r="M211" s="498">
        <f t="shared" si="57"/>
        <v>1.1409736308316099E-2</v>
      </c>
      <c r="N211" s="498">
        <f t="shared" si="57"/>
        <v>4.4288459931480784E-3</v>
      </c>
      <c r="O211" s="498">
        <f t="shared" si="57"/>
        <v>1.3727121464226277E-2</v>
      </c>
      <c r="P211" s="498">
        <f t="shared" si="57"/>
        <v>2.6343865408288814E-2</v>
      </c>
      <c r="Q211" s="498">
        <f t="shared" si="57"/>
        <v>2.1269790500559882E-2</v>
      </c>
      <c r="R211" s="498">
        <f t="shared" si="57"/>
        <v>1.9909655450194963E-2</v>
      </c>
      <c r="S211" s="498">
        <f t="shared" si="57"/>
        <v>1.983364056224568E-2</v>
      </c>
      <c r="T211" s="498">
        <f t="shared" si="57"/>
        <v>2.0041983108134875E-2</v>
      </c>
      <c r="U211" s="498">
        <f t="shared" si="57"/>
        <v>2.0751251595618525E-2</v>
      </c>
      <c r="V211" s="498">
        <f t="shared" si="57"/>
        <v>2.1000000000000352E-2</v>
      </c>
      <c r="W211" s="498">
        <f t="shared" si="57"/>
        <v>2.1000000000000796E-2</v>
      </c>
      <c r="X211" s="498">
        <f t="shared" si="57"/>
        <v>0</v>
      </c>
      <c r="Y211" s="498">
        <f t="shared" si="57"/>
        <v>0</v>
      </c>
      <c r="Z211" s="498">
        <f t="shared" si="57"/>
        <v>0</v>
      </c>
      <c r="AA211" s="498">
        <f t="shared" si="57"/>
        <v>0</v>
      </c>
      <c r="AB211" s="498">
        <f t="shared" si="57"/>
        <v>0</v>
      </c>
      <c r="AC211" s="446"/>
    </row>
    <row r="212" spans="1:29" s="374" customFormat="1" ht="12.75" hidden="1" customHeight="1" outlineLevel="1">
      <c r="A212" s="424"/>
      <c r="B212" s="424"/>
      <c r="C212" s="424"/>
      <c r="D212" s="438"/>
      <c r="E212" s="378" t="s">
        <v>691</v>
      </c>
      <c r="F212" s="352"/>
      <c r="G212" s="378" t="str">
        <f>$G$52</f>
        <v xml:space="preserve"> nr </v>
      </c>
      <c r="H212" s="424"/>
      <c r="I212" s="378"/>
      <c r="J212" s="505"/>
      <c r="K212" s="498">
        <f t="shared" ref="K212:AB212" si="58" xml:space="preserve"> CHOOSE($F$167,K52,K105,K157)</f>
        <v>2.515723270440251E-2</v>
      </c>
      <c r="L212" s="498">
        <f t="shared" si="58"/>
        <v>1.5337423312883347E-2</v>
      </c>
      <c r="M212" s="498">
        <f t="shared" si="58"/>
        <v>3.0211480362536403E-3</v>
      </c>
      <c r="N212" s="498">
        <f t="shared" si="58"/>
        <v>8.0321285140563248E-3</v>
      </c>
      <c r="O212" s="498">
        <f t="shared" si="58"/>
        <v>2.2908366533864521E-2</v>
      </c>
      <c r="P212" s="498">
        <f t="shared" si="58"/>
        <v>2.3369036027263812E-2</v>
      </c>
      <c r="Q212" s="498">
        <f t="shared" si="58"/>
        <v>1.8078020932445371E-2</v>
      </c>
      <c r="R212" s="498">
        <f t="shared" si="58"/>
        <v>2.3574481095728794E-2</v>
      </c>
      <c r="S212" s="498">
        <f t="shared" si="58"/>
        <v>2.0000000000000684E-2</v>
      </c>
      <c r="T212" s="498">
        <f t="shared" si="58"/>
        <v>2.0249908140764772E-2</v>
      </c>
      <c r="U212" s="498">
        <f t="shared" si="58"/>
        <v>2.1000000000000796E-2</v>
      </c>
      <c r="V212" s="498">
        <f t="shared" si="58"/>
        <v>2.1000000000000574E-2</v>
      </c>
      <c r="W212" s="498">
        <f t="shared" si="58"/>
        <v>2.1000000000000796E-2</v>
      </c>
      <c r="X212" s="498">
        <f t="shared" si="58"/>
        <v>0</v>
      </c>
      <c r="Y212" s="498">
        <f t="shared" si="58"/>
        <v>0</v>
      </c>
      <c r="Z212" s="498">
        <f t="shared" si="58"/>
        <v>0</v>
      </c>
      <c r="AA212" s="498">
        <f t="shared" si="58"/>
        <v>0</v>
      </c>
      <c r="AB212" s="498">
        <f t="shared" si="58"/>
        <v>0</v>
      </c>
      <c r="AC212" s="446"/>
    </row>
    <row r="213" spans="1:29" s="374" customFormat="1" ht="12.75" hidden="1" customHeight="1" outlineLevel="1">
      <c r="A213" s="424"/>
      <c r="B213" s="424"/>
      <c r="C213" s="424"/>
      <c r="D213" s="438"/>
      <c r="E213" s="378" t="s">
        <v>692</v>
      </c>
      <c r="F213" s="352"/>
      <c r="G213" s="378" t="str">
        <f>$G$53</f>
        <v xml:space="preserve"> nr </v>
      </c>
      <c r="H213" s="424"/>
      <c r="I213" s="378"/>
      <c r="J213" s="505"/>
      <c r="K213" s="498">
        <f t="shared" ref="K213:AB213" si="59" xml:space="preserve"> CHOOSE($F$167,K53,K106,K158)</f>
        <v>6.7747907148660858E-3</v>
      </c>
      <c r="L213" s="498">
        <f t="shared" si="59"/>
        <v>7.967722262740784E-3</v>
      </c>
      <c r="M213" s="498">
        <f t="shared" si="59"/>
        <v>8.1877213188026321E-3</v>
      </c>
      <c r="N213" s="498">
        <f t="shared" si="59"/>
        <v>6.3503747860726989E-3</v>
      </c>
      <c r="O213" s="498">
        <f t="shared" si="59"/>
        <v>7.6977789597749702E-3</v>
      </c>
      <c r="P213" s="498">
        <f t="shared" si="59"/>
        <v>1.1078695049587139E-2</v>
      </c>
      <c r="Q213" s="498">
        <f t="shared" si="59"/>
        <v>9.2858492581475716E-3</v>
      </c>
      <c r="R213" s="498">
        <f t="shared" si="59"/>
        <v>1.161248525830616E-2</v>
      </c>
      <c r="S213" s="498">
        <f t="shared" si="59"/>
        <v>8.8960916848914717E-3</v>
      </c>
      <c r="T213" s="498">
        <f t="shared" si="59"/>
        <v>9.5456655774601717E-3</v>
      </c>
      <c r="U213" s="498">
        <f t="shared" si="59"/>
        <v>1.0752431675141727E-2</v>
      </c>
      <c r="V213" s="498">
        <f t="shared" si="59"/>
        <v>1.1000000000000121E-2</v>
      </c>
      <c r="W213" s="498">
        <f t="shared" si="59"/>
        <v>1.0999999999999233E-2</v>
      </c>
      <c r="X213" s="498">
        <f t="shared" si="59"/>
        <v>0</v>
      </c>
      <c r="Y213" s="498">
        <f t="shared" si="59"/>
        <v>0</v>
      </c>
      <c r="Z213" s="498">
        <f t="shared" si="59"/>
        <v>0</v>
      </c>
      <c r="AA213" s="498">
        <f t="shared" si="59"/>
        <v>0</v>
      </c>
      <c r="AB213" s="498">
        <f t="shared" si="59"/>
        <v>0</v>
      </c>
      <c r="AC213" s="446"/>
    </row>
    <row r="214" spans="1:29" s="374" customFormat="1" ht="12.75" hidden="1" customHeight="1" outlineLevel="1">
      <c r="A214" s="424"/>
      <c r="B214" s="424"/>
      <c r="C214" s="424"/>
      <c r="D214" s="438"/>
      <c r="E214" s="378"/>
      <c r="F214" s="352"/>
      <c r="G214" s="378"/>
      <c r="H214" s="424"/>
      <c r="I214" s="378"/>
      <c r="J214" s="506"/>
      <c r="K214" s="507"/>
      <c r="L214" s="507"/>
      <c r="M214" s="507"/>
      <c r="N214" s="507"/>
      <c r="O214" s="507"/>
      <c r="P214" s="507"/>
      <c r="Q214" s="507"/>
      <c r="R214" s="507"/>
      <c r="S214" s="507"/>
      <c r="T214" s="507"/>
      <c r="U214" s="507"/>
      <c r="V214" s="507"/>
      <c r="W214" s="507"/>
      <c r="X214" s="507"/>
      <c r="Y214" s="507"/>
      <c r="Z214" s="507"/>
      <c r="AA214" s="507"/>
      <c r="AB214" s="507"/>
      <c r="AC214" s="446"/>
    </row>
    <row r="215" spans="1:29" s="374" customFormat="1" ht="12.75" hidden="1" customHeight="1" outlineLevel="1">
      <c r="A215" s="419" t="s">
        <v>478</v>
      </c>
      <c r="B215" s="424"/>
      <c r="C215" s="424"/>
      <c r="D215" s="438"/>
      <c r="E215" s="378"/>
      <c r="F215" s="352"/>
      <c r="G215" s="378"/>
      <c r="H215" s="424"/>
      <c r="I215" s="378"/>
      <c r="J215" s="508"/>
      <c r="K215" s="508"/>
      <c r="L215" s="508"/>
      <c r="M215" s="508"/>
      <c r="N215" s="508"/>
      <c r="O215" s="508"/>
      <c r="P215" s="508"/>
      <c r="Q215" s="508"/>
      <c r="R215" s="508"/>
      <c r="S215" s="508"/>
      <c r="T215" s="508"/>
      <c r="U215" s="508"/>
      <c r="V215" s="508"/>
      <c r="W215" s="508"/>
      <c r="X215" s="508"/>
      <c r="Y215" s="508"/>
      <c r="Z215" s="508"/>
      <c r="AA215" s="508"/>
      <c r="AB215" s="508"/>
      <c r="AC215" s="446"/>
    </row>
    <row r="216" spans="1:29" s="374" customFormat="1" ht="12.75" hidden="1" customHeight="1" outlineLevel="1">
      <c r="A216" s="424"/>
      <c r="B216" s="424"/>
      <c r="C216" s="424"/>
      <c r="D216" s="438"/>
      <c r="E216" s="378" t="s">
        <v>693</v>
      </c>
      <c r="F216" s="352"/>
      <c r="G216" s="378" t="str">
        <f>$G$56</f>
        <v xml:space="preserve"> % </v>
      </c>
      <c r="H216" s="424"/>
      <c r="I216" s="378"/>
      <c r="J216" s="505"/>
      <c r="K216" s="505"/>
      <c r="L216" s="505"/>
      <c r="M216" s="505"/>
      <c r="N216" s="505"/>
      <c r="O216" s="505"/>
      <c r="P216" s="505"/>
      <c r="Q216" s="505"/>
      <c r="R216" s="505"/>
      <c r="S216" s="496">
        <f t="shared" ref="S216:AB216" si="60">IF(ISBLANK(S161),S56,S161)</f>
        <v>0.03</v>
      </c>
      <c r="T216" s="496">
        <f t="shared" si="60"/>
        <v>0.03</v>
      </c>
      <c r="U216" s="496">
        <f t="shared" si="60"/>
        <v>0.03</v>
      </c>
      <c r="V216" s="496">
        <f t="shared" si="60"/>
        <v>0.03</v>
      </c>
      <c r="W216" s="496">
        <f t="shared" si="60"/>
        <v>0.03</v>
      </c>
      <c r="X216" s="496">
        <f t="shared" si="60"/>
        <v>0.03</v>
      </c>
      <c r="Y216" s="496">
        <f t="shared" si="60"/>
        <v>0.03</v>
      </c>
      <c r="Z216" s="496">
        <f t="shared" si="60"/>
        <v>0.03</v>
      </c>
      <c r="AA216" s="496">
        <f t="shared" si="60"/>
        <v>0.03</v>
      </c>
      <c r="AB216" s="496">
        <f t="shared" si="60"/>
        <v>0.03</v>
      </c>
      <c r="AC216" s="446"/>
    </row>
    <row r="217" spans="1:29" s="374" customFormat="1" ht="12.75" hidden="1" customHeight="1" outlineLevel="1">
      <c r="A217" s="424"/>
      <c r="B217" s="424"/>
      <c r="C217" s="424"/>
      <c r="D217" s="438"/>
      <c r="E217" s="378" t="s">
        <v>694</v>
      </c>
      <c r="F217" s="352"/>
      <c r="G217" s="378" t="str">
        <f>$G$57</f>
        <v xml:space="preserve"> % </v>
      </c>
      <c r="H217" s="424"/>
      <c r="I217" s="378"/>
      <c r="J217" s="505"/>
      <c r="K217" s="505"/>
      <c r="L217" s="505"/>
      <c r="M217" s="505"/>
      <c r="N217" s="505"/>
      <c r="O217" s="505"/>
      <c r="P217" s="505"/>
      <c r="Q217" s="505"/>
      <c r="R217" s="505"/>
      <c r="S217" s="496">
        <f t="shared" ref="S217:AB217" si="61">IF(ISBLANK(S162),S57,S162)</f>
        <v>0.02</v>
      </c>
      <c r="T217" s="496">
        <f t="shared" si="61"/>
        <v>0.02</v>
      </c>
      <c r="U217" s="496">
        <f t="shared" si="61"/>
        <v>0.02</v>
      </c>
      <c r="V217" s="496">
        <f t="shared" si="61"/>
        <v>0.02</v>
      </c>
      <c r="W217" s="496">
        <f t="shared" si="61"/>
        <v>0.02</v>
      </c>
      <c r="X217" s="496">
        <f t="shared" si="61"/>
        <v>0.02</v>
      </c>
      <c r="Y217" s="496">
        <f t="shared" si="61"/>
        <v>0.02</v>
      </c>
      <c r="Z217" s="496">
        <f t="shared" si="61"/>
        <v>0.02</v>
      </c>
      <c r="AA217" s="496">
        <f t="shared" si="61"/>
        <v>0.02</v>
      </c>
      <c r="AB217" s="496">
        <f t="shared" si="61"/>
        <v>0.02</v>
      </c>
      <c r="AC217" s="446"/>
    </row>
    <row r="218" spans="1:29" s="374" customFormat="1" ht="12.75" hidden="1" customHeight="1" outlineLevel="1">
      <c r="A218" s="424"/>
      <c r="B218" s="424"/>
      <c r="C218" s="424"/>
      <c r="D218" s="438"/>
      <c r="E218" s="378"/>
      <c r="F218" s="352"/>
      <c r="G218" s="378"/>
      <c r="H218" s="424"/>
      <c r="I218" s="378"/>
      <c r="J218" s="417"/>
      <c r="K218" s="417"/>
      <c r="L218" s="417"/>
      <c r="M218" s="417"/>
      <c r="N218" s="417"/>
      <c r="O218" s="417"/>
      <c r="P218" s="417"/>
      <c r="Q218" s="418"/>
      <c r="R218" s="418"/>
      <c r="S218" s="418"/>
      <c r="T218" s="418"/>
      <c r="U218" s="418"/>
      <c r="V218" s="418"/>
      <c r="W218" s="418"/>
      <c r="X218" s="418"/>
      <c r="Y218" s="418"/>
      <c r="Z218" s="418"/>
      <c r="AA218" s="418"/>
      <c r="AB218" s="418"/>
      <c r="AC218" s="446"/>
    </row>
    <row r="219" spans="1:29" s="374" customFormat="1">
      <c r="A219" s="396"/>
      <c r="B219" s="396"/>
      <c r="C219" s="377"/>
      <c r="D219" s="378"/>
      <c r="E219" s="378"/>
      <c r="F219" s="378"/>
      <c r="G219" s="378"/>
      <c r="H219" s="378"/>
      <c r="I219" s="378"/>
      <c r="J219" s="378"/>
      <c r="K219" s="378"/>
      <c r="L219" s="378"/>
      <c r="M219" s="378"/>
      <c r="N219" s="378"/>
      <c r="O219" s="378"/>
      <c r="P219" s="378"/>
      <c r="Q219" s="378"/>
      <c r="R219" s="378"/>
      <c r="S219" s="378"/>
      <c r="T219" s="378"/>
      <c r="U219" s="378"/>
      <c r="V219" s="378"/>
      <c r="W219" s="378"/>
      <c r="X219" s="378"/>
      <c r="Y219" s="378"/>
      <c r="Z219" s="378"/>
      <c r="AA219" s="378"/>
      <c r="AB219" s="378"/>
      <c r="AC219" s="428"/>
    </row>
    <row r="220" spans="1:29" s="374" customFormat="1" collapsed="1">
      <c r="A220" s="421" t="s">
        <v>504</v>
      </c>
      <c r="B220" s="421"/>
      <c r="C220" s="423"/>
      <c r="D220" s="421"/>
      <c r="E220" s="421"/>
      <c r="F220" s="421"/>
      <c r="G220" s="421"/>
      <c r="H220" s="421"/>
      <c r="I220" s="421"/>
      <c r="J220" s="421"/>
      <c r="K220" s="421"/>
      <c r="L220" s="421"/>
      <c r="M220" s="421"/>
      <c r="N220" s="421"/>
      <c r="O220" s="421"/>
      <c r="P220" s="421"/>
      <c r="Q220" s="421"/>
      <c r="R220" s="421"/>
      <c r="S220" s="421"/>
      <c r="T220" s="421"/>
      <c r="U220" s="421"/>
      <c r="V220" s="421"/>
      <c r="W220" s="421"/>
      <c r="X220" s="421"/>
      <c r="Y220" s="421"/>
      <c r="Z220" s="421"/>
      <c r="AA220" s="421"/>
      <c r="AB220" s="421"/>
      <c r="AC220" s="430"/>
    </row>
    <row r="221" spans="1:29" s="374" customFormat="1" hidden="1" outlineLevel="1">
      <c r="A221" s="396"/>
      <c r="B221" s="396"/>
      <c r="C221" s="377"/>
      <c r="D221" s="378"/>
      <c r="E221" s="378"/>
      <c r="F221" s="378"/>
      <c r="G221" s="378"/>
      <c r="H221" s="378"/>
      <c r="I221" s="378"/>
      <c r="J221" s="378"/>
      <c r="K221" s="378"/>
      <c r="L221" s="378"/>
      <c r="M221" s="378"/>
      <c r="N221" s="378"/>
      <c r="O221" s="378"/>
      <c r="P221" s="378"/>
      <c r="Q221" s="378"/>
      <c r="R221" s="378"/>
      <c r="S221" s="378"/>
      <c r="T221" s="378"/>
      <c r="U221" s="378"/>
      <c r="V221" s="378"/>
      <c r="W221" s="378"/>
      <c r="X221" s="378"/>
      <c r="Y221" s="378"/>
      <c r="Z221" s="378"/>
      <c r="AA221" s="378"/>
      <c r="AB221" s="378"/>
      <c r="AC221" s="428"/>
    </row>
    <row r="222" spans="1:29" s="395" customFormat="1" ht="12.75" hidden="1" customHeight="1" outlineLevel="1">
      <c r="A222" s="419" t="str">
        <f>$A$9</f>
        <v>A Retail price index</v>
      </c>
      <c r="B222" s="419"/>
      <c r="C222" s="37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30"/>
    </row>
    <row r="223" spans="1:29" s="374" customFormat="1" hidden="1" outlineLevel="1">
      <c r="A223" s="396"/>
      <c r="B223" s="396"/>
      <c r="C223" s="377"/>
      <c r="D223" s="378"/>
      <c r="E223" s="336" t="s">
        <v>541</v>
      </c>
      <c r="F223" s="336"/>
      <c r="G223" s="336" t="s">
        <v>50</v>
      </c>
      <c r="H223" s="336"/>
      <c r="I223" s="336"/>
      <c r="J223" s="509">
        <f>COUNT(J226:J237)</f>
        <v>12</v>
      </c>
      <c r="K223" s="509">
        <f t="shared" ref="K223:AB223" si="62">COUNT(K226:K237)</f>
        <v>12</v>
      </c>
      <c r="L223" s="509">
        <f t="shared" si="62"/>
        <v>12</v>
      </c>
      <c r="M223" s="509">
        <f t="shared" si="62"/>
        <v>12</v>
      </c>
      <c r="N223" s="509">
        <f t="shared" si="62"/>
        <v>12</v>
      </c>
      <c r="O223" s="509">
        <f t="shared" si="62"/>
        <v>12</v>
      </c>
      <c r="P223" s="509">
        <f t="shared" si="62"/>
        <v>12</v>
      </c>
      <c r="Q223" s="509">
        <f t="shared" si="62"/>
        <v>12</v>
      </c>
      <c r="R223" s="509">
        <f t="shared" si="62"/>
        <v>12</v>
      </c>
      <c r="S223" s="509">
        <f t="shared" si="62"/>
        <v>12</v>
      </c>
      <c r="T223" s="509">
        <f t="shared" si="62"/>
        <v>12</v>
      </c>
      <c r="U223" s="509">
        <f t="shared" si="62"/>
        <v>12</v>
      </c>
      <c r="V223" s="509">
        <f t="shared" si="62"/>
        <v>12</v>
      </c>
      <c r="W223" s="509">
        <f t="shared" si="62"/>
        <v>12</v>
      </c>
      <c r="X223" s="509">
        <f t="shared" si="62"/>
        <v>12</v>
      </c>
      <c r="Y223" s="509">
        <f t="shared" si="62"/>
        <v>12</v>
      </c>
      <c r="Z223" s="509">
        <f t="shared" si="62"/>
        <v>12</v>
      </c>
      <c r="AA223" s="509">
        <f t="shared" si="62"/>
        <v>12</v>
      </c>
      <c r="AB223" s="509">
        <f t="shared" si="62"/>
        <v>12</v>
      </c>
      <c r="AC223" s="428"/>
    </row>
    <row r="224" spans="1:29" s="374" customFormat="1" ht="3.65" hidden="1" customHeight="1" outlineLevel="1">
      <c r="A224" s="396"/>
      <c r="B224" s="396"/>
      <c r="C224" s="377"/>
      <c r="D224" s="378"/>
      <c r="E224" s="378"/>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428"/>
    </row>
    <row r="225" spans="1:29" s="374" customFormat="1" hidden="1" outlineLevel="1">
      <c r="A225" s="396"/>
      <c r="B225" s="396"/>
      <c r="C225" s="377"/>
      <c r="D225" s="378"/>
      <c r="E225" s="473" t="str">
        <f xml:space="preserve"> InpOverride!E$82</f>
        <v>RPI rate to use if data unavailable</v>
      </c>
      <c r="F225" s="495">
        <f xml:space="preserve"> InpOverride!F$82</f>
        <v>0.03</v>
      </c>
      <c r="G225" s="473" t="str">
        <f xml:space="preserve"> InpOverride!G$82</f>
        <v xml:space="preserve">% </v>
      </c>
      <c r="H225" s="378"/>
      <c r="I225" s="378"/>
      <c r="J225" s="378"/>
      <c r="K225" s="378"/>
      <c r="L225" s="378"/>
      <c r="M225" s="378"/>
      <c r="N225" s="378"/>
      <c r="O225" s="378"/>
      <c r="P225" s="378"/>
      <c r="Q225" s="378"/>
      <c r="R225" s="378"/>
      <c r="S225" s="378"/>
      <c r="T225" s="378"/>
      <c r="U225" s="378"/>
      <c r="V225" s="378"/>
      <c r="W225" s="378"/>
      <c r="X225" s="378"/>
      <c r="Y225" s="378"/>
      <c r="Z225" s="378"/>
      <c r="AA225" s="378"/>
      <c r="AB225" s="378"/>
      <c r="AC225" s="428"/>
    </row>
    <row r="226" spans="1:29" s="374" customFormat="1" hidden="1" outlineLevel="1">
      <c r="A226" s="396"/>
      <c r="B226" s="396"/>
      <c r="C226" s="377"/>
      <c r="D226" s="378"/>
      <c r="E226" s="336" t="s">
        <v>508</v>
      </c>
      <c r="F226" s="336"/>
      <c r="G226" s="336" t="s">
        <v>479</v>
      </c>
      <c r="H226" s="336"/>
      <c r="I226" s="336"/>
      <c r="J226" s="509">
        <f t="shared" ref="J226:AA226" si="63">IF(J171&lt;&gt;0,J171,I226*(1+$F225))</f>
        <v>234.4</v>
      </c>
      <c r="K226" s="509">
        <f t="shared" si="63"/>
        <v>242.5</v>
      </c>
      <c r="L226" s="509">
        <f t="shared" si="63"/>
        <v>249.5</v>
      </c>
      <c r="M226" s="509">
        <f t="shared" si="63"/>
        <v>255.7</v>
      </c>
      <c r="N226" s="509">
        <f t="shared" si="63"/>
        <v>258</v>
      </c>
      <c r="O226" s="509">
        <f t="shared" si="63"/>
        <v>261.39999999999998</v>
      </c>
      <c r="P226" s="509">
        <f t="shared" si="63"/>
        <v>270.60000000000002</v>
      </c>
      <c r="Q226" s="509">
        <f t="shared" si="63"/>
        <v>279.7</v>
      </c>
      <c r="R226" s="509">
        <f>IF(R171&lt;&gt;0,R171,Q226*(1+$F225))</f>
        <v>288.2</v>
      </c>
      <c r="S226" s="509">
        <f t="shared" si="63"/>
        <v>296.81994379694231</v>
      </c>
      <c r="T226" s="509">
        <f t="shared" si="63"/>
        <v>305.32865399748647</v>
      </c>
      <c r="U226" s="509">
        <f t="shared" si="63"/>
        <v>314.69193444620061</v>
      </c>
      <c r="V226" s="509">
        <f t="shared" si="63"/>
        <v>324.76207634847918</v>
      </c>
      <c r="W226" s="509">
        <f t="shared" si="63"/>
        <v>335.15446279163058</v>
      </c>
      <c r="X226" s="509">
        <f t="shared" si="63"/>
        <v>345.2090966753795</v>
      </c>
      <c r="Y226" s="509">
        <f t="shared" si="63"/>
        <v>355.56536957564089</v>
      </c>
      <c r="Z226" s="509">
        <f t="shared" si="63"/>
        <v>366.2323306629101</v>
      </c>
      <c r="AA226" s="509">
        <f t="shared" si="63"/>
        <v>377.21930058279742</v>
      </c>
      <c r="AB226" s="509">
        <f>IF(AB171&lt;&gt;0,AB171,AA226*(1+$F225))</f>
        <v>388.53587960028136</v>
      </c>
      <c r="AC226" s="343"/>
    </row>
    <row r="227" spans="1:29" s="374" customFormat="1" hidden="1" outlineLevel="1">
      <c r="A227" s="396"/>
      <c r="B227" s="396"/>
      <c r="C227" s="377"/>
      <c r="D227" s="378"/>
      <c r="E227" s="336" t="s">
        <v>509</v>
      </c>
      <c r="F227" s="336"/>
      <c r="G227" s="336" t="s">
        <v>479</v>
      </c>
      <c r="H227" s="336"/>
      <c r="I227" s="336"/>
      <c r="J227" s="509">
        <f t="shared" ref="J227:AB227" si="64">IF(J172&lt;&gt;0,J172,I227*(1+$F225))</f>
        <v>235.2</v>
      </c>
      <c r="K227" s="509">
        <f t="shared" si="64"/>
        <v>242.4</v>
      </c>
      <c r="L227" s="509">
        <f t="shared" si="64"/>
        <v>250</v>
      </c>
      <c r="M227" s="509">
        <f t="shared" si="64"/>
        <v>255.9</v>
      </c>
      <c r="N227" s="509">
        <f t="shared" si="64"/>
        <v>258.5</v>
      </c>
      <c r="O227" s="509">
        <f t="shared" si="64"/>
        <v>262.10000000000002</v>
      </c>
      <c r="P227" s="509">
        <f t="shared" si="64"/>
        <v>271.7</v>
      </c>
      <c r="Q227" s="509">
        <f t="shared" si="64"/>
        <v>280.7</v>
      </c>
      <c r="R227" s="509">
        <f t="shared" si="64"/>
        <v>289.2</v>
      </c>
      <c r="S227" s="509">
        <f t="shared" si="64"/>
        <v>297.50379137925444</v>
      </c>
      <c r="T227" s="509">
        <f t="shared" si="64"/>
        <v>306.08167682745864</v>
      </c>
      <c r="U227" s="509">
        <f t="shared" si="64"/>
        <v>315.51905088813692</v>
      </c>
      <c r="V227" s="509">
        <f>IF(V172&lt;&gt;0,V172,U227*(1+$F225))</f>
        <v>325.61566051655751</v>
      </c>
      <c r="W227" s="509">
        <f t="shared" si="64"/>
        <v>336.03536165308736</v>
      </c>
      <c r="X227" s="509">
        <f t="shared" si="64"/>
        <v>346.11642250268</v>
      </c>
      <c r="Y227" s="509">
        <f t="shared" si="64"/>
        <v>356.49991517776039</v>
      </c>
      <c r="Z227" s="509">
        <f t="shared" si="64"/>
        <v>367.19491263309322</v>
      </c>
      <c r="AA227" s="509">
        <f t="shared" si="64"/>
        <v>378.21076001208604</v>
      </c>
      <c r="AB227" s="509">
        <f t="shared" si="64"/>
        <v>389.55708281244864</v>
      </c>
      <c r="AC227" s="343"/>
    </row>
    <row r="228" spans="1:29" s="374" customFormat="1" hidden="1" outlineLevel="1">
      <c r="A228" s="396"/>
      <c r="B228" s="396"/>
      <c r="C228" s="377"/>
      <c r="D228" s="378"/>
      <c r="E228" s="336" t="s">
        <v>510</v>
      </c>
      <c r="F228" s="510"/>
      <c r="G228" s="336" t="s">
        <v>479</v>
      </c>
      <c r="H228" s="510"/>
      <c r="I228" s="510"/>
      <c r="J228" s="509">
        <f t="shared" ref="J228:AB228" si="65">IF(J173&lt;&gt;0,J173,I228*(1+$F225))</f>
        <v>235.2</v>
      </c>
      <c r="K228" s="509">
        <f t="shared" si="65"/>
        <v>241.8</v>
      </c>
      <c r="L228" s="509">
        <f t="shared" si="65"/>
        <v>249.7</v>
      </c>
      <c r="M228" s="509">
        <f t="shared" si="65"/>
        <v>256.3</v>
      </c>
      <c r="N228" s="509">
        <f t="shared" si="65"/>
        <v>258.89999999999998</v>
      </c>
      <c r="O228" s="509">
        <f t="shared" si="65"/>
        <v>263.10000000000002</v>
      </c>
      <c r="P228" s="509">
        <f t="shared" si="65"/>
        <v>272.3</v>
      </c>
      <c r="Q228" s="509">
        <f t="shared" si="65"/>
        <v>281.5</v>
      </c>
      <c r="R228" s="509">
        <f t="shared" si="65"/>
        <v>289.60000000000002</v>
      </c>
      <c r="S228" s="509">
        <f t="shared" si="65"/>
        <v>298.18921448748932</v>
      </c>
      <c r="T228" s="509">
        <f t="shared" si="65"/>
        <v>306.8365568148742</v>
      </c>
      <c r="U228" s="509">
        <f t="shared" si="65"/>
        <v>316.34834127078682</v>
      </c>
      <c r="V228" s="509">
        <f t="shared" si="65"/>
        <v>326.47148819145218</v>
      </c>
      <c r="W228" s="509">
        <f t="shared" si="65"/>
        <v>336.91857581357868</v>
      </c>
      <c r="X228" s="509">
        <f t="shared" si="65"/>
        <v>347.02613308798607</v>
      </c>
      <c r="Y228" s="509">
        <f t="shared" si="65"/>
        <v>357.43691708062568</v>
      </c>
      <c r="Z228" s="509">
        <f t="shared" si="65"/>
        <v>368.16002459304445</v>
      </c>
      <c r="AA228" s="509">
        <f t="shared" si="65"/>
        <v>379.20482533083577</v>
      </c>
      <c r="AB228" s="509">
        <f t="shared" si="65"/>
        <v>390.58097009076084</v>
      </c>
      <c r="AC228" s="526"/>
    </row>
    <row r="229" spans="1:29" s="374" customFormat="1" hidden="1" outlineLevel="1">
      <c r="A229" s="392"/>
      <c r="B229" s="396"/>
      <c r="C229" s="377"/>
      <c r="D229" s="378"/>
      <c r="E229" s="336" t="s">
        <v>511</v>
      </c>
      <c r="F229" s="511"/>
      <c r="G229" s="336" t="s">
        <v>479</v>
      </c>
      <c r="H229" s="511"/>
      <c r="I229" s="511"/>
      <c r="J229" s="509">
        <f t="shared" ref="J229:AB229" si="66">IF(J174&lt;&gt;0,J174,I229*(1+$F225))</f>
        <v>234.7</v>
      </c>
      <c r="K229" s="509">
        <f t="shared" si="66"/>
        <v>242.1</v>
      </c>
      <c r="L229" s="509">
        <f t="shared" si="66"/>
        <v>249.7</v>
      </c>
      <c r="M229" s="509">
        <f t="shared" si="66"/>
        <v>256</v>
      </c>
      <c r="N229" s="509">
        <f t="shared" si="66"/>
        <v>258.60000000000002</v>
      </c>
      <c r="O229" s="509">
        <f t="shared" si="66"/>
        <v>263.39999999999998</v>
      </c>
      <c r="P229" s="509">
        <f t="shared" si="66"/>
        <v>272.89999999999998</v>
      </c>
      <c r="Q229" s="509">
        <f t="shared" si="66"/>
        <v>281.7</v>
      </c>
      <c r="R229" s="509">
        <f t="shared" si="66"/>
        <v>289.5</v>
      </c>
      <c r="S229" s="509">
        <f t="shared" si="66"/>
        <v>298.87621675152292</v>
      </c>
      <c r="T229" s="509">
        <f t="shared" si="66"/>
        <v>307.59329853998446</v>
      </c>
      <c r="U229" s="509">
        <f t="shared" si="66"/>
        <v>317.17981130799899</v>
      </c>
      <c r="V229" s="509">
        <f t="shared" si="66"/>
        <v>327.32956526985515</v>
      </c>
      <c r="W229" s="509">
        <f t="shared" si="66"/>
        <v>337.80411135849056</v>
      </c>
      <c r="X229" s="509">
        <f t="shared" si="66"/>
        <v>347.9382346992453</v>
      </c>
      <c r="Y229" s="509">
        <f t="shared" si="66"/>
        <v>358.37638174022266</v>
      </c>
      <c r="Z229" s="509">
        <f t="shared" si="66"/>
        <v>369.12767319242937</v>
      </c>
      <c r="AA229" s="509">
        <f t="shared" si="66"/>
        <v>380.20150338820224</v>
      </c>
      <c r="AB229" s="509">
        <f t="shared" si="66"/>
        <v>391.60754848984834</v>
      </c>
      <c r="AC229" s="526"/>
    </row>
    <row r="230" spans="1:29" s="374" customFormat="1" hidden="1" outlineLevel="1">
      <c r="A230" s="396"/>
      <c r="B230" s="396"/>
      <c r="C230" s="377"/>
      <c r="D230" s="378"/>
      <c r="E230" s="336" t="s">
        <v>512</v>
      </c>
      <c r="F230" s="510"/>
      <c r="G230" s="336" t="s">
        <v>479</v>
      </c>
      <c r="H230" s="511"/>
      <c r="I230" s="511"/>
      <c r="J230" s="509">
        <f t="shared" ref="J230:AB230" si="67">IF(J175&lt;&gt;0,J175,I230*(1+$F225))</f>
        <v>236.1</v>
      </c>
      <c r="K230" s="509">
        <f t="shared" si="67"/>
        <v>243</v>
      </c>
      <c r="L230" s="509">
        <f t="shared" si="67"/>
        <v>251</v>
      </c>
      <c r="M230" s="509">
        <f t="shared" si="67"/>
        <v>257</v>
      </c>
      <c r="N230" s="509">
        <f t="shared" si="67"/>
        <v>259.8</v>
      </c>
      <c r="O230" s="509">
        <f t="shared" si="67"/>
        <v>264.39999999999998</v>
      </c>
      <c r="P230" s="509">
        <f t="shared" si="67"/>
        <v>274.7</v>
      </c>
      <c r="Q230" s="509">
        <f t="shared" si="67"/>
        <v>284.2</v>
      </c>
      <c r="R230" s="509">
        <f t="shared" si="67"/>
        <v>291.5</v>
      </c>
      <c r="S230" s="509">
        <f t="shared" si="67"/>
        <v>299.5648018095942</v>
      </c>
      <c r="T230" s="509">
        <f t="shared" si="67"/>
        <v>308.35190659433681</v>
      </c>
      <c r="U230" s="509">
        <f t="shared" si="67"/>
        <v>318.01346672864008</v>
      </c>
      <c r="V230" s="509">
        <f t="shared" si="67"/>
        <v>328.1898976639568</v>
      </c>
      <c r="W230" s="509">
        <f t="shared" si="67"/>
        <v>338.69197438920344</v>
      </c>
      <c r="X230" s="509">
        <f t="shared" si="67"/>
        <v>348.85273362087958</v>
      </c>
      <c r="Y230" s="509">
        <f t="shared" si="67"/>
        <v>359.31831562950595</v>
      </c>
      <c r="Z230" s="509">
        <f t="shared" si="67"/>
        <v>370.09786509839114</v>
      </c>
      <c r="AA230" s="509">
        <f t="shared" si="67"/>
        <v>381.20080105134286</v>
      </c>
      <c r="AB230" s="509">
        <f t="shared" si="67"/>
        <v>392.63682508288315</v>
      </c>
      <c r="AC230" s="526"/>
    </row>
    <row r="231" spans="1:29" s="374" customFormat="1" hidden="1" outlineLevel="1">
      <c r="A231" s="396"/>
      <c r="B231" s="396"/>
      <c r="C231" s="377"/>
      <c r="D231" s="426"/>
      <c r="E231" s="336" t="s">
        <v>513</v>
      </c>
      <c r="F231" s="510"/>
      <c r="G231" s="336" t="s">
        <v>479</v>
      </c>
      <c r="H231" s="511"/>
      <c r="I231" s="511"/>
      <c r="J231" s="509">
        <f t="shared" ref="J231:AB231" si="68">IF(J176&lt;&gt;0,J176,I231*(1+$F225))</f>
        <v>237.9</v>
      </c>
      <c r="K231" s="509">
        <f t="shared" si="68"/>
        <v>244.2</v>
      </c>
      <c r="L231" s="509">
        <f t="shared" si="68"/>
        <v>251.9</v>
      </c>
      <c r="M231" s="509">
        <f t="shared" si="68"/>
        <v>257.60000000000002</v>
      </c>
      <c r="N231" s="509">
        <f t="shared" si="68"/>
        <v>259.60000000000002</v>
      </c>
      <c r="O231" s="509">
        <f t="shared" si="68"/>
        <v>264.89999999999998</v>
      </c>
      <c r="P231" s="509">
        <f t="shared" si="68"/>
        <v>275.10000000000002</v>
      </c>
      <c r="Q231" s="509">
        <f t="shared" si="68"/>
        <v>284.10000000000002</v>
      </c>
      <c r="R231" s="509">
        <f t="shared" si="68"/>
        <v>292.14789585630507</v>
      </c>
      <c r="S231" s="509">
        <f t="shared" si="68"/>
        <v>300.25497330832422</v>
      </c>
      <c r="T231" s="509">
        <f t="shared" si="68"/>
        <v>309.11238558080265</v>
      </c>
      <c r="U231" s="509">
        <f t="shared" si="68"/>
        <v>318.84931327663418</v>
      </c>
      <c r="V231" s="509">
        <f t="shared" si="68"/>
        <v>329.05249130148667</v>
      </c>
      <c r="W231" s="509">
        <f t="shared" si="68"/>
        <v>339.58217102313426</v>
      </c>
      <c r="X231" s="509">
        <f t="shared" si="68"/>
        <v>349.76963615382829</v>
      </c>
      <c r="Y231" s="509">
        <f t="shared" si="68"/>
        <v>360.26272523844312</v>
      </c>
      <c r="Z231" s="509">
        <f t="shared" si="68"/>
        <v>371.07060699559645</v>
      </c>
      <c r="AA231" s="509">
        <f t="shared" si="68"/>
        <v>382.20272520546433</v>
      </c>
      <c r="AB231" s="509">
        <f t="shared" si="68"/>
        <v>393.66880696162826</v>
      </c>
      <c r="AC231" s="526"/>
    </row>
    <row r="232" spans="1:29" s="374" customFormat="1" hidden="1" outlineLevel="1">
      <c r="A232" s="396"/>
      <c r="B232" s="396"/>
      <c r="C232" s="377"/>
      <c r="D232" s="378"/>
      <c r="E232" s="336" t="s">
        <v>514</v>
      </c>
      <c r="F232" s="336"/>
      <c r="G232" s="336" t="s">
        <v>479</v>
      </c>
      <c r="H232" s="336"/>
      <c r="I232" s="336"/>
      <c r="J232" s="509">
        <f t="shared" ref="J232:AB232" si="69">IF(J177&lt;&gt;0,J177,I232*(1+$F225))</f>
        <v>238</v>
      </c>
      <c r="K232" s="509">
        <f t="shared" si="69"/>
        <v>245.6</v>
      </c>
      <c r="L232" s="509">
        <f t="shared" si="69"/>
        <v>251.9</v>
      </c>
      <c r="M232" s="509">
        <f t="shared" si="69"/>
        <v>257.7</v>
      </c>
      <c r="N232" s="509">
        <f t="shared" si="69"/>
        <v>259.5</v>
      </c>
      <c r="O232" s="509">
        <f t="shared" si="69"/>
        <v>264.8</v>
      </c>
      <c r="P232" s="509">
        <f t="shared" si="69"/>
        <v>275.3</v>
      </c>
      <c r="Q232" s="509">
        <f t="shared" si="69"/>
        <v>284.5</v>
      </c>
      <c r="R232" s="509">
        <f t="shared" si="69"/>
        <v>292.79723174362425</v>
      </c>
      <c r="S232" s="509">
        <f t="shared" si="69"/>
        <v>300.94673490273567</v>
      </c>
      <c r="T232" s="509">
        <f t="shared" si="69"/>
        <v>309.87474011360524</v>
      </c>
      <c r="U232" s="509">
        <f t="shared" si="69"/>
        <v>319.68735671100222</v>
      </c>
      <c r="V232" s="509">
        <f t="shared" si="69"/>
        <v>329.91735212575446</v>
      </c>
      <c r="W232" s="509">
        <f t="shared" si="69"/>
        <v>340.47470739377866</v>
      </c>
      <c r="X232" s="509">
        <f t="shared" si="69"/>
        <v>350.68894861559204</v>
      </c>
      <c r="Y232" s="509">
        <f t="shared" si="69"/>
        <v>361.20961707405979</v>
      </c>
      <c r="Z232" s="509">
        <f t="shared" si="69"/>
        <v>372.04590558628161</v>
      </c>
      <c r="AA232" s="509">
        <f t="shared" si="69"/>
        <v>383.20728275387006</v>
      </c>
      <c r="AB232" s="509">
        <f t="shared" si="69"/>
        <v>394.70350123648615</v>
      </c>
      <c r="AC232" s="343"/>
    </row>
    <row r="233" spans="1:29" s="374" customFormat="1" hidden="1" outlineLevel="1">
      <c r="A233" s="396"/>
      <c r="B233" s="396"/>
      <c r="C233" s="377"/>
      <c r="D233" s="378"/>
      <c r="E233" s="336" t="s">
        <v>515</v>
      </c>
      <c r="F233" s="336"/>
      <c r="G233" s="336" t="s">
        <v>479</v>
      </c>
      <c r="H233" s="336"/>
      <c r="I233" s="336"/>
      <c r="J233" s="509">
        <f t="shared" ref="J233:AB233" si="70">IF(J178&lt;&gt;0,J178,I233*(1+$F225))</f>
        <v>238.5</v>
      </c>
      <c r="K233" s="509">
        <f t="shared" si="70"/>
        <v>245.6</v>
      </c>
      <c r="L233" s="509">
        <f t="shared" si="70"/>
        <v>252.1</v>
      </c>
      <c r="M233" s="509">
        <f t="shared" si="70"/>
        <v>257.10000000000002</v>
      </c>
      <c r="N233" s="509">
        <f t="shared" si="70"/>
        <v>259.8</v>
      </c>
      <c r="O233" s="509">
        <f t="shared" si="70"/>
        <v>265.5</v>
      </c>
      <c r="P233" s="509">
        <f t="shared" si="70"/>
        <v>275.8</v>
      </c>
      <c r="Q233" s="509">
        <f t="shared" si="70"/>
        <v>284.60000000000002</v>
      </c>
      <c r="R233" s="509">
        <f t="shared" si="70"/>
        <v>293.44801086260981</v>
      </c>
      <c r="S233" s="509">
        <f t="shared" si="70"/>
        <v>301.640090256272</v>
      </c>
      <c r="T233" s="509">
        <f t="shared" si="70"/>
        <v>310.63897481834789</v>
      </c>
      <c r="U233" s="509">
        <f t="shared" si="70"/>
        <v>320.52760280590189</v>
      </c>
      <c r="V233" s="509">
        <f t="shared" si="70"/>
        <v>330.78448609569091</v>
      </c>
      <c r="W233" s="509">
        <f t="shared" si="70"/>
        <v>341.36958965075308</v>
      </c>
      <c r="X233" s="509">
        <f t="shared" si="70"/>
        <v>351.61067734027569</v>
      </c>
      <c r="Y233" s="509">
        <f t="shared" si="70"/>
        <v>362.15899766048398</v>
      </c>
      <c r="Z233" s="509">
        <f t="shared" si="70"/>
        <v>373.02376759029852</v>
      </c>
      <c r="AA233" s="509">
        <f t="shared" si="70"/>
        <v>384.21448061800749</v>
      </c>
      <c r="AB233" s="509">
        <f t="shared" si="70"/>
        <v>395.74091503654773</v>
      </c>
      <c r="AC233" s="343"/>
    </row>
    <row r="234" spans="1:29" s="395" customFormat="1" ht="12.75" hidden="1" customHeight="1" outlineLevel="1">
      <c r="A234" s="438"/>
      <c r="B234" s="396"/>
      <c r="C234" s="377"/>
      <c r="D234" s="438"/>
      <c r="E234" s="336" t="s">
        <v>516</v>
      </c>
      <c r="F234" s="512"/>
      <c r="G234" s="336" t="s">
        <v>479</v>
      </c>
      <c r="H234" s="513"/>
      <c r="I234" s="513"/>
      <c r="J234" s="509">
        <f t="shared" ref="J234:AB234" si="71">IF(J179&lt;&gt;0,J179,I234*(1+$F225))</f>
        <v>239.4</v>
      </c>
      <c r="K234" s="509">
        <f t="shared" si="71"/>
        <v>246.8</v>
      </c>
      <c r="L234" s="509">
        <f t="shared" si="71"/>
        <v>253.4</v>
      </c>
      <c r="M234" s="509">
        <f t="shared" si="71"/>
        <v>257.5</v>
      </c>
      <c r="N234" s="509">
        <f t="shared" si="71"/>
        <v>260.60000000000002</v>
      </c>
      <c r="O234" s="509">
        <f t="shared" si="71"/>
        <v>267.10000000000002</v>
      </c>
      <c r="P234" s="509">
        <f t="shared" si="71"/>
        <v>278.10000000000002</v>
      </c>
      <c r="Q234" s="509">
        <f t="shared" si="71"/>
        <v>285.60000000000002</v>
      </c>
      <c r="R234" s="509">
        <f t="shared" si="71"/>
        <v>294.10023642102783</v>
      </c>
      <c r="S234" s="509">
        <f t="shared" si="71"/>
        <v>302.33504304081697</v>
      </c>
      <c r="T234" s="509">
        <f t="shared" si="71"/>
        <v>311.40509433204181</v>
      </c>
      <c r="U234" s="509">
        <f t="shared" si="71"/>
        <v>321.37005735066725</v>
      </c>
      <c r="V234" s="509">
        <f t="shared" si="71"/>
        <v>331.65389918588875</v>
      </c>
      <c r="W234" s="509">
        <f t="shared" si="71"/>
        <v>342.26682395983727</v>
      </c>
      <c r="X234" s="509">
        <f t="shared" si="71"/>
        <v>352.53482867863238</v>
      </c>
      <c r="Y234" s="509">
        <f t="shared" si="71"/>
        <v>363.11087353899137</v>
      </c>
      <c r="Z234" s="509">
        <f t="shared" si="71"/>
        <v>374.00419974516115</v>
      </c>
      <c r="AA234" s="509">
        <f t="shared" si="71"/>
        <v>385.22432573751598</v>
      </c>
      <c r="AB234" s="509">
        <f t="shared" si="71"/>
        <v>396.78105550964148</v>
      </c>
      <c r="AC234" s="527"/>
    </row>
    <row r="235" spans="1:29" s="395" customFormat="1" ht="12.75" hidden="1" customHeight="1" outlineLevel="1">
      <c r="A235" s="438"/>
      <c r="B235" s="396"/>
      <c r="C235" s="377"/>
      <c r="D235" s="438"/>
      <c r="E235" s="336" t="s">
        <v>517</v>
      </c>
      <c r="F235" s="512"/>
      <c r="G235" s="336" t="s">
        <v>479</v>
      </c>
      <c r="H235" s="513"/>
      <c r="I235" s="513"/>
      <c r="J235" s="509">
        <f t="shared" ref="J235:AB235" si="72">IF(J180&lt;&gt;0,J180,I235*(1+$F225))</f>
        <v>238</v>
      </c>
      <c r="K235" s="509">
        <f t="shared" si="72"/>
        <v>245.8</v>
      </c>
      <c r="L235" s="509">
        <f t="shared" si="72"/>
        <v>252.6</v>
      </c>
      <c r="M235" s="509">
        <f t="shared" si="72"/>
        <v>255.4</v>
      </c>
      <c r="N235" s="509">
        <f t="shared" si="72"/>
        <v>258.8</v>
      </c>
      <c r="O235" s="509">
        <f t="shared" si="72"/>
        <v>265.5</v>
      </c>
      <c r="P235" s="509">
        <f t="shared" si="72"/>
        <v>276</v>
      </c>
      <c r="Q235" s="509">
        <f t="shared" si="72"/>
        <v>283</v>
      </c>
      <c r="R235" s="509">
        <f t="shared" si="72"/>
        <v>294.77781803182262</v>
      </c>
      <c r="S235" s="509">
        <f t="shared" si="72"/>
        <v>303.08068281857669</v>
      </c>
      <c r="T235" s="509">
        <f t="shared" si="72"/>
        <v>312.2235718506285</v>
      </c>
      <c r="U235" s="509">
        <f t="shared" si="72"/>
        <v>322.21472614984873</v>
      </c>
      <c r="V235" s="509">
        <f t="shared" si="72"/>
        <v>332.52559738664399</v>
      </c>
      <c r="W235" s="509">
        <f t="shared" si="72"/>
        <v>343.16641650301671</v>
      </c>
      <c r="X235" s="509">
        <f t="shared" si="72"/>
        <v>353.46140899810723</v>
      </c>
      <c r="Y235" s="509">
        <f t="shared" si="72"/>
        <v>364.06525126805047</v>
      </c>
      <c r="Z235" s="509">
        <f t="shared" si="72"/>
        <v>374.98720880609199</v>
      </c>
      <c r="AA235" s="509">
        <f t="shared" si="72"/>
        <v>386.23682507027473</v>
      </c>
      <c r="AB235" s="509">
        <f t="shared" si="72"/>
        <v>397.82392982238298</v>
      </c>
      <c r="AC235" s="527"/>
    </row>
    <row r="236" spans="1:29" s="374" customFormat="1" hidden="1" outlineLevel="1">
      <c r="A236" s="396"/>
      <c r="B236" s="396"/>
      <c r="C236" s="377"/>
      <c r="D236" s="378"/>
      <c r="E236" s="336" t="s">
        <v>518</v>
      </c>
      <c r="F236" s="336"/>
      <c r="G236" s="336" t="s">
        <v>479</v>
      </c>
      <c r="H236" s="336"/>
      <c r="I236" s="336"/>
      <c r="J236" s="509">
        <f t="shared" ref="J236:AB236" si="73">IF(J181&lt;&gt;0,J181,I236*(1+$F225))</f>
        <v>239.9</v>
      </c>
      <c r="K236" s="509">
        <f t="shared" si="73"/>
        <v>247.6</v>
      </c>
      <c r="L236" s="509">
        <f t="shared" si="73"/>
        <v>254.2</v>
      </c>
      <c r="M236" s="509">
        <f t="shared" si="73"/>
        <v>256.7</v>
      </c>
      <c r="N236" s="509">
        <f t="shared" si="73"/>
        <v>260</v>
      </c>
      <c r="O236" s="509">
        <f t="shared" si="73"/>
        <v>268.39999999999998</v>
      </c>
      <c r="P236" s="509">
        <f t="shared" si="73"/>
        <v>278.10000000000002</v>
      </c>
      <c r="Q236" s="509">
        <f t="shared" si="73"/>
        <v>285</v>
      </c>
      <c r="R236" s="509">
        <f t="shared" si="73"/>
        <v>295.45696073228152</v>
      </c>
      <c r="S236" s="509">
        <f t="shared" si="73"/>
        <v>303.82816154518133</v>
      </c>
      <c r="T236" s="509">
        <f t="shared" si="73"/>
        <v>313.04420060392721</v>
      </c>
      <c r="U236" s="509">
        <f t="shared" si="73"/>
        <v>323.06161502325301</v>
      </c>
      <c r="V236" s="509">
        <f t="shared" si="73"/>
        <v>333.39958670399722</v>
      </c>
      <c r="W236" s="509">
        <f t="shared" si="73"/>
        <v>344.06837347852525</v>
      </c>
      <c r="X236" s="509">
        <f t="shared" si="73"/>
        <v>354.39042468288102</v>
      </c>
      <c r="Y236" s="509">
        <f t="shared" si="73"/>
        <v>365.02213742336744</v>
      </c>
      <c r="Z236" s="509">
        <f t="shared" si="73"/>
        <v>375.97280154606847</v>
      </c>
      <c r="AA236" s="509">
        <f t="shared" si="73"/>
        <v>387.25198559245052</v>
      </c>
      <c r="AB236" s="509">
        <f t="shared" si="73"/>
        <v>398.86954516022405</v>
      </c>
      <c r="AC236" s="343"/>
    </row>
    <row r="237" spans="1:29" s="374" customFormat="1" hidden="1" outlineLevel="1">
      <c r="A237" s="396"/>
      <c r="B237" s="396"/>
      <c r="C237" s="377"/>
      <c r="D237" s="426"/>
      <c r="E237" s="336" t="s">
        <v>519</v>
      </c>
      <c r="F237" s="336"/>
      <c r="G237" s="336" t="s">
        <v>479</v>
      </c>
      <c r="H237" s="336"/>
      <c r="I237" s="511"/>
      <c r="J237" s="509">
        <f t="shared" ref="J237:AB237" si="74">IF(J182&lt;&gt;0,J182,I237*(1+$F225))</f>
        <v>240.8</v>
      </c>
      <c r="K237" s="509">
        <f t="shared" si="74"/>
        <v>248.7</v>
      </c>
      <c r="L237" s="509">
        <f t="shared" si="74"/>
        <v>254.8</v>
      </c>
      <c r="M237" s="509">
        <f t="shared" si="74"/>
        <v>257.10000000000002</v>
      </c>
      <c r="N237" s="509">
        <f t="shared" si="74"/>
        <v>261.10000000000002</v>
      </c>
      <c r="O237" s="509">
        <f t="shared" si="74"/>
        <v>269.3</v>
      </c>
      <c r="P237" s="509">
        <f t="shared" si="74"/>
        <v>278.3</v>
      </c>
      <c r="Q237" s="509">
        <f t="shared" si="74"/>
        <v>285.10000000000002</v>
      </c>
      <c r="R237" s="509">
        <f t="shared" si="74"/>
        <v>296.13766811902059</v>
      </c>
      <c r="S237" s="509">
        <f t="shared" si="74"/>
        <v>304.57748375597481</v>
      </c>
      <c r="T237" s="509">
        <f t="shared" si="74"/>
        <v>313.86698624610767</v>
      </c>
      <c r="U237" s="509">
        <f t="shared" si="74"/>
        <v>323.91072980598324</v>
      </c>
      <c r="V237" s="509">
        <f t="shared" si="74"/>
        <v>334.27587315977479</v>
      </c>
      <c r="W237" s="509">
        <f t="shared" si="74"/>
        <v>344.97270110088772</v>
      </c>
      <c r="X237" s="509">
        <f t="shared" si="74"/>
        <v>355.32188213391436</v>
      </c>
      <c r="Y237" s="509">
        <f t="shared" si="74"/>
        <v>365.98153859793177</v>
      </c>
      <c r="Z237" s="509">
        <f t="shared" si="74"/>
        <v>376.96098475586973</v>
      </c>
      <c r="AA237" s="509">
        <f t="shared" si="74"/>
        <v>388.26981429854584</v>
      </c>
      <c r="AB237" s="509">
        <f t="shared" si="74"/>
        <v>399.91790872750221</v>
      </c>
      <c r="AC237" s="526"/>
    </row>
    <row r="238" spans="1:29" s="374" customFormat="1" hidden="1" outlineLevel="1">
      <c r="A238" s="396"/>
      <c r="B238" s="396"/>
      <c r="C238" s="377"/>
      <c r="D238" s="426"/>
      <c r="E238" s="336"/>
      <c r="F238" s="336"/>
      <c r="G238" s="336"/>
      <c r="H238" s="336"/>
      <c r="I238" s="511"/>
      <c r="J238" s="518"/>
      <c r="K238" s="518"/>
      <c r="L238" s="518"/>
      <c r="M238" s="518"/>
      <c r="N238" s="518"/>
      <c r="O238" s="518"/>
      <c r="P238" s="518"/>
      <c r="Q238" s="518"/>
      <c r="R238" s="518"/>
      <c r="S238" s="518"/>
      <c r="T238" s="518"/>
      <c r="U238" s="518"/>
      <c r="V238" s="518"/>
      <c r="W238" s="518"/>
      <c r="X238" s="518"/>
      <c r="Y238" s="518"/>
      <c r="Z238" s="518"/>
      <c r="AA238" s="518"/>
      <c r="AB238" s="518"/>
      <c r="AC238" s="526"/>
    </row>
    <row r="239" spans="1:29" s="374" customFormat="1" hidden="1" outlineLevel="1">
      <c r="A239" s="419" t="str">
        <f>$A$24</f>
        <v>B Consumer price index (including housing costs)</v>
      </c>
      <c r="B239" s="396"/>
      <c r="C239" s="377"/>
      <c r="D239" s="426"/>
      <c r="E239" s="336"/>
      <c r="F239" s="336"/>
      <c r="G239" s="336"/>
      <c r="H239" s="336"/>
      <c r="I239" s="511"/>
      <c r="J239" s="511"/>
      <c r="K239" s="511"/>
      <c r="L239" s="511"/>
      <c r="M239" s="511"/>
      <c r="N239" s="511"/>
      <c r="O239" s="511"/>
      <c r="P239" s="511"/>
      <c r="Q239" s="511"/>
      <c r="R239" s="511"/>
      <c r="S239" s="511"/>
      <c r="T239" s="511"/>
      <c r="U239" s="511"/>
      <c r="V239" s="511"/>
      <c r="W239" s="511"/>
      <c r="X239" s="511"/>
      <c r="Y239" s="511"/>
      <c r="Z239" s="511"/>
      <c r="AA239" s="511"/>
      <c r="AB239" s="511"/>
      <c r="AC239" s="526"/>
    </row>
    <row r="240" spans="1:29" s="374" customFormat="1" hidden="1" outlineLevel="1">
      <c r="A240" s="396"/>
      <c r="B240" s="396"/>
      <c r="C240" s="377"/>
      <c r="D240" s="426"/>
      <c r="E240" s="336" t="s">
        <v>542</v>
      </c>
      <c r="F240" s="336"/>
      <c r="G240" s="336" t="s">
        <v>50</v>
      </c>
      <c r="H240" s="336"/>
      <c r="I240" s="511"/>
      <c r="J240" s="509">
        <f>COUNT(J243:J254)</f>
        <v>12</v>
      </c>
      <c r="K240" s="509">
        <f t="shared" ref="K240:AB240" si="75">COUNT(K243:K254)</f>
        <v>12</v>
      </c>
      <c r="L240" s="509">
        <f t="shared" si="75"/>
        <v>12</v>
      </c>
      <c r="M240" s="509">
        <f t="shared" si="75"/>
        <v>12</v>
      </c>
      <c r="N240" s="509">
        <f t="shared" si="75"/>
        <v>12</v>
      </c>
      <c r="O240" s="509">
        <f t="shared" si="75"/>
        <v>12</v>
      </c>
      <c r="P240" s="509">
        <f t="shared" si="75"/>
        <v>12</v>
      </c>
      <c r="Q240" s="509">
        <f t="shared" si="75"/>
        <v>12</v>
      </c>
      <c r="R240" s="509">
        <f t="shared" si="75"/>
        <v>12</v>
      </c>
      <c r="S240" s="509">
        <f t="shared" si="75"/>
        <v>12</v>
      </c>
      <c r="T240" s="509">
        <f t="shared" si="75"/>
        <v>12</v>
      </c>
      <c r="U240" s="509">
        <f t="shared" si="75"/>
        <v>12</v>
      </c>
      <c r="V240" s="509">
        <f t="shared" si="75"/>
        <v>12</v>
      </c>
      <c r="W240" s="509">
        <f t="shared" si="75"/>
        <v>12</v>
      </c>
      <c r="X240" s="509">
        <f t="shared" si="75"/>
        <v>12</v>
      </c>
      <c r="Y240" s="509">
        <f t="shared" si="75"/>
        <v>12</v>
      </c>
      <c r="Z240" s="509">
        <f t="shared" si="75"/>
        <v>12</v>
      </c>
      <c r="AA240" s="509">
        <f t="shared" si="75"/>
        <v>12</v>
      </c>
      <c r="AB240" s="509">
        <f t="shared" si="75"/>
        <v>12</v>
      </c>
      <c r="AC240" s="526"/>
    </row>
    <row r="241" spans="1:29" s="374" customFormat="1" ht="2.5" hidden="1" customHeight="1" outlineLevel="1">
      <c r="A241" s="396"/>
      <c r="B241" s="396"/>
      <c r="C241" s="377"/>
      <c r="D241" s="426"/>
      <c r="E241" s="336"/>
      <c r="F241" s="336"/>
      <c r="G241" s="336"/>
      <c r="H241" s="336"/>
      <c r="I241" s="511"/>
      <c r="J241" s="336"/>
      <c r="K241" s="336"/>
      <c r="L241" s="336"/>
      <c r="M241" s="336"/>
      <c r="N241" s="336"/>
      <c r="O241" s="336"/>
      <c r="P241" s="336"/>
      <c r="Q241" s="336"/>
      <c r="R241" s="336"/>
      <c r="S241" s="336"/>
      <c r="T241" s="336"/>
      <c r="U241" s="336"/>
      <c r="V241" s="336"/>
      <c r="W241" s="336"/>
      <c r="X241" s="336"/>
      <c r="Y241" s="336"/>
      <c r="Z241" s="336"/>
      <c r="AA241" s="336"/>
      <c r="AB241" s="336"/>
      <c r="AC241" s="526"/>
    </row>
    <row r="242" spans="1:29" s="374" customFormat="1" hidden="1" outlineLevel="1">
      <c r="A242" s="396"/>
      <c r="B242" s="396"/>
      <c r="C242" s="377"/>
      <c r="D242" s="426"/>
      <c r="E242" s="473" t="str">
        <f xml:space="preserve"> InpOverride!E$81</f>
        <v>CPIH rate to use if data unavailable</v>
      </c>
      <c r="F242" s="495">
        <f xml:space="preserve"> InpOverride!F$81</f>
        <v>0.02</v>
      </c>
      <c r="G242" s="473" t="str">
        <f xml:space="preserve"> InpOverride!G$81</f>
        <v>%</v>
      </c>
      <c r="H242" s="336"/>
      <c r="I242" s="511"/>
      <c r="J242" s="336"/>
      <c r="K242" s="336"/>
      <c r="L242" s="336"/>
      <c r="M242" s="336"/>
      <c r="N242" s="336"/>
      <c r="O242" s="336"/>
      <c r="P242" s="336"/>
      <c r="Q242" s="336"/>
      <c r="R242" s="336"/>
      <c r="S242" s="336"/>
      <c r="T242" s="336"/>
      <c r="U242" s="336"/>
      <c r="V242" s="336"/>
      <c r="W242" s="336"/>
      <c r="X242" s="336"/>
      <c r="Y242" s="336"/>
      <c r="Z242" s="336"/>
      <c r="AA242" s="336"/>
      <c r="AB242" s="336"/>
      <c r="AC242" s="526"/>
    </row>
    <row r="243" spans="1:29" s="374" customFormat="1" hidden="1" outlineLevel="1">
      <c r="A243" s="396"/>
      <c r="B243" s="396"/>
      <c r="C243" s="377"/>
      <c r="D243" s="378"/>
      <c r="E243" s="336" t="s">
        <v>520</v>
      </c>
      <c r="F243" s="336"/>
      <c r="G243" s="336" t="s">
        <v>479</v>
      </c>
      <c r="H243" s="336"/>
      <c r="I243" s="336"/>
      <c r="J243" s="509">
        <f t="shared" ref="J243:AB243" si="76">IF(J186&lt;&gt;0,J186,I243*(1+$F242))</f>
        <v>93.3</v>
      </c>
      <c r="K243" s="509">
        <f t="shared" si="76"/>
        <v>95.9</v>
      </c>
      <c r="L243" s="509">
        <f t="shared" si="76"/>
        <v>98</v>
      </c>
      <c r="M243" s="509">
        <f t="shared" si="76"/>
        <v>99.6</v>
      </c>
      <c r="N243" s="509">
        <f t="shared" si="76"/>
        <v>99.9</v>
      </c>
      <c r="O243" s="509">
        <f t="shared" si="76"/>
        <v>100.6</v>
      </c>
      <c r="P243" s="509">
        <f t="shared" si="76"/>
        <v>103.2</v>
      </c>
      <c r="Q243" s="509">
        <f t="shared" si="76"/>
        <v>105.5</v>
      </c>
      <c r="R243" s="509">
        <f t="shared" si="76"/>
        <v>107.6</v>
      </c>
      <c r="S243" s="509">
        <f t="shared" si="76"/>
        <v>109.70335473997172</v>
      </c>
      <c r="T243" s="509">
        <f t="shared" si="76"/>
        <v>111.89742183477122</v>
      </c>
      <c r="U243" s="509">
        <f t="shared" si="76"/>
        <v>114.1726572294514</v>
      </c>
      <c r="V243" s="509">
        <f t="shared" si="76"/>
        <v>116.57028303126997</v>
      </c>
      <c r="W243" s="509">
        <f t="shared" si="76"/>
        <v>119.0182589749267</v>
      </c>
      <c r="X243" s="509">
        <f t="shared" si="76"/>
        <v>121.39862415442524</v>
      </c>
      <c r="Y243" s="509">
        <f t="shared" si="76"/>
        <v>123.82659663751375</v>
      </c>
      <c r="Z243" s="509">
        <f t="shared" si="76"/>
        <v>126.30312857026402</v>
      </c>
      <c r="AA243" s="509">
        <f t="shared" si="76"/>
        <v>128.8291911416693</v>
      </c>
      <c r="AB243" s="509">
        <f t="shared" si="76"/>
        <v>131.40577496450268</v>
      </c>
      <c r="AC243" s="343"/>
    </row>
    <row r="244" spans="1:29" s="374" customFormat="1" hidden="1" outlineLevel="1">
      <c r="A244" s="396"/>
      <c r="B244" s="396"/>
      <c r="C244" s="377"/>
      <c r="D244" s="378"/>
      <c r="E244" s="336" t="s">
        <v>521</v>
      </c>
      <c r="F244" s="514"/>
      <c r="G244" s="336" t="s">
        <v>479</v>
      </c>
      <c r="H244" s="336"/>
      <c r="I244" s="336"/>
      <c r="J244" s="509">
        <f t="shared" ref="J244:AB244" si="77">IF(J187&lt;&gt;0,J187,I244*(1+$F242))</f>
        <v>93.5</v>
      </c>
      <c r="K244" s="509">
        <f t="shared" si="77"/>
        <v>95.9</v>
      </c>
      <c r="L244" s="509">
        <f t="shared" si="77"/>
        <v>98.2</v>
      </c>
      <c r="M244" s="509">
        <f t="shared" si="77"/>
        <v>99.6</v>
      </c>
      <c r="N244" s="509">
        <f t="shared" si="77"/>
        <v>100.1</v>
      </c>
      <c r="O244" s="509">
        <f t="shared" si="77"/>
        <v>100.8</v>
      </c>
      <c r="P244" s="509">
        <f t="shared" si="77"/>
        <v>103.5</v>
      </c>
      <c r="Q244" s="509">
        <f t="shared" si="77"/>
        <v>105.9</v>
      </c>
      <c r="R244" s="509">
        <f t="shared" si="77"/>
        <v>107.9</v>
      </c>
      <c r="S244" s="509">
        <f t="shared" si="77"/>
        <v>109.88453874941817</v>
      </c>
      <c r="T244" s="509">
        <f t="shared" si="77"/>
        <v>112.08222952440661</v>
      </c>
      <c r="U244" s="509">
        <f t="shared" si="77"/>
        <v>114.37056169674494</v>
      </c>
      <c r="V244" s="509">
        <f t="shared" si="77"/>
        <v>116.77234349237666</v>
      </c>
      <c r="W244" s="509">
        <f t="shared" si="77"/>
        <v>119.22456270571664</v>
      </c>
      <c r="X244" s="509">
        <f t="shared" si="77"/>
        <v>121.60905395983097</v>
      </c>
      <c r="Y244" s="509">
        <f t="shared" si="77"/>
        <v>124.0412350390276</v>
      </c>
      <c r="Z244" s="509">
        <f t="shared" si="77"/>
        <v>126.52205973980816</v>
      </c>
      <c r="AA244" s="509">
        <f t="shared" si="77"/>
        <v>129.05250093460432</v>
      </c>
      <c r="AB244" s="509">
        <f t="shared" si="77"/>
        <v>131.63355095329641</v>
      </c>
      <c r="AC244" s="343"/>
    </row>
    <row r="245" spans="1:29" s="374" customFormat="1" ht="12.75" hidden="1" customHeight="1" outlineLevel="1">
      <c r="A245" s="424"/>
      <c r="B245" s="396"/>
      <c r="C245" s="377"/>
      <c r="D245" s="441"/>
      <c r="E245" s="336" t="s">
        <v>522</v>
      </c>
      <c r="F245" s="515"/>
      <c r="G245" s="336" t="s">
        <v>479</v>
      </c>
      <c r="H245" s="516"/>
      <c r="I245" s="336"/>
      <c r="J245" s="509">
        <f t="shared" ref="J245:AB245" si="78">IF(J188&lt;&gt;0,J188,I245*(1+$F242))</f>
        <v>93.5</v>
      </c>
      <c r="K245" s="509">
        <f t="shared" si="78"/>
        <v>95.6</v>
      </c>
      <c r="L245" s="509">
        <f t="shared" si="78"/>
        <v>98</v>
      </c>
      <c r="M245" s="509">
        <f t="shared" si="78"/>
        <v>99.8</v>
      </c>
      <c r="N245" s="509">
        <f t="shared" si="78"/>
        <v>100.1</v>
      </c>
      <c r="O245" s="509">
        <f t="shared" si="78"/>
        <v>101</v>
      </c>
      <c r="P245" s="509">
        <f t="shared" si="78"/>
        <v>103.5</v>
      </c>
      <c r="Q245" s="509">
        <f t="shared" si="78"/>
        <v>105.9</v>
      </c>
      <c r="R245" s="509">
        <f t="shared" si="78"/>
        <v>107.9</v>
      </c>
      <c r="S245" s="509">
        <f t="shared" si="78"/>
        <v>110.06602199898684</v>
      </c>
      <c r="T245" s="509">
        <f t="shared" si="78"/>
        <v>112.26734243896665</v>
      </c>
      <c r="U245" s="509">
        <f t="shared" si="78"/>
        <v>114.56880920745294</v>
      </c>
      <c r="V245" s="509">
        <f t="shared" si="78"/>
        <v>116.97475420080953</v>
      </c>
      <c r="W245" s="509">
        <f t="shared" si="78"/>
        <v>119.4312240390266</v>
      </c>
      <c r="X245" s="509">
        <f t="shared" si="78"/>
        <v>121.81984851980714</v>
      </c>
      <c r="Y245" s="509">
        <f t="shared" si="78"/>
        <v>124.25624549020328</v>
      </c>
      <c r="Z245" s="509">
        <f t="shared" si="78"/>
        <v>126.74137040000736</v>
      </c>
      <c r="AA245" s="509">
        <f t="shared" si="78"/>
        <v>129.27619780800751</v>
      </c>
      <c r="AB245" s="509">
        <f t="shared" si="78"/>
        <v>131.86172176416767</v>
      </c>
      <c r="AC245" s="528"/>
    </row>
    <row r="246" spans="1:29" s="374" customFormat="1" hidden="1" outlineLevel="1">
      <c r="A246" s="121"/>
      <c r="B246" s="396"/>
      <c r="C246" s="377"/>
      <c r="D246" s="441"/>
      <c r="E246" s="336" t="s">
        <v>523</v>
      </c>
      <c r="F246" s="514"/>
      <c r="G246" s="336" t="s">
        <v>479</v>
      </c>
      <c r="H246" s="517"/>
      <c r="I246" s="517"/>
      <c r="J246" s="509">
        <f t="shared" ref="J246:AB246" si="79">IF(J189&lt;&gt;0,J189,I246*(1+$F242))</f>
        <v>93.5</v>
      </c>
      <c r="K246" s="509">
        <f t="shared" si="79"/>
        <v>95.7</v>
      </c>
      <c r="L246" s="509">
        <f t="shared" si="79"/>
        <v>98</v>
      </c>
      <c r="M246" s="509">
        <f t="shared" si="79"/>
        <v>99.6</v>
      </c>
      <c r="N246" s="509">
        <f t="shared" si="79"/>
        <v>100</v>
      </c>
      <c r="O246" s="509">
        <f t="shared" si="79"/>
        <v>100.9</v>
      </c>
      <c r="P246" s="509">
        <f t="shared" si="79"/>
        <v>103.5</v>
      </c>
      <c r="Q246" s="509">
        <f t="shared" si="79"/>
        <v>105.9</v>
      </c>
      <c r="R246" s="509">
        <f t="shared" si="79"/>
        <v>108</v>
      </c>
      <c r="S246" s="509">
        <f t="shared" si="79"/>
        <v>110.24780498289711</v>
      </c>
      <c r="T246" s="509">
        <f t="shared" si="79"/>
        <v>112.45276108255513</v>
      </c>
      <c r="U246" s="509">
        <f t="shared" si="79"/>
        <v>114.7674003561996</v>
      </c>
      <c r="V246" s="509">
        <f t="shared" si="79"/>
        <v>117.17751576367986</v>
      </c>
      <c r="W246" s="509">
        <f t="shared" si="79"/>
        <v>119.63824359471722</v>
      </c>
      <c r="X246" s="509">
        <f t="shared" si="79"/>
        <v>122.03100846661157</v>
      </c>
      <c r="Y246" s="509">
        <f t="shared" si="79"/>
        <v>124.4716286359438</v>
      </c>
      <c r="Z246" s="509">
        <f t="shared" si="79"/>
        <v>126.96106120866268</v>
      </c>
      <c r="AA246" s="509">
        <f t="shared" si="79"/>
        <v>129.50028243283595</v>
      </c>
      <c r="AB246" s="509">
        <f t="shared" si="79"/>
        <v>132.09028808149267</v>
      </c>
      <c r="AC246" s="526"/>
    </row>
    <row r="247" spans="1:29" s="374" customFormat="1" hidden="1" outlineLevel="1">
      <c r="A247" s="392"/>
      <c r="B247" s="396"/>
      <c r="C247" s="377"/>
      <c r="D247" s="426"/>
      <c r="E247" s="336" t="s">
        <v>524</v>
      </c>
      <c r="F247" s="514"/>
      <c r="G247" s="336" t="s">
        <v>479</v>
      </c>
      <c r="H247" s="336"/>
      <c r="I247" s="336"/>
      <c r="J247" s="509">
        <f t="shared" ref="J247:AB247" si="80">IF(J190&lt;&gt;0,J190,I247*(1+$F242))</f>
        <v>93.9</v>
      </c>
      <c r="K247" s="509">
        <f t="shared" si="80"/>
        <v>96.1</v>
      </c>
      <c r="L247" s="509">
        <f t="shared" si="80"/>
        <v>98.4</v>
      </c>
      <c r="M247" s="509">
        <f t="shared" si="80"/>
        <v>99.9</v>
      </c>
      <c r="N247" s="509">
        <f t="shared" si="80"/>
        <v>100.3</v>
      </c>
      <c r="O247" s="509">
        <f t="shared" si="80"/>
        <v>101.2</v>
      </c>
      <c r="P247" s="509">
        <f t="shared" si="80"/>
        <v>104</v>
      </c>
      <c r="Q247" s="509">
        <f t="shared" si="80"/>
        <v>106.5</v>
      </c>
      <c r="R247" s="509">
        <f t="shared" si="80"/>
        <v>108.3</v>
      </c>
      <c r="S247" s="509">
        <f t="shared" si="80"/>
        <v>110.42988819618461</v>
      </c>
      <c r="T247" s="509">
        <f t="shared" si="80"/>
        <v>112.63848596010838</v>
      </c>
      <c r="U247" s="509">
        <f t="shared" si="80"/>
        <v>114.96633573863983</v>
      </c>
      <c r="V247" s="509">
        <f t="shared" si="80"/>
        <v>117.38062878915133</v>
      </c>
      <c r="W247" s="509">
        <f t="shared" si="80"/>
        <v>119.8456219937236</v>
      </c>
      <c r="X247" s="509">
        <f t="shared" si="80"/>
        <v>122.24253443359807</v>
      </c>
      <c r="Y247" s="509">
        <f t="shared" si="80"/>
        <v>124.68738512227003</v>
      </c>
      <c r="Z247" s="509">
        <f t="shared" si="80"/>
        <v>127.18113282471543</v>
      </c>
      <c r="AA247" s="509">
        <f t="shared" si="80"/>
        <v>129.72475548120974</v>
      </c>
      <c r="AB247" s="509">
        <f t="shared" si="80"/>
        <v>132.31925059083395</v>
      </c>
      <c r="AC247" s="526"/>
    </row>
    <row r="248" spans="1:29" s="374" customFormat="1" hidden="1" outlineLevel="1">
      <c r="A248" s="396"/>
      <c r="B248" s="396"/>
      <c r="C248" s="377"/>
      <c r="D248" s="426"/>
      <c r="E248" s="336" t="s">
        <v>525</v>
      </c>
      <c r="F248" s="514"/>
      <c r="G248" s="336" t="s">
        <v>479</v>
      </c>
      <c r="H248" s="517"/>
      <c r="I248" s="517"/>
      <c r="J248" s="509">
        <f t="shared" ref="J248:AB248" si="81">IF(J191&lt;&gt;0,J191,I248*(1+$F242))</f>
        <v>94.5</v>
      </c>
      <c r="K248" s="509">
        <f t="shared" si="81"/>
        <v>96.4</v>
      </c>
      <c r="L248" s="509">
        <f t="shared" si="81"/>
        <v>98.7</v>
      </c>
      <c r="M248" s="509">
        <f t="shared" si="81"/>
        <v>100</v>
      </c>
      <c r="N248" s="509">
        <f t="shared" si="81"/>
        <v>100.2</v>
      </c>
      <c r="O248" s="509">
        <f t="shared" si="81"/>
        <v>101.5</v>
      </c>
      <c r="P248" s="509">
        <f t="shared" si="81"/>
        <v>104.3</v>
      </c>
      <c r="Q248" s="509">
        <f t="shared" si="81"/>
        <v>106.6</v>
      </c>
      <c r="R248" s="509">
        <f t="shared" si="81"/>
        <v>108.4699996176289</v>
      </c>
      <c r="S248" s="509">
        <f t="shared" si="81"/>
        <v>110.61227213470256</v>
      </c>
      <c r="T248" s="509">
        <f t="shared" si="81"/>
        <v>112.8245175773967</v>
      </c>
      <c r="U248" s="509">
        <f t="shared" si="81"/>
        <v>115.16561595146101</v>
      </c>
      <c r="V248" s="509">
        <f t="shared" si="81"/>
        <v>117.58409388644176</v>
      </c>
      <c r="W248" s="509">
        <f t="shared" si="81"/>
        <v>120.05335985805712</v>
      </c>
      <c r="X248" s="509">
        <f t="shared" si="81"/>
        <v>122.45442705521826</v>
      </c>
      <c r="Y248" s="509">
        <f t="shared" si="81"/>
        <v>124.90351559632263</v>
      </c>
      <c r="Z248" s="509">
        <f t="shared" si="81"/>
        <v>127.40158590824909</v>
      </c>
      <c r="AA248" s="509">
        <f t="shared" si="81"/>
        <v>129.94961762641407</v>
      </c>
      <c r="AB248" s="509">
        <f t="shared" si="81"/>
        <v>132.54860997894235</v>
      </c>
      <c r="AC248" s="526"/>
    </row>
    <row r="249" spans="1:29" s="374" customFormat="1" hidden="1" outlineLevel="1">
      <c r="A249" s="396"/>
      <c r="B249" s="396"/>
      <c r="C249" s="377"/>
      <c r="D249" s="378"/>
      <c r="E249" s="336" t="s">
        <v>526</v>
      </c>
      <c r="F249" s="514"/>
      <c r="G249" s="336" t="s">
        <v>479</v>
      </c>
      <c r="H249" s="336"/>
      <c r="I249" s="336"/>
      <c r="J249" s="509">
        <f t="shared" ref="J249:AB249" si="82">IF(J192&lt;&gt;0,J192,I249*(1+$F242))</f>
        <v>94.5</v>
      </c>
      <c r="K249" s="509">
        <f t="shared" si="82"/>
        <v>96.8</v>
      </c>
      <c r="L249" s="509">
        <f t="shared" si="82"/>
        <v>98.8</v>
      </c>
      <c r="M249" s="509">
        <f t="shared" si="82"/>
        <v>100.1</v>
      </c>
      <c r="N249" s="509">
        <f t="shared" si="82"/>
        <v>100.3</v>
      </c>
      <c r="O249" s="509">
        <f t="shared" si="82"/>
        <v>101.6</v>
      </c>
      <c r="P249" s="509">
        <f t="shared" si="82"/>
        <v>104.4</v>
      </c>
      <c r="Q249" s="509">
        <f t="shared" si="82"/>
        <v>106.7</v>
      </c>
      <c r="R249" s="509">
        <f t="shared" si="82"/>
        <v>108.64026608539625</v>
      </c>
      <c r="S249" s="509">
        <f t="shared" si="82"/>
        <v>110.79495729512315</v>
      </c>
      <c r="T249" s="509">
        <f t="shared" si="82"/>
        <v>113.01085644102571</v>
      </c>
      <c r="U249" s="509">
        <f t="shared" si="82"/>
        <v>115.36524159238483</v>
      </c>
      <c r="V249" s="509">
        <f t="shared" si="82"/>
        <v>117.78791166582499</v>
      </c>
      <c r="W249" s="509">
        <f t="shared" si="82"/>
        <v>120.2614578108074</v>
      </c>
      <c r="X249" s="509">
        <f t="shared" si="82"/>
        <v>122.66668696702355</v>
      </c>
      <c r="Y249" s="509">
        <f t="shared" si="82"/>
        <v>125.12002070636403</v>
      </c>
      <c r="Z249" s="509">
        <f t="shared" si="82"/>
        <v>127.62242112049131</v>
      </c>
      <c r="AA249" s="509">
        <f t="shared" si="82"/>
        <v>130.17486954290115</v>
      </c>
      <c r="AB249" s="509">
        <f t="shared" si="82"/>
        <v>132.77836693375917</v>
      </c>
      <c r="AC249" s="343"/>
    </row>
    <row r="250" spans="1:29" s="395" customFormat="1" ht="12.75" hidden="1" customHeight="1" outlineLevel="1">
      <c r="A250" s="437"/>
      <c r="B250" s="396"/>
      <c r="C250" s="377"/>
      <c r="D250" s="438"/>
      <c r="E250" s="336" t="s">
        <v>527</v>
      </c>
      <c r="F250" s="513"/>
      <c r="G250" s="336" t="s">
        <v>479</v>
      </c>
      <c r="H250" s="513"/>
      <c r="I250" s="513"/>
      <c r="J250" s="509">
        <f t="shared" ref="J250:AB250" si="83">IF(J193&lt;&gt;0,J193,I250*(1+$F242))</f>
        <v>94.7</v>
      </c>
      <c r="K250" s="509">
        <f t="shared" si="83"/>
        <v>97</v>
      </c>
      <c r="L250" s="509">
        <f t="shared" si="83"/>
        <v>98.8</v>
      </c>
      <c r="M250" s="509">
        <f t="shared" si="83"/>
        <v>99.9</v>
      </c>
      <c r="N250" s="509">
        <f t="shared" si="83"/>
        <v>100.3</v>
      </c>
      <c r="O250" s="509">
        <f t="shared" si="83"/>
        <v>101.8</v>
      </c>
      <c r="P250" s="509">
        <f t="shared" si="83"/>
        <v>104.7</v>
      </c>
      <c r="Q250" s="509">
        <f t="shared" si="83"/>
        <v>106.9</v>
      </c>
      <c r="R250" s="509">
        <f t="shared" si="83"/>
        <v>108.81079982217945</v>
      </c>
      <c r="S250" s="509">
        <f t="shared" si="83"/>
        <v>110.97794417493883</v>
      </c>
      <c r="T250" s="509">
        <f t="shared" si="83"/>
        <v>113.1975030584377</v>
      </c>
      <c r="U250" s="509">
        <f t="shared" si="83"/>
        <v>115.56521326016906</v>
      </c>
      <c r="V250" s="509">
        <f t="shared" si="83"/>
        <v>117.99208273863269</v>
      </c>
      <c r="W250" s="509">
        <f t="shared" si="83"/>
        <v>120.46991647614406</v>
      </c>
      <c r="X250" s="509">
        <f t="shared" si="83"/>
        <v>122.87931480566695</v>
      </c>
      <c r="Y250" s="509">
        <f t="shared" si="83"/>
        <v>125.3369011017803</v>
      </c>
      <c r="Z250" s="509">
        <f t="shared" si="83"/>
        <v>127.8436391238159</v>
      </c>
      <c r="AA250" s="509">
        <f t="shared" si="83"/>
        <v>130.40051190629222</v>
      </c>
      <c r="AB250" s="509">
        <f t="shared" si="83"/>
        <v>133.00852214441807</v>
      </c>
      <c r="AC250" s="527"/>
    </row>
    <row r="251" spans="1:29" s="374" customFormat="1" hidden="1" outlineLevel="1">
      <c r="A251" s="396"/>
      <c r="B251" s="396"/>
      <c r="C251" s="377"/>
      <c r="D251" s="426"/>
      <c r="E251" s="336" t="s">
        <v>528</v>
      </c>
      <c r="F251" s="518"/>
      <c r="G251" s="336" t="s">
        <v>479</v>
      </c>
      <c r="H251" s="511"/>
      <c r="I251" s="511"/>
      <c r="J251" s="509">
        <f t="shared" ref="J251:AB251" si="84">IF(J194&lt;&gt;0,J194,I251*(1+$F242))</f>
        <v>95</v>
      </c>
      <c r="K251" s="509">
        <f t="shared" si="84"/>
        <v>97.3</v>
      </c>
      <c r="L251" s="509">
        <f t="shared" si="84"/>
        <v>99.2</v>
      </c>
      <c r="M251" s="509">
        <f t="shared" si="84"/>
        <v>99.9</v>
      </c>
      <c r="N251" s="509">
        <f t="shared" si="84"/>
        <v>100.4</v>
      </c>
      <c r="O251" s="509">
        <f t="shared" si="84"/>
        <v>102.2</v>
      </c>
      <c r="P251" s="509">
        <f t="shared" si="84"/>
        <v>105</v>
      </c>
      <c r="Q251" s="509">
        <f t="shared" si="84"/>
        <v>107.1</v>
      </c>
      <c r="R251" s="509">
        <f t="shared" si="84"/>
        <v>108.98160124751338</v>
      </c>
      <c r="S251" s="509">
        <f t="shared" si="84"/>
        <v>111.1612332724637</v>
      </c>
      <c r="T251" s="509">
        <f t="shared" si="84"/>
        <v>113.38445793791308</v>
      </c>
      <c r="U251" s="509">
        <f t="shared" si="84"/>
        <v>115.76553155460934</v>
      </c>
      <c r="V251" s="509">
        <f t="shared" si="84"/>
        <v>118.19660771725621</v>
      </c>
      <c r="W251" s="509">
        <f t="shared" si="84"/>
        <v>120.67873647931867</v>
      </c>
      <c r="X251" s="509">
        <f t="shared" si="84"/>
        <v>123.09231120890504</v>
      </c>
      <c r="Y251" s="509">
        <f t="shared" si="84"/>
        <v>125.55415743308315</v>
      </c>
      <c r="Z251" s="509">
        <f t="shared" si="84"/>
        <v>128.0652405817448</v>
      </c>
      <c r="AA251" s="509">
        <f t="shared" si="84"/>
        <v>130.6265453933797</v>
      </c>
      <c r="AB251" s="509">
        <f t="shared" si="84"/>
        <v>133.23907630124731</v>
      </c>
      <c r="AC251" s="526"/>
    </row>
    <row r="252" spans="1:29" s="374" customFormat="1" hidden="1" outlineLevel="1">
      <c r="A252" s="396"/>
      <c r="B252" s="396"/>
      <c r="C252" s="377"/>
      <c r="D252" s="378"/>
      <c r="E252" s="336" t="s">
        <v>529</v>
      </c>
      <c r="F252" s="514"/>
      <c r="G252" s="336" t="s">
        <v>479</v>
      </c>
      <c r="H252" s="336"/>
      <c r="I252" s="336"/>
      <c r="J252" s="509">
        <f t="shared" ref="J252:AB252" si="85">IF(J195&lt;&gt;0,J195,I252*(1+$F242))</f>
        <v>94.7</v>
      </c>
      <c r="K252" s="509">
        <f t="shared" si="85"/>
        <v>97</v>
      </c>
      <c r="L252" s="509">
        <f t="shared" si="85"/>
        <v>98.7</v>
      </c>
      <c r="M252" s="509">
        <f t="shared" si="85"/>
        <v>99.2</v>
      </c>
      <c r="N252" s="509">
        <f t="shared" si="85"/>
        <v>99.9</v>
      </c>
      <c r="O252" s="509">
        <f t="shared" si="85"/>
        <v>101.8</v>
      </c>
      <c r="P252" s="509">
        <f t="shared" si="85"/>
        <v>104.5</v>
      </c>
      <c r="Q252" s="509">
        <f t="shared" si="85"/>
        <v>106.4</v>
      </c>
      <c r="R252" s="509">
        <f t="shared" si="85"/>
        <v>109.1615932223871</v>
      </c>
      <c r="S252" s="509">
        <f t="shared" si="85"/>
        <v>111.3448250868349</v>
      </c>
      <c r="T252" s="509">
        <f t="shared" si="85"/>
        <v>113.58099615723886</v>
      </c>
      <c r="U252" s="509">
        <f t="shared" si="85"/>
        <v>115.96619707654096</v>
      </c>
      <c r="V252" s="509">
        <f t="shared" si="85"/>
        <v>118.40148721514839</v>
      </c>
      <c r="W252" s="509">
        <f t="shared" si="85"/>
        <v>120.88791844666659</v>
      </c>
      <c r="X252" s="509">
        <f t="shared" si="85"/>
        <v>123.30567681559992</v>
      </c>
      <c r="Y252" s="509">
        <f t="shared" si="85"/>
        <v>125.77179035191192</v>
      </c>
      <c r="Z252" s="509">
        <f t="shared" si="85"/>
        <v>128.28722615895015</v>
      </c>
      <c r="AA252" s="509">
        <f t="shared" si="85"/>
        <v>130.85297068212915</v>
      </c>
      <c r="AB252" s="509">
        <f t="shared" si="85"/>
        <v>133.47003009577173</v>
      </c>
      <c r="AC252" s="343"/>
    </row>
    <row r="253" spans="1:29" s="374" customFormat="1" hidden="1" outlineLevel="1">
      <c r="A253" s="396"/>
      <c r="B253" s="396"/>
      <c r="C253" s="377"/>
      <c r="D253" s="378"/>
      <c r="E253" s="336" t="s">
        <v>530</v>
      </c>
      <c r="F253" s="514"/>
      <c r="G253" s="336" t="s">
        <v>479</v>
      </c>
      <c r="H253" s="336"/>
      <c r="I253" s="336"/>
      <c r="J253" s="509">
        <f t="shared" ref="J253:AB253" si="86">IF(J196&lt;&gt;0,J196,I253*(1+$F242))</f>
        <v>95.2</v>
      </c>
      <c r="K253" s="509">
        <f t="shared" si="86"/>
        <v>97.5</v>
      </c>
      <c r="L253" s="509">
        <f t="shared" si="86"/>
        <v>99.1</v>
      </c>
      <c r="M253" s="509">
        <f t="shared" si="86"/>
        <v>99.5</v>
      </c>
      <c r="N253" s="509">
        <f t="shared" si="86"/>
        <v>100.1</v>
      </c>
      <c r="O253" s="509">
        <f t="shared" si="86"/>
        <v>102.4</v>
      </c>
      <c r="P253" s="509">
        <f t="shared" si="86"/>
        <v>104.9</v>
      </c>
      <c r="Q253" s="509">
        <f t="shared" si="86"/>
        <v>106.8</v>
      </c>
      <c r="R253" s="509">
        <f t="shared" si="86"/>
        <v>109.34188246864102</v>
      </c>
      <c r="S253" s="509">
        <f t="shared" si="86"/>
        <v>111.52872011801389</v>
      </c>
      <c r="T253" s="509">
        <f t="shared" si="86"/>
        <v>113.7778750517538</v>
      </c>
      <c r="U253" s="509">
        <f t="shared" si="86"/>
        <v>116.16721042784071</v>
      </c>
      <c r="V253" s="509">
        <f t="shared" si="86"/>
        <v>118.60672184682544</v>
      </c>
      <c r="W253" s="509">
        <f t="shared" si="86"/>
        <v>121.09746300560886</v>
      </c>
      <c r="X253" s="509">
        <f t="shared" si="86"/>
        <v>123.51941226572104</v>
      </c>
      <c r="Y253" s="509">
        <f t="shared" si="86"/>
        <v>125.98980051103547</v>
      </c>
      <c r="Z253" s="509">
        <f t="shared" si="86"/>
        <v>128.50959652125619</v>
      </c>
      <c r="AA253" s="509">
        <f t="shared" si="86"/>
        <v>131.07978845168131</v>
      </c>
      <c r="AB253" s="509">
        <f t="shared" si="86"/>
        <v>133.70138422071494</v>
      </c>
      <c r="AC253" s="343"/>
    </row>
    <row r="254" spans="1:29" s="395" customFormat="1" ht="12.75" hidden="1" customHeight="1" outlineLevel="1">
      <c r="A254" s="437"/>
      <c r="B254" s="396"/>
      <c r="C254" s="377"/>
      <c r="D254" s="438"/>
      <c r="E254" s="336" t="s">
        <v>531</v>
      </c>
      <c r="F254" s="519"/>
      <c r="G254" s="336" t="s">
        <v>479</v>
      </c>
      <c r="H254" s="520"/>
      <c r="I254" s="521"/>
      <c r="J254" s="509">
        <f t="shared" ref="J254:AB254" si="87">IF(J197&lt;&gt;0,J197,I254*(1+$F242))</f>
        <v>95.4</v>
      </c>
      <c r="K254" s="509">
        <f t="shared" si="87"/>
        <v>97.8</v>
      </c>
      <c r="L254" s="509">
        <f t="shared" si="87"/>
        <v>99.3</v>
      </c>
      <c r="M254" s="509">
        <f t="shared" si="87"/>
        <v>99.6</v>
      </c>
      <c r="N254" s="509">
        <f t="shared" si="87"/>
        <v>100.4</v>
      </c>
      <c r="O254" s="509">
        <f t="shared" si="87"/>
        <v>102.7</v>
      </c>
      <c r="P254" s="509">
        <f t="shared" si="87"/>
        <v>105.1</v>
      </c>
      <c r="Q254" s="509">
        <f t="shared" si="87"/>
        <v>107</v>
      </c>
      <c r="R254" s="509">
        <f t="shared" si="87"/>
        <v>109.52246947724298</v>
      </c>
      <c r="S254" s="509">
        <f t="shared" si="87"/>
        <v>111.7129188667879</v>
      </c>
      <c r="T254" s="509">
        <f t="shared" si="87"/>
        <v>113.97509521197706</v>
      </c>
      <c r="U254" s="509">
        <f t="shared" si="87"/>
        <v>116.36857221142867</v>
      </c>
      <c r="V254" s="509">
        <f t="shared" si="87"/>
        <v>118.81231222786873</v>
      </c>
      <c r="W254" s="509">
        <f t="shared" si="87"/>
        <v>121.30737078465407</v>
      </c>
      <c r="X254" s="509">
        <f t="shared" si="87"/>
        <v>123.73351820034715</v>
      </c>
      <c r="Y254" s="509">
        <f t="shared" si="87"/>
        <v>126.20818856435409</v>
      </c>
      <c r="Z254" s="509">
        <f t="shared" si="87"/>
        <v>128.73235233564117</v>
      </c>
      <c r="AA254" s="509">
        <f t="shared" si="87"/>
        <v>131.30699938235398</v>
      </c>
      <c r="AB254" s="509">
        <f t="shared" si="87"/>
        <v>133.93313937000107</v>
      </c>
      <c r="AC254" s="529"/>
    </row>
    <row r="255" spans="1:29" s="395" customFormat="1" ht="12.75" hidden="1" customHeight="1" outlineLevel="1">
      <c r="A255" s="437"/>
      <c r="B255" s="438"/>
      <c r="C255" s="439"/>
      <c r="D255" s="438"/>
      <c r="E255" s="336"/>
      <c r="F255" s="519"/>
      <c r="G255" s="336"/>
      <c r="H255" s="520"/>
      <c r="I255" s="521"/>
      <c r="J255" s="521"/>
      <c r="K255" s="521"/>
      <c r="L255" s="521"/>
      <c r="M255" s="521"/>
      <c r="N255" s="521"/>
      <c r="O255" s="521"/>
      <c r="P255" s="521"/>
      <c r="Q255" s="521"/>
      <c r="R255" s="521"/>
      <c r="S255" s="521"/>
      <c r="T255" s="521"/>
      <c r="U255" s="521"/>
      <c r="V255" s="521"/>
      <c r="W255" s="521"/>
      <c r="X255" s="521"/>
      <c r="Y255" s="521"/>
      <c r="Z255" s="521"/>
      <c r="AA255" s="521"/>
      <c r="AB255" s="521"/>
      <c r="AC255" s="529"/>
    </row>
    <row r="256" spans="1:29" s="395" customFormat="1" ht="12.75" hidden="1" customHeight="1" outlineLevel="1">
      <c r="A256" s="419" t="str">
        <f>$A$39</f>
        <v>C Indexation rate for index linked debt percentage increase</v>
      </c>
      <c r="B256" s="438"/>
      <c r="C256" s="439"/>
      <c r="D256" s="438"/>
      <c r="E256" s="336"/>
      <c r="F256" s="519"/>
      <c r="G256" s="336"/>
      <c r="H256" s="520"/>
      <c r="I256" s="521"/>
      <c r="J256" s="521"/>
      <c r="K256" s="521"/>
      <c r="L256" s="521"/>
      <c r="M256" s="521"/>
      <c r="N256" s="521"/>
      <c r="O256" s="521"/>
      <c r="P256" s="521"/>
      <c r="Q256" s="521"/>
      <c r="R256" s="521"/>
      <c r="S256" s="521"/>
      <c r="T256" s="521"/>
      <c r="U256" s="521"/>
      <c r="V256" s="521"/>
      <c r="W256" s="521"/>
      <c r="X256" s="521"/>
      <c r="Y256" s="521"/>
      <c r="Z256" s="521"/>
      <c r="AA256" s="521"/>
      <c r="AB256" s="521"/>
      <c r="AC256" s="529"/>
    </row>
    <row r="257" spans="1:29" s="374" customFormat="1" hidden="1" outlineLevel="1">
      <c r="A257" s="396"/>
      <c r="B257" s="396"/>
      <c r="C257" s="377"/>
      <c r="D257" s="426"/>
      <c r="E257" s="336" t="s">
        <v>790</v>
      </c>
      <c r="F257" s="514"/>
      <c r="G257" s="336" t="str">
        <f>$G$40</f>
        <v xml:space="preserve"> % </v>
      </c>
      <c r="H257" s="336"/>
      <c r="I257" s="336"/>
      <c r="J257" s="522"/>
      <c r="K257" s="522"/>
      <c r="L257" s="522"/>
      <c r="M257" s="522"/>
      <c r="N257" s="522"/>
      <c r="O257" s="522"/>
      <c r="P257" s="522"/>
      <c r="Q257" s="509">
        <f>Q200</f>
        <v>0.03</v>
      </c>
      <c r="R257" s="509">
        <f t="shared" ref="R257:AB257" si="88">R200</f>
        <v>0.03</v>
      </c>
      <c r="S257" s="509">
        <f t="shared" si="88"/>
        <v>0.03</v>
      </c>
      <c r="T257" s="509">
        <f t="shared" si="88"/>
        <v>0.03</v>
      </c>
      <c r="U257" s="509">
        <f t="shared" si="88"/>
        <v>0.03</v>
      </c>
      <c r="V257" s="509">
        <f t="shared" si="88"/>
        <v>0.03</v>
      </c>
      <c r="W257" s="509">
        <f t="shared" si="88"/>
        <v>0.03</v>
      </c>
      <c r="X257" s="509">
        <f t="shared" si="88"/>
        <v>0.03</v>
      </c>
      <c r="Y257" s="509">
        <f t="shared" si="88"/>
        <v>0.03</v>
      </c>
      <c r="Z257" s="509">
        <f t="shared" si="88"/>
        <v>0.03</v>
      </c>
      <c r="AA257" s="509">
        <f t="shared" si="88"/>
        <v>0.03</v>
      </c>
      <c r="AB257" s="509">
        <f t="shared" si="88"/>
        <v>0.03</v>
      </c>
      <c r="AC257" s="343"/>
    </row>
    <row r="258" spans="1:29" s="374" customFormat="1" hidden="1" outlineLevel="1">
      <c r="A258" s="396"/>
      <c r="B258" s="396"/>
      <c r="C258" s="377"/>
      <c r="D258" s="426"/>
      <c r="E258" s="336"/>
      <c r="F258" s="514"/>
      <c r="G258" s="336"/>
      <c r="H258" s="336"/>
      <c r="I258" s="336"/>
      <c r="J258" s="336"/>
      <c r="K258" s="336"/>
      <c r="L258" s="336"/>
      <c r="M258" s="336"/>
      <c r="N258" s="336"/>
      <c r="O258" s="336"/>
      <c r="P258" s="336"/>
      <c r="Q258" s="336"/>
      <c r="R258" s="336"/>
      <c r="S258" s="336"/>
      <c r="T258" s="336"/>
      <c r="U258" s="336"/>
      <c r="V258" s="336"/>
      <c r="W258" s="336"/>
      <c r="X258" s="336"/>
      <c r="Y258" s="336"/>
      <c r="Z258" s="336"/>
      <c r="AA258" s="336"/>
      <c r="AB258" s="336"/>
      <c r="AC258" s="343"/>
    </row>
    <row r="259" spans="1:29" s="374" customFormat="1" hidden="1" outlineLevel="1">
      <c r="A259" s="419" t="str">
        <f>$A$42</f>
        <v>D Financial year average indices</v>
      </c>
      <c r="B259" s="396"/>
      <c r="C259" s="377"/>
      <c r="D259" s="426"/>
      <c r="E259" s="336"/>
      <c r="F259" s="514"/>
      <c r="G259" s="336"/>
      <c r="H259" s="336"/>
      <c r="I259" s="336"/>
      <c r="J259" s="336"/>
      <c r="K259" s="336"/>
      <c r="L259" s="336"/>
      <c r="M259" s="336"/>
      <c r="N259" s="336"/>
      <c r="O259" s="336"/>
      <c r="P259" s="336"/>
      <c r="Q259" s="336"/>
      <c r="R259" s="336"/>
      <c r="S259" s="336"/>
      <c r="T259" s="336"/>
      <c r="U259" s="336"/>
      <c r="V259" s="336"/>
      <c r="W259" s="336"/>
      <c r="X259" s="336"/>
      <c r="Y259" s="336"/>
      <c r="Z259" s="336"/>
      <c r="AA259" s="336"/>
      <c r="AB259" s="336"/>
      <c r="AC259" s="343"/>
    </row>
    <row r="260" spans="1:29" s="374" customFormat="1" hidden="1" outlineLevel="1">
      <c r="A260" s="396"/>
      <c r="B260" s="396"/>
      <c r="C260" s="377"/>
      <c r="D260" s="378"/>
      <c r="E260" s="336" t="s">
        <v>532</v>
      </c>
      <c r="F260" s="514"/>
      <c r="G260" s="336" t="str">
        <f>$G$43</f>
        <v xml:space="preserve"> nr </v>
      </c>
      <c r="H260" s="336"/>
      <c r="I260" s="336"/>
      <c r="J260" s="509">
        <f t="shared" ref="J260:AB260" si="89">AVERAGE(J226:J237)</f>
        <v>237.3416666666667</v>
      </c>
      <c r="K260" s="509">
        <f t="shared" si="89"/>
        <v>244.67499999999998</v>
      </c>
      <c r="L260" s="509">
        <f t="shared" si="89"/>
        <v>251.73333333333335</v>
      </c>
      <c r="M260" s="509">
        <f t="shared" si="89"/>
        <v>256.66666666666669</v>
      </c>
      <c r="N260" s="509">
        <f t="shared" si="89"/>
        <v>259.43333333333334</v>
      </c>
      <c r="O260" s="509">
        <f t="shared" si="89"/>
        <v>264.99166666666673</v>
      </c>
      <c r="P260" s="509">
        <f t="shared" si="89"/>
        <v>274.90833333333336</v>
      </c>
      <c r="Q260" s="509">
        <f t="shared" si="89"/>
        <v>283.30833333333334</v>
      </c>
      <c r="R260" s="509">
        <f t="shared" si="89"/>
        <v>292.2388184805576</v>
      </c>
      <c r="S260" s="509">
        <f t="shared" si="89"/>
        <v>300.63476148772372</v>
      </c>
      <c r="T260" s="509">
        <f t="shared" si="89"/>
        <v>309.52983719330012</v>
      </c>
      <c r="U260" s="509">
        <f t="shared" si="89"/>
        <v>319.28116714708784</v>
      </c>
      <c r="V260" s="509">
        <f t="shared" si="89"/>
        <v>329.49816449579481</v>
      </c>
      <c r="W260" s="509">
        <f t="shared" si="89"/>
        <v>340.04210575966027</v>
      </c>
      <c r="X260" s="509">
        <f t="shared" si="89"/>
        <v>350.2433689324501</v>
      </c>
      <c r="Y260" s="509">
        <f t="shared" si="89"/>
        <v>360.75067000042355</v>
      </c>
      <c r="Z260" s="509">
        <f t="shared" si="89"/>
        <v>371.57319010043631</v>
      </c>
      <c r="AA260" s="509">
        <f t="shared" si="89"/>
        <v>382.72038580344935</v>
      </c>
      <c r="AB260" s="509">
        <f t="shared" si="89"/>
        <v>394.20199737755303</v>
      </c>
      <c r="AC260" s="343"/>
    </row>
    <row r="261" spans="1:29" s="374" customFormat="1" ht="12.75" hidden="1" customHeight="1" outlineLevel="1">
      <c r="A261" s="424"/>
      <c r="B261" s="424"/>
      <c r="C261" s="424"/>
      <c r="D261" s="438"/>
      <c r="E261" s="336" t="s">
        <v>533</v>
      </c>
      <c r="F261" s="523"/>
      <c r="G261" s="336" t="str">
        <f>$G$44</f>
        <v xml:space="preserve"> nr </v>
      </c>
      <c r="H261" s="516"/>
      <c r="I261" s="336"/>
      <c r="J261" s="509">
        <f t="shared" ref="J261:AB261" si="90">AVERAGE(J243:J254)</f>
        <v>94.308333333333351</v>
      </c>
      <c r="K261" s="509">
        <f t="shared" si="90"/>
        <v>96.583333333333314</v>
      </c>
      <c r="L261" s="509">
        <f t="shared" si="90"/>
        <v>98.600000000000009</v>
      </c>
      <c r="M261" s="509">
        <f t="shared" si="90"/>
        <v>99.72499999999998</v>
      </c>
      <c r="N261" s="509">
        <f t="shared" si="90"/>
        <v>100.16666666666667</v>
      </c>
      <c r="O261" s="509">
        <f t="shared" si="90"/>
        <v>101.54166666666667</v>
      </c>
      <c r="P261" s="509">
        <f t="shared" si="90"/>
        <v>104.21666666666665</v>
      </c>
      <c r="Q261" s="509">
        <f t="shared" si="90"/>
        <v>106.43333333333334</v>
      </c>
      <c r="R261" s="509">
        <f t="shared" si="90"/>
        <v>108.55238432841576</v>
      </c>
      <c r="S261" s="509">
        <f t="shared" si="90"/>
        <v>110.7053733013603</v>
      </c>
      <c r="T261" s="509">
        <f t="shared" si="90"/>
        <v>112.92412852304592</v>
      </c>
      <c r="U261" s="509">
        <f t="shared" si="90"/>
        <v>115.26744552524362</v>
      </c>
      <c r="V261" s="509">
        <f t="shared" si="90"/>
        <v>117.68806188127378</v>
      </c>
      <c r="W261" s="509">
        <f t="shared" si="90"/>
        <v>120.15951118078063</v>
      </c>
      <c r="X261" s="509">
        <f t="shared" si="90"/>
        <v>122.56270140439625</v>
      </c>
      <c r="Y261" s="509">
        <f t="shared" si="90"/>
        <v>125.01395543248417</v>
      </c>
      <c r="Z261" s="509">
        <f t="shared" si="90"/>
        <v>127.51423454113387</v>
      </c>
      <c r="AA261" s="509">
        <f t="shared" si="90"/>
        <v>130.06451923195652</v>
      </c>
      <c r="AB261" s="509">
        <f t="shared" si="90"/>
        <v>132.66580961659568</v>
      </c>
      <c r="AC261" s="530"/>
    </row>
    <row r="262" spans="1:29" s="374" customFormat="1" ht="12.75" hidden="1" customHeight="1" outlineLevel="1">
      <c r="A262" s="424"/>
      <c r="B262" s="424"/>
      <c r="C262" s="424"/>
      <c r="D262" s="438"/>
      <c r="E262" s="336"/>
      <c r="F262" s="523"/>
      <c r="G262" s="336"/>
      <c r="H262" s="516"/>
      <c r="I262" s="336"/>
      <c r="J262" s="336"/>
      <c r="K262" s="336"/>
      <c r="L262" s="336"/>
      <c r="M262" s="336"/>
      <c r="N262" s="336"/>
      <c r="O262" s="336"/>
      <c r="P262" s="336"/>
      <c r="Q262" s="336"/>
      <c r="R262" s="336"/>
      <c r="S262" s="336"/>
      <c r="T262" s="336"/>
      <c r="U262" s="336"/>
      <c r="V262" s="336"/>
      <c r="W262" s="336"/>
      <c r="X262" s="336"/>
      <c r="Y262" s="378"/>
      <c r="Z262" s="378"/>
      <c r="AA262" s="378"/>
      <c r="AB262" s="378"/>
      <c r="AC262" s="446"/>
    </row>
    <row r="263" spans="1:29" s="374" customFormat="1" ht="12.75" hidden="1" customHeight="1" outlineLevel="1">
      <c r="A263" s="419" t="str">
        <f>$A$46</f>
        <v>E Year on year % change</v>
      </c>
      <c r="B263" s="424"/>
      <c r="C263" s="424"/>
      <c r="D263" s="438"/>
      <c r="E263" s="336"/>
      <c r="F263" s="523"/>
      <c r="G263" s="336"/>
      <c r="H263" s="516"/>
      <c r="I263" s="336"/>
      <c r="J263" s="336"/>
      <c r="K263" s="336"/>
      <c r="L263" s="336"/>
      <c r="M263" s="336"/>
      <c r="N263" s="336"/>
      <c r="O263" s="336"/>
      <c r="P263" s="336"/>
      <c r="Q263" s="336"/>
      <c r="R263" s="336"/>
      <c r="S263" s="336"/>
      <c r="T263" s="336"/>
      <c r="U263" s="336"/>
      <c r="V263" s="336"/>
      <c r="W263" s="336"/>
      <c r="X263" s="336"/>
      <c r="Y263" s="378"/>
      <c r="Z263" s="378"/>
      <c r="AA263" s="378"/>
      <c r="AB263" s="378"/>
      <c r="AC263" s="446"/>
    </row>
    <row r="264" spans="1:29" s="374" customFormat="1" ht="12.75" hidden="1" customHeight="1" outlineLevel="1">
      <c r="A264" s="424"/>
      <c r="B264" s="424"/>
      <c r="C264" s="424"/>
      <c r="D264" s="438"/>
      <c r="E264" s="336" t="s">
        <v>534</v>
      </c>
      <c r="F264" s="523"/>
      <c r="G264" s="336" t="str">
        <f>$G$47</f>
        <v xml:space="preserve"> nr </v>
      </c>
      <c r="H264" s="516"/>
      <c r="I264" s="336"/>
      <c r="J264" s="522"/>
      <c r="K264" s="524">
        <f t="shared" ref="K264:AB264" si="91" xml:space="preserve"> IF(K233=0,0,K233 / J233 -1)</f>
        <v>2.9769392033542896E-2</v>
      </c>
      <c r="L264" s="524">
        <f t="shared" si="91"/>
        <v>2.6465798045602673E-2</v>
      </c>
      <c r="M264" s="524">
        <f t="shared" si="91"/>
        <v>1.983339944466489E-2</v>
      </c>
      <c r="N264" s="524">
        <f t="shared" si="91"/>
        <v>1.0501750291715295E-2</v>
      </c>
      <c r="O264" s="524">
        <f t="shared" si="91"/>
        <v>2.1939953810623525E-2</v>
      </c>
      <c r="P264" s="524">
        <f t="shared" si="91"/>
        <v>3.8794726930320156E-2</v>
      </c>
      <c r="Q264" s="524">
        <f t="shared" si="91"/>
        <v>3.1907179115300943E-2</v>
      </c>
      <c r="R264" s="524">
        <f t="shared" si="91"/>
        <v>3.1089286235452596E-2</v>
      </c>
      <c r="S264" s="524">
        <f t="shared" si="91"/>
        <v>2.7916629489431743E-2</v>
      </c>
      <c r="T264" s="524">
        <f t="shared" si="91"/>
        <v>2.9833184821123959E-2</v>
      </c>
      <c r="U264" s="524">
        <f t="shared" si="91"/>
        <v>3.1833185109294782E-2</v>
      </c>
      <c r="V264" s="524">
        <f t="shared" si="91"/>
        <v>3.2000000000000473E-2</v>
      </c>
      <c r="W264" s="524">
        <f t="shared" si="91"/>
        <v>3.200000000000025E-2</v>
      </c>
      <c r="X264" s="524">
        <f t="shared" si="91"/>
        <v>3.0000000000000027E-2</v>
      </c>
      <c r="Y264" s="524">
        <f t="shared" si="91"/>
        <v>3.0000000000000027E-2</v>
      </c>
      <c r="Z264" s="524">
        <f t="shared" si="91"/>
        <v>3.0000000000000027E-2</v>
      </c>
      <c r="AA264" s="524">
        <f t="shared" si="91"/>
        <v>3.0000000000000027E-2</v>
      </c>
      <c r="AB264" s="524">
        <f t="shared" si="91"/>
        <v>3.0000000000000027E-2</v>
      </c>
      <c r="AC264" s="446"/>
    </row>
    <row r="265" spans="1:29" s="374" customFormat="1" ht="12.75" hidden="1" customHeight="1" outlineLevel="1">
      <c r="A265" s="424"/>
      <c r="B265" s="424"/>
      <c r="C265" s="424"/>
      <c r="D265" s="438"/>
      <c r="E265" s="336" t="s">
        <v>535</v>
      </c>
      <c r="F265" s="523"/>
      <c r="G265" s="336" t="str">
        <f>$G$48</f>
        <v xml:space="preserve"> nr </v>
      </c>
      <c r="H265" s="516"/>
      <c r="I265" s="336"/>
      <c r="J265" s="522"/>
      <c r="K265" s="524">
        <f xml:space="preserve"> IF(K260=0,0,K260 / J260 -1)</f>
        <v>3.0897791510129391E-2</v>
      </c>
      <c r="L265" s="524">
        <f t="shared" ref="L265:AB265" si="92" xml:space="preserve"> IF(L260=0,0,L260 / K260 -1)</f>
        <v>2.8847791287762714E-2</v>
      </c>
      <c r="M265" s="524">
        <f t="shared" si="92"/>
        <v>1.9597457627118731E-2</v>
      </c>
      <c r="N265" s="524">
        <f t="shared" si="92"/>
        <v>1.0779220779220777E-2</v>
      </c>
      <c r="O265" s="524">
        <f t="shared" si="92"/>
        <v>2.1424900424001248E-2</v>
      </c>
      <c r="P265" s="524">
        <f t="shared" si="92"/>
        <v>3.7422560457875953E-2</v>
      </c>
      <c r="Q265" s="524">
        <f t="shared" si="92"/>
        <v>3.0555639758707454E-2</v>
      </c>
      <c r="R265" s="524">
        <f t="shared" si="92"/>
        <v>3.1522140708501123E-2</v>
      </c>
      <c r="S265" s="524">
        <f t="shared" si="92"/>
        <v>2.8729732247137152E-2</v>
      </c>
      <c r="T265" s="524">
        <f t="shared" si="92"/>
        <v>2.9587648685595047E-2</v>
      </c>
      <c r="U265" s="524">
        <f t="shared" si="92"/>
        <v>3.1503683270760252E-2</v>
      </c>
      <c r="V265" s="524">
        <f t="shared" si="92"/>
        <v>3.2000000000000473E-2</v>
      </c>
      <c r="W265" s="524">
        <f t="shared" si="92"/>
        <v>3.2000000000000028E-2</v>
      </c>
      <c r="X265" s="524">
        <f t="shared" si="92"/>
        <v>3.0000000000000027E-2</v>
      </c>
      <c r="Y265" s="524">
        <f t="shared" si="92"/>
        <v>2.9999999999999805E-2</v>
      </c>
      <c r="Z265" s="524">
        <f t="shared" si="92"/>
        <v>3.0000000000000027E-2</v>
      </c>
      <c r="AA265" s="524">
        <f t="shared" si="92"/>
        <v>2.9999999999999805E-2</v>
      </c>
      <c r="AB265" s="524">
        <f t="shared" si="92"/>
        <v>3.0000000000000471E-2</v>
      </c>
      <c r="AC265" s="446"/>
    </row>
    <row r="266" spans="1:29" s="374" customFormat="1" ht="12.75" hidden="1" customHeight="1" outlineLevel="1">
      <c r="A266" s="424"/>
      <c r="B266" s="424"/>
      <c r="C266" s="424"/>
      <c r="D266" s="438"/>
      <c r="E266" s="336" t="s">
        <v>536</v>
      </c>
      <c r="F266" s="523"/>
      <c r="G266" s="336" t="str">
        <f>$G$49</f>
        <v xml:space="preserve"> nr </v>
      </c>
      <c r="H266" s="516"/>
      <c r="I266" s="336"/>
      <c r="J266" s="522"/>
      <c r="K266" s="524">
        <f t="shared" ref="K266:AB266" si="93" xml:space="preserve"> IF(K237=0,0,K237 / J237 -1)</f>
        <v>3.2807308970099536E-2</v>
      </c>
      <c r="L266" s="524">
        <f t="shared" si="93"/>
        <v>2.4527543224768911E-2</v>
      </c>
      <c r="M266" s="524">
        <f t="shared" si="93"/>
        <v>9.0266875981162009E-3</v>
      </c>
      <c r="N266" s="524">
        <f t="shared" si="93"/>
        <v>1.5558148580318898E-2</v>
      </c>
      <c r="O266" s="524">
        <f t="shared" si="93"/>
        <v>3.1405591727307502E-2</v>
      </c>
      <c r="P266" s="524">
        <f t="shared" si="93"/>
        <v>3.3419977720014815E-2</v>
      </c>
      <c r="Q266" s="524">
        <f t="shared" si="93"/>
        <v>2.4434063959755781E-2</v>
      </c>
      <c r="R266" s="524">
        <f t="shared" si="93"/>
        <v>3.8715075829605539E-2</v>
      </c>
      <c r="S266" s="524">
        <f t="shared" si="93"/>
        <v>2.8499635627448061E-2</v>
      </c>
      <c r="T266" s="524">
        <f t="shared" si="93"/>
        <v>3.0499636334166969E-2</v>
      </c>
      <c r="U266" s="524">
        <f t="shared" si="93"/>
        <v>3.2000000000000473E-2</v>
      </c>
      <c r="V266" s="524">
        <f t="shared" si="93"/>
        <v>3.200000000000025E-2</v>
      </c>
      <c r="W266" s="524">
        <f t="shared" si="93"/>
        <v>3.2000000000000473E-2</v>
      </c>
      <c r="X266" s="524">
        <f t="shared" si="93"/>
        <v>3.0000000000000027E-2</v>
      </c>
      <c r="Y266" s="524">
        <f t="shared" si="93"/>
        <v>3.0000000000000027E-2</v>
      </c>
      <c r="Z266" s="524">
        <f t="shared" si="93"/>
        <v>3.0000000000000027E-2</v>
      </c>
      <c r="AA266" s="524">
        <f t="shared" si="93"/>
        <v>3.0000000000000027E-2</v>
      </c>
      <c r="AB266" s="524">
        <f t="shared" si="93"/>
        <v>3.0000000000000027E-2</v>
      </c>
      <c r="AC266" s="446"/>
    </row>
    <row r="267" spans="1:29" s="374" customFormat="1" ht="12.75" hidden="1" customHeight="1" outlineLevel="1">
      <c r="A267" s="424"/>
      <c r="B267" s="424"/>
      <c r="C267" s="424"/>
      <c r="D267" s="438"/>
      <c r="E267" s="336" t="s">
        <v>537</v>
      </c>
      <c r="F267" s="523"/>
      <c r="G267" s="336" t="str">
        <f>$G$50</f>
        <v xml:space="preserve"> nr </v>
      </c>
      <c r="H267" s="516"/>
      <c r="I267" s="336"/>
      <c r="J267" s="522"/>
      <c r="K267" s="524">
        <f t="shared" ref="K267:AB267" si="94" xml:space="preserve"> IF(K250=0,0,K250 / J250 -1)</f>
        <v>2.428722280887019E-2</v>
      </c>
      <c r="L267" s="524">
        <f t="shared" si="94"/>
        <v>1.8556701030927769E-2</v>
      </c>
      <c r="M267" s="524">
        <f t="shared" si="94"/>
        <v>1.1133603238866474E-2</v>
      </c>
      <c r="N267" s="524">
        <f t="shared" si="94"/>
        <v>4.0040040040039138E-3</v>
      </c>
      <c r="O267" s="524">
        <f t="shared" si="94"/>
        <v>1.4955134596211339E-2</v>
      </c>
      <c r="P267" s="524">
        <f t="shared" si="94"/>
        <v>2.8487229862475427E-2</v>
      </c>
      <c r="Q267" s="524">
        <f t="shared" si="94"/>
        <v>2.1012416427889313E-2</v>
      </c>
      <c r="R267" s="524">
        <f t="shared" si="94"/>
        <v>1.7874647541435307E-2</v>
      </c>
      <c r="S267" s="524">
        <f t="shared" si="94"/>
        <v>1.9916629197662017E-2</v>
      </c>
      <c r="T267" s="524">
        <f t="shared" si="94"/>
        <v>2.0000000000000906E-2</v>
      </c>
      <c r="U267" s="524">
        <f t="shared" si="94"/>
        <v>2.0916629234383644E-2</v>
      </c>
      <c r="V267" s="524">
        <f t="shared" si="94"/>
        <v>2.1000000000000796E-2</v>
      </c>
      <c r="W267" s="524">
        <f t="shared" si="94"/>
        <v>2.1000000000000796E-2</v>
      </c>
      <c r="X267" s="524">
        <f t="shared" si="94"/>
        <v>2.0000000000000018E-2</v>
      </c>
      <c r="Y267" s="524">
        <f t="shared" si="94"/>
        <v>2.0000000000000018E-2</v>
      </c>
      <c r="Z267" s="524">
        <f t="shared" si="94"/>
        <v>2.0000000000000018E-2</v>
      </c>
      <c r="AA267" s="524">
        <f t="shared" si="94"/>
        <v>2.0000000000000018E-2</v>
      </c>
      <c r="AB267" s="524">
        <f t="shared" si="94"/>
        <v>2.0000000000000018E-2</v>
      </c>
      <c r="AC267" s="446"/>
    </row>
    <row r="268" spans="1:29" s="374" customFormat="1" ht="12.75" hidden="1" customHeight="1" outlineLevel="1">
      <c r="A268" s="424"/>
      <c r="B268" s="424"/>
      <c r="C268" s="424"/>
      <c r="D268" s="438"/>
      <c r="E268" s="336" t="s">
        <v>538</v>
      </c>
      <c r="F268" s="523"/>
      <c r="G268" s="336" t="str">
        <f>$G$51</f>
        <v xml:space="preserve"> nr </v>
      </c>
      <c r="H268" s="516"/>
      <c r="I268" s="336"/>
      <c r="J268" s="522"/>
      <c r="K268" s="524">
        <f xml:space="preserve"> IF(K261=0,0,K261 / J261 -1)</f>
        <v>2.4123000795263305E-2</v>
      </c>
      <c r="L268" s="524">
        <f t="shared" ref="L268:AB268" si="95" xml:space="preserve"> IF(L261=0,0,L261 / K261 -1)</f>
        <v>2.088006902502193E-2</v>
      </c>
      <c r="M268" s="524">
        <f t="shared" si="95"/>
        <v>1.1409736308316099E-2</v>
      </c>
      <c r="N268" s="524">
        <f t="shared" si="95"/>
        <v>4.4288459931480784E-3</v>
      </c>
      <c r="O268" s="524">
        <f t="shared" si="95"/>
        <v>1.3727121464226277E-2</v>
      </c>
      <c r="P268" s="524">
        <f t="shared" si="95"/>
        <v>2.6343865408288814E-2</v>
      </c>
      <c r="Q268" s="524">
        <f t="shared" si="95"/>
        <v>2.1269790500559882E-2</v>
      </c>
      <c r="R268" s="524">
        <f t="shared" si="95"/>
        <v>1.9909655450194963E-2</v>
      </c>
      <c r="S268" s="524">
        <f t="shared" si="95"/>
        <v>1.983364056224568E-2</v>
      </c>
      <c r="T268" s="524">
        <f t="shared" si="95"/>
        <v>2.0041983108134875E-2</v>
      </c>
      <c r="U268" s="524">
        <f t="shared" si="95"/>
        <v>2.0751251595618525E-2</v>
      </c>
      <c r="V268" s="524">
        <f t="shared" si="95"/>
        <v>2.1000000000000352E-2</v>
      </c>
      <c r="W268" s="524">
        <f t="shared" si="95"/>
        <v>2.1000000000000796E-2</v>
      </c>
      <c r="X268" s="524">
        <f t="shared" si="95"/>
        <v>2.0000000000000018E-2</v>
      </c>
      <c r="Y268" s="524">
        <f t="shared" si="95"/>
        <v>2.0000000000000018E-2</v>
      </c>
      <c r="Z268" s="524">
        <f t="shared" si="95"/>
        <v>2.000000000000024E-2</v>
      </c>
      <c r="AA268" s="524">
        <f t="shared" si="95"/>
        <v>1.9999999999999796E-2</v>
      </c>
      <c r="AB268" s="524">
        <f t="shared" si="95"/>
        <v>2.000000000000024E-2</v>
      </c>
      <c r="AC268" s="446"/>
    </row>
    <row r="269" spans="1:29" s="374" customFormat="1" ht="12.75" hidden="1" customHeight="1" outlineLevel="1">
      <c r="A269" s="424"/>
      <c r="B269" s="424"/>
      <c r="C269" s="424"/>
      <c r="D269" s="438"/>
      <c r="E269" s="336" t="s">
        <v>539</v>
      </c>
      <c r="F269" s="523"/>
      <c r="G269" s="336" t="str">
        <f>$G$52</f>
        <v xml:space="preserve"> nr </v>
      </c>
      <c r="H269" s="516"/>
      <c r="I269" s="336"/>
      <c r="J269" s="522"/>
      <c r="K269" s="524">
        <f t="shared" ref="K269:AB269" si="96" xml:space="preserve"> IF(K254=0,0,K254 / J254 -1)</f>
        <v>2.515723270440251E-2</v>
      </c>
      <c r="L269" s="524">
        <f t="shared" si="96"/>
        <v>1.5337423312883347E-2</v>
      </c>
      <c r="M269" s="524">
        <f t="shared" si="96"/>
        <v>3.0211480362536403E-3</v>
      </c>
      <c r="N269" s="524">
        <f t="shared" si="96"/>
        <v>8.0321285140563248E-3</v>
      </c>
      <c r="O269" s="524">
        <f t="shared" si="96"/>
        <v>2.2908366533864521E-2</v>
      </c>
      <c r="P269" s="524">
        <f t="shared" si="96"/>
        <v>2.3369036027263812E-2</v>
      </c>
      <c r="Q269" s="524">
        <f t="shared" si="96"/>
        <v>1.8078020932445371E-2</v>
      </c>
      <c r="R269" s="524">
        <f t="shared" si="96"/>
        <v>2.3574481095728794E-2</v>
      </c>
      <c r="S269" s="524">
        <f t="shared" si="96"/>
        <v>2.0000000000000684E-2</v>
      </c>
      <c r="T269" s="524">
        <f t="shared" si="96"/>
        <v>2.0249908140764772E-2</v>
      </c>
      <c r="U269" s="524">
        <f t="shared" si="96"/>
        <v>2.1000000000000796E-2</v>
      </c>
      <c r="V269" s="524">
        <f t="shared" si="96"/>
        <v>2.1000000000000574E-2</v>
      </c>
      <c r="W269" s="524">
        <f xml:space="preserve"> IF(W254=0,0,W254 / V254 -1)</f>
        <v>2.1000000000000796E-2</v>
      </c>
      <c r="X269" s="524">
        <f t="shared" si="96"/>
        <v>2.0000000000000018E-2</v>
      </c>
      <c r="Y269" s="524">
        <f t="shared" si="96"/>
        <v>2.0000000000000018E-2</v>
      </c>
      <c r="Z269" s="524">
        <f t="shared" si="96"/>
        <v>2.0000000000000018E-2</v>
      </c>
      <c r="AA269" s="524">
        <f t="shared" si="96"/>
        <v>2.0000000000000018E-2</v>
      </c>
      <c r="AB269" s="524">
        <f t="shared" si="96"/>
        <v>2.0000000000000018E-2</v>
      </c>
      <c r="AC269" s="446"/>
    </row>
    <row r="270" spans="1:29" s="374" customFormat="1" ht="12.75" hidden="1" customHeight="1" outlineLevel="1">
      <c r="A270" s="424"/>
      <c r="B270" s="424"/>
      <c r="C270" s="424"/>
      <c r="D270" s="438"/>
      <c r="E270" s="336" t="s">
        <v>540</v>
      </c>
      <c r="F270" s="523"/>
      <c r="G270" s="336" t="str">
        <f>$G$53</f>
        <v xml:space="preserve"> nr </v>
      </c>
      <c r="H270" s="516"/>
      <c r="I270" s="336"/>
      <c r="J270" s="522"/>
      <c r="K270" s="524">
        <f>K265 - K268</f>
        <v>6.7747907148660858E-3</v>
      </c>
      <c r="L270" s="524">
        <f t="shared" ref="L270:AB270" si="97">L265 - L268</f>
        <v>7.967722262740784E-3</v>
      </c>
      <c r="M270" s="524">
        <f t="shared" si="97"/>
        <v>8.1877213188026321E-3</v>
      </c>
      <c r="N270" s="524">
        <f t="shared" si="97"/>
        <v>6.3503747860726989E-3</v>
      </c>
      <c r="O270" s="524">
        <f t="shared" si="97"/>
        <v>7.6977789597749702E-3</v>
      </c>
      <c r="P270" s="524">
        <f t="shared" si="97"/>
        <v>1.1078695049587139E-2</v>
      </c>
      <c r="Q270" s="524">
        <f t="shared" si="97"/>
        <v>9.2858492581475716E-3</v>
      </c>
      <c r="R270" s="524">
        <f t="shared" si="97"/>
        <v>1.161248525830616E-2</v>
      </c>
      <c r="S270" s="524">
        <f t="shared" si="97"/>
        <v>8.8960916848914717E-3</v>
      </c>
      <c r="T270" s="524">
        <f t="shared" si="97"/>
        <v>9.5456655774601717E-3</v>
      </c>
      <c r="U270" s="524">
        <f t="shared" si="97"/>
        <v>1.0752431675141727E-2</v>
      </c>
      <c r="V270" s="524">
        <f t="shared" si="97"/>
        <v>1.1000000000000121E-2</v>
      </c>
      <c r="W270" s="524">
        <f t="shared" si="97"/>
        <v>1.0999999999999233E-2</v>
      </c>
      <c r="X270" s="524">
        <f t="shared" si="97"/>
        <v>1.0000000000000009E-2</v>
      </c>
      <c r="Y270" s="524">
        <f t="shared" si="97"/>
        <v>9.9999999999997868E-3</v>
      </c>
      <c r="Z270" s="524">
        <f t="shared" si="97"/>
        <v>9.9999999999997868E-3</v>
      </c>
      <c r="AA270" s="524">
        <f t="shared" si="97"/>
        <v>1.0000000000000009E-2</v>
      </c>
      <c r="AB270" s="524">
        <f t="shared" si="97"/>
        <v>1.0000000000000231E-2</v>
      </c>
      <c r="AC270" s="446"/>
    </row>
    <row r="271" spans="1:29" s="374" customFormat="1" ht="12.75" hidden="1" customHeight="1" outlineLevel="1">
      <c r="A271" s="424"/>
      <c r="B271" s="424"/>
      <c r="C271" s="424"/>
      <c r="D271" s="438"/>
      <c r="E271" s="336"/>
      <c r="F271" s="523"/>
      <c r="G271" s="336"/>
      <c r="H271" s="516"/>
      <c r="I271" s="516"/>
      <c r="J271" s="516"/>
      <c r="K271" s="516"/>
      <c r="L271" s="516"/>
      <c r="M271" s="516"/>
      <c r="N271" s="516"/>
      <c r="O271" s="516"/>
      <c r="P271" s="516"/>
      <c r="Q271" s="516"/>
      <c r="R271" s="516"/>
      <c r="S271" s="516"/>
      <c r="T271" s="516"/>
      <c r="U271" s="516"/>
      <c r="V271" s="516"/>
      <c r="W271" s="516"/>
      <c r="X271" s="516"/>
      <c r="Y271" s="516"/>
      <c r="Z271" s="516"/>
      <c r="AA271" s="516"/>
      <c r="AB271" s="516"/>
      <c r="AC271" s="446"/>
    </row>
    <row r="272" spans="1:29" s="374" customFormat="1" ht="12.75" hidden="1" customHeight="1" outlineLevel="1">
      <c r="A272" s="419" t="str">
        <f>$A$55</f>
        <v>F Long term inflation rates</v>
      </c>
      <c r="B272" s="424"/>
      <c r="C272" s="424"/>
      <c r="D272" s="438"/>
      <c r="E272" s="336"/>
      <c r="F272" s="523"/>
      <c r="G272" s="336"/>
      <c r="H272" s="516"/>
      <c r="I272" s="336"/>
      <c r="J272" s="336"/>
      <c r="K272" s="336"/>
      <c r="L272" s="336"/>
      <c r="M272" s="336"/>
      <c r="N272" s="336"/>
      <c r="O272" s="336"/>
      <c r="P272" s="336"/>
      <c r="Q272" s="336"/>
      <c r="R272" s="336"/>
      <c r="S272" s="336"/>
      <c r="T272" s="336"/>
      <c r="U272" s="336"/>
      <c r="V272" s="336"/>
      <c r="W272" s="336"/>
      <c r="X272" s="336"/>
      <c r="Y272" s="336"/>
      <c r="Z272" s="336"/>
      <c r="AA272" s="336"/>
      <c r="AB272" s="336"/>
      <c r="AC272" s="446"/>
    </row>
    <row r="273" spans="1:29" s="374" customFormat="1" ht="12.75" hidden="1" customHeight="1" outlineLevel="1">
      <c r="A273" s="419"/>
      <c r="B273" s="424"/>
      <c r="C273" s="424"/>
      <c r="D273" s="438"/>
      <c r="E273" s="473" t="str">
        <f xml:space="preserve"> InpOverride!E$82</f>
        <v>RPI rate to use if data unavailable</v>
      </c>
      <c r="F273" s="495">
        <f xml:space="preserve"> InpOverride!F$82</f>
        <v>0.03</v>
      </c>
      <c r="G273" s="473" t="str">
        <f xml:space="preserve"> InpOverride!G$82</f>
        <v xml:space="preserve">% </v>
      </c>
      <c r="H273" s="516"/>
      <c r="I273" s="336"/>
      <c r="J273" s="336"/>
      <c r="K273" s="336"/>
      <c r="L273" s="336"/>
      <c r="M273" s="336"/>
      <c r="N273" s="336"/>
      <c r="O273" s="336"/>
      <c r="P273" s="336"/>
      <c r="Q273" s="336"/>
      <c r="R273" s="336"/>
      <c r="S273" s="336"/>
      <c r="T273" s="336"/>
      <c r="U273" s="336"/>
      <c r="V273" s="336"/>
      <c r="W273" s="336"/>
      <c r="X273" s="336"/>
      <c r="Y273" s="336"/>
      <c r="Z273" s="336"/>
      <c r="AA273" s="336"/>
      <c r="AB273" s="336"/>
      <c r="AC273" s="446"/>
    </row>
    <row r="274" spans="1:29" s="374" customFormat="1" ht="12.75" hidden="1" customHeight="1" outlineLevel="1">
      <c r="A274" s="419"/>
      <c r="B274" s="424"/>
      <c r="C274" s="424"/>
      <c r="D274" s="438"/>
      <c r="E274" s="473" t="str">
        <f xml:space="preserve"> InpOverride!E$81</f>
        <v>CPIH rate to use if data unavailable</v>
      </c>
      <c r="F274" s="495">
        <f xml:space="preserve"> InpOverride!F$81</f>
        <v>0.02</v>
      </c>
      <c r="G274" s="473" t="str">
        <f xml:space="preserve"> InpOverride!G$81</f>
        <v>%</v>
      </c>
      <c r="H274" s="516"/>
      <c r="I274" s="336"/>
      <c r="J274" s="336"/>
      <c r="K274" s="336"/>
      <c r="L274" s="336"/>
      <c r="M274" s="336"/>
      <c r="N274" s="336"/>
      <c r="O274" s="336"/>
      <c r="P274" s="336"/>
      <c r="Q274" s="336"/>
      <c r="R274" s="336"/>
      <c r="S274" s="336"/>
      <c r="T274" s="336"/>
      <c r="U274" s="336"/>
      <c r="V274" s="336"/>
      <c r="W274" s="336"/>
      <c r="X274" s="336"/>
      <c r="Y274" s="336"/>
      <c r="Z274" s="336"/>
      <c r="AA274" s="336"/>
      <c r="AB274" s="336"/>
      <c r="AC274" s="446"/>
    </row>
    <row r="275" spans="1:29" s="374" customFormat="1" ht="12.75" hidden="1" customHeight="1" outlineLevel="1">
      <c r="A275" s="424"/>
      <c r="B275" s="424"/>
      <c r="C275" s="424"/>
      <c r="D275" s="438"/>
      <c r="E275" s="336" t="str">
        <f>$E$56</f>
        <v>Long term RPI inflation rate - Company data</v>
      </c>
      <c r="F275" s="523"/>
      <c r="G275" s="336" t="str">
        <f>$G$56</f>
        <v xml:space="preserve"> % </v>
      </c>
      <c r="H275" s="516"/>
      <c r="I275" s="336"/>
      <c r="J275" s="522"/>
      <c r="K275" s="522"/>
      <c r="L275" s="522"/>
      <c r="M275" s="522"/>
      <c r="N275" s="522"/>
      <c r="O275" s="522"/>
      <c r="P275" s="522"/>
      <c r="Q275" s="522"/>
      <c r="R275" s="522"/>
      <c r="S275" s="525">
        <f t="shared" ref="S275:AB275" si="98">IF(S216&lt;&gt;0,S216,$F273)</f>
        <v>0.03</v>
      </c>
      <c r="T275" s="525">
        <f t="shared" si="98"/>
        <v>0.03</v>
      </c>
      <c r="U275" s="525">
        <f t="shared" si="98"/>
        <v>0.03</v>
      </c>
      <c r="V275" s="525">
        <f t="shared" si="98"/>
        <v>0.03</v>
      </c>
      <c r="W275" s="525">
        <f t="shared" si="98"/>
        <v>0.03</v>
      </c>
      <c r="X275" s="525">
        <f t="shared" si="98"/>
        <v>0.03</v>
      </c>
      <c r="Y275" s="525">
        <f t="shared" si="98"/>
        <v>0.03</v>
      </c>
      <c r="Z275" s="525">
        <f t="shared" si="98"/>
        <v>0.03</v>
      </c>
      <c r="AA275" s="525">
        <f t="shared" si="98"/>
        <v>0.03</v>
      </c>
      <c r="AB275" s="525">
        <f t="shared" si="98"/>
        <v>0.03</v>
      </c>
      <c r="AC275" s="446"/>
    </row>
    <row r="276" spans="1:29" s="374" customFormat="1" ht="12.75" hidden="1" customHeight="1" outlineLevel="1">
      <c r="A276" s="424"/>
      <c r="B276" s="424"/>
      <c r="C276" s="424"/>
      <c r="D276" s="438"/>
      <c r="E276" s="336" t="str">
        <f>$E$57</f>
        <v>Long term CPIH inflation rate - Company data</v>
      </c>
      <c r="F276" s="523"/>
      <c r="G276" s="336" t="str">
        <f>$G$57</f>
        <v xml:space="preserve"> % </v>
      </c>
      <c r="H276" s="516"/>
      <c r="I276" s="336"/>
      <c r="J276" s="522"/>
      <c r="K276" s="522"/>
      <c r="L276" s="522"/>
      <c r="M276" s="522"/>
      <c r="N276" s="522"/>
      <c r="O276" s="522"/>
      <c r="P276" s="522"/>
      <c r="Q276" s="522"/>
      <c r="R276" s="522"/>
      <c r="S276" s="525">
        <f t="shared" ref="S276:AB276" si="99">IF(S217&lt;&gt;0,S217,$F274)</f>
        <v>0.02</v>
      </c>
      <c r="T276" s="525">
        <f t="shared" si="99"/>
        <v>0.02</v>
      </c>
      <c r="U276" s="525">
        <f t="shared" si="99"/>
        <v>0.02</v>
      </c>
      <c r="V276" s="525">
        <f t="shared" si="99"/>
        <v>0.02</v>
      </c>
      <c r="W276" s="525">
        <f t="shared" si="99"/>
        <v>0.02</v>
      </c>
      <c r="X276" s="525">
        <f t="shared" si="99"/>
        <v>0.02</v>
      </c>
      <c r="Y276" s="525">
        <f t="shared" si="99"/>
        <v>0.02</v>
      </c>
      <c r="Z276" s="525">
        <f t="shared" si="99"/>
        <v>0.02</v>
      </c>
      <c r="AA276" s="525">
        <f t="shared" si="99"/>
        <v>0.02</v>
      </c>
      <c r="AB276" s="525">
        <f t="shared" si="99"/>
        <v>0.02</v>
      </c>
      <c r="AC276" s="446"/>
    </row>
    <row r="277" spans="1:29" s="374" customFormat="1" ht="12.75" hidden="1" customHeight="1" outlineLevel="1">
      <c r="A277" s="424"/>
      <c r="B277" s="424"/>
      <c r="C277" s="424"/>
      <c r="D277" s="438"/>
      <c r="E277" s="378"/>
      <c r="F277" s="352"/>
      <c r="G277" s="378"/>
      <c r="H277" s="424"/>
      <c r="I277" s="378"/>
      <c r="J277" s="417"/>
      <c r="K277" s="417"/>
      <c r="L277" s="417"/>
      <c r="M277" s="417"/>
      <c r="N277" s="417"/>
      <c r="O277" s="417"/>
      <c r="P277" s="417"/>
      <c r="Q277" s="418"/>
      <c r="R277" s="418"/>
      <c r="S277" s="418"/>
      <c r="T277" s="418"/>
      <c r="U277" s="418"/>
      <c r="V277" s="418"/>
      <c r="W277" s="418"/>
      <c r="X277" s="418"/>
      <c r="Y277" s="418"/>
      <c r="Z277" s="418"/>
      <c r="AA277" s="418"/>
      <c r="AB277" s="418"/>
      <c r="AC277" s="446"/>
    </row>
    <row r="278" spans="1:29" s="374" customFormat="1">
      <c r="A278" s="396"/>
      <c r="B278" s="396"/>
      <c r="C278" s="377"/>
      <c r="D278" s="378"/>
      <c r="E278" s="378"/>
      <c r="F278" s="378"/>
      <c r="G278" s="378"/>
      <c r="H278" s="378"/>
      <c r="I278" s="378"/>
      <c r="J278" s="378"/>
      <c r="K278" s="378"/>
      <c r="L278" s="378"/>
      <c r="M278" s="378"/>
      <c r="N278" s="378"/>
      <c r="O278" s="378"/>
      <c r="P278" s="378"/>
      <c r="Q278" s="378"/>
      <c r="R278" s="378"/>
      <c r="S278" s="378"/>
      <c r="T278" s="378"/>
      <c r="U278" s="378"/>
      <c r="V278" s="378"/>
      <c r="W278" s="378"/>
      <c r="X278" s="378"/>
      <c r="Y278" s="378"/>
      <c r="Z278" s="378"/>
      <c r="AA278" s="378"/>
      <c r="AB278" s="378"/>
      <c r="AC278" s="428"/>
    </row>
    <row r="279" spans="1:29" s="374" customFormat="1" collapsed="1">
      <c r="A279" s="421" t="s">
        <v>700</v>
      </c>
      <c r="B279" s="421"/>
      <c r="C279" s="423"/>
      <c r="D279" s="421"/>
      <c r="E279" s="421"/>
      <c r="F279" s="421"/>
      <c r="G279" s="421"/>
      <c r="H279" s="421"/>
      <c r="I279" s="421"/>
      <c r="J279" s="421"/>
      <c r="K279" s="421"/>
      <c r="L279" s="421"/>
      <c r="M279" s="421"/>
      <c r="N279" s="421"/>
      <c r="O279" s="421"/>
      <c r="P279" s="421"/>
      <c r="Q279" s="421"/>
      <c r="R279" s="421"/>
      <c r="S279" s="421"/>
      <c r="T279" s="421"/>
      <c r="U279" s="421"/>
      <c r="V279" s="421"/>
      <c r="W279" s="421"/>
      <c r="X279" s="421"/>
      <c r="Y279" s="421"/>
      <c r="Z279" s="421"/>
      <c r="AA279" s="421"/>
      <c r="AB279" s="421"/>
      <c r="AC279" s="430"/>
    </row>
    <row r="280" spans="1:29" s="374" customFormat="1" hidden="1" outlineLevel="1">
      <c r="A280" s="396"/>
      <c r="B280" s="396"/>
      <c r="C280" s="377"/>
      <c r="D280" s="378"/>
      <c r="E280" s="378"/>
      <c r="F280" s="378"/>
      <c r="G280" s="378"/>
      <c r="H280" s="378"/>
      <c r="I280" s="378"/>
      <c r="J280" s="378"/>
      <c r="K280" s="378"/>
      <c r="L280" s="378"/>
      <c r="M280" s="378"/>
      <c r="N280" s="378"/>
      <c r="O280" s="378"/>
      <c r="P280" s="378"/>
      <c r="Q280" s="378"/>
      <c r="R280" s="378"/>
      <c r="S280" s="378"/>
      <c r="T280" s="378"/>
      <c r="U280" s="378"/>
      <c r="V280" s="378"/>
      <c r="W280" s="378"/>
      <c r="X280" s="378"/>
      <c r="Y280" s="378"/>
      <c r="Z280" s="378"/>
      <c r="AA280" s="378"/>
      <c r="AB280" s="378"/>
      <c r="AC280" s="428"/>
    </row>
    <row r="281" spans="1:29" s="374" customFormat="1" hidden="1" outlineLevel="1">
      <c r="A281" s="396"/>
      <c r="B281" s="396" t="s">
        <v>787</v>
      </c>
      <c r="C281" s="377"/>
      <c r="D281" s="378"/>
      <c r="E281" s="378"/>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428"/>
    </row>
    <row r="282" spans="1:29" s="374" customFormat="1" ht="5.25" hidden="1" customHeight="1" outlineLevel="2">
      <c r="A282" s="396"/>
      <c r="B282" s="396"/>
      <c r="C282" s="377"/>
      <c r="D282" s="378"/>
      <c r="E282" s="378"/>
      <c r="F282" s="378"/>
      <c r="G282" s="378"/>
      <c r="H282" s="378"/>
      <c r="I282" s="378"/>
      <c r="J282" s="378"/>
      <c r="K282" s="378"/>
      <c r="L282" s="378"/>
      <c r="M282" s="378"/>
      <c r="N282" s="378"/>
      <c r="O282" s="378"/>
      <c r="P282" s="378"/>
      <c r="Q282" s="378"/>
      <c r="R282" s="378"/>
      <c r="S282" s="378"/>
      <c r="T282" s="378"/>
      <c r="U282" s="378"/>
      <c r="V282" s="378"/>
      <c r="W282" s="378"/>
      <c r="X282" s="378"/>
      <c r="Y282" s="378"/>
      <c r="Z282" s="378"/>
      <c r="AA282" s="378"/>
      <c r="AB282" s="378"/>
      <c r="AC282" s="428"/>
    </row>
    <row r="283" spans="1:29" s="374" customFormat="1" hidden="1" outlineLevel="2">
      <c r="A283" s="396"/>
      <c r="B283" s="396"/>
      <c r="C283" s="377"/>
      <c r="D283" s="378"/>
      <c r="E283" s="378" t="str">
        <f xml:space="preserve"> E$47</f>
        <v>RPI: November year on year % - Company data</v>
      </c>
      <c r="F283" s="378">
        <f t="shared" ref="F283:AB283" si="100" xml:space="preserve"> F$47</f>
        <v>0</v>
      </c>
      <c r="G283" s="378" t="str">
        <f t="shared" si="100"/>
        <v xml:space="preserve"> nr </v>
      </c>
      <c r="H283" s="378">
        <f t="shared" si="100"/>
        <v>0</v>
      </c>
      <c r="I283" s="378">
        <f t="shared" si="100"/>
        <v>0</v>
      </c>
      <c r="J283" s="534">
        <f t="shared" si="100"/>
        <v>0</v>
      </c>
      <c r="K283" s="534">
        <f t="shared" si="100"/>
        <v>2.97693920335429E-2</v>
      </c>
      <c r="L283" s="534">
        <f t="shared" si="100"/>
        <v>2.6465798045602701E-2</v>
      </c>
      <c r="M283" s="534">
        <f t="shared" si="100"/>
        <v>1.98333994446649E-2</v>
      </c>
      <c r="N283" s="534">
        <f t="shared" si="100"/>
        <v>1.05017502917153E-2</v>
      </c>
      <c r="O283" s="534">
        <f t="shared" si="100"/>
        <v>2.1939953810623501E-2</v>
      </c>
      <c r="P283" s="534">
        <f t="shared" si="100"/>
        <v>3.8794726930320197E-2</v>
      </c>
      <c r="Q283" s="534">
        <f t="shared" si="100"/>
        <v>3.36324436133391E-2</v>
      </c>
      <c r="R283" s="534">
        <f t="shared" si="100"/>
        <v>0</v>
      </c>
      <c r="S283" s="534">
        <f t="shared" si="100"/>
        <v>0</v>
      </c>
      <c r="T283" s="534">
        <f t="shared" si="100"/>
        <v>0</v>
      </c>
      <c r="U283" s="534">
        <f t="shared" si="100"/>
        <v>0</v>
      </c>
      <c r="V283" s="534">
        <f t="shared" si="100"/>
        <v>0</v>
      </c>
      <c r="W283" s="534">
        <f t="shared" si="100"/>
        <v>0</v>
      </c>
      <c r="X283" s="534">
        <f t="shared" si="100"/>
        <v>0</v>
      </c>
      <c r="Y283" s="534">
        <f t="shared" si="100"/>
        <v>0</v>
      </c>
      <c r="Z283" s="534">
        <f t="shared" si="100"/>
        <v>0</v>
      </c>
      <c r="AA283" s="534">
        <f t="shared" si="100"/>
        <v>0</v>
      </c>
      <c r="AB283" s="534">
        <f t="shared" si="100"/>
        <v>0</v>
      </c>
      <c r="AC283" s="428"/>
    </row>
    <row r="284" spans="1:29" s="374" customFormat="1" hidden="1" outlineLevel="2">
      <c r="A284" s="396"/>
      <c r="B284" s="396"/>
      <c r="C284" s="377"/>
      <c r="D284" s="378"/>
      <c r="E284" s="378" t="str">
        <f xml:space="preserve"> E$100</f>
        <v>RPI: November year on year % - ONS data</v>
      </c>
      <c r="F284" s="378">
        <f t="shared" ref="F284:AB284" si="101" xml:space="preserve"> F$100</f>
        <v>0</v>
      </c>
      <c r="G284" s="378" t="str">
        <f t="shared" si="101"/>
        <v xml:space="preserve"> nr </v>
      </c>
      <c r="H284" s="378">
        <f t="shared" si="101"/>
        <v>0</v>
      </c>
      <c r="I284" s="378">
        <f t="shared" si="101"/>
        <v>0</v>
      </c>
      <c r="J284" s="534">
        <f t="shared" si="101"/>
        <v>0</v>
      </c>
      <c r="K284" s="534">
        <f t="shared" si="101"/>
        <v>2.9769392033542896E-2</v>
      </c>
      <c r="L284" s="534">
        <f t="shared" si="101"/>
        <v>2.6465798045602673E-2</v>
      </c>
      <c r="M284" s="534">
        <f t="shared" si="101"/>
        <v>1.983339944466489E-2</v>
      </c>
      <c r="N284" s="534">
        <f t="shared" si="101"/>
        <v>1.0501750291715295E-2</v>
      </c>
      <c r="O284" s="534">
        <f t="shared" si="101"/>
        <v>2.1939953810623525E-2</v>
      </c>
      <c r="P284" s="534">
        <f t="shared" si="101"/>
        <v>3.8794726930320156E-2</v>
      </c>
      <c r="Q284" s="534">
        <f t="shared" si="101"/>
        <v>0</v>
      </c>
      <c r="R284" s="534">
        <f t="shared" si="101"/>
        <v>0</v>
      </c>
      <c r="S284" s="534">
        <f t="shared" si="101"/>
        <v>0</v>
      </c>
      <c r="T284" s="534">
        <f t="shared" si="101"/>
        <v>0</v>
      </c>
      <c r="U284" s="534">
        <f t="shared" si="101"/>
        <v>0</v>
      </c>
      <c r="V284" s="534">
        <f t="shared" si="101"/>
        <v>0</v>
      </c>
      <c r="W284" s="534">
        <f t="shared" si="101"/>
        <v>0</v>
      </c>
      <c r="X284" s="534">
        <f t="shared" si="101"/>
        <v>0</v>
      </c>
      <c r="Y284" s="534">
        <f t="shared" si="101"/>
        <v>0</v>
      </c>
      <c r="Z284" s="534">
        <f t="shared" si="101"/>
        <v>0</v>
      </c>
      <c r="AA284" s="534">
        <f t="shared" si="101"/>
        <v>0</v>
      </c>
      <c r="AB284" s="534">
        <f t="shared" si="101"/>
        <v>0</v>
      </c>
      <c r="AC284" s="428"/>
    </row>
    <row r="285" spans="1:29" s="374" customFormat="1" hidden="1" outlineLevel="2">
      <c r="A285" s="396"/>
      <c r="B285" s="396"/>
      <c r="C285" s="377"/>
      <c r="D285" s="378"/>
      <c r="E285" s="473" t="str">
        <f xml:space="preserve"> Time!E$65</f>
        <v>Actual period flag</v>
      </c>
      <c r="F285" s="473">
        <f xml:space="preserve"> Time!F$65</f>
        <v>0</v>
      </c>
      <c r="G285" s="473" t="str">
        <f xml:space="preserve"> Time!G$65</f>
        <v>flag</v>
      </c>
      <c r="H285" s="473">
        <f xml:space="preserve"> Time!H$65</f>
        <v>7</v>
      </c>
      <c r="I285" s="473">
        <f xml:space="preserve"> Time!I$65</f>
        <v>0</v>
      </c>
      <c r="J285" s="473">
        <f xml:space="preserve"> Time!J$65</f>
        <v>1</v>
      </c>
      <c r="K285" s="473">
        <f xml:space="preserve"> Time!K$65</f>
        <v>1</v>
      </c>
      <c r="L285" s="473">
        <f xml:space="preserve"> Time!L$65</f>
        <v>1</v>
      </c>
      <c r="M285" s="473">
        <f xml:space="preserve"> Time!M$65</f>
        <v>1</v>
      </c>
      <c r="N285" s="473">
        <f xml:space="preserve"> Time!N$65</f>
        <v>1</v>
      </c>
      <c r="O285" s="473">
        <f xml:space="preserve"> Time!O$65</f>
        <v>1</v>
      </c>
      <c r="P285" s="473">
        <f xml:space="preserve"> Time!P$65</f>
        <v>1</v>
      </c>
      <c r="Q285" s="473">
        <f xml:space="preserve"> Time!Q$65</f>
        <v>0</v>
      </c>
      <c r="R285" s="473">
        <f xml:space="preserve"> Time!R$65</f>
        <v>0</v>
      </c>
      <c r="S285" s="473">
        <f xml:space="preserve"> Time!S$65</f>
        <v>0</v>
      </c>
      <c r="T285" s="473">
        <f xml:space="preserve"> Time!T$65</f>
        <v>0</v>
      </c>
      <c r="U285" s="473">
        <f xml:space="preserve"> Time!U$65</f>
        <v>0</v>
      </c>
      <c r="V285" s="473">
        <f xml:space="preserve"> Time!V$65</f>
        <v>0</v>
      </c>
      <c r="W285" s="473">
        <f xml:space="preserve"> Time!W$65</f>
        <v>0</v>
      </c>
      <c r="X285" s="473">
        <f xml:space="preserve"> Time!X$65</f>
        <v>0</v>
      </c>
      <c r="Y285" s="473">
        <f xml:space="preserve"> Time!Y$65</f>
        <v>0</v>
      </c>
      <c r="Z285" s="473">
        <f xml:space="preserve"> Time!Z$65</f>
        <v>0</v>
      </c>
      <c r="AA285" s="473">
        <f xml:space="preserve"> Time!AA$65</f>
        <v>0</v>
      </c>
      <c r="AB285" s="473">
        <f xml:space="preserve"> Time!AB$65</f>
        <v>0</v>
      </c>
      <c r="AC285" s="428"/>
    </row>
    <row r="286" spans="1:29" s="374" customFormat="1" hidden="1" outlineLevel="2">
      <c r="A286" s="396"/>
      <c r="B286" s="396"/>
      <c r="C286" s="377"/>
      <c r="D286" s="378"/>
      <c r="E286" s="378" t="s">
        <v>701</v>
      </c>
      <c r="F286" s="532">
        <f>IF(SUM(J286:AB286)&lt;&gt;0,1,0)</f>
        <v>0</v>
      </c>
      <c r="G286" s="378" t="s">
        <v>698</v>
      </c>
      <c r="H286" s="378"/>
      <c r="I286" s="378"/>
      <c r="J286" s="378">
        <f>IF(J283=J284,0,1)*J285</f>
        <v>0</v>
      </c>
      <c r="K286" s="378">
        <f t="shared" ref="K286:AB286" si="102">IF(K283=K284,0,1)*K285</f>
        <v>0</v>
      </c>
      <c r="L286" s="378">
        <f>IF(L283=L284,0,1)*L285</f>
        <v>0</v>
      </c>
      <c r="M286" s="378">
        <f t="shared" si="102"/>
        <v>0</v>
      </c>
      <c r="N286" s="378">
        <f t="shared" si="102"/>
        <v>0</v>
      </c>
      <c r="O286" s="378">
        <f t="shared" si="102"/>
        <v>0</v>
      </c>
      <c r="P286" s="378">
        <f t="shared" si="102"/>
        <v>0</v>
      </c>
      <c r="Q286" s="378">
        <f t="shared" si="102"/>
        <v>0</v>
      </c>
      <c r="R286" s="378">
        <f t="shared" si="102"/>
        <v>0</v>
      </c>
      <c r="S286" s="378">
        <f t="shared" si="102"/>
        <v>0</v>
      </c>
      <c r="T286" s="378">
        <f t="shared" si="102"/>
        <v>0</v>
      </c>
      <c r="U286" s="378">
        <f t="shared" si="102"/>
        <v>0</v>
      </c>
      <c r="V286" s="378">
        <f t="shared" si="102"/>
        <v>0</v>
      </c>
      <c r="W286" s="378">
        <f t="shared" si="102"/>
        <v>0</v>
      </c>
      <c r="X286" s="378">
        <f t="shared" si="102"/>
        <v>0</v>
      </c>
      <c r="Y286" s="378">
        <f t="shared" si="102"/>
        <v>0</v>
      </c>
      <c r="Z286" s="378">
        <f t="shared" si="102"/>
        <v>0</v>
      </c>
      <c r="AA286" s="378">
        <f t="shared" si="102"/>
        <v>0</v>
      </c>
      <c r="AB286" s="378">
        <f t="shared" si="102"/>
        <v>0</v>
      </c>
      <c r="AC286" s="428"/>
    </row>
    <row r="287" spans="1:29" s="374" customFormat="1" hidden="1" outlineLevel="2">
      <c r="A287" s="396"/>
      <c r="B287" s="396"/>
      <c r="C287" s="377"/>
      <c r="D287" s="378"/>
      <c r="E287" s="378"/>
      <c r="F287" s="378"/>
      <c r="G287" s="378"/>
      <c r="H287" s="378"/>
      <c r="I287" s="378"/>
      <c r="J287" s="534"/>
      <c r="K287" s="534"/>
      <c r="L287" s="534"/>
      <c r="M287" s="534"/>
      <c r="N287" s="534"/>
      <c r="O287" s="534"/>
      <c r="P287" s="534"/>
      <c r="Q287" s="534"/>
      <c r="R287" s="534"/>
      <c r="S287" s="534"/>
      <c r="T287" s="534"/>
      <c r="U287" s="534"/>
      <c r="V287" s="534"/>
      <c r="W287" s="534"/>
      <c r="X287" s="534"/>
      <c r="Y287" s="534"/>
      <c r="Z287" s="534"/>
      <c r="AA287" s="534"/>
      <c r="AB287" s="534"/>
      <c r="AC287" s="428"/>
    </row>
    <row r="288" spans="1:29" s="374" customFormat="1" hidden="1" outlineLevel="2">
      <c r="A288" s="396"/>
      <c r="B288" s="396"/>
      <c r="C288" s="377"/>
      <c r="D288" s="378"/>
      <c r="E288" s="378" t="str">
        <f xml:space="preserve"> E$48</f>
        <v>RPI: Financial year average indices year on year % - Company data</v>
      </c>
      <c r="F288" s="378">
        <f t="shared" ref="F288:AB288" si="103" xml:space="preserve"> F$48</f>
        <v>0</v>
      </c>
      <c r="G288" s="378" t="str">
        <f t="shared" si="103"/>
        <v xml:space="preserve"> nr </v>
      </c>
      <c r="H288" s="378">
        <f t="shared" si="103"/>
        <v>0</v>
      </c>
      <c r="I288" s="378">
        <f t="shared" si="103"/>
        <v>0</v>
      </c>
      <c r="J288" s="534">
        <f t="shared" si="103"/>
        <v>0</v>
      </c>
      <c r="K288" s="534">
        <f t="shared" si="103"/>
        <v>3.0897791510129401E-2</v>
      </c>
      <c r="L288" s="534">
        <f t="shared" si="103"/>
        <v>2.88477912877627E-2</v>
      </c>
      <c r="M288" s="534">
        <f t="shared" si="103"/>
        <v>1.9597457627118699E-2</v>
      </c>
      <c r="N288" s="534">
        <f t="shared" si="103"/>
        <v>1.07792207792208E-2</v>
      </c>
      <c r="O288" s="534">
        <f t="shared" si="103"/>
        <v>2.1424900424001199E-2</v>
      </c>
      <c r="P288" s="534">
        <f t="shared" si="103"/>
        <v>3.7422560457876002E-2</v>
      </c>
      <c r="Q288" s="534">
        <f t="shared" si="103"/>
        <v>3.4042186561281398E-2</v>
      </c>
      <c r="R288" s="534">
        <f t="shared" si="103"/>
        <v>0</v>
      </c>
      <c r="S288" s="534">
        <f t="shared" si="103"/>
        <v>0</v>
      </c>
      <c r="T288" s="534">
        <f t="shared" si="103"/>
        <v>0</v>
      </c>
      <c r="U288" s="534">
        <f t="shared" si="103"/>
        <v>0</v>
      </c>
      <c r="V288" s="534">
        <f t="shared" si="103"/>
        <v>0</v>
      </c>
      <c r="W288" s="534">
        <f t="shared" si="103"/>
        <v>0</v>
      </c>
      <c r="X288" s="534">
        <f t="shared" si="103"/>
        <v>0</v>
      </c>
      <c r="Y288" s="534">
        <f t="shared" si="103"/>
        <v>0</v>
      </c>
      <c r="Z288" s="534">
        <f t="shared" si="103"/>
        <v>0</v>
      </c>
      <c r="AA288" s="534">
        <f t="shared" si="103"/>
        <v>0</v>
      </c>
      <c r="AB288" s="534">
        <f t="shared" si="103"/>
        <v>0</v>
      </c>
      <c r="AC288" s="428"/>
    </row>
    <row r="289" spans="1:29" s="374" customFormat="1" hidden="1" outlineLevel="2">
      <c r="A289" s="396"/>
      <c r="B289" s="396"/>
      <c r="C289" s="377"/>
      <c r="D289" s="378"/>
      <c r="E289" s="378" t="str">
        <f xml:space="preserve"> E$101</f>
        <v>RPI: Financial year average indices year on year % - ONS data</v>
      </c>
      <c r="F289" s="378">
        <f t="shared" ref="F289:AB289" si="104" xml:space="preserve"> F$101</f>
        <v>0</v>
      </c>
      <c r="G289" s="378" t="str">
        <f t="shared" si="104"/>
        <v xml:space="preserve"> nr </v>
      </c>
      <c r="H289" s="378">
        <f t="shared" si="104"/>
        <v>0</v>
      </c>
      <c r="I289" s="378">
        <f t="shared" si="104"/>
        <v>0</v>
      </c>
      <c r="J289" s="534">
        <f t="shared" si="104"/>
        <v>0</v>
      </c>
      <c r="K289" s="534">
        <f t="shared" si="104"/>
        <v>3.0897791510129391E-2</v>
      </c>
      <c r="L289" s="534">
        <f t="shared" si="104"/>
        <v>2.8847791287762714E-2</v>
      </c>
      <c r="M289" s="534">
        <f t="shared" si="104"/>
        <v>1.9597457627118731E-2</v>
      </c>
      <c r="N289" s="534">
        <f t="shared" si="104"/>
        <v>1.0779220779220777E-2</v>
      </c>
      <c r="O289" s="534">
        <f t="shared" si="104"/>
        <v>2.1424900424001248E-2</v>
      </c>
      <c r="P289" s="534">
        <f t="shared" si="104"/>
        <v>3.7422560457875953E-2</v>
      </c>
      <c r="Q289" s="534">
        <f t="shared" si="104"/>
        <v>0</v>
      </c>
      <c r="R289" s="534">
        <f t="shared" si="104"/>
        <v>0</v>
      </c>
      <c r="S289" s="534">
        <f t="shared" si="104"/>
        <v>0</v>
      </c>
      <c r="T289" s="534">
        <f t="shared" si="104"/>
        <v>0</v>
      </c>
      <c r="U289" s="534">
        <f t="shared" si="104"/>
        <v>0</v>
      </c>
      <c r="V289" s="534">
        <f t="shared" si="104"/>
        <v>0</v>
      </c>
      <c r="W289" s="534">
        <f t="shared" si="104"/>
        <v>0</v>
      </c>
      <c r="X289" s="534">
        <f t="shared" si="104"/>
        <v>0</v>
      </c>
      <c r="Y289" s="534">
        <f t="shared" si="104"/>
        <v>0</v>
      </c>
      <c r="Z289" s="534">
        <f t="shared" si="104"/>
        <v>0</v>
      </c>
      <c r="AA289" s="534">
        <f t="shared" si="104"/>
        <v>0</v>
      </c>
      <c r="AB289" s="534">
        <f t="shared" si="104"/>
        <v>0</v>
      </c>
      <c r="AC289" s="428"/>
    </row>
    <row r="290" spans="1:29" s="374" customFormat="1" hidden="1" outlineLevel="2">
      <c r="A290" s="396"/>
      <c r="B290" s="396"/>
      <c r="C290" s="377"/>
      <c r="D290" s="378"/>
      <c r="E290" s="473" t="str">
        <f xml:space="preserve"> Time!E$65</f>
        <v>Actual period flag</v>
      </c>
      <c r="F290" s="473">
        <f xml:space="preserve"> Time!F$65</f>
        <v>0</v>
      </c>
      <c r="G290" s="473" t="str">
        <f xml:space="preserve"> Time!G$65</f>
        <v>flag</v>
      </c>
      <c r="H290" s="473">
        <f xml:space="preserve"> Time!H$65</f>
        <v>7</v>
      </c>
      <c r="I290" s="473">
        <f xml:space="preserve"> Time!I$65</f>
        <v>0</v>
      </c>
      <c r="J290" s="473">
        <f xml:space="preserve"> Time!J$65</f>
        <v>1</v>
      </c>
      <c r="K290" s="473">
        <f xml:space="preserve"> Time!K$65</f>
        <v>1</v>
      </c>
      <c r="L290" s="473">
        <f xml:space="preserve"> Time!L$65</f>
        <v>1</v>
      </c>
      <c r="M290" s="473">
        <f xml:space="preserve"> Time!M$65</f>
        <v>1</v>
      </c>
      <c r="N290" s="473">
        <f xml:space="preserve"> Time!N$65</f>
        <v>1</v>
      </c>
      <c r="O290" s="473">
        <f xml:space="preserve"> Time!O$65</f>
        <v>1</v>
      </c>
      <c r="P290" s="473">
        <f xml:space="preserve"> Time!P$65</f>
        <v>1</v>
      </c>
      <c r="Q290" s="473">
        <f xml:space="preserve"> Time!Q$65</f>
        <v>0</v>
      </c>
      <c r="R290" s="473">
        <f xml:space="preserve"> Time!R$65</f>
        <v>0</v>
      </c>
      <c r="S290" s="473">
        <f xml:space="preserve"> Time!S$65</f>
        <v>0</v>
      </c>
      <c r="T290" s="473">
        <f xml:space="preserve"> Time!T$65</f>
        <v>0</v>
      </c>
      <c r="U290" s="473">
        <f xml:space="preserve"> Time!U$65</f>
        <v>0</v>
      </c>
      <c r="V290" s="473">
        <f xml:space="preserve"> Time!V$65</f>
        <v>0</v>
      </c>
      <c r="W290" s="473">
        <f xml:space="preserve"> Time!W$65</f>
        <v>0</v>
      </c>
      <c r="X290" s="473">
        <f xml:space="preserve"> Time!X$65</f>
        <v>0</v>
      </c>
      <c r="Y290" s="473">
        <f xml:space="preserve"> Time!Y$65</f>
        <v>0</v>
      </c>
      <c r="Z290" s="473">
        <f xml:space="preserve"> Time!Z$65</f>
        <v>0</v>
      </c>
      <c r="AA290" s="473">
        <f xml:space="preserve"> Time!AA$65</f>
        <v>0</v>
      </c>
      <c r="AB290" s="473">
        <f xml:space="preserve"> Time!AB$65</f>
        <v>0</v>
      </c>
      <c r="AC290" s="428"/>
    </row>
    <row r="291" spans="1:29" s="374" customFormat="1" hidden="1" outlineLevel="2">
      <c r="A291" s="396"/>
      <c r="B291" s="396"/>
      <c r="C291" s="377"/>
      <c r="D291" s="378"/>
      <c r="E291" s="378" t="s">
        <v>704</v>
      </c>
      <c r="F291" s="532">
        <f>IF(SUM(J291:AB291)&lt;&gt;0,1,0)</f>
        <v>0</v>
      </c>
      <c r="G291" s="378" t="s">
        <v>698</v>
      </c>
      <c r="H291" s="378"/>
      <c r="I291" s="378"/>
      <c r="J291" s="378">
        <f>IF(J288=J289,0,1)*J290</f>
        <v>0</v>
      </c>
      <c r="K291" s="378">
        <f t="shared" ref="K291" si="105">IF(K288=K289,0,1)*K290</f>
        <v>0</v>
      </c>
      <c r="L291" s="378">
        <f t="shared" ref="L291" si="106">IF(L288=L289,0,1)*L290</f>
        <v>0</v>
      </c>
      <c r="M291" s="378">
        <f t="shared" ref="M291" si="107">IF(M288=M289,0,1)*M290</f>
        <v>0</v>
      </c>
      <c r="N291" s="378">
        <f t="shared" ref="N291" si="108">IF(N288=N289,0,1)*N290</f>
        <v>0</v>
      </c>
      <c r="O291" s="378">
        <f t="shared" ref="O291" si="109">IF(O288=O289,0,1)*O290</f>
        <v>0</v>
      </c>
      <c r="P291" s="378">
        <f t="shared" ref="P291" si="110">IF(P288=P289,0,1)*P290</f>
        <v>0</v>
      </c>
      <c r="Q291" s="378">
        <f t="shared" ref="Q291" si="111">IF(Q288=Q289,0,1)*Q290</f>
        <v>0</v>
      </c>
      <c r="R291" s="378">
        <f t="shared" ref="R291" si="112">IF(R288=R289,0,1)*R290</f>
        <v>0</v>
      </c>
      <c r="S291" s="378">
        <f t="shared" ref="S291" si="113">IF(S288=S289,0,1)*S290</f>
        <v>0</v>
      </c>
      <c r="T291" s="378">
        <f t="shared" ref="T291" si="114">IF(T288=T289,0,1)*T290</f>
        <v>0</v>
      </c>
      <c r="U291" s="378">
        <f t="shared" ref="U291" si="115">IF(U288=U289,0,1)*U290</f>
        <v>0</v>
      </c>
      <c r="V291" s="378">
        <f t="shared" ref="V291" si="116">IF(V288=V289,0,1)*V290</f>
        <v>0</v>
      </c>
      <c r="W291" s="378">
        <f t="shared" ref="W291" si="117">IF(W288=W289,0,1)*W290</f>
        <v>0</v>
      </c>
      <c r="X291" s="378">
        <f t="shared" ref="X291" si="118">IF(X288=X289,0,1)*X290</f>
        <v>0</v>
      </c>
      <c r="Y291" s="378">
        <f t="shared" ref="Y291" si="119">IF(Y288=Y289,0,1)*Y290</f>
        <v>0</v>
      </c>
      <c r="Z291" s="378">
        <f t="shared" ref="Z291" si="120">IF(Z288=Z289,0,1)*Z290</f>
        <v>0</v>
      </c>
      <c r="AA291" s="378">
        <f t="shared" ref="AA291" si="121">IF(AA288=AA289,0,1)*AA290</f>
        <v>0</v>
      </c>
      <c r="AB291" s="378">
        <f t="shared" ref="AB291" si="122">IF(AB288=AB289,0,1)*AB290</f>
        <v>0</v>
      </c>
      <c r="AC291" s="428"/>
    </row>
    <row r="292" spans="1:29" s="374" customFormat="1" hidden="1" outlineLevel="2">
      <c r="A292" s="396"/>
      <c r="B292" s="396"/>
      <c r="C292" s="377"/>
      <c r="D292" s="378"/>
      <c r="E292" s="378"/>
      <c r="F292" s="378"/>
      <c r="G292" s="378"/>
      <c r="H292" s="378"/>
      <c r="I292" s="378"/>
      <c r="J292" s="534"/>
      <c r="K292" s="534"/>
      <c r="L292" s="534"/>
      <c r="M292" s="534"/>
      <c r="N292" s="534"/>
      <c r="O292" s="534"/>
      <c r="P292" s="534"/>
      <c r="Q292" s="534"/>
      <c r="R292" s="534"/>
      <c r="S292" s="534"/>
      <c r="T292" s="534"/>
      <c r="U292" s="534"/>
      <c r="V292" s="534"/>
      <c r="W292" s="534"/>
      <c r="X292" s="534"/>
      <c r="Y292" s="534"/>
      <c r="Z292" s="534"/>
      <c r="AA292" s="534"/>
      <c r="AB292" s="534"/>
      <c r="AC292" s="428"/>
    </row>
    <row r="293" spans="1:29" s="374" customFormat="1" hidden="1" outlineLevel="2">
      <c r="A293" s="396"/>
      <c r="B293" s="396"/>
      <c r="C293" s="377"/>
      <c r="D293" s="378"/>
      <c r="E293" s="378" t="str">
        <f xml:space="preserve"> E$49</f>
        <v>RPI: Financial year end indices year on year % - Company data</v>
      </c>
      <c r="F293" s="378">
        <f t="shared" ref="F293:AB293" si="123" xml:space="preserve"> F$49</f>
        <v>0</v>
      </c>
      <c r="G293" s="378" t="str">
        <f t="shared" si="123"/>
        <v xml:space="preserve"> nr </v>
      </c>
      <c r="H293" s="378">
        <f t="shared" si="123"/>
        <v>0</v>
      </c>
      <c r="I293" s="378">
        <f t="shared" si="123"/>
        <v>0</v>
      </c>
      <c r="J293" s="534">
        <f t="shared" si="123"/>
        <v>0</v>
      </c>
      <c r="K293" s="534">
        <f t="shared" si="123"/>
        <v>3.2807308970099501E-2</v>
      </c>
      <c r="L293" s="534">
        <f t="shared" si="123"/>
        <v>2.45275432247689E-2</v>
      </c>
      <c r="M293" s="534">
        <f t="shared" si="123"/>
        <v>9.0266875981161992E-3</v>
      </c>
      <c r="N293" s="534">
        <f t="shared" si="123"/>
        <v>1.55581485803189E-2</v>
      </c>
      <c r="O293" s="534">
        <f t="shared" si="123"/>
        <v>3.1405591727307502E-2</v>
      </c>
      <c r="P293" s="534">
        <f t="shared" si="123"/>
        <v>3.3419977720014801E-2</v>
      </c>
      <c r="Q293" s="534">
        <f t="shared" si="123"/>
        <v>3.4582734688006801E-2</v>
      </c>
      <c r="R293" s="534">
        <f t="shared" si="123"/>
        <v>0</v>
      </c>
      <c r="S293" s="534">
        <f t="shared" si="123"/>
        <v>0</v>
      </c>
      <c r="T293" s="534">
        <f t="shared" si="123"/>
        <v>0</v>
      </c>
      <c r="U293" s="534">
        <f t="shared" si="123"/>
        <v>0</v>
      </c>
      <c r="V293" s="534">
        <f t="shared" si="123"/>
        <v>0</v>
      </c>
      <c r="W293" s="534">
        <f t="shared" si="123"/>
        <v>0</v>
      </c>
      <c r="X293" s="534">
        <f t="shared" si="123"/>
        <v>0</v>
      </c>
      <c r="Y293" s="534">
        <f t="shared" si="123"/>
        <v>0</v>
      </c>
      <c r="Z293" s="534">
        <f t="shared" si="123"/>
        <v>0</v>
      </c>
      <c r="AA293" s="534">
        <f t="shared" si="123"/>
        <v>0</v>
      </c>
      <c r="AB293" s="534">
        <f t="shared" si="123"/>
        <v>0</v>
      </c>
      <c r="AC293" s="428"/>
    </row>
    <row r="294" spans="1:29" s="374" customFormat="1" hidden="1" outlineLevel="2">
      <c r="A294" s="396"/>
      <c r="B294" s="396"/>
      <c r="C294" s="377"/>
      <c r="D294" s="378"/>
      <c r="E294" s="378" t="str">
        <f xml:space="preserve"> E$102</f>
        <v>RPI: Financial year end indices year on year % - ONS data</v>
      </c>
      <c r="F294" s="378">
        <f t="shared" ref="F294:AB294" si="124" xml:space="preserve"> F$102</f>
        <v>0</v>
      </c>
      <c r="G294" s="378" t="str">
        <f t="shared" si="124"/>
        <v xml:space="preserve"> nr </v>
      </c>
      <c r="H294" s="378">
        <f t="shared" si="124"/>
        <v>0</v>
      </c>
      <c r="I294" s="378">
        <f t="shared" si="124"/>
        <v>0</v>
      </c>
      <c r="J294" s="534">
        <f t="shared" si="124"/>
        <v>0</v>
      </c>
      <c r="K294" s="534">
        <f t="shared" si="124"/>
        <v>3.2807308970099536E-2</v>
      </c>
      <c r="L294" s="534">
        <f t="shared" si="124"/>
        <v>2.4527543224768911E-2</v>
      </c>
      <c r="M294" s="534">
        <f t="shared" si="124"/>
        <v>9.0266875981162009E-3</v>
      </c>
      <c r="N294" s="534">
        <f t="shared" si="124"/>
        <v>1.5558148580318898E-2</v>
      </c>
      <c r="O294" s="534">
        <f t="shared" si="124"/>
        <v>3.1405591727307502E-2</v>
      </c>
      <c r="P294" s="534">
        <f t="shared" si="124"/>
        <v>3.3419977720014815E-2</v>
      </c>
      <c r="Q294" s="534">
        <f t="shared" si="124"/>
        <v>0</v>
      </c>
      <c r="R294" s="534">
        <f t="shared" si="124"/>
        <v>0</v>
      </c>
      <c r="S294" s="534">
        <f t="shared" si="124"/>
        <v>0</v>
      </c>
      <c r="T294" s="534">
        <f t="shared" si="124"/>
        <v>0</v>
      </c>
      <c r="U294" s="534">
        <f t="shared" si="124"/>
        <v>0</v>
      </c>
      <c r="V294" s="534">
        <f t="shared" si="124"/>
        <v>0</v>
      </c>
      <c r="W294" s="534">
        <f t="shared" si="124"/>
        <v>0</v>
      </c>
      <c r="X294" s="534">
        <f t="shared" si="124"/>
        <v>0</v>
      </c>
      <c r="Y294" s="534">
        <f t="shared" si="124"/>
        <v>0</v>
      </c>
      <c r="Z294" s="534">
        <f t="shared" si="124"/>
        <v>0</v>
      </c>
      <c r="AA294" s="534">
        <f t="shared" si="124"/>
        <v>0</v>
      </c>
      <c r="AB294" s="534">
        <f t="shared" si="124"/>
        <v>0</v>
      </c>
      <c r="AC294" s="428"/>
    </row>
    <row r="295" spans="1:29" s="374" customFormat="1" hidden="1" outlineLevel="2">
      <c r="A295" s="396"/>
      <c r="B295" s="396"/>
      <c r="C295" s="377"/>
      <c r="D295" s="378"/>
      <c r="E295" s="473" t="str">
        <f xml:space="preserve"> Time!E$65</f>
        <v>Actual period flag</v>
      </c>
      <c r="F295" s="473">
        <f xml:space="preserve"> Time!F$65</f>
        <v>0</v>
      </c>
      <c r="G295" s="473" t="str">
        <f xml:space="preserve"> Time!G$65</f>
        <v>flag</v>
      </c>
      <c r="H295" s="473">
        <f xml:space="preserve"> Time!H$65</f>
        <v>7</v>
      </c>
      <c r="I295" s="473">
        <f xml:space="preserve"> Time!I$65</f>
        <v>0</v>
      </c>
      <c r="J295" s="473">
        <f xml:space="preserve"> Time!J$65</f>
        <v>1</v>
      </c>
      <c r="K295" s="473">
        <f xml:space="preserve"> Time!K$65</f>
        <v>1</v>
      </c>
      <c r="L295" s="473">
        <f xml:space="preserve"> Time!L$65</f>
        <v>1</v>
      </c>
      <c r="M295" s="473">
        <f xml:space="preserve"> Time!M$65</f>
        <v>1</v>
      </c>
      <c r="N295" s="473">
        <f xml:space="preserve"> Time!N$65</f>
        <v>1</v>
      </c>
      <c r="O295" s="473">
        <f xml:space="preserve"> Time!O$65</f>
        <v>1</v>
      </c>
      <c r="P295" s="473">
        <f xml:space="preserve"> Time!P$65</f>
        <v>1</v>
      </c>
      <c r="Q295" s="473">
        <f xml:space="preserve"> Time!Q$65</f>
        <v>0</v>
      </c>
      <c r="R295" s="473">
        <f xml:space="preserve"> Time!R$65</f>
        <v>0</v>
      </c>
      <c r="S295" s="473">
        <f xml:space="preserve"> Time!S$65</f>
        <v>0</v>
      </c>
      <c r="T295" s="473">
        <f xml:space="preserve"> Time!T$65</f>
        <v>0</v>
      </c>
      <c r="U295" s="473">
        <f xml:space="preserve"> Time!U$65</f>
        <v>0</v>
      </c>
      <c r="V295" s="473">
        <f xml:space="preserve"> Time!V$65</f>
        <v>0</v>
      </c>
      <c r="W295" s="473">
        <f xml:space="preserve"> Time!W$65</f>
        <v>0</v>
      </c>
      <c r="X295" s="473">
        <f xml:space="preserve"> Time!X$65</f>
        <v>0</v>
      </c>
      <c r="Y295" s="473">
        <f xml:space="preserve"> Time!Y$65</f>
        <v>0</v>
      </c>
      <c r="Z295" s="473">
        <f xml:space="preserve"> Time!Z$65</f>
        <v>0</v>
      </c>
      <c r="AA295" s="473">
        <f xml:space="preserve"> Time!AA$65</f>
        <v>0</v>
      </c>
      <c r="AB295" s="473">
        <f xml:space="preserve"> Time!AB$65</f>
        <v>0</v>
      </c>
      <c r="AC295" s="428"/>
    </row>
    <row r="296" spans="1:29" s="374" customFormat="1" hidden="1" outlineLevel="2">
      <c r="A296" s="396"/>
      <c r="B296" s="396"/>
      <c r="C296" s="377"/>
      <c r="D296" s="378"/>
      <c r="E296" s="378" t="s">
        <v>703</v>
      </c>
      <c r="F296" s="532">
        <f>IF(SUM(J296:AB296)&lt;&gt;0,1,0)</f>
        <v>0</v>
      </c>
      <c r="G296" s="378" t="s">
        <v>698</v>
      </c>
      <c r="H296" s="378"/>
      <c r="I296" s="378"/>
      <c r="J296" s="378">
        <f>IF(J293=J294,0,1)*J295</f>
        <v>0</v>
      </c>
      <c r="K296" s="378">
        <f t="shared" ref="K296" si="125">IF(K293=K294,0,1)*K295</f>
        <v>0</v>
      </c>
      <c r="L296" s="378">
        <f t="shared" ref="L296" si="126">IF(L293=L294,0,1)*L295</f>
        <v>0</v>
      </c>
      <c r="M296" s="378">
        <f t="shared" ref="M296" si="127">IF(M293=M294,0,1)*M295</f>
        <v>0</v>
      </c>
      <c r="N296" s="378">
        <f t="shared" ref="N296" si="128">IF(N293=N294,0,1)*N295</f>
        <v>0</v>
      </c>
      <c r="O296" s="378">
        <f t="shared" ref="O296" si="129">IF(O293=O294,0,1)*O295</f>
        <v>0</v>
      </c>
      <c r="P296" s="378">
        <f t="shared" ref="P296" si="130">IF(P293=P294,0,1)*P295</f>
        <v>0</v>
      </c>
      <c r="Q296" s="378">
        <f t="shared" ref="Q296" si="131">IF(Q293=Q294,0,1)*Q295</f>
        <v>0</v>
      </c>
      <c r="R296" s="378">
        <f t="shared" ref="R296" si="132">IF(R293=R294,0,1)*R295</f>
        <v>0</v>
      </c>
      <c r="S296" s="378">
        <f t="shared" ref="S296" si="133">IF(S293=S294,0,1)*S295</f>
        <v>0</v>
      </c>
      <c r="T296" s="378">
        <f t="shared" ref="T296" si="134">IF(T293=T294,0,1)*T295</f>
        <v>0</v>
      </c>
      <c r="U296" s="378">
        <f t="shared" ref="U296" si="135">IF(U293=U294,0,1)*U295</f>
        <v>0</v>
      </c>
      <c r="V296" s="378">
        <f t="shared" ref="V296" si="136">IF(V293=V294,0,1)*V295</f>
        <v>0</v>
      </c>
      <c r="W296" s="378">
        <f t="shared" ref="W296" si="137">IF(W293=W294,0,1)*W295</f>
        <v>0</v>
      </c>
      <c r="X296" s="378">
        <f t="shared" ref="X296" si="138">IF(X293=X294,0,1)*X295</f>
        <v>0</v>
      </c>
      <c r="Y296" s="378">
        <f t="shared" ref="Y296" si="139">IF(Y293=Y294,0,1)*Y295</f>
        <v>0</v>
      </c>
      <c r="Z296" s="378">
        <f t="shared" ref="Z296" si="140">IF(Z293=Z294,0,1)*Z295</f>
        <v>0</v>
      </c>
      <c r="AA296" s="378">
        <f t="shared" ref="AA296" si="141">IF(AA293=AA294,0,1)*AA295</f>
        <v>0</v>
      </c>
      <c r="AB296" s="378">
        <f t="shared" ref="AB296" si="142">IF(AB293=AB294,0,1)*AB295</f>
        <v>0</v>
      </c>
      <c r="AC296" s="428"/>
    </row>
    <row r="297" spans="1:29" s="374" customFormat="1" hidden="1" outlineLevel="2">
      <c r="A297" s="396"/>
      <c r="B297" s="396"/>
      <c r="C297" s="377"/>
      <c r="D297" s="378"/>
      <c r="E297" s="378"/>
      <c r="F297" s="378"/>
      <c r="G297" s="378"/>
      <c r="H297" s="378"/>
      <c r="I297" s="378"/>
      <c r="J297" s="534"/>
      <c r="K297" s="534"/>
      <c r="L297" s="534"/>
      <c r="M297" s="534"/>
      <c r="N297" s="534"/>
      <c r="O297" s="534"/>
      <c r="P297" s="534"/>
      <c r="Q297" s="534"/>
      <c r="R297" s="534"/>
      <c r="S297" s="534"/>
      <c r="T297" s="534"/>
      <c r="U297" s="534"/>
      <c r="V297" s="534"/>
      <c r="W297" s="534"/>
      <c r="X297" s="534"/>
      <c r="Y297" s="534"/>
      <c r="Z297" s="534"/>
      <c r="AA297" s="534"/>
      <c r="AB297" s="534"/>
      <c r="AC297" s="428"/>
    </row>
    <row r="298" spans="1:29" s="374" customFormat="1" hidden="1" outlineLevel="2">
      <c r="A298" s="396"/>
      <c r="B298" s="396"/>
      <c r="C298" s="377"/>
      <c r="D298" s="378"/>
      <c r="E298" s="378" t="str">
        <f xml:space="preserve"> E$50</f>
        <v>CPIH: November year on year % - Company data</v>
      </c>
      <c r="F298" s="378">
        <f t="shared" ref="F298:AB298" si="143" xml:space="preserve"> F$50</f>
        <v>0</v>
      </c>
      <c r="G298" s="378" t="str">
        <f t="shared" si="143"/>
        <v xml:space="preserve"> nr </v>
      </c>
      <c r="H298" s="378">
        <f t="shared" si="143"/>
        <v>0</v>
      </c>
      <c r="I298" s="378">
        <f t="shared" si="143"/>
        <v>0</v>
      </c>
      <c r="J298" s="534">
        <f t="shared" si="143"/>
        <v>0</v>
      </c>
      <c r="K298" s="534">
        <f t="shared" si="143"/>
        <v>2.4287222808870201E-2</v>
      </c>
      <c r="L298" s="534">
        <f t="shared" si="143"/>
        <v>1.85567010309278E-2</v>
      </c>
      <c r="M298" s="534">
        <f t="shared" si="143"/>
        <v>1.11336032388665E-2</v>
      </c>
      <c r="N298" s="534">
        <f t="shared" si="143"/>
        <v>4.0040040040039103E-3</v>
      </c>
      <c r="O298" s="534">
        <f t="shared" si="143"/>
        <v>1.4955134596211299E-2</v>
      </c>
      <c r="P298" s="534">
        <f t="shared" si="143"/>
        <v>2.8487229862475399E-2</v>
      </c>
      <c r="Q298" s="534">
        <f t="shared" si="143"/>
        <v>1.6506276338516899E-2</v>
      </c>
      <c r="R298" s="534">
        <f t="shared" si="143"/>
        <v>0</v>
      </c>
      <c r="S298" s="534">
        <f t="shared" si="143"/>
        <v>0</v>
      </c>
      <c r="T298" s="534">
        <f t="shared" si="143"/>
        <v>0</v>
      </c>
      <c r="U298" s="534">
        <f t="shared" si="143"/>
        <v>0</v>
      </c>
      <c r="V298" s="534">
        <f t="shared" si="143"/>
        <v>0</v>
      </c>
      <c r="W298" s="534">
        <f t="shared" si="143"/>
        <v>0</v>
      </c>
      <c r="X298" s="534">
        <f t="shared" si="143"/>
        <v>0</v>
      </c>
      <c r="Y298" s="534">
        <f t="shared" si="143"/>
        <v>0</v>
      </c>
      <c r="Z298" s="534">
        <f t="shared" si="143"/>
        <v>0</v>
      </c>
      <c r="AA298" s="534">
        <f t="shared" si="143"/>
        <v>0</v>
      </c>
      <c r="AB298" s="534">
        <f t="shared" si="143"/>
        <v>0</v>
      </c>
      <c r="AC298" s="428"/>
    </row>
    <row r="299" spans="1:29" s="374" customFormat="1" hidden="1" outlineLevel="2">
      <c r="A299" s="396"/>
      <c r="B299" s="396"/>
      <c r="C299" s="377"/>
      <c r="D299" s="378"/>
      <c r="E299" s="378" t="str">
        <f xml:space="preserve"> E$103</f>
        <v>CPIH: November year on year % - ONS data</v>
      </c>
      <c r="F299" s="378">
        <f t="shared" ref="F299:AB299" si="144" xml:space="preserve"> F$103</f>
        <v>0</v>
      </c>
      <c r="G299" s="378" t="str">
        <f t="shared" si="144"/>
        <v xml:space="preserve"> nr </v>
      </c>
      <c r="H299" s="378">
        <f t="shared" si="144"/>
        <v>0</v>
      </c>
      <c r="I299" s="378">
        <f t="shared" si="144"/>
        <v>0</v>
      </c>
      <c r="J299" s="534">
        <f t="shared" si="144"/>
        <v>0</v>
      </c>
      <c r="K299" s="534">
        <f t="shared" si="144"/>
        <v>2.428722280887019E-2</v>
      </c>
      <c r="L299" s="534">
        <f t="shared" si="144"/>
        <v>1.8556701030927769E-2</v>
      </c>
      <c r="M299" s="534">
        <f t="shared" si="144"/>
        <v>1.1133603238866474E-2</v>
      </c>
      <c r="N299" s="534">
        <f t="shared" si="144"/>
        <v>4.0040040040039138E-3</v>
      </c>
      <c r="O299" s="534">
        <f t="shared" si="144"/>
        <v>1.4955134596211339E-2</v>
      </c>
      <c r="P299" s="534">
        <f t="shared" si="144"/>
        <v>2.8487229862475427E-2</v>
      </c>
      <c r="Q299" s="534">
        <f t="shared" si="144"/>
        <v>0</v>
      </c>
      <c r="R299" s="534">
        <f t="shared" si="144"/>
        <v>0</v>
      </c>
      <c r="S299" s="534">
        <f t="shared" si="144"/>
        <v>0</v>
      </c>
      <c r="T299" s="534">
        <f t="shared" si="144"/>
        <v>0</v>
      </c>
      <c r="U299" s="534">
        <f t="shared" si="144"/>
        <v>0</v>
      </c>
      <c r="V299" s="534">
        <f t="shared" si="144"/>
        <v>0</v>
      </c>
      <c r="W299" s="534">
        <f t="shared" si="144"/>
        <v>0</v>
      </c>
      <c r="X299" s="534">
        <f t="shared" si="144"/>
        <v>0</v>
      </c>
      <c r="Y299" s="534">
        <f t="shared" si="144"/>
        <v>0</v>
      </c>
      <c r="Z299" s="534">
        <f t="shared" si="144"/>
        <v>0</v>
      </c>
      <c r="AA299" s="534">
        <f t="shared" si="144"/>
        <v>0</v>
      </c>
      <c r="AB299" s="534">
        <f t="shared" si="144"/>
        <v>0</v>
      </c>
      <c r="AC299" s="428"/>
    </row>
    <row r="300" spans="1:29" s="374" customFormat="1" hidden="1" outlineLevel="2">
      <c r="A300" s="396"/>
      <c r="B300" s="396"/>
      <c r="C300" s="377"/>
      <c r="D300" s="378"/>
      <c r="E300" s="473" t="str">
        <f xml:space="preserve"> Time!E$65</f>
        <v>Actual period flag</v>
      </c>
      <c r="F300" s="473">
        <f xml:space="preserve"> Time!F$65</f>
        <v>0</v>
      </c>
      <c r="G300" s="473" t="str">
        <f xml:space="preserve"> Time!G$65</f>
        <v>flag</v>
      </c>
      <c r="H300" s="473">
        <f xml:space="preserve"> Time!H$65</f>
        <v>7</v>
      </c>
      <c r="I300" s="473">
        <f xml:space="preserve"> Time!I$65</f>
        <v>0</v>
      </c>
      <c r="J300" s="473">
        <f xml:space="preserve"> Time!J$65</f>
        <v>1</v>
      </c>
      <c r="K300" s="473">
        <f xml:space="preserve"> Time!K$65</f>
        <v>1</v>
      </c>
      <c r="L300" s="473">
        <f xml:space="preserve"> Time!L$65</f>
        <v>1</v>
      </c>
      <c r="M300" s="473">
        <f xml:space="preserve"> Time!M$65</f>
        <v>1</v>
      </c>
      <c r="N300" s="473">
        <f xml:space="preserve"> Time!N$65</f>
        <v>1</v>
      </c>
      <c r="O300" s="473">
        <f xml:space="preserve"> Time!O$65</f>
        <v>1</v>
      </c>
      <c r="P300" s="473">
        <f xml:space="preserve"> Time!P$65</f>
        <v>1</v>
      </c>
      <c r="Q300" s="473">
        <f xml:space="preserve"> Time!Q$65</f>
        <v>0</v>
      </c>
      <c r="R300" s="473">
        <f xml:space="preserve"> Time!R$65</f>
        <v>0</v>
      </c>
      <c r="S300" s="473">
        <f xml:space="preserve"> Time!S$65</f>
        <v>0</v>
      </c>
      <c r="T300" s="473">
        <f xml:space="preserve"> Time!T$65</f>
        <v>0</v>
      </c>
      <c r="U300" s="473">
        <f xml:space="preserve"> Time!U$65</f>
        <v>0</v>
      </c>
      <c r="V300" s="473">
        <f xml:space="preserve"> Time!V$65</f>
        <v>0</v>
      </c>
      <c r="W300" s="473">
        <f xml:space="preserve"> Time!W$65</f>
        <v>0</v>
      </c>
      <c r="X300" s="473">
        <f xml:space="preserve"> Time!X$65</f>
        <v>0</v>
      </c>
      <c r="Y300" s="473">
        <f xml:space="preserve"> Time!Y$65</f>
        <v>0</v>
      </c>
      <c r="Z300" s="473">
        <f xml:space="preserve"> Time!Z$65</f>
        <v>0</v>
      </c>
      <c r="AA300" s="473">
        <f xml:space="preserve"> Time!AA$65</f>
        <v>0</v>
      </c>
      <c r="AB300" s="473">
        <f xml:space="preserve"> Time!AB$65</f>
        <v>0</v>
      </c>
      <c r="AC300" s="428"/>
    </row>
    <row r="301" spans="1:29" s="374" customFormat="1" hidden="1" outlineLevel="2">
      <c r="A301" s="396"/>
      <c r="B301" s="396"/>
      <c r="C301" s="377"/>
      <c r="D301" s="378"/>
      <c r="E301" s="378" t="s">
        <v>702</v>
      </c>
      <c r="F301" s="532">
        <f>IF(SUM(J301:AB301)&lt;&gt;0,1,0)</f>
        <v>0</v>
      </c>
      <c r="G301" s="378" t="s">
        <v>698</v>
      </c>
      <c r="H301" s="378"/>
      <c r="I301" s="378"/>
      <c r="J301" s="378">
        <f>IF(J298=J299,0,1)*J300</f>
        <v>0</v>
      </c>
      <c r="K301" s="378">
        <f t="shared" ref="K301" si="145">IF(K298=K299,0,1)*K300</f>
        <v>0</v>
      </c>
      <c r="L301" s="378">
        <f t="shared" ref="L301" si="146">IF(L298=L299,0,1)*L300</f>
        <v>0</v>
      </c>
      <c r="M301" s="378">
        <f t="shared" ref="M301" si="147">IF(M298=M299,0,1)*M300</f>
        <v>0</v>
      </c>
      <c r="N301" s="378">
        <f t="shared" ref="N301" si="148">IF(N298=N299,0,1)*N300</f>
        <v>0</v>
      </c>
      <c r="O301" s="378">
        <f t="shared" ref="O301" si="149">IF(O298=O299,0,1)*O300</f>
        <v>0</v>
      </c>
      <c r="P301" s="378">
        <f t="shared" ref="P301" si="150">IF(P298=P299,0,1)*P300</f>
        <v>0</v>
      </c>
      <c r="Q301" s="378">
        <f t="shared" ref="Q301" si="151">IF(Q298=Q299,0,1)*Q300</f>
        <v>0</v>
      </c>
      <c r="R301" s="378">
        <f t="shared" ref="R301" si="152">IF(R298=R299,0,1)*R300</f>
        <v>0</v>
      </c>
      <c r="S301" s="378">
        <f t="shared" ref="S301" si="153">IF(S298=S299,0,1)*S300</f>
        <v>0</v>
      </c>
      <c r="T301" s="378">
        <f t="shared" ref="T301" si="154">IF(T298=T299,0,1)*T300</f>
        <v>0</v>
      </c>
      <c r="U301" s="378">
        <f t="shared" ref="U301" si="155">IF(U298=U299,0,1)*U300</f>
        <v>0</v>
      </c>
      <c r="V301" s="378">
        <f t="shared" ref="V301" si="156">IF(V298=V299,0,1)*V300</f>
        <v>0</v>
      </c>
      <c r="W301" s="378">
        <f t="shared" ref="W301" si="157">IF(W298=W299,0,1)*W300</f>
        <v>0</v>
      </c>
      <c r="X301" s="378">
        <f t="shared" ref="X301" si="158">IF(X298=X299,0,1)*X300</f>
        <v>0</v>
      </c>
      <c r="Y301" s="378">
        <f t="shared" ref="Y301" si="159">IF(Y298=Y299,0,1)*Y300</f>
        <v>0</v>
      </c>
      <c r="Z301" s="378">
        <f t="shared" ref="Z301" si="160">IF(Z298=Z299,0,1)*Z300</f>
        <v>0</v>
      </c>
      <c r="AA301" s="378">
        <f t="shared" ref="AA301" si="161">IF(AA298=AA299,0,1)*AA300</f>
        <v>0</v>
      </c>
      <c r="AB301" s="378">
        <f t="shared" ref="AB301" si="162">IF(AB298=AB299,0,1)*AB300</f>
        <v>0</v>
      </c>
      <c r="AC301" s="428"/>
    </row>
    <row r="302" spans="1:29" s="374" customFormat="1" hidden="1" outlineLevel="2">
      <c r="A302" s="396"/>
      <c r="B302" s="396"/>
      <c r="C302" s="377"/>
      <c r="D302" s="378"/>
      <c r="E302" s="378"/>
      <c r="F302" s="378"/>
      <c r="G302" s="378"/>
      <c r="H302" s="378"/>
      <c r="I302" s="378"/>
      <c r="J302" s="534"/>
      <c r="K302" s="565"/>
      <c r="L302" s="534"/>
      <c r="M302" s="534"/>
      <c r="N302" s="534"/>
      <c r="O302" s="534"/>
      <c r="P302" s="534"/>
      <c r="Q302" s="534"/>
      <c r="R302" s="534"/>
      <c r="S302" s="534"/>
      <c r="T302" s="534"/>
      <c r="U302" s="534"/>
      <c r="V302" s="534"/>
      <c r="W302" s="534"/>
      <c r="X302" s="534"/>
      <c r="Y302" s="534"/>
      <c r="Z302" s="534"/>
      <c r="AA302" s="534"/>
      <c r="AB302" s="534"/>
      <c r="AC302" s="428"/>
    </row>
    <row r="303" spans="1:29" s="374" customFormat="1" hidden="1" outlineLevel="2">
      <c r="A303" s="396"/>
      <c r="B303" s="396"/>
      <c r="C303" s="377"/>
      <c r="D303" s="378"/>
      <c r="E303" s="378" t="str">
        <f xml:space="preserve"> E$51</f>
        <v>CPIH: Financial year average indices year on year % - Company data</v>
      </c>
      <c r="F303" s="378">
        <f t="shared" ref="F303:AB303" si="163" xml:space="preserve"> F$51</f>
        <v>0</v>
      </c>
      <c r="G303" s="378" t="str">
        <f t="shared" si="163"/>
        <v xml:space="preserve"> nr </v>
      </c>
      <c r="H303" s="378">
        <f t="shared" si="163"/>
        <v>0</v>
      </c>
      <c r="I303" s="378">
        <f t="shared" si="163"/>
        <v>0</v>
      </c>
      <c r="J303" s="534">
        <f t="shared" si="163"/>
        <v>0</v>
      </c>
      <c r="K303" s="564">
        <f t="shared" si="163"/>
        <v>2.4123000795263305E-2</v>
      </c>
      <c r="L303" s="534">
        <f t="shared" si="163"/>
        <v>2.0880069025021899E-2</v>
      </c>
      <c r="M303" s="534">
        <f t="shared" si="163"/>
        <v>1.14097363083161E-2</v>
      </c>
      <c r="N303" s="534">
        <f t="shared" si="163"/>
        <v>4.4288459931480801E-3</v>
      </c>
      <c r="O303" s="534">
        <f t="shared" si="163"/>
        <v>1.37271214642263E-2</v>
      </c>
      <c r="P303" s="534">
        <f t="shared" si="163"/>
        <v>2.63438654082888E-2</v>
      </c>
      <c r="Q303" s="534">
        <f t="shared" si="163"/>
        <v>1.8807970597615398E-2</v>
      </c>
      <c r="R303" s="534">
        <f t="shared" si="163"/>
        <v>0</v>
      </c>
      <c r="S303" s="534">
        <f t="shared" si="163"/>
        <v>0</v>
      </c>
      <c r="T303" s="534">
        <f t="shared" si="163"/>
        <v>0</v>
      </c>
      <c r="U303" s="534">
        <f t="shared" si="163"/>
        <v>0</v>
      </c>
      <c r="V303" s="534">
        <f t="shared" si="163"/>
        <v>0</v>
      </c>
      <c r="W303" s="534">
        <f t="shared" si="163"/>
        <v>0</v>
      </c>
      <c r="X303" s="534">
        <f t="shared" si="163"/>
        <v>0</v>
      </c>
      <c r="Y303" s="534">
        <f t="shared" si="163"/>
        <v>0</v>
      </c>
      <c r="Z303" s="534">
        <f t="shared" si="163"/>
        <v>0</v>
      </c>
      <c r="AA303" s="534">
        <f t="shared" si="163"/>
        <v>0</v>
      </c>
      <c r="AB303" s="534">
        <f t="shared" si="163"/>
        <v>0</v>
      </c>
      <c r="AC303" s="428"/>
    </row>
    <row r="304" spans="1:29" s="374" customFormat="1" hidden="1" outlineLevel="2">
      <c r="A304" s="396"/>
      <c r="B304" s="396"/>
      <c r="C304" s="377"/>
      <c r="D304" s="378"/>
      <c r="E304" s="378" t="str">
        <f xml:space="preserve"> E$104</f>
        <v>CPIH: Financial year average indices year on year % - ONS data</v>
      </c>
      <c r="F304" s="378">
        <f t="shared" ref="F304:AB304" si="164" xml:space="preserve"> F$104</f>
        <v>0</v>
      </c>
      <c r="G304" s="378" t="str">
        <f t="shared" si="164"/>
        <v xml:space="preserve"> nr </v>
      </c>
      <c r="H304" s="378">
        <f t="shared" si="164"/>
        <v>0</v>
      </c>
      <c r="I304" s="378">
        <f t="shared" si="164"/>
        <v>0</v>
      </c>
      <c r="J304" s="534">
        <f t="shared" si="164"/>
        <v>0</v>
      </c>
      <c r="K304" s="564">
        <f t="shared" si="164"/>
        <v>2.4123000795263305E-2</v>
      </c>
      <c r="L304" s="534">
        <f t="shared" si="164"/>
        <v>2.088006902502193E-2</v>
      </c>
      <c r="M304" s="534">
        <f t="shared" si="164"/>
        <v>1.1409736308316099E-2</v>
      </c>
      <c r="N304" s="534">
        <f t="shared" si="164"/>
        <v>4.4288459931480784E-3</v>
      </c>
      <c r="O304" s="534">
        <f t="shared" si="164"/>
        <v>1.3727121464226277E-2</v>
      </c>
      <c r="P304" s="534">
        <f t="shared" si="164"/>
        <v>2.6343865408288814E-2</v>
      </c>
      <c r="Q304" s="534">
        <f t="shared" si="164"/>
        <v>0</v>
      </c>
      <c r="R304" s="534">
        <f t="shared" si="164"/>
        <v>0</v>
      </c>
      <c r="S304" s="534">
        <f t="shared" si="164"/>
        <v>0</v>
      </c>
      <c r="T304" s="534">
        <f t="shared" si="164"/>
        <v>0</v>
      </c>
      <c r="U304" s="534">
        <f t="shared" si="164"/>
        <v>0</v>
      </c>
      <c r="V304" s="534">
        <f t="shared" si="164"/>
        <v>0</v>
      </c>
      <c r="W304" s="534">
        <f t="shared" si="164"/>
        <v>0</v>
      </c>
      <c r="X304" s="534">
        <f t="shared" si="164"/>
        <v>0</v>
      </c>
      <c r="Y304" s="534">
        <f t="shared" si="164"/>
        <v>0</v>
      </c>
      <c r="Z304" s="534">
        <f t="shared" si="164"/>
        <v>0</v>
      </c>
      <c r="AA304" s="534">
        <f t="shared" si="164"/>
        <v>0</v>
      </c>
      <c r="AB304" s="534">
        <f t="shared" si="164"/>
        <v>0</v>
      </c>
      <c r="AC304" s="428"/>
    </row>
    <row r="305" spans="1:29" s="374" customFormat="1" hidden="1" outlineLevel="2">
      <c r="A305" s="396"/>
      <c r="B305" s="396"/>
      <c r="C305" s="377"/>
      <c r="D305" s="378"/>
      <c r="E305" s="473" t="str">
        <f xml:space="preserve"> Time!E$65</f>
        <v>Actual period flag</v>
      </c>
      <c r="F305" s="473">
        <f xml:space="preserve"> Time!F$65</f>
        <v>0</v>
      </c>
      <c r="G305" s="473" t="str">
        <f xml:space="preserve"> Time!G$65</f>
        <v>flag</v>
      </c>
      <c r="H305" s="473">
        <f xml:space="preserve"> Time!H$65</f>
        <v>7</v>
      </c>
      <c r="I305" s="473">
        <f xml:space="preserve"> Time!I$65</f>
        <v>0</v>
      </c>
      <c r="J305" s="473">
        <f xml:space="preserve"> Time!J$65</f>
        <v>1</v>
      </c>
      <c r="K305" s="473">
        <f xml:space="preserve"> Time!K$65</f>
        <v>1</v>
      </c>
      <c r="L305" s="473">
        <f xml:space="preserve"> Time!L$65</f>
        <v>1</v>
      </c>
      <c r="M305" s="473">
        <f xml:space="preserve"> Time!M$65</f>
        <v>1</v>
      </c>
      <c r="N305" s="473">
        <f xml:space="preserve"> Time!N$65</f>
        <v>1</v>
      </c>
      <c r="O305" s="473">
        <f xml:space="preserve"> Time!O$65</f>
        <v>1</v>
      </c>
      <c r="P305" s="473">
        <f xml:space="preserve"> Time!P$65</f>
        <v>1</v>
      </c>
      <c r="Q305" s="473">
        <f xml:space="preserve"> Time!Q$65</f>
        <v>0</v>
      </c>
      <c r="R305" s="473">
        <f xml:space="preserve"> Time!R$65</f>
        <v>0</v>
      </c>
      <c r="S305" s="473">
        <f xml:space="preserve"> Time!S$65</f>
        <v>0</v>
      </c>
      <c r="T305" s="473">
        <f xml:space="preserve"> Time!T$65</f>
        <v>0</v>
      </c>
      <c r="U305" s="473">
        <f xml:space="preserve"> Time!U$65</f>
        <v>0</v>
      </c>
      <c r="V305" s="473">
        <f xml:space="preserve"> Time!V$65</f>
        <v>0</v>
      </c>
      <c r="W305" s="473">
        <f xml:space="preserve"> Time!W$65</f>
        <v>0</v>
      </c>
      <c r="X305" s="473">
        <f xml:space="preserve"> Time!X$65</f>
        <v>0</v>
      </c>
      <c r="Y305" s="473">
        <f xml:space="preserve"> Time!Y$65</f>
        <v>0</v>
      </c>
      <c r="Z305" s="473">
        <f xml:space="preserve"> Time!Z$65</f>
        <v>0</v>
      </c>
      <c r="AA305" s="473">
        <f xml:space="preserve"> Time!AA$65</f>
        <v>0</v>
      </c>
      <c r="AB305" s="473">
        <f xml:space="preserve"> Time!AB$65</f>
        <v>0</v>
      </c>
      <c r="AC305" s="428"/>
    </row>
    <row r="306" spans="1:29" s="374" customFormat="1" hidden="1" outlineLevel="2">
      <c r="A306" s="396"/>
      <c r="B306" s="396"/>
      <c r="C306" s="377"/>
      <c r="D306" s="378"/>
      <c r="E306" s="378" t="s">
        <v>706</v>
      </c>
      <c r="F306" s="532">
        <f>IF(SUM(J306:AB306)&lt;&gt;0,1,0)</f>
        <v>0</v>
      </c>
      <c r="G306" s="378" t="s">
        <v>698</v>
      </c>
      <c r="H306" s="378"/>
      <c r="I306" s="378"/>
      <c r="J306" s="378">
        <f>IF(J303=J304,0,1)*J305</f>
        <v>0</v>
      </c>
      <c r="K306" s="378">
        <f>IF(K303=K304,0,1)*K305</f>
        <v>0</v>
      </c>
      <c r="L306" s="378">
        <f t="shared" ref="L306" si="165">IF(L303=L304,0,1)*L305</f>
        <v>0</v>
      </c>
      <c r="M306" s="378">
        <f t="shared" ref="M306" si="166">IF(M303=M304,0,1)*M305</f>
        <v>0</v>
      </c>
      <c r="N306" s="378">
        <f t="shared" ref="N306" si="167">IF(N303=N304,0,1)*N305</f>
        <v>0</v>
      </c>
      <c r="O306" s="378">
        <f t="shared" ref="O306" si="168">IF(O303=O304,0,1)*O305</f>
        <v>0</v>
      </c>
      <c r="P306" s="378">
        <f t="shared" ref="P306" si="169">IF(P303=P304,0,1)*P305</f>
        <v>0</v>
      </c>
      <c r="Q306" s="378">
        <f t="shared" ref="Q306" si="170">IF(Q303=Q304,0,1)*Q305</f>
        <v>0</v>
      </c>
      <c r="R306" s="378">
        <f t="shared" ref="R306" si="171">IF(R303=R304,0,1)*R305</f>
        <v>0</v>
      </c>
      <c r="S306" s="378">
        <f t="shared" ref="S306" si="172">IF(S303=S304,0,1)*S305</f>
        <v>0</v>
      </c>
      <c r="T306" s="378">
        <f t="shared" ref="T306" si="173">IF(T303=T304,0,1)*T305</f>
        <v>0</v>
      </c>
      <c r="U306" s="378">
        <f t="shared" ref="U306" si="174">IF(U303=U304,0,1)*U305</f>
        <v>0</v>
      </c>
      <c r="V306" s="378">
        <f t="shared" ref="V306" si="175">IF(V303=V304,0,1)*V305</f>
        <v>0</v>
      </c>
      <c r="W306" s="378">
        <f t="shared" ref="W306" si="176">IF(W303=W304,0,1)*W305</f>
        <v>0</v>
      </c>
      <c r="X306" s="378">
        <f t="shared" ref="X306" si="177">IF(X303=X304,0,1)*X305</f>
        <v>0</v>
      </c>
      <c r="Y306" s="378">
        <f t="shared" ref="Y306" si="178">IF(Y303=Y304,0,1)*Y305</f>
        <v>0</v>
      </c>
      <c r="Z306" s="378">
        <f t="shared" ref="Z306" si="179">IF(Z303=Z304,0,1)*Z305</f>
        <v>0</v>
      </c>
      <c r="AA306" s="378">
        <f t="shared" ref="AA306" si="180">IF(AA303=AA304,0,1)*AA305</f>
        <v>0</v>
      </c>
      <c r="AB306" s="378">
        <f t="shared" ref="AB306" si="181">IF(AB303=AB304,0,1)*AB305</f>
        <v>0</v>
      </c>
      <c r="AC306" s="428"/>
    </row>
    <row r="307" spans="1:29" s="374" customFormat="1" hidden="1" outlineLevel="2">
      <c r="A307" s="396"/>
      <c r="B307" s="396"/>
      <c r="C307" s="377"/>
      <c r="D307" s="378"/>
      <c r="E307" s="378"/>
      <c r="F307" s="378"/>
      <c r="G307" s="378"/>
      <c r="H307" s="378"/>
      <c r="I307" s="378"/>
      <c r="J307" s="534"/>
      <c r="K307" s="534"/>
      <c r="L307" s="534"/>
      <c r="M307" s="534"/>
      <c r="N307" s="534"/>
      <c r="O307" s="534"/>
      <c r="P307" s="534"/>
      <c r="Q307" s="534"/>
      <c r="R307" s="534"/>
      <c r="S307" s="534"/>
      <c r="T307" s="534"/>
      <c r="U307" s="534"/>
      <c r="V307" s="534"/>
      <c r="W307" s="534"/>
      <c r="X307" s="534"/>
      <c r="Y307" s="534"/>
      <c r="Z307" s="534"/>
      <c r="AA307" s="534"/>
      <c r="AB307" s="534"/>
      <c r="AC307" s="428"/>
    </row>
    <row r="308" spans="1:29" s="374" customFormat="1" hidden="1" outlineLevel="2">
      <c r="A308" s="396"/>
      <c r="B308" s="396"/>
      <c r="C308" s="377"/>
      <c r="D308" s="378"/>
      <c r="E308" s="378" t="str">
        <f xml:space="preserve"> E$52</f>
        <v>CPIH: Financial year end indices year on year % - Company data</v>
      </c>
      <c r="F308" s="378">
        <f t="shared" ref="F308:AB308" si="182" xml:space="preserve"> F$52</f>
        <v>0</v>
      </c>
      <c r="G308" s="378" t="str">
        <f t="shared" si="182"/>
        <v xml:space="preserve"> nr </v>
      </c>
      <c r="H308" s="378">
        <f t="shared" si="182"/>
        <v>0</v>
      </c>
      <c r="I308" s="378">
        <f t="shared" si="182"/>
        <v>0</v>
      </c>
      <c r="J308" s="534">
        <f t="shared" si="182"/>
        <v>0</v>
      </c>
      <c r="K308" s="534">
        <f t="shared" si="182"/>
        <v>2.51572327044025E-2</v>
      </c>
      <c r="L308" s="534">
        <f t="shared" si="182"/>
        <v>1.53374233128833E-2</v>
      </c>
      <c r="M308" s="534">
        <f t="shared" si="182"/>
        <v>3.0211480362536398E-3</v>
      </c>
      <c r="N308" s="534">
        <f t="shared" si="182"/>
        <v>8.0321285140563196E-3</v>
      </c>
      <c r="O308" s="534">
        <f t="shared" si="182"/>
        <v>2.2908366533864501E-2</v>
      </c>
      <c r="P308" s="534">
        <f t="shared" si="182"/>
        <v>2.3369036027263802E-2</v>
      </c>
      <c r="Q308" s="534">
        <f t="shared" si="182"/>
        <v>1.6322202917045101E-2</v>
      </c>
      <c r="R308" s="534">
        <f t="shared" si="182"/>
        <v>0</v>
      </c>
      <c r="S308" s="534">
        <f t="shared" si="182"/>
        <v>0</v>
      </c>
      <c r="T308" s="534">
        <f t="shared" si="182"/>
        <v>0</v>
      </c>
      <c r="U308" s="534">
        <f t="shared" si="182"/>
        <v>0</v>
      </c>
      <c r="V308" s="534">
        <f t="shared" si="182"/>
        <v>0</v>
      </c>
      <c r="W308" s="534">
        <f t="shared" si="182"/>
        <v>0</v>
      </c>
      <c r="X308" s="534">
        <f t="shared" si="182"/>
        <v>0</v>
      </c>
      <c r="Y308" s="534">
        <f t="shared" si="182"/>
        <v>0</v>
      </c>
      <c r="Z308" s="534">
        <f t="shared" si="182"/>
        <v>0</v>
      </c>
      <c r="AA308" s="534">
        <f t="shared" si="182"/>
        <v>0</v>
      </c>
      <c r="AB308" s="534">
        <f t="shared" si="182"/>
        <v>0</v>
      </c>
      <c r="AC308" s="428"/>
    </row>
    <row r="309" spans="1:29" s="374" customFormat="1" hidden="1" outlineLevel="2">
      <c r="A309" s="396"/>
      <c r="B309" s="396"/>
      <c r="C309" s="377"/>
      <c r="D309" s="378"/>
      <c r="E309" s="378" t="str">
        <f xml:space="preserve"> E$105</f>
        <v>CPIH: Financial year end indices year on year % - ONS data</v>
      </c>
      <c r="F309" s="378">
        <f t="shared" ref="F309:AB309" si="183" xml:space="preserve"> F$105</f>
        <v>0</v>
      </c>
      <c r="G309" s="378" t="str">
        <f t="shared" si="183"/>
        <v xml:space="preserve"> nr </v>
      </c>
      <c r="H309" s="378">
        <f t="shared" si="183"/>
        <v>0</v>
      </c>
      <c r="I309" s="378">
        <f t="shared" si="183"/>
        <v>0</v>
      </c>
      <c r="J309" s="534">
        <f t="shared" si="183"/>
        <v>0</v>
      </c>
      <c r="K309" s="534">
        <f t="shared" si="183"/>
        <v>2.515723270440251E-2</v>
      </c>
      <c r="L309" s="534">
        <f t="shared" si="183"/>
        <v>1.5337423312883347E-2</v>
      </c>
      <c r="M309" s="534">
        <f t="shared" si="183"/>
        <v>3.0211480362536403E-3</v>
      </c>
      <c r="N309" s="534">
        <f t="shared" si="183"/>
        <v>8.0321285140563248E-3</v>
      </c>
      <c r="O309" s="534">
        <f t="shared" si="183"/>
        <v>2.2908366533864521E-2</v>
      </c>
      <c r="P309" s="534">
        <f t="shared" si="183"/>
        <v>2.3369036027263812E-2</v>
      </c>
      <c r="Q309" s="534">
        <f t="shared" si="183"/>
        <v>0</v>
      </c>
      <c r="R309" s="534">
        <f t="shared" si="183"/>
        <v>0</v>
      </c>
      <c r="S309" s="534">
        <f t="shared" si="183"/>
        <v>0</v>
      </c>
      <c r="T309" s="534">
        <f t="shared" si="183"/>
        <v>0</v>
      </c>
      <c r="U309" s="534">
        <f t="shared" si="183"/>
        <v>0</v>
      </c>
      <c r="V309" s="534">
        <f t="shared" si="183"/>
        <v>0</v>
      </c>
      <c r="W309" s="534">
        <f t="shared" si="183"/>
        <v>0</v>
      </c>
      <c r="X309" s="534">
        <f t="shared" si="183"/>
        <v>0</v>
      </c>
      <c r="Y309" s="534">
        <f t="shared" si="183"/>
        <v>0</v>
      </c>
      <c r="Z309" s="534">
        <f t="shared" si="183"/>
        <v>0</v>
      </c>
      <c r="AA309" s="534">
        <f t="shared" si="183"/>
        <v>0</v>
      </c>
      <c r="AB309" s="534">
        <f t="shared" si="183"/>
        <v>0</v>
      </c>
      <c r="AC309" s="428"/>
    </row>
    <row r="310" spans="1:29" s="374" customFormat="1" hidden="1" outlineLevel="2">
      <c r="A310" s="396"/>
      <c r="B310" s="396"/>
      <c r="C310" s="377"/>
      <c r="D310" s="378"/>
      <c r="E310" s="473" t="str">
        <f xml:space="preserve"> Time!E$65</f>
        <v>Actual period flag</v>
      </c>
      <c r="F310" s="473">
        <f xml:space="preserve"> Time!F$65</f>
        <v>0</v>
      </c>
      <c r="G310" s="473" t="str">
        <f xml:space="preserve"> Time!G$65</f>
        <v>flag</v>
      </c>
      <c r="H310" s="473">
        <f xml:space="preserve"> Time!H$65</f>
        <v>7</v>
      </c>
      <c r="I310" s="473">
        <f xml:space="preserve"> Time!I$65</f>
        <v>0</v>
      </c>
      <c r="J310" s="473">
        <f xml:space="preserve"> Time!J$65</f>
        <v>1</v>
      </c>
      <c r="K310" s="473">
        <f xml:space="preserve"> Time!K$65</f>
        <v>1</v>
      </c>
      <c r="L310" s="473">
        <f xml:space="preserve"> Time!L$65</f>
        <v>1</v>
      </c>
      <c r="M310" s="473">
        <f xml:space="preserve"> Time!M$65</f>
        <v>1</v>
      </c>
      <c r="N310" s="473">
        <f xml:space="preserve"> Time!N$65</f>
        <v>1</v>
      </c>
      <c r="O310" s="473">
        <f xml:space="preserve"> Time!O$65</f>
        <v>1</v>
      </c>
      <c r="P310" s="473">
        <f xml:space="preserve"> Time!P$65</f>
        <v>1</v>
      </c>
      <c r="Q310" s="473">
        <f xml:space="preserve"> Time!Q$65</f>
        <v>0</v>
      </c>
      <c r="R310" s="473">
        <f xml:space="preserve"> Time!R$65</f>
        <v>0</v>
      </c>
      <c r="S310" s="473">
        <f xml:space="preserve"> Time!S$65</f>
        <v>0</v>
      </c>
      <c r="T310" s="473">
        <f xml:space="preserve"> Time!T$65</f>
        <v>0</v>
      </c>
      <c r="U310" s="473">
        <f xml:space="preserve"> Time!U$65</f>
        <v>0</v>
      </c>
      <c r="V310" s="473">
        <f xml:space="preserve"> Time!V$65</f>
        <v>0</v>
      </c>
      <c r="W310" s="473">
        <f xml:space="preserve"> Time!W$65</f>
        <v>0</v>
      </c>
      <c r="X310" s="473">
        <f xml:space="preserve"> Time!X$65</f>
        <v>0</v>
      </c>
      <c r="Y310" s="473">
        <f xml:space="preserve"> Time!Y$65</f>
        <v>0</v>
      </c>
      <c r="Z310" s="473">
        <f xml:space="preserve"> Time!Z$65</f>
        <v>0</v>
      </c>
      <c r="AA310" s="473">
        <f xml:space="preserve"> Time!AA$65</f>
        <v>0</v>
      </c>
      <c r="AB310" s="473">
        <f xml:space="preserve"> Time!AB$65</f>
        <v>0</v>
      </c>
      <c r="AC310" s="428"/>
    </row>
    <row r="311" spans="1:29" s="374" customFormat="1" hidden="1" outlineLevel="2">
      <c r="A311" s="396"/>
      <c r="B311" s="396"/>
      <c r="C311" s="377"/>
      <c r="D311" s="378"/>
      <c r="E311" s="378" t="s">
        <v>705</v>
      </c>
      <c r="F311" s="532">
        <f>IF(SUM(J311:AB311)&lt;&gt;0,1,0)</f>
        <v>0</v>
      </c>
      <c r="G311" s="378" t="s">
        <v>698</v>
      </c>
      <c r="H311" s="378"/>
      <c r="I311" s="378"/>
      <c r="J311" s="378">
        <f>IF(J308=J309,0,1)*J310</f>
        <v>0</v>
      </c>
      <c r="K311" s="378">
        <f t="shared" ref="K311" si="184">IF(K308=K309,0,1)*K310</f>
        <v>0</v>
      </c>
      <c r="L311" s="378">
        <f t="shared" ref="L311" si="185">IF(L308=L309,0,1)*L310</f>
        <v>0</v>
      </c>
      <c r="M311" s="378">
        <f t="shared" ref="M311" si="186">IF(M308=M309,0,1)*M310</f>
        <v>0</v>
      </c>
      <c r="N311" s="378">
        <f t="shared" ref="N311" si="187">IF(N308=N309,0,1)*N310</f>
        <v>0</v>
      </c>
      <c r="O311" s="378">
        <f t="shared" ref="O311" si="188">IF(O308=O309,0,1)*O310</f>
        <v>0</v>
      </c>
      <c r="P311" s="378">
        <f t="shared" ref="P311" si="189">IF(P308=P309,0,1)*P310</f>
        <v>0</v>
      </c>
      <c r="Q311" s="378">
        <f t="shared" ref="Q311" si="190">IF(Q308=Q309,0,1)*Q310</f>
        <v>0</v>
      </c>
      <c r="R311" s="378">
        <f t="shared" ref="R311" si="191">IF(R308=R309,0,1)*R310</f>
        <v>0</v>
      </c>
      <c r="S311" s="378">
        <f t="shared" ref="S311" si="192">IF(S308=S309,0,1)*S310</f>
        <v>0</v>
      </c>
      <c r="T311" s="378">
        <f t="shared" ref="T311" si="193">IF(T308=T309,0,1)*T310</f>
        <v>0</v>
      </c>
      <c r="U311" s="378">
        <f t="shared" ref="U311" si="194">IF(U308=U309,0,1)*U310</f>
        <v>0</v>
      </c>
      <c r="V311" s="378">
        <f t="shared" ref="V311" si="195">IF(V308=V309,0,1)*V310</f>
        <v>0</v>
      </c>
      <c r="W311" s="378">
        <f t="shared" ref="W311" si="196">IF(W308=W309,0,1)*W310</f>
        <v>0</v>
      </c>
      <c r="X311" s="378">
        <f t="shared" ref="X311" si="197">IF(X308=X309,0,1)*X310</f>
        <v>0</v>
      </c>
      <c r="Y311" s="378">
        <f t="shared" ref="Y311" si="198">IF(Y308=Y309,0,1)*Y310</f>
        <v>0</v>
      </c>
      <c r="Z311" s="378">
        <f t="shared" ref="Z311" si="199">IF(Z308=Z309,0,1)*Z310</f>
        <v>0</v>
      </c>
      <c r="AA311" s="378">
        <f t="shared" ref="AA311" si="200">IF(AA308=AA309,0,1)*AA310</f>
        <v>0</v>
      </c>
      <c r="AB311" s="378">
        <f t="shared" ref="AB311" si="201">IF(AB308=AB309,0,1)*AB310</f>
        <v>0</v>
      </c>
      <c r="AC311" s="428"/>
    </row>
    <row r="312" spans="1:29" s="374" customFormat="1" hidden="1" outlineLevel="1">
      <c r="A312" s="396"/>
      <c r="B312" s="396"/>
      <c r="C312" s="377"/>
      <c r="D312" s="378"/>
      <c r="E312" s="378"/>
      <c r="F312" s="378"/>
      <c r="G312" s="378"/>
      <c r="H312" s="378"/>
      <c r="I312" s="378"/>
      <c r="J312" s="378"/>
      <c r="K312" s="378"/>
      <c r="L312" s="378"/>
      <c r="M312" s="378"/>
      <c r="N312" s="378"/>
      <c r="O312" s="378"/>
      <c r="P312" s="378"/>
      <c r="Q312" s="378"/>
      <c r="R312" s="378"/>
      <c r="S312" s="378"/>
      <c r="T312" s="378"/>
      <c r="U312" s="378"/>
      <c r="V312" s="378"/>
      <c r="W312" s="378"/>
      <c r="X312" s="378"/>
      <c r="Y312" s="378"/>
      <c r="Z312" s="378"/>
      <c r="AA312" s="378"/>
      <c r="AB312" s="378"/>
      <c r="AC312" s="428"/>
    </row>
    <row r="313" spans="1:29" s="374" customFormat="1" hidden="1" outlineLevel="1">
      <c r="A313" s="396"/>
      <c r="B313" s="396" t="s">
        <v>788</v>
      </c>
      <c r="C313" s="377"/>
      <c r="D313" s="378"/>
      <c r="E313" s="378"/>
      <c r="F313" s="378"/>
      <c r="G313" s="378"/>
      <c r="H313" s="378"/>
      <c r="I313" s="378"/>
      <c r="J313" s="378"/>
      <c r="K313" s="378"/>
      <c r="L313" s="378"/>
      <c r="M313" s="378"/>
      <c r="N313" s="378"/>
      <c r="O313" s="378"/>
      <c r="P313" s="378"/>
      <c r="Q313" s="378"/>
      <c r="R313" s="378"/>
      <c r="S313" s="378"/>
      <c r="T313" s="378"/>
      <c r="U313" s="378"/>
      <c r="V313" s="378"/>
      <c r="W313" s="378"/>
      <c r="X313" s="378"/>
      <c r="Y313" s="378"/>
      <c r="Z313" s="378"/>
      <c r="AA313" s="378"/>
      <c r="AB313" s="378"/>
      <c r="AC313" s="428"/>
    </row>
    <row r="314" spans="1:29" s="374" customFormat="1" ht="5.25" hidden="1" customHeight="1" outlineLevel="2">
      <c r="A314" s="396"/>
      <c r="B314" s="396"/>
      <c r="C314" s="377"/>
      <c r="D314" s="378"/>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428"/>
    </row>
    <row r="315" spans="1:29" s="374" customFormat="1" hidden="1" outlineLevel="2">
      <c r="A315" s="396"/>
      <c r="B315" s="396"/>
      <c r="C315" s="377"/>
      <c r="D315" s="378"/>
      <c r="E315" s="378" t="str">
        <f xml:space="preserve"> E$152</f>
        <v>RPI: November year on year % - Override data</v>
      </c>
      <c r="F315" s="378">
        <f t="shared" ref="F315:AB315" si="202" xml:space="preserve"> F$152</f>
        <v>0</v>
      </c>
      <c r="G315" s="378" t="str">
        <f t="shared" si="202"/>
        <v xml:space="preserve"> nr </v>
      </c>
      <c r="H315" s="378">
        <f t="shared" si="202"/>
        <v>0</v>
      </c>
      <c r="I315" s="378">
        <f t="shared" si="202"/>
        <v>0</v>
      </c>
      <c r="J315" s="534">
        <f t="shared" si="202"/>
        <v>0</v>
      </c>
      <c r="K315" s="534">
        <f t="shared" si="202"/>
        <v>2.9769392033542896E-2</v>
      </c>
      <c r="L315" s="534">
        <f t="shared" si="202"/>
        <v>2.6465798045602673E-2</v>
      </c>
      <c r="M315" s="534">
        <f t="shared" si="202"/>
        <v>1.983339944466489E-2</v>
      </c>
      <c r="N315" s="534">
        <f t="shared" si="202"/>
        <v>1.0501750291715295E-2</v>
      </c>
      <c r="O315" s="534">
        <f t="shared" si="202"/>
        <v>2.1939953810623525E-2</v>
      </c>
      <c r="P315" s="534">
        <f t="shared" si="202"/>
        <v>3.8794726930320156E-2</v>
      </c>
      <c r="Q315" s="534">
        <f t="shared" si="202"/>
        <v>3.1907179115300943E-2</v>
      </c>
      <c r="R315" s="534">
        <f t="shared" si="202"/>
        <v>3.1089286235452596E-2</v>
      </c>
      <c r="S315" s="534">
        <f t="shared" si="202"/>
        <v>2.7916629489431743E-2</v>
      </c>
      <c r="T315" s="534">
        <f t="shared" si="202"/>
        <v>2.9833184821123959E-2</v>
      </c>
      <c r="U315" s="534">
        <f t="shared" si="202"/>
        <v>3.1833185109294782E-2</v>
      </c>
      <c r="V315" s="534">
        <f t="shared" si="202"/>
        <v>3.2000000000000473E-2</v>
      </c>
      <c r="W315" s="534">
        <f t="shared" si="202"/>
        <v>3.200000000000025E-2</v>
      </c>
      <c r="X315" s="534">
        <f t="shared" si="202"/>
        <v>0</v>
      </c>
      <c r="Y315" s="534">
        <f t="shared" si="202"/>
        <v>0</v>
      </c>
      <c r="Z315" s="534">
        <f t="shared" si="202"/>
        <v>0</v>
      </c>
      <c r="AA315" s="534">
        <f t="shared" si="202"/>
        <v>0</v>
      </c>
      <c r="AB315" s="534">
        <f t="shared" si="202"/>
        <v>0</v>
      </c>
      <c r="AC315" s="428"/>
    </row>
    <row r="316" spans="1:29" s="374" customFormat="1" hidden="1" outlineLevel="2">
      <c r="A316" s="396"/>
      <c r="B316" s="396"/>
      <c r="C316" s="377"/>
      <c r="D316" s="378"/>
      <c r="E316" s="378" t="str">
        <f xml:space="preserve"> E$100</f>
        <v>RPI: November year on year % - ONS data</v>
      </c>
      <c r="F316" s="378">
        <f t="shared" ref="F316:AB316" si="203" xml:space="preserve"> F$100</f>
        <v>0</v>
      </c>
      <c r="G316" s="378" t="str">
        <f t="shared" si="203"/>
        <v xml:space="preserve"> nr </v>
      </c>
      <c r="H316" s="378">
        <f t="shared" si="203"/>
        <v>0</v>
      </c>
      <c r="I316" s="378">
        <f t="shared" si="203"/>
        <v>0</v>
      </c>
      <c r="J316" s="534">
        <f t="shared" si="203"/>
        <v>0</v>
      </c>
      <c r="K316" s="534">
        <f t="shared" si="203"/>
        <v>2.9769392033542896E-2</v>
      </c>
      <c r="L316" s="534">
        <f t="shared" si="203"/>
        <v>2.6465798045602673E-2</v>
      </c>
      <c r="M316" s="534">
        <f t="shared" si="203"/>
        <v>1.983339944466489E-2</v>
      </c>
      <c r="N316" s="534">
        <f t="shared" si="203"/>
        <v>1.0501750291715295E-2</v>
      </c>
      <c r="O316" s="534">
        <f t="shared" si="203"/>
        <v>2.1939953810623525E-2</v>
      </c>
      <c r="P316" s="534">
        <f t="shared" si="203"/>
        <v>3.8794726930320156E-2</v>
      </c>
      <c r="Q316" s="534">
        <f t="shared" si="203"/>
        <v>0</v>
      </c>
      <c r="R316" s="534">
        <f t="shared" si="203"/>
        <v>0</v>
      </c>
      <c r="S316" s="534">
        <f t="shared" si="203"/>
        <v>0</v>
      </c>
      <c r="T316" s="534">
        <f t="shared" si="203"/>
        <v>0</v>
      </c>
      <c r="U316" s="534">
        <f t="shared" si="203"/>
        <v>0</v>
      </c>
      <c r="V316" s="534">
        <f t="shared" si="203"/>
        <v>0</v>
      </c>
      <c r="W316" s="534">
        <f t="shared" si="203"/>
        <v>0</v>
      </c>
      <c r="X316" s="534">
        <f t="shared" si="203"/>
        <v>0</v>
      </c>
      <c r="Y316" s="534">
        <f t="shared" si="203"/>
        <v>0</v>
      </c>
      <c r="Z316" s="534">
        <f t="shared" si="203"/>
        <v>0</v>
      </c>
      <c r="AA316" s="534">
        <f t="shared" si="203"/>
        <v>0</v>
      </c>
      <c r="AB316" s="534">
        <f t="shared" si="203"/>
        <v>0</v>
      </c>
      <c r="AC316" s="428"/>
    </row>
    <row r="317" spans="1:29" s="374" customFormat="1" hidden="1" outlineLevel="2">
      <c r="A317" s="396"/>
      <c r="B317" s="396"/>
      <c r="C317" s="377"/>
      <c r="D317" s="378"/>
      <c r="E317" s="473" t="str">
        <f xml:space="preserve"> Time!E$65</f>
        <v>Actual period flag</v>
      </c>
      <c r="F317" s="473">
        <f xml:space="preserve"> Time!F$65</f>
        <v>0</v>
      </c>
      <c r="G317" s="473" t="str">
        <f xml:space="preserve"> Time!G$65</f>
        <v>flag</v>
      </c>
      <c r="H317" s="473">
        <f xml:space="preserve"> Time!H$65</f>
        <v>7</v>
      </c>
      <c r="I317" s="473">
        <f xml:space="preserve"> Time!I$65</f>
        <v>0</v>
      </c>
      <c r="J317" s="473">
        <f xml:space="preserve"> Time!J$65</f>
        <v>1</v>
      </c>
      <c r="K317" s="473">
        <f xml:space="preserve"> Time!K$65</f>
        <v>1</v>
      </c>
      <c r="L317" s="473">
        <f xml:space="preserve"> Time!L$65</f>
        <v>1</v>
      </c>
      <c r="M317" s="473">
        <f xml:space="preserve"> Time!M$65</f>
        <v>1</v>
      </c>
      <c r="N317" s="473">
        <f xml:space="preserve"> Time!N$65</f>
        <v>1</v>
      </c>
      <c r="O317" s="473">
        <f xml:space="preserve"> Time!O$65</f>
        <v>1</v>
      </c>
      <c r="P317" s="473">
        <f xml:space="preserve"> Time!P$65</f>
        <v>1</v>
      </c>
      <c r="Q317" s="473">
        <f xml:space="preserve"> Time!Q$65</f>
        <v>0</v>
      </c>
      <c r="R317" s="473">
        <f xml:space="preserve"> Time!R$65</f>
        <v>0</v>
      </c>
      <c r="S317" s="473">
        <f xml:space="preserve"> Time!S$65</f>
        <v>0</v>
      </c>
      <c r="T317" s="473">
        <f xml:space="preserve"> Time!T$65</f>
        <v>0</v>
      </c>
      <c r="U317" s="473">
        <f xml:space="preserve"> Time!U$65</f>
        <v>0</v>
      </c>
      <c r="V317" s="473">
        <f xml:space="preserve"> Time!V$65</f>
        <v>0</v>
      </c>
      <c r="W317" s="473">
        <f xml:space="preserve"> Time!W$65</f>
        <v>0</v>
      </c>
      <c r="X317" s="473">
        <f xml:space="preserve"> Time!X$65</f>
        <v>0</v>
      </c>
      <c r="Y317" s="473">
        <f xml:space="preserve"> Time!Y$65</f>
        <v>0</v>
      </c>
      <c r="Z317" s="473">
        <f xml:space="preserve"> Time!Z$65</f>
        <v>0</v>
      </c>
      <c r="AA317" s="473">
        <f xml:space="preserve"> Time!AA$65</f>
        <v>0</v>
      </c>
      <c r="AB317" s="473">
        <f xml:space="preserve"> Time!AB$65</f>
        <v>0</v>
      </c>
      <c r="AC317" s="428"/>
    </row>
    <row r="318" spans="1:29" s="374" customFormat="1" hidden="1" outlineLevel="2">
      <c r="A318" s="396"/>
      <c r="B318" s="396"/>
      <c r="C318" s="377"/>
      <c r="D318" s="378"/>
      <c r="E318" s="378" t="s">
        <v>781</v>
      </c>
      <c r="F318" s="532">
        <f>IF(SUM(J318:AB318)&lt;&gt;0,1,0)</f>
        <v>0</v>
      </c>
      <c r="G318" s="378" t="s">
        <v>698</v>
      </c>
      <c r="H318" s="378"/>
      <c r="I318" s="378"/>
      <c r="J318" s="378">
        <f>IF(J315=J316,0,1)*J317</f>
        <v>0</v>
      </c>
      <c r="K318" s="378">
        <f t="shared" ref="K318:AB318" si="204">IF(K315=K316,0,1)*K317</f>
        <v>0</v>
      </c>
      <c r="L318" s="378">
        <f t="shared" si="204"/>
        <v>0</v>
      </c>
      <c r="M318" s="378">
        <f t="shared" si="204"/>
        <v>0</v>
      </c>
      <c r="N318" s="378">
        <f t="shared" si="204"/>
        <v>0</v>
      </c>
      <c r="O318" s="378">
        <f t="shared" si="204"/>
        <v>0</v>
      </c>
      <c r="P318" s="378">
        <f t="shared" si="204"/>
        <v>0</v>
      </c>
      <c r="Q318" s="378">
        <f t="shared" si="204"/>
        <v>0</v>
      </c>
      <c r="R318" s="378">
        <f t="shared" si="204"/>
        <v>0</v>
      </c>
      <c r="S318" s="378">
        <f t="shared" si="204"/>
        <v>0</v>
      </c>
      <c r="T318" s="378">
        <f t="shared" si="204"/>
        <v>0</v>
      </c>
      <c r="U318" s="378">
        <f t="shared" si="204"/>
        <v>0</v>
      </c>
      <c r="V318" s="378">
        <f t="shared" si="204"/>
        <v>0</v>
      </c>
      <c r="W318" s="378">
        <f t="shared" si="204"/>
        <v>0</v>
      </c>
      <c r="X318" s="378">
        <f t="shared" si="204"/>
        <v>0</v>
      </c>
      <c r="Y318" s="378">
        <f t="shared" si="204"/>
        <v>0</v>
      </c>
      <c r="Z318" s="378">
        <f t="shared" si="204"/>
        <v>0</v>
      </c>
      <c r="AA318" s="378">
        <f t="shared" si="204"/>
        <v>0</v>
      </c>
      <c r="AB318" s="378">
        <f t="shared" si="204"/>
        <v>0</v>
      </c>
      <c r="AC318" s="428"/>
    </row>
    <row r="319" spans="1:29" s="374" customFormat="1" hidden="1" outlineLevel="2">
      <c r="A319" s="396"/>
      <c r="B319" s="396"/>
      <c r="C319" s="377"/>
      <c r="D319" s="378"/>
      <c r="E319" s="378"/>
      <c r="F319" s="378"/>
      <c r="G319" s="378"/>
      <c r="H319" s="378"/>
      <c r="I319" s="378"/>
      <c r="J319" s="534"/>
      <c r="K319" s="534"/>
      <c r="L319" s="534"/>
      <c r="M319" s="534"/>
      <c r="N319" s="534"/>
      <c r="O319" s="534"/>
      <c r="P319" s="534"/>
      <c r="Q319" s="534"/>
      <c r="R319" s="534"/>
      <c r="S319" s="534"/>
      <c r="T319" s="534"/>
      <c r="U319" s="534"/>
      <c r="V319" s="534"/>
      <c r="W319" s="534"/>
      <c r="X319" s="534"/>
      <c r="Y319" s="534"/>
      <c r="Z319" s="534"/>
      <c r="AA319" s="534"/>
      <c r="AB319" s="534"/>
      <c r="AC319" s="428"/>
    </row>
    <row r="320" spans="1:29" s="374" customFormat="1" hidden="1" outlineLevel="2">
      <c r="A320" s="396"/>
      <c r="B320" s="396"/>
      <c r="C320" s="377"/>
      <c r="D320" s="378"/>
      <c r="E320" s="378" t="str">
        <f xml:space="preserve"> E$153</f>
        <v>RPI: Financial year average indices year on year % - Override data</v>
      </c>
      <c r="F320" s="378">
        <f t="shared" ref="F320:AB320" si="205" xml:space="preserve"> F$153</f>
        <v>0</v>
      </c>
      <c r="G320" s="378" t="str">
        <f t="shared" si="205"/>
        <v xml:space="preserve"> nr </v>
      </c>
      <c r="H320" s="378">
        <f t="shared" si="205"/>
        <v>0</v>
      </c>
      <c r="I320" s="378">
        <f t="shared" si="205"/>
        <v>0</v>
      </c>
      <c r="J320" s="534">
        <f t="shared" si="205"/>
        <v>0</v>
      </c>
      <c r="K320" s="534">
        <f t="shared" si="205"/>
        <v>3.0897791510129391E-2</v>
      </c>
      <c r="L320" s="534">
        <f t="shared" si="205"/>
        <v>2.8847791287762714E-2</v>
      </c>
      <c r="M320" s="534">
        <f t="shared" si="205"/>
        <v>1.9597457627118731E-2</v>
      </c>
      <c r="N320" s="534">
        <f t="shared" si="205"/>
        <v>1.0779220779220777E-2</v>
      </c>
      <c r="O320" s="534">
        <f t="shared" si="205"/>
        <v>2.1424900424001248E-2</v>
      </c>
      <c r="P320" s="534">
        <f t="shared" si="205"/>
        <v>3.7422560457875953E-2</v>
      </c>
      <c r="Q320" s="534">
        <f t="shared" si="205"/>
        <v>3.0555639758707454E-2</v>
      </c>
      <c r="R320" s="534">
        <f t="shared" si="205"/>
        <v>3.1522140708501123E-2</v>
      </c>
      <c r="S320" s="534">
        <f t="shared" si="205"/>
        <v>2.8729732247137152E-2</v>
      </c>
      <c r="T320" s="534">
        <f t="shared" si="205"/>
        <v>2.9587648685595047E-2</v>
      </c>
      <c r="U320" s="534">
        <f t="shared" si="205"/>
        <v>3.1503683270760252E-2</v>
      </c>
      <c r="V320" s="534">
        <f t="shared" si="205"/>
        <v>3.2000000000000473E-2</v>
      </c>
      <c r="W320" s="534">
        <f t="shared" si="205"/>
        <v>3.2000000000000028E-2</v>
      </c>
      <c r="X320" s="534">
        <f t="shared" si="205"/>
        <v>0</v>
      </c>
      <c r="Y320" s="534">
        <f t="shared" si="205"/>
        <v>0</v>
      </c>
      <c r="Z320" s="534">
        <f t="shared" si="205"/>
        <v>0</v>
      </c>
      <c r="AA320" s="534">
        <f t="shared" si="205"/>
        <v>0</v>
      </c>
      <c r="AB320" s="534">
        <f t="shared" si="205"/>
        <v>0</v>
      </c>
      <c r="AC320" s="428"/>
    </row>
    <row r="321" spans="1:29" s="374" customFormat="1" hidden="1" outlineLevel="2">
      <c r="A321" s="396"/>
      <c r="B321" s="396"/>
      <c r="C321" s="377"/>
      <c r="D321" s="378"/>
      <c r="E321" s="378" t="str">
        <f xml:space="preserve"> E$101</f>
        <v>RPI: Financial year average indices year on year % - ONS data</v>
      </c>
      <c r="F321" s="378">
        <f t="shared" ref="F321:AB321" si="206" xml:space="preserve"> F$101</f>
        <v>0</v>
      </c>
      <c r="G321" s="378" t="str">
        <f t="shared" si="206"/>
        <v xml:space="preserve"> nr </v>
      </c>
      <c r="H321" s="378">
        <f t="shared" si="206"/>
        <v>0</v>
      </c>
      <c r="I321" s="378">
        <f t="shared" si="206"/>
        <v>0</v>
      </c>
      <c r="J321" s="534">
        <f t="shared" si="206"/>
        <v>0</v>
      </c>
      <c r="K321" s="534">
        <f t="shared" si="206"/>
        <v>3.0897791510129391E-2</v>
      </c>
      <c r="L321" s="534">
        <f t="shared" si="206"/>
        <v>2.8847791287762714E-2</v>
      </c>
      <c r="M321" s="534">
        <f t="shared" si="206"/>
        <v>1.9597457627118731E-2</v>
      </c>
      <c r="N321" s="534">
        <f t="shared" si="206"/>
        <v>1.0779220779220777E-2</v>
      </c>
      <c r="O321" s="534">
        <f t="shared" si="206"/>
        <v>2.1424900424001248E-2</v>
      </c>
      <c r="P321" s="534">
        <f t="shared" si="206"/>
        <v>3.7422560457875953E-2</v>
      </c>
      <c r="Q321" s="534">
        <f t="shared" si="206"/>
        <v>0</v>
      </c>
      <c r="R321" s="534">
        <f t="shared" si="206"/>
        <v>0</v>
      </c>
      <c r="S321" s="534">
        <f t="shared" si="206"/>
        <v>0</v>
      </c>
      <c r="T321" s="534">
        <f t="shared" si="206"/>
        <v>0</v>
      </c>
      <c r="U321" s="534">
        <f t="shared" si="206"/>
        <v>0</v>
      </c>
      <c r="V321" s="534">
        <f t="shared" si="206"/>
        <v>0</v>
      </c>
      <c r="W321" s="534">
        <f t="shared" si="206"/>
        <v>0</v>
      </c>
      <c r="X321" s="534">
        <f t="shared" si="206"/>
        <v>0</v>
      </c>
      <c r="Y321" s="534">
        <f t="shared" si="206"/>
        <v>0</v>
      </c>
      <c r="Z321" s="534">
        <f t="shared" si="206"/>
        <v>0</v>
      </c>
      <c r="AA321" s="534">
        <f t="shared" si="206"/>
        <v>0</v>
      </c>
      <c r="AB321" s="534">
        <f t="shared" si="206"/>
        <v>0</v>
      </c>
      <c r="AC321" s="428"/>
    </row>
    <row r="322" spans="1:29" s="374" customFormat="1" hidden="1" outlineLevel="2">
      <c r="A322" s="396"/>
      <c r="B322" s="396"/>
      <c r="C322" s="377"/>
      <c r="D322" s="378"/>
      <c r="E322" s="473" t="str">
        <f xml:space="preserve"> Time!E$65</f>
        <v>Actual period flag</v>
      </c>
      <c r="F322" s="473">
        <f xml:space="preserve"> Time!F$65</f>
        <v>0</v>
      </c>
      <c r="G322" s="473" t="str">
        <f xml:space="preserve"> Time!G$65</f>
        <v>flag</v>
      </c>
      <c r="H322" s="473">
        <f xml:space="preserve"> Time!H$65</f>
        <v>7</v>
      </c>
      <c r="I322" s="473">
        <f xml:space="preserve"> Time!I$65</f>
        <v>0</v>
      </c>
      <c r="J322" s="473">
        <f xml:space="preserve"> Time!J$65</f>
        <v>1</v>
      </c>
      <c r="K322" s="473">
        <f xml:space="preserve"> Time!K$65</f>
        <v>1</v>
      </c>
      <c r="L322" s="473">
        <f xml:space="preserve"> Time!L$65</f>
        <v>1</v>
      </c>
      <c r="M322" s="473">
        <f xml:space="preserve"> Time!M$65</f>
        <v>1</v>
      </c>
      <c r="N322" s="473">
        <f xml:space="preserve"> Time!N$65</f>
        <v>1</v>
      </c>
      <c r="O322" s="473">
        <f xml:space="preserve"> Time!O$65</f>
        <v>1</v>
      </c>
      <c r="P322" s="473">
        <f xml:space="preserve"> Time!P$65</f>
        <v>1</v>
      </c>
      <c r="Q322" s="473">
        <f xml:space="preserve"> Time!Q$65</f>
        <v>0</v>
      </c>
      <c r="R322" s="473">
        <f xml:space="preserve"> Time!R$65</f>
        <v>0</v>
      </c>
      <c r="S322" s="473">
        <f xml:space="preserve"> Time!S$65</f>
        <v>0</v>
      </c>
      <c r="T322" s="473">
        <f xml:space="preserve"> Time!T$65</f>
        <v>0</v>
      </c>
      <c r="U322" s="473">
        <f xml:space="preserve"> Time!U$65</f>
        <v>0</v>
      </c>
      <c r="V322" s="473">
        <f xml:space="preserve"> Time!V$65</f>
        <v>0</v>
      </c>
      <c r="W322" s="473">
        <f xml:space="preserve"> Time!W$65</f>
        <v>0</v>
      </c>
      <c r="X322" s="473">
        <f xml:space="preserve"> Time!X$65</f>
        <v>0</v>
      </c>
      <c r="Y322" s="473">
        <f xml:space="preserve"> Time!Y$65</f>
        <v>0</v>
      </c>
      <c r="Z322" s="473">
        <f xml:space="preserve"> Time!Z$65</f>
        <v>0</v>
      </c>
      <c r="AA322" s="473">
        <f xml:space="preserve"> Time!AA$65</f>
        <v>0</v>
      </c>
      <c r="AB322" s="473">
        <f xml:space="preserve"> Time!AB$65</f>
        <v>0</v>
      </c>
      <c r="AC322" s="428"/>
    </row>
    <row r="323" spans="1:29" s="374" customFormat="1" hidden="1" outlineLevel="2">
      <c r="A323" s="396"/>
      <c r="B323" s="396"/>
      <c r="C323" s="377"/>
      <c r="D323" s="378"/>
      <c r="E323" s="378" t="s">
        <v>782</v>
      </c>
      <c r="F323" s="532">
        <f>IF(SUM(J323:AB323)&lt;&gt;0,1,0)</f>
        <v>0</v>
      </c>
      <c r="G323" s="378" t="s">
        <v>698</v>
      </c>
      <c r="H323" s="378"/>
      <c r="I323" s="378"/>
      <c r="J323" s="378">
        <f>IF(J320=J321,0,1)*J322</f>
        <v>0</v>
      </c>
      <c r="K323" s="378">
        <f t="shared" ref="K323:AB323" si="207">IF(K320=K321,0,1)*K322</f>
        <v>0</v>
      </c>
      <c r="L323" s="378">
        <f t="shared" si="207"/>
        <v>0</v>
      </c>
      <c r="M323" s="378">
        <f t="shared" si="207"/>
        <v>0</v>
      </c>
      <c r="N323" s="378">
        <f t="shared" si="207"/>
        <v>0</v>
      </c>
      <c r="O323" s="378">
        <f t="shared" si="207"/>
        <v>0</v>
      </c>
      <c r="P323" s="378">
        <f t="shared" si="207"/>
        <v>0</v>
      </c>
      <c r="Q323" s="378">
        <f t="shared" si="207"/>
        <v>0</v>
      </c>
      <c r="R323" s="378">
        <f t="shared" si="207"/>
        <v>0</v>
      </c>
      <c r="S323" s="378">
        <f t="shared" si="207"/>
        <v>0</v>
      </c>
      <c r="T323" s="378">
        <f t="shared" si="207"/>
        <v>0</v>
      </c>
      <c r="U323" s="378">
        <f t="shared" si="207"/>
        <v>0</v>
      </c>
      <c r="V323" s="378">
        <f t="shared" si="207"/>
        <v>0</v>
      </c>
      <c r="W323" s="378">
        <f t="shared" si="207"/>
        <v>0</v>
      </c>
      <c r="X323" s="378">
        <f t="shared" si="207"/>
        <v>0</v>
      </c>
      <c r="Y323" s="378">
        <f t="shared" si="207"/>
        <v>0</v>
      </c>
      <c r="Z323" s="378">
        <f t="shared" si="207"/>
        <v>0</v>
      </c>
      <c r="AA323" s="378">
        <f t="shared" si="207"/>
        <v>0</v>
      </c>
      <c r="AB323" s="378">
        <f t="shared" si="207"/>
        <v>0</v>
      </c>
      <c r="AC323" s="428"/>
    </row>
    <row r="324" spans="1:29" s="374" customFormat="1" hidden="1" outlineLevel="2">
      <c r="A324" s="396"/>
      <c r="B324" s="396"/>
      <c r="C324" s="377"/>
      <c r="D324" s="378"/>
      <c r="E324" s="378"/>
      <c r="F324" s="378"/>
      <c r="G324" s="378"/>
      <c r="H324" s="378"/>
      <c r="I324" s="378"/>
      <c r="J324" s="534"/>
      <c r="K324" s="534"/>
      <c r="L324" s="534"/>
      <c r="M324" s="534"/>
      <c r="N324" s="534"/>
      <c r="O324" s="534"/>
      <c r="P324" s="534"/>
      <c r="Q324" s="534"/>
      <c r="R324" s="534"/>
      <c r="S324" s="534"/>
      <c r="T324" s="534"/>
      <c r="U324" s="534"/>
      <c r="V324" s="534"/>
      <c r="W324" s="534"/>
      <c r="X324" s="534"/>
      <c r="Y324" s="534"/>
      <c r="Z324" s="534"/>
      <c r="AA324" s="534"/>
      <c r="AB324" s="534"/>
      <c r="AC324" s="428"/>
    </row>
    <row r="325" spans="1:29" s="374" customFormat="1" hidden="1" outlineLevel="2">
      <c r="A325" s="396"/>
      <c r="B325" s="396"/>
      <c r="C325" s="377"/>
      <c r="D325" s="378"/>
      <c r="E325" s="378" t="str">
        <f xml:space="preserve"> E$154</f>
        <v>RPI: Financial year end indices year on year % - Override data</v>
      </c>
      <c r="F325" s="378">
        <f t="shared" ref="F325:AB325" si="208" xml:space="preserve"> F$154</f>
        <v>0</v>
      </c>
      <c r="G325" s="378" t="str">
        <f t="shared" si="208"/>
        <v xml:space="preserve"> nr </v>
      </c>
      <c r="H325" s="378">
        <f t="shared" si="208"/>
        <v>0</v>
      </c>
      <c r="I325" s="378">
        <f t="shared" si="208"/>
        <v>0</v>
      </c>
      <c r="J325" s="534">
        <f t="shared" si="208"/>
        <v>0</v>
      </c>
      <c r="K325" s="534">
        <f t="shared" si="208"/>
        <v>3.2807308970099536E-2</v>
      </c>
      <c r="L325" s="534">
        <f t="shared" si="208"/>
        <v>2.4527543224768911E-2</v>
      </c>
      <c r="M325" s="534">
        <f t="shared" si="208"/>
        <v>9.0266875981162009E-3</v>
      </c>
      <c r="N325" s="534">
        <f t="shared" si="208"/>
        <v>1.5558148580318898E-2</v>
      </c>
      <c r="O325" s="534">
        <f t="shared" si="208"/>
        <v>3.1405591727307502E-2</v>
      </c>
      <c r="P325" s="534">
        <f t="shared" si="208"/>
        <v>3.3419977720014815E-2</v>
      </c>
      <c r="Q325" s="534">
        <f t="shared" si="208"/>
        <v>2.4434063959755781E-2</v>
      </c>
      <c r="R325" s="534">
        <f t="shared" si="208"/>
        <v>3.8715075829605539E-2</v>
      </c>
      <c r="S325" s="534">
        <f t="shared" si="208"/>
        <v>2.8499635627448061E-2</v>
      </c>
      <c r="T325" s="534">
        <f t="shared" si="208"/>
        <v>3.0499636334166969E-2</v>
      </c>
      <c r="U325" s="534">
        <f t="shared" si="208"/>
        <v>3.2000000000000473E-2</v>
      </c>
      <c r="V325" s="534">
        <f t="shared" si="208"/>
        <v>3.200000000000025E-2</v>
      </c>
      <c r="W325" s="534">
        <f t="shared" si="208"/>
        <v>3.2000000000000473E-2</v>
      </c>
      <c r="X325" s="534">
        <f t="shared" si="208"/>
        <v>0</v>
      </c>
      <c r="Y325" s="534">
        <f t="shared" si="208"/>
        <v>0</v>
      </c>
      <c r="Z325" s="534">
        <f t="shared" si="208"/>
        <v>0</v>
      </c>
      <c r="AA325" s="534">
        <f t="shared" si="208"/>
        <v>0</v>
      </c>
      <c r="AB325" s="534">
        <f t="shared" si="208"/>
        <v>0</v>
      </c>
      <c r="AC325" s="428"/>
    </row>
    <row r="326" spans="1:29" s="374" customFormat="1" hidden="1" outlineLevel="2">
      <c r="A326" s="396"/>
      <c r="B326" s="396"/>
      <c r="C326" s="377"/>
      <c r="D326" s="378"/>
      <c r="E326" s="378" t="str">
        <f xml:space="preserve"> E$102</f>
        <v>RPI: Financial year end indices year on year % - ONS data</v>
      </c>
      <c r="F326" s="378">
        <f t="shared" ref="F326:AB326" si="209" xml:space="preserve"> F$102</f>
        <v>0</v>
      </c>
      <c r="G326" s="378" t="str">
        <f t="shared" si="209"/>
        <v xml:space="preserve"> nr </v>
      </c>
      <c r="H326" s="378">
        <f t="shared" si="209"/>
        <v>0</v>
      </c>
      <c r="I326" s="378">
        <f t="shared" si="209"/>
        <v>0</v>
      </c>
      <c r="J326" s="534">
        <f t="shared" si="209"/>
        <v>0</v>
      </c>
      <c r="K326" s="534">
        <f t="shared" si="209"/>
        <v>3.2807308970099536E-2</v>
      </c>
      <c r="L326" s="534">
        <f t="shared" si="209"/>
        <v>2.4527543224768911E-2</v>
      </c>
      <c r="M326" s="534">
        <f t="shared" si="209"/>
        <v>9.0266875981162009E-3</v>
      </c>
      <c r="N326" s="534">
        <f t="shared" si="209"/>
        <v>1.5558148580318898E-2</v>
      </c>
      <c r="O326" s="534">
        <f t="shared" si="209"/>
        <v>3.1405591727307502E-2</v>
      </c>
      <c r="P326" s="534">
        <f t="shared" si="209"/>
        <v>3.3419977720014815E-2</v>
      </c>
      <c r="Q326" s="534">
        <f t="shared" si="209"/>
        <v>0</v>
      </c>
      <c r="R326" s="534">
        <f t="shared" si="209"/>
        <v>0</v>
      </c>
      <c r="S326" s="534">
        <f t="shared" si="209"/>
        <v>0</v>
      </c>
      <c r="T326" s="534">
        <f t="shared" si="209"/>
        <v>0</v>
      </c>
      <c r="U326" s="534">
        <f t="shared" si="209"/>
        <v>0</v>
      </c>
      <c r="V326" s="534">
        <f t="shared" si="209"/>
        <v>0</v>
      </c>
      <c r="W326" s="534">
        <f t="shared" si="209"/>
        <v>0</v>
      </c>
      <c r="X326" s="534">
        <f t="shared" si="209"/>
        <v>0</v>
      </c>
      <c r="Y326" s="534">
        <f t="shared" si="209"/>
        <v>0</v>
      </c>
      <c r="Z326" s="534">
        <f t="shared" si="209"/>
        <v>0</v>
      </c>
      <c r="AA326" s="534">
        <f t="shared" si="209"/>
        <v>0</v>
      </c>
      <c r="AB326" s="534">
        <f t="shared" si="209"/>
        <v>0</v>
      </c>
      <c r="AC326" s="428"/>
    </row>
    <row r="327" spans="1:29" s="374" customFormat="1" hidden="1" outlineLevel="2">
      <c r="A327" s="396"/>
      <c r="B327" s="396"/>
      <c r="C327" s="377"/>
      <c r="D327" s="378"/>
      <c r="E327" s="473" t="str">
        <f xml:space="preserve"> Time!E$65</f>
        <v>Actual period flag</v>
      </c>
      <c r="F327" s="473">
        <f xml:space="preserve"> Time!F$65</f>
        <v>0</v>
      </c>
      <c r="G327" s="473" t="str">
        <f xml:space="preserve"> Time!G$65</f>
        <v>flag</v>
      </c>
      <c r="H327" s="473">
        <f xml:space="preserve"> Time!H$65</f>
        <v>7</v>
      </c>
      <c r="I327" s="473">
        <f xml:space="preserve"> Time!I$65</f>
        <v>0</v>
      </c>
      <c r="J327" s="473">
        <f xml:space="preserve"> Time!J$65</f>
        <v>1</v>
      </c>
      <c r="K327" s="473">
        <f xml:space="preserve"> Time!K$65</f>
        <v>1</v>
      </c>
      <c r="L327" s="473">
        <f xml:space="preserve"> Time!L$65</f>
        <v>1</v>
      </c>
      <c r="M327" s="473">
        <f xml:space="preserve"> Time!M$65</f>
        <v>1</v>
      </c>
      <c r="N327" s="473">
        <f xml:space="preserve"> Time!N$65</f>
        <v>1</v>
      </c>
      <c r="O327" s="473">
        <f xml:space="preserve"> Time!O$65</f>
        <v>1</v>
      </c>
      <c r="P327" s="473">
        <f xml:space="preserve"> Time!P$65</f>
        <v>1</v>
      </c>
      <c r="Q327" s="473">
        <f xml:space="preserve"> Time!Q$65</f>
        <v>0</v>
      </c>
      <c r="R327" s="473">
        <f xml:space="preserve"> Time!R$65</f>
        <v>0</v>
      </c>
      <c r="S327" s="473">
        <f xml:space="preserve"> Time!S$65</f>
        <v>0</v>
      </c>
      <c r="T327" s="473">
        <f xml:space="preserve"> Time!T$65</f>
        <v>0</v>
      </c>
      <c r="U327" s="473">
        <f xml:space="preserve"> Time!U$65</f>
        <v>0</v>
      </c>
      <c r="V327" s="473">
        <f xml:space="preserve"> Time!V$65</f>
        <v>0</v>
      </c>
      <c r="W327" s="473">
        <f xml:space="preserve"> Time!W$65</f>
        <v>0</v>
      </c>
      <c r="X327" s="473">
        <f xml:space="preserve"> Time!X$65</f>
        <v>0</v>
      </c>
      <c r="Y327" s="473">
        <f xml:space="preserve"> Time!Y$65</f>
        <v>0</v>
      </c>
      <c r="Z327" s="473">
        <f xml:space="preserve"> Time!Z$65</f>
        <v>0</v>
      </c>
      <c r="AA327" s="473">
        <f xml:space="preserve"> Time!AA$65</f>
        <v>0</v>
      </c>
      <c r="AB327" s="473">
        <f xml:space="preserve"> Time!AB$65</f>
        <v>0</v>
      </c>
      <c r="AC327" s="428"/>
    </row>
    <row r="328" spans="1:29" s="374" customFormat="1" hidden="1" outlineLevel="2">
      <c r="A328" s="396"/>
      <c r="B328" s="396"/>
      <c r="C328" s="377"/>
      <c r="D328" s="378"/>
      <c r="E328" s="378" t="s">
        <v>783</v>
      </c>
      <c r="F328" s="532">
        <f>IF(SUM(J328:AB328)&lt;&gt;0,1,0)</f>
        <v>0</v>
      </c>
      <c r="G328" s="378" t="s">
        <v>698</v>
      </c>
      <c r="H328" s="378"/>
      <c r="I328" s="378"/>
      <c r="J328" s="378">
        <f>IF(J325=J326,0,1)*J327</f>
        <v>0</v>
      </c>
      <c r="K328" s="378">
        <f t="shared" ref="K328:AB328" si="210">IF(K325=K326,0,1)*K327</f>
        <v>0</v>
      </c>
      <c r="L328" s="378">
        <f t="shared" si="210"/>
        <v>0</v>
      </c>
      <c r="M328" s="378">
        <f t="shared" si="210"/>
        <v>0</v>
      </c>
      <c r="N328" s="378">
        <f t="shared" si="210"/>
        <v>0</v>
      </c>
      <c r="O328" s="378">
        <f t="shared" si="210"/>
        <v>0</v>
      </c>
      <c r="P328" s="378">
        <f t="shared" si="210"/>
        <v>0</v>
      </c>
      <c r="Q328" s="378">
        <f t="shared" si="210"/>
        <v>0</v>
      </c>
      <c r="R328" s="378">
        <f t="shared" si="210"/>
        <v>0</v>
      </c>
      <c r="S328" s="378">
        <f t="shared" si="210"/>
        <v>0</v>
      </c>
      <c r="T328" s="378">
        <f t="shared" si="210"/>
        <v>0</v>
      </c>
      <c r="U328" s="378">
        <f t="shared" si="210"/>
        <v>0</v>
      </c>
      <c r="V328" s="378">
        <f t="shared" si="210"/>
        <v>0</v>
      </c>
      <c r="W328" s="378">
        <f t="shared" si="210"/>
        <v>0</v>
      </c>
      <c r="X328" s="378">
        <f t="shared" si="210"/>
        <v>0</v>
      </c>
      <c r="Y328" s="378">
        <f t="shared" si="210"/>
        <v>0</v>
      </c>
      <c r="Z328" s="378">
        <f t="shared" si="210"/>
        <v>0</v>
      </c>
      <c r="AA328" s="378">
        <f t="shared" si="210"/>
        <v>0</v>
      </c>
      <c r="AB328" s="378">
        <f t="shared" si="210"/>
        <v>0</v>
      </c>
      <c r="AC328" s="428"/>
    </row>
    <row r="329" spans="1:29" s="374" customFormat="1" hidden="1" outlineLevel="2">
      <c r="A329" s="396"/>
      <c r="B329" s="396"/>
      <c r="C329" s="377"/>
      <c r="D329" s="378"/>
      <c r="E329" s="378"/>
      <c r="F329" s="378"/>
      <c r="G329" s="378"/>
      <c r="H329" s="378"/>
      <c r="I329" s="378"/>
      <c r="J329" s="534"/>
      <c r="K329" s="534"/>
      <c r="L329" s="534"/>
      <c r="M329" s="534"/>
      <c r="N329" s="534"/>
      <c r="O329" s="534"/>
      <c r="P329" s="534"/>
      <c r="Q329" s="534"/>
      <c r="R329" s="534"/>
      <c r="S329" s="534"/>
      <c r="T329" s="534"/>
      <c r="U329" s="534"/>
      <c r="V329" s="534"/>
      <c r="W329" s="534"/>
      <c r="X329" s="534"/>
      <c r="Y329" s="534"/>
      <c r="Z329" s="534"/>
      <c r="AA329" s="534"/>
      <c r="AB329" s="534"/>
      <c r="AC329" s="428"/>
    </row>
    <row r="330" spans="1:29" s="374" customFormat="1" hidden="1" outlineLevel="2">
      <c r="A330" s="396"/>
      <c r="B330" s="396"/>
      <c r="C330" s="377"/>
      <c r="D330" s="378"/>
      <c r="E330" s="378" t="str">
        <f xml:space="preserve"> E$155</f>
        <v>CPIH: November year on year % - Override data</v>
      </c>
      <c r="F330" s="378">
        <f t="shared" ref="F330:AB330" si="211" xml:space="preserve"> F$155</f>
        <v>0</v>
      </c>
      <c r="G330" s="378" t="str">
        <f t="shared" si="211"/>
        <v xml:space="preserve"> nr </v>
      </c>
      <c r="H330" s="378">
        <f t="shared" si="211"/>
        <v>0</v>
      </c>
      <c r="I330" s="378">
        <f t="shared" si="211"/>
        <v>0</v>
      </c>
      <c r="J330" s="534">
        <f t="shared" si="211"/>
        <v>0</v>
      </c>
      <c r="K330" s="534">
        <f t="shared" si="211"/>
        <v>2.428722280887019E-2</v>
      </c>
      <c r="L330" s="534">
        <f t="shared" si="211"/>
        <v>1.8556701030927769E-2</v>
      </c>
      <c r="M330" s="534">
        <f t="shared" si="211"/>
        <v>1.1133603238866474E-2</v>
      </c>
      <c r="N330" s="534">
        <f t="shared" si="211"/>
        <v>4.0040040040039138E-3</v>
      </c>
      <c r="O330" s="534">
        <f t="shared" si="211"/>
        <v>1.4955134596211339E-2</v>
      </c>
      <c r="P330" s="534">
        <f t="shared" si="211"/>
        <v>2.8487229862475427E-2</v>
      </c>
      <c r="Q330" s="534">
        <f t="shared" si="211"/>
        <v>2.1012416427889313E-2</v>
      </c>
      <c r="R330" s="534">
        <f t="shared" si="211"/>
        <v>1.7874647541435307E-2</v>
      </c>
      <c r="S330" s="534">
        <f t="shared" si="211"/>
        <v>1.9916629197662017E-2</v>
      </c>
      <c r="T330" s="534">
        <f t="shared" si="211"/>
        <v>2.0000000000000906E-2</v>
      </c>
      <c r="U330" s="534">
        <f t="shared" si="211"/>
        <v>2.0916629234383644E-2</v>
      </c>
      <c r="V330" s="534">
        <f t="shared" si="211"/>
        <v>2.1000000000000796E-2</v>
      </c>
      <c r="W330" s="534">
        <f t="shared" si="211"/>
        <v>2.1000000000000796E-2</v>
      </c>
      <c r="X330" s="534">
        <f t="shared" si="211"/>
        <v>0</v>
      </c>
      <c r="Y330" s="534">
        <f t="shared" si="211"/>
        <v>0</v>
      </c>
      <c r="Z330" s="534">
        <f t="shared" si="211"/>
        <v>0</v>
      </c>
      <c r="AA330" s="534">
        <f t="shared" si="211"/>
        <v>0</v>
      </c>
      <c r="AB330" s="534">
        <f t="shared" si="211"/>
        <v>0</v>
      </c>
      <c r="AC330" s="428"/>
    </row>
    <row r="331" spans="1:29" s="374" customFormat="1" hidden="1" outlineLevel="2">
      <c r="A331" s="396"/>
      <c r="B331" s="396"/>
      <c r="C331" s="377"/>
      <c r="D331" s="378"/>
      <c r="E331" s="378" t="str">
        <f xml:space="preserve"> E$103</f>
        <v>CPIH: November year on year % - ONS data</v>
      </c>
      <c r="F331" s="378">
        <f t="shared" ref="F331:AB331" si="212" xml:space="preserve"> F$103</f>
        <v>0</v>
      </c>
      <c r="G331" s="378" t="str">
        <f t="shared" si="212"/>
        <v xml:space="preserve"> nr </v>
      </c>
      <c r="H331" s="378">
        <f t="shared" si="212"/>
        <v>0</v>
      </c>
      <c r="I331" s="378">
        <f t="shared" si="212"/>
        <v>0</v>
      </c>
      <c r="J331" s="534">
        <f t="shared" si="212"/>
        <v>0</v>
      </c>
      <c r="K331" s="534">
        <f t="shared" si="212"/>
        <v>2.428722280887019E-2</v>
      </c>
      <c r="L331" s="534">
        <f t="shared" si="212"/>
        <v>1.8556701030927769E-2</v>
      </c>
      <c r="M331" s="534">
        <f t="shared" si="212"/>
        <v>1.1133603238866474E-2</v>
      </c>
      <c r="N331" s="534">
        <f t="shared" si="212"/>
        <v>4.0040040040039138E-3</v>
      </c>
      <c r="O331" s="534">
        <f t="shared" si="212"/>
        <v>1.4955134596211339E-2</v>
      </c>
      <c r="P331" s="534">
        <f t="shared" si="212"/>
        <v>2.8487229862475427E-2</v>
      </c>
      <c r="Q331" s="534">
        <f t="shared" si="212"/>
        <v>0</v>
      </c>
      <c r="R331" s="534">
        <f t="shared" si="212"/>
        <v>0</v>
      </c>
      <c r="S331" s="534">
        <f t="shared" si="212"/>
        <v>0</v>
      </c>
      <c r="T331" s="534">
        <f t="shared" si="212"/>
        <v>0</v>
      </c>
      <c r="U331" s="534">
        <f t="shared" si="212"/>
        <v>0</v>
      </c>
      <c r="V331" s="534">
        <f t="shared" si="212"/>
        <v>0</v>
      </c>
      <c r="W331" s="534">
        <f t="shared" si="212"/>
        <v>0</v>
      </c>
      <c r="X331" s="534">
        <f t="shared" si="212"/>
        <v>0</v>
      </c>
      <c r="Y331" s="534">
        <f t="shared" si="212"/>
        <v>0</v>
      </c>
      <c r="Z331" s="534">
        <f t="shared" si="212"/>
        <v>0</v>
      </c>
      <c r="AA331" s="534">
        <f t="shared" si="212"/>
        <v>0</v>
      </c>
      <c r="AB331" s="534">
        <f t="shared" si="212"/>
        <v>0</v>
      </c>
      <c r="AC331" s="428"/>
    </row>
    <row r="332" spans="1:29" s="374" customFormat="1" hidden="1" outlineLevel="2">
      <c r="A332" s="396"/>
      <c r="B332" s="396"/>
      <c r="C332" s="377"/>
      <c r="D332" s="378"/>
      <c r="E332" s="473" t="str">
        <f xml:space="preserve"> Time!E$65</f>
        <v>Actual period flag</v>
      </c>
      <c r="F332" s="473">
        <f xml:space="preserve"> Time!F$65</f>
        <v>0</v>
      </c>
      <c r="G332" s="473" t="str">
        <f xml:space="preserve"> Time!G$65</f>
        <v>flag</v>
      </c>
      <c r="H332" s="473">
        <f xml:space="preserve"> Time!H$65</f>
        <v>7</v>
      </c>
      <c r="I332" s="473">
        <f xml:space="preserve"> Time!I$65</f>
        <v>0</v>
      </c>
      <c r="J332" s="473">
        <f xml:space="preserve"> Time!J$65</f>
        <v>1</v>
      </c>
      <c r="K332" s="473">
        <f xml:space="preserve"> Time!K$65</f>
        <v>1</v>
      </c>
      <c r="L332" s="473">
        <f xml:space="preserve"> Time!L$65</f>
        <v>1</v>
      </c>
      <c r="M332" s="473">
        <f xml:space="preserve"> Time!M$65</f>
        <v>1</v>
      </c>
      <c r="N332" s="473">
        <f xml:space="preserve"> Time!N$65</f>
        <v>1</v>
      </c>
      <c r="O332" s="473">
        <f xml:space="preserve"> Time!O$65</f>
        <v>1</v>
      </c>
      <c r="P332" s="473">
        <f xml:space="preserve"> Time!P$65</f>
        <v>1</v>
      </c>
      <c r="Q332" s="473">
        <f xml:space="preserve"> Time!Q$65</f>
        <v>0</v>
      </c>
      <c r="R332" s="473">
        <f xml:space="preserve"> Time!R$65</f>
        <v>0</v>
      </c>
      <c r="S332" s="473">
        <f xml:space="preserve"> Time!S$65</f>
        <v>0</v>
      </c>
      <c r="T332" s="473">
        <f xml:space="preserve"> Time!T$65</f>
        <v>0</v>
      </c>
      <c r="U332" s="473">
        <f xml:space="preserve"> Time!U$65</f>
        <v>0</v>
      </c>
      <c r="V332" s="473">
        <f xml:space="preserve"> Time!V$65</f>
        <v>0</v>
      </c>
      <c r="W332" s="473">
        <f xml:space="preserve"> Time!W$65</f>
        <v>0</v>
      </c>
      <c r="X332" s="473">
        <f xml:space="preserve"> Time!X$65</f>
        <v>0</v>
      </c>
      <c r="Y332" s="473">
        <f xml:space="preserve"> Time!Y$65</f>
        <v>0</v>
      </c>
      <c r="Z332" s="473">
        <f xml:space="preserve"> Time!Z$65</f>
        <v>0</v>
      </c>
      <c r="AA332" s="473">
        <f xml:space="preserve"> Time!AA$65</f>
        <v>0</v>
      </c>
      <c r="AB332" s="473">
        <f xml:space="preserve"> Time!AB$65</f>
        <v>0</v>
      </c>
      <c r="AC332" s="428"/>
    </row>
    <row r="333" spans="1:29" s="374" customFormat="1" hidden="1" outlineLevel="2">
      <c r="A333" s="396"/>
      <c r="B333" s="396"/>
      <c r="C333" s="377"/>
      <c r="D333" s="378"/>
      <c r="E333" s="378" t="s">
        <v>784</v>
      </c>
      <c r="F333" s="532">
        <f>IF(SUM(J333:AB333)&lt;&gt;0,1,0)</f>
        <v>0</v>
      </c>
      <c r="G333" s="378" t="s">
        <v>698</v>
      </c>
      <c r="H333" s="378"/>
      <c r="I333" s="378"/>
      <c r="J333" s="378">
        <f>IF(J330=J331,0,1)*J332</f>
        <v>0</v>
      </c>
      <c r="K333" s="378">
        <f t="shared" ref="K333:AB333" si="213">IF(K330=K331,0,1)*K332</f>
        <v>0</v>
      </c>
      <c r="L333" s="378">
        <f t="shared" si="213"/>
        <v>0</v>
      </c>
      <c r="M333" s="378">
        <f t="shared" si="213"/>
        <v>0</v>
      </c>
      <c r="N333" s="378">
        <f t="shared" si="213"/>
        <v>0</v>
      </c>
      <c r="O333" s="378">
        <f t="shared" si="213"/>
        <v>0</v>
      </c>
      <c r="P333" s="378">
        <f t="shared" si="213"/>
        <v>0</v>
      </c>
      <c r="Q333" s="378">
        <f t="shared" si="213"/>
        <v>0</v>
      </c>
      <c r="R333" s="378">
        <f t="shared" si="213"/>
        <v>0</v>
      </c>
      <c r="S333" s="378">
        <f t="shared" si="213"/>
        <v>0</v>
      </c>
      <c r="T333" s="378">
        <f t="shared" si="213"/>
        <v>0</v>
      </c>
      <c r="U333" s="378">
        <f t="shared" si="213"/>
        <v>0</v>
      </c>
      <c r="V333" s="378">
        <f t="shared" si="213"/>
        <v>0</v>
      </c>
      <c r="W333" s="378">
        <f t="shared" si="213"/>
        <v>0</v>
      </c>
      <c r="X333" s="378">
        <f t="shared" si="213"/>
        <v>0</v>
      </c>
      <c r="Y333" s="378">
        <f t="shared" si="213"/>
        <v>0</v>
      </c>
      <c r="Z333" s="378">
        <f t="shared" si="213"/>
        <v>0</v>
      </c>
      <c r="AA333" s="378">
        <f t="shared" si="213"/>
        <v>0</v>
      </c>
      <c r="AB333" s="378">
        <f t="shared" si="213"/>
        <v>0</v>
      </c>
      <c r="AC333" s="428"/>
    </row>
    <row r="334" spans="1:29" s="374" customFormat="1" hidden="1" outlineLevel="2">
      <c r="A334" s="396"/>
      <c r="B334" s="396"/>
      <c r="C334" s="377"/>
      <c r="D334" s="378"/>
      <c r="E334" s="378"/>
      <c r="F334" s="378"/>
      <c r="G334" s="378"/>
      <c r="H334" s="378"/>
      <c r="I334" s="378"/>
      <c r="J334" s="534"/>
      <c r="K334" s="534"/>
      <c r="L334" s="534"/>
      <c r="M334" s="534"/>
      <c r="N334" s="534"/>
      <c r="O334" s="534"/>
      <c r="P334" s="534"/>
      <c r="Q334" s="534"/>
      <c r="R334" s="534"/>
      <c r="S334" s="534"/>
      <c r="T334" s="534"/>
      <c r="U334" s="534"/>
      <c r="V334" s="534"/>
      <c r="W334" s="534"/>
      <c r="X334" s="534"/>
      <c r="Y334" s="534"/>
      <c r="Z334" s="534"/>
      <c r="AA334" s="534"/>
      <c r="AB334" s="534"/>
      <c r="AC334" s="428"/>
    </row>
    <row r="335" spans="1:29" s="374" customFormat="1" hidden="1" outlineLevel="2">
      <c r="A335" s="396"/>
      <c r="B335" s="396"/>
      <c r="C335" s="377"/>
      <c r="D335" s="378"/>
      <c r="E335" s="378" t="str">
        <f xml:space="preserve"> E$156</f>
        <v>CPIH: Financial year average indices year on year % - Override data</v>
      </c>
      <c r="F335" s="378">
        <f t="shared" ref="F335:AB335" si="214" xml:space="preserve"> F$156</f>
        <v>0</v>
      </c>
      <c r="G335" s="378" t="str">
        <f t="shared" si="214"/>
        <v xml:space="preserve"> nr </v>
      </c>
      <c r="H335" s="378">
        <f t="shared" si="214"/>
        <v>0</v>
      </c>
      <c r="I335" s="378">
        <f t="shared" si="214"/>
        <v>0</v>
      </c>
      <c r="J335" s="534">
        <f t="shared" si="214"/>
        <v>0</v>
      </c>
      <c r="K335" s="534">
        <f t="shared" si="214"/>
        <v>2.4123000795263305E-2</v>
      </c>
      <c r="L335" s="534">
        <f t="shared" si="214"/>
        <v>2.088006902502193E-2</v>
      </c>
      <c r="M335" s="534">
        <f t="shared" si="214"/>
        <v>1.1409736308316099E-2</v>
      </c>
      <c r="N335" s="534">
        <f t="shared" si="214"/>
        <v>4.4288459931480784E-3</v>
      </c>
      <c r="O335" s="534">
        <f t="shared" si="214"/>
        <v>1.3727121464226277E-2</v>
      </c>
      <c r="P335" s="534">
        <f t="shared" si="214"/>
        <v>2.6343865408288814E-2</v>
      </c>
      <c r="Q335" s="534">
        <f t="shared" si="214"/>
        <v>2.1269790500559882E-2</v>
      </c>
      <c r="R335" s="534">
        <f t="shared" si="214"/>
        <v>1.9909655450194963E-2</v>
      </c>
      <c r="S335" s="534">
        <f t="shared" si="214"/>
        <v>1.983364056224568E-2</v>
      </c>
      <c r="T335" s="534">
        <f t="shared" si="214"/>
        <v>2.0041983108134875E-2</v>
      </c>
      <c r="U335" s="534">
        <f t="shared" si="214"/>
        <v>2.0751251595618525E-2</v>
      </c>
      <c r="V335" s="534">
        <f t="shared" si="214"/>
        <v>2.1000000000000352E-2</v>
      </c>
      <c r="W335" s="534">
        <f t="shared" si="214"/>
        <v>2.1000000000000796E-2</v>
      </c>
      <c r="X335" s="534">
        <f t="shared" si="214"/>
        <v>0</v>
      </c>
      <c r="Y335" s="534">
        <f t="shared" si="214"/>
        <v>0</v>
      </c>
      <c r="Z335" s="534">
        <f t="shared" si="214"/>
        <v>0</v>
      </c>
      <c r="AA335" s="534">
        <f t="shared" si="214"/>
        <v>0</v>
      </c>
      <c r="AB335" s="534">
        <f t="shared" si="214"/>
        <v>0</v>
      </c>
      <c r="AC335" s="428"/>
    </row>
    <row r="336" spans="1:29" s="374" customFormat="1" hidden="1" outlineLevel="2">
      <c r="A336" s="396"/>
      <c r="B336" s="396"/>
      <c r="C336" s="377"/>
      <c r="D336" s="378"/>
      <c r="E336" s="378" t="str">
        <f xml:space="preserve"> E$104</f>
        <v>CPIH: Financial year average indices year on year % - ONS data</v>
      </c>
      <c r="F336" s="378">
        <f t="shared" ref="F336:AB336" si="215" xml:space="preserve"> F$104</f>
        <v>0</v>
      </c>
      <c r="G336" s="378" t="str">
        <f t="shared" si="215"/>
        <v xml:space="preserve"> nr </v>
      </c>
      <c r="H336" s="378">
        <f t="shared" si="215"/>
        <v>0</v>
      </c>
      <c r="I336" s="378">
        <f t="shared" si="215"/>
        <v>0</v>
      </c>
      <c r="J336" s="534">
        <f t="shared" si="215"/>
        <v>0</v>
      </c>
      <c r="K336" s="534">
        <f t="shared" si="215"/>
        <v>2.4123000795263305E-2</v>
      </c>
      <c r="L336" s="534">
        <f t="shared" si="215"/>
        <v>2.088006902502193E-2</v>
      </c>
      <c r="M336" s="534">
        <f t="shared" si="215"/>
        <v>1.1409736308316099E-2</v>
      </c>
      <c r="N336" s="534">
        <f t="shared" si="215"/>
        <v>4.4288459931480784E-3</v>
      </c>
      <c r="O336" s="534">
        <f t="shared" si="215"/>
        <v>1.3727121464226277E-2</v>
      </c>
      <c r="P336" s="534">
        <f t="shared" si="215"/>
        <v>2.6343865408288814E-2</v>
      </c>
      <c r="Q336" s="534">
        <f t="shared" si="215"/>
        <v>0</v>
      </c>
      <c r="R336" s="534">
        <f t="shared" si="215"/>
        <v>0</v>
      </c>
      <c r="S336" s="534">
        <f t="shared" si="215"/>
        <v>0</v>
      </c>
      <c r="T336" s="534">
        <f t="shared" si="215"/>
        <v>0</v>
      </c>
      <c r="U336" s="534">
        <f t="shared" si="215"/>
        <v>0</v>
      </c>
      <c r="V336" s="534">
        <f t="shared" si="215"/>
        <v>0</v>
      </c>
      <c r="W336" s="534">
        <f t="shared" si="215"/>
        <v>0</v>
      </c>
      <c r="X336" s="534">
        <f t="shared" si="215"/>
        <v>0</v>
      </c>
      <c r="Y336" s="534">
        <f t="shared" si="215"/>
        <v>0</v>
      </c>
      <c r="Z336" s="534">
        <f t="shared" si="215"/>
        <v>0</v>
      </c>
      <c r="AA336" s="534">
        <f t="shared" si="215"/>
        <v>0</v>
      </c>
      <c r="AB336" s="534">
        <f t="shared" si="215"/>
        <v>0</v>
      </c>
      <c r="AC336" s="428"/>
    </row>
    <row r="337" spans="1:29" s="374" customFormat="1" hidden="1" outlineLevel="2">
      <c r="A337" s="396"/>
      <c r="B337" s="396"/>
      <c r="C337" s="377"/>
      <c r="D337" s="378"/>
      <c r="E337" s="473" t="str">
        <f xml:space="preserve"> Time!E$65</f>
        <v>Actual period flag</v>
      </c>
      <c r="F337" s="473">
        <f xml:space="preserve"> Time!F$65</f>
        <v>0</v>
      </c>
      <c r="G337" s="473" t="str">
        <f xml:space="preserve"> Time!G$65</f>
        <v>flag</v>
      </c>
      <c r="H337" s="473">
        <f xml:space="preserve"> Time!H$65</f>
        <v>7</v>
      </c>
      <c r="I337" s="473">
        <f xml:space="preserve"> Time!I$65</f>
        <v>0</v>
      </c>
      <c r="J337" s="473">
        <f xml:space="preserve"> Time!J$65</f>
        <v>1</v>
      </c>
      <c r="K337" s="473">
        <f xml:space="preserve"> Time!K$65</f>
        <v>1</v>
      </c>
      <c r="L337" s="473">
        <f xml:space="preserve"> Time!L$65</f>
        <v>1</v>
      </c>
      <c r="M337" s="473">
        <f xml:space="preserve"> Time!M$65</f>
        <v>1</v>
      </c>
      <c r="N337" s="473">
        <f xml:space="preserve"> Time!N$65</f>
        <v>1</v>
      </c>
      <c r="O337" s="473">
        <f xml:space="preserve"> Time!O$65</f>
        <v>1</v>
      </c>
      <c r="P337" s="473">
        <f xml:space="preserve"> Time!P$65</f>
        <v>1</v>
      </c>
      <c r="Q337" s="473">
        <f xml:space="preserve"> Time!Q$65</f>
        <v>0</v>
      </c>
      <c r="R337" s="473">
        <f xml:space="preserve"> Time!R$65</f>
        <v>0</v>
      </c>
      <c r="S337" s="473">
        <f xml:space="preserve"> Time!S$65</f>
        <v>0</v>
      </c>
      <c r="T337" s="473">
        <f xml:space="preserve"> Time!T$65</f>
        <v>0</v>
      </c>
      <c r="U337" s="473">
        <f xml:space="preserve"> Time!U$65</f>
        <v>0</v>
      </c>
      <c r="V337" s="473">
        <f xml:space="preserve"> Time!V$65</f>
        <v>0</v>
      </c>
      <c r="W337" s="473">
        <f xml:space="preserve"> Time!W$65</f>
        <v>0</v>
      </c>
      <c r="X337" s="473">
        <f xml:space="preserve"> Time!X$65</f>
        <v>0</v>
      </c>
      <c r="Y337" s="473">
        <f xml:space="preserve"> Time!Y$65</f>
        <v>0</v>
      </c>
      <c r="Z337" s="473">
        <f xml:space="preserve"> Time!Z$65</f>
        <v>0</v>
      </c>
      <c r="AA337" s="473">
        <f xml:space="preserve"> Time!AA$65</f>
        <v>0</v>
      </c>
      <c r="AB337" s="473">
        <f xml:space="preserve"> Time!AB$65</f>
        <v>0</v>
      </c>
      <c r="AC337" s="428"/>
    </row>
    <row r="338" spans="1:29" s="374" customFormat="1" hidden="1" outlineLevel="2">
      <c r="A338" s="396"/>
      <c r="B338" s="396"/>
      <c r="C338" s="377"/>
      <c r="D338" s="378"/>
      <c r="E338" s="378" t="s">
        <v>785</v>
      </c>
      <c r="F338" s="532">
        <f>IF(SUM(J338:AB338)&lt;&gt;0,1,0)</f>
        <v>0</v>
      </c>
      <c r="G338" s="378" t="s">
        <v>698</v>
      </c>
      <c r="H338" s="378"/>
      <c r="I338" s="378"/>
      <c r="J338" s="378">
        <f>IF(J335=J336,0,1)*J337</f>
        <v>0</v>
      </c>
      <c r="K338" s="378">
        <f t="shared" ref="K338:AB338" si="216">IF(K335=K336,0,1)*K337</f>
        <v>0</v>
      </c>
      <c r="L338" s="378">
        <f t="shared" si="216"/>
        <v>0</v>
      </c>
      <c r="M338" s="378">
        <f t="shared" si="216"/>
        <v>0</v>
      </c>
      <c r="N338" s="378">
        <f t="shared" si="216"/>
        <v>0</v>
      </c>
      <c r="O338" s="378">
        <f t="shared" si="216"/>
        <v>0</v>
      </c>
      <c r="P338" s="378">
        <f t="shared" si="216"/>
        <v>0</v>
      </c>
      <c r="Q338" s="378">
        <f t="shared" si="216"/>
        <v>0</v>
      </c>
      <c r="R338" s="378">
        <f t="shared" si="216"/>
        <v>0</v>
      </c>
      <c r="S338" s="378">
        <f t="shared" si="216"/>
        <v>0</v>
      </c>
      <c r="T338" s="378">
        <f t="shared" si="216"/>
        <v>0</v>
      </c>
      <c r="U338" s="378">
        <f t="shared" si="216"/>
        <v>0</v>
      </c>
      <c r="V338" s="378">
        <f t="shared" si="216"/>
        <v>0</v>
      </c>
      <c r="W338" s="378">
        <f t="shared" si="216"/>
        <v>0</v>
      </c>
      <c r="X338" s="378">
        <f t="shared" si="216"/>
        <v>0</v>
      </c>
      <c r="Y338" s="378">
        <f t="shared" si="216"/>
        <v>0</v>
      </c>
      <c r="Z338" s="378">
        <f t="shared" si="216"/>
        <v>0</v>
      </c>
      <c r="AA338" s="378">
        <f t="shared" si="216"/>
        <v>0</v>
      </c>
      <c r="AB338" s="378">
        <f t="shared" si="216"/>
        <v>0</v>
      </c>
      <c r="AC338" s="428"/>
    </row>
    <row r="339" spans="1:29" s="374" customFormat="1" hidden="1" outlineLevel="2">
      <c r="A339" s="396"/>
      <c r="B339" s="396"/>
      <c r="C339" s="377"/>
      <c r="D339" s="378"/>
      <c r="E339" s="378"/>
      <c r="F339" s="378"/>
      <c r="G339" s="378"/>
      <c r="H339" s="378"/>
      <c r="I339" s="378"/>
      <c r="J339" s="534"/>
      <c r="K339" s="534"/>
      <c r="L339" s="534"/>
      <c r="M339" s="534"/>
      <c r="N339" s="534"/>
      <c r="O339" s="534"/>
      <c r="P339" s="534"/>
      <c r="Q339" s="534"/>
      <c r="R339" s="534"/>
      <c r="S339" s="534"/>
      <c r="T339" s="534"/>
      <c r="U339" s="534"/>
      <c r="V339" s="534"/>
      <c r="W339" s="534"/>
      <c r="X339" s="534"/>
      <c r="Y339" s="534"/>
      <c r="Z339" s="534"/>
      <c r="AA339" s="534"/>
      <c r="AB339" s="534"/>
      <c r="AC339" s="428"/>
    </row>
    <row r="340" spans="1:29" s="374" customFormat="1" hidden="1" outlineLevel="2">
      <c r="A340" s="396"/>
      <c r="B340" s="396"/>
      <c r="C340" s="377"/>
      <c r="D340" s="378"/>
      <c r="E340" s="378" t="str">
        <f xml:space="preserve"> E$157</f>
        <v>CPIH: Financial year end indices year on year % - Override data</v>
      </c>
      <c r="F340" s="378">
        <f t="shared" ref="F340:AB340" si="217" xml:space="preserve"> F$157</f>
        <v>0</v>
      </c>
      <c r="G340" s="378" t="str">
        <f t="shared" si="217"/>
        <v xml:space="preserve"> nr </v>
      </c>
      <c r="H340" s="378">
        <f t="shared" si="217"/>
        <v>0</v>
      </c>
      <c r="I340" s="378">
        <f t="shared" si="217"/>
        <v>0</v>
      </c>
      <c r="J340" s="534">
        <f t="shared" si="217"/>
        <v>0</v>
      </c>
      <c r="K340" s="534">
        <f t="shared" si="217"/>
        <v>2.515723270440251E-2</v>
      </c>
      <c r="L340" s="534">
        <f t="shared" si="217"/>
        <v>1.5337423312883347E-2</v>
      </c>
      <c r="M340" s="534">
        <f t="shared" si="217"/>
        <v>3.0211480362536403E-3</v>
      </c>
      <c r="N340" s="534">
        <f t="shared" si="217"/>
        <v>8.0321285140563248E-3</v>
      </c>
      <c r="O340" s="534">
        <f t="shared" si="217"/>
        <v>2.2908366533864521E-2</v>
      </c>
      <c r="P340" s="534">
        <f t="shared" si="217"/>
        <v>2.3369036027263812E-2</v>
      </c>
      <c r="Q340" s="534">
        <f t="shared" si="217"/>
        <v>1.8078020932445371E-2</v>
      </c>
      <c r="R340" s="534">
        <f t="shared" si="217"/>
        <v>2.3574481095728794E-2</v>
      </c>
      <c r="S340" s="534">
        <f t="shared" si="217"/>
        <v>2.0000000000000684E-2</v>
      </c>
      <c r="T340" s="534">
        <f t="shared" si="217"/>
        <v>2.0249908140764772E-2</v>
      </c>
      <c r="U340" s="534">
        <f t="shared" si="217"/>
        <v>2.1000000000000796E-2</v>
      </c>
      <c r="V340" s="534">
        <f t="shared" si="217"/>
        <v>2.1000000000000574E-2</v>
      </c>
      <c r="W340" s="534">
        <f t="shared" si="217"/>
        <v>2.1000000000000796E-2</v>
      </c>
      <c r="X340" s="534">
        <f t="shared" si="217"/>
        <v>0</v>
      </c>
      <c r="Y340" s="534">
        <f t="shared" si="217"/>
        <v>0</v>
      </c>
      <c r="Z340" s="534">
        <f t="shared" si="217"/>
        <v>0</v>
      </c>
      <c r="AA340" s="534">
        <f t="shared" si="217"/>
        <v>0</v>
      </c>
      <c r="AB340" s="534">
        <f t="shared" si="217"/>
        <v>0</v>
      </c>
      <c r="AC340" s="428"/>
    </row>
    <row r="341" spans="1:29" s="374" customFormat="1" hidden="1" outlineLevel="2">
      <c r="A341" s="396"/>
      <c r="B341" s="396"/>
      <c r="C341" s="377"/>
      <c r="D341" s="378"/>
      <c r="E341" s="378" t="str">
        <f xml:space="preserve"> E$105</f>
        <v>CPIH: Financial year end indices year on year % - ONS data</v>
      </c>
      <c r="F341" s="378">
        <f t="shared" ref="F341:AB341" si="218" xml:space="preserve"> F$105</f>
        <v>0</v>
      </c>
      <c r="G341" s="378" t="str">
        <f t="shared" si="218"/>
        <v xml:space="preserve"> nr </v>
      </c>
      <c r="H341" s="378">
        <f t="shared" si="218"/>
        <v>0</v>
      </c>
      <c r="I341" s="378">
        <f t="shared" si="218"/>
        <v>0</v>
      </c>
      <c r="J341" s="534">
        <f t="shared" si="218"/>
        <v>0</v>
      </c>
      <c r="K341" s="534">
        <f t="shared" si="218"/>
        <v>2.515723270440251E-2</v>
      </c>
      <c r="L341" s="534">
        <f t="shared" si="218"/>
        <v>1.5337423312883347E-2</v>
      </c>
      <c r="M341" s="534">
        <f t="shared" si="218"/>
        <v>3.0211480362536403E-3</v>
      </c>
      <c r="N341" s="534">
        <f t="shared" si="218"/>
        <v>8.0321285140563248E-3</v>
      </c>
      <c r="O341" s="534">
        <f t="shared" si="218"/>
        <v>2.2908366533864521E-2</v>
      </c>
      <c r="P341" s="534">
        <f t="shared" si="218"/>
        <v>2.3369036027263812E-2</v>
      </c>
      <c r="Q341" s="534">
        <f t="shared" si="218"/>
        <v>0</v>
      </c>
      <c r="R341" s="534">
        <f t="shared" si="218"/>
        <v>0</v>
      </c>
      <c r="S341" s="534">
        <f t="shared" si="218"/>
        <v>0</v>
      </c>
      <c r="T341" s="534">
        <f t="shared" si="218"/>
        <v>0</v>
      </c>
      <c r="U341" s="534">
        <f t="shared" si="218"/>
        <v>0</v>
      </c>
      <c r="V341" s="534">
        <f t="shared" si="218"/>
        <v>0</v>
      </c>
      <c r="W341" s="534">
        <f t="shared" si="218"/>
        <v>0</v>
      </c>
      <c r="X341" s="534">
        <f t="shared" si="218"/>
        <v>0</v>
      </c>
      <c r="Y341" s="534">
        <f t="shared" si="218"/>
        <v>0</v>
      </c>
      <c r="Z341" s="534">
        <f t="shared" si="218"/>
        <v>0</v>
      </c>
      <c r="AA341" s="534">
        <f t="shared" si="218"/>
        <v>0</v>
      </c>
      <c r="AB341" s="534">
        <f t="shared" si="218"/>
        <v>0</v>
      </c>
      <c r="AC341" s="428"/>
    </row>
    <row r="342" spans="1:29" s="374" customFormat="1" hidden="1" outlineLevel="2">
      <c r="A342" s="396"/>
      <c r="B342" s="396"/>
      <c r="C342" s="377"/>
      <c r="D342" s="378"/>
      <c r="E342" s="473" t="str">
        <f xml:space="preserve"> Time!E$65</f>
        <v>Actual period flag</v>
      </c>
      <c r="F342" s="473">
        <f xml:space="preserve"> Time!F$65</f>
        <v>0</v>
      </c>
      <c r="G342" s="473" t="str">
        <f xml:space="preserve"> Time!G$65</f>
        <v>flag</v>
      </c>
      <c r="H342" s="473">
        <f xml:space="preserve"> Time!H$65</f>
        <v>7</v>
      </c>
      <c r="I342" s="473">
        <f xml:space="preserve"> Time!I$65</f>
        <v>0</v>
      </c>
      <c r="J342" s="473">
        <f xml:space="preserve"> Time!J$65</f>
        <v>1</v>
      </c>
      <c r="K342" s="473">
        <f xml:space="preserve"> Time!K$65</f>
        <v>1</v>
      </c>
      <c r="L342" s="473">
        <f xml:space="preserve"> Time!L$65</f>
        <v>1</v>
      </c>
      <c r="M342" s="473">
        <f xml:space="preserve"> Time!M$65</f>
        <v>1</v>
      </c>
      <c r="N342" s="473">
        <f xml:space="preserve"> Time!N$65</f>
        <v>1</v>
      </c>
      <c r="O342" s="473">
        <f xml:space="preserve"> Time!O$65</f>
        <v>1</v>
      </c>
      <c r="P342" s="473">
        <f xml:space="preserve"> Time!P$65</f>
        <v>1</v>
      </c>
      <c r="Q342" s="473">
        <f xml:space="preserve"> Time!Q$65</f>
        <v>0</v>
      </c>
      <c r="R342" s="473">
        <f xml:space="preserve"> Time!R$65</f>
        <v>0</v>
      </c>
      <c r="S342" s="473">
        <f xml:space="preserve"> Time!S$65</f>
        <v>0</v>
      </c>
      <c r="T342" s="473">
        <f xml:space="preserve"> Time!T$65</f>
        <v>0</v>
      </c>
      <c r="U342" s="473">
        <f xml:space="preserve"> Time!U$65</f>
        <v>0</v>
      </c>
      <c r="V342" s="473">
        <f xml:space="preserve"> Time!V$65</f>
        <v>0</v>
      </c>
      <c r="W342" s="473">
        <f xml:space="preserve"> Time!W$65</f>
        <v>0</v>
      </c>
      <c r="X342" s="473">
        <f xml:space="preserve"> Time!X$65</f>
        <v>0</v>
      </c>
      <c r="Y342" s="473">
        <f xml:space="preserve"> Time!Y$65</f>
        <v>0</v>
      </c>
      <c r="Z342" s="473">
        <f xml:space="preserve"> Time!Z$65</f>
        <v>0</v>
      </c>
      <c r="AA342" s="473">
        <f xml:space="preserve"> Time!AA$65</f>
        <v>0</v>
      </c>
      <c r="AB342" s="473">
        <f xml:space="preserve"> Time!AB$65</f>
        <v>0</v>
      </c>
      <c r="AC342" s="428"/>
    </row>
    <row r="343" spans="1:29" s="374" customFormat="1" hidden="1" outlineLevel="2">
      <c r="A343" s="396"/>
      <c r="B343" s="396"/>
      <c r="C343" s="377"/>
      <c r="D343" s="378"/>
      <c r="E343" s="378" t="s">
        <v>786</v>
      </c>
      <c r="F343" s="532">
        <f>IF(SUM(J343:AB343)&lt;&gt;0,1,0)</f>
        <v>0</v>
      </c>
      <c r="G343" s="378" t="s">
        <v>698</v>
      </c>
      <c r="H343" s="378"/>
      <c r="I343" s="378"/>
      <c r="J343" s="378">
        <f>IF(J340=J341,0,1)*J342</f>
        <v>0</v>
      </c>
      <c r="K343" s="378">
        <f t="shared" ref="K343:AB343" si="219">IF(K340=K341,0,1)*K342</f>
        <v>0</v>
      </c>
      <c r="L343" s="378">
        <f t="shared" si="219"/>
        <v>0</v>
      </c>
      <c r="M343" s="378">
        <f t="shared" si="219"/>
        <v>0</v>
      </c>
      <c r="N343" s="378">
        <f t="shared" si="219"/>
        <v>0</v>
      </c>
      <c r="O343" s="378">
        <f t="shared" si="219"/>
        <v>0</v>
      </c>
      <c r="P343" s="378">
        <f t="shared" si="219"/>
        <v>0</v>
      </c>
      <c r="Q343" s="378">
        <f t="shared" si="219"/>
        <v>0</v>
      </c>
      <c r="R343" s="378">
        <f t="shared" si="219"/>
        <v>0</v>
      </c>
      <c r="S343" s="378">
        <f t="shared" si="219"/>
        <v>0</v>
      </c>
      <c r="T343" s="378">
        <f t="shared" si="219"/>
        <v>0</v>
      </c>
      <c r="U343" s="378">
        <f t="shared" si="219"/>
        <v>0</v>
      </c>
      <c r="V343" s="378">
        <f t="shared" si="219"/>
        <v>0</v>
      </c>
      <c r="W343" s="378">
        <f t="shared" si="219"/>
        <v>0</v>
      </c>
      <c r="X343" s="378">
        <f t="shared" si="219"/>
        <v>0</v>
      </c>
      <c r="Y343" s="378">
        <f t="shared" si="219"/>
        <v>0</v>
      </c>
      <c r="Z343" s="378">
        <f t="shared" si="219"/>
        <v>0</v>
      </c>
      <c r="AA343" s="378">
        <f t="shared" si="219"/>
        <v>0</v>
      </c>
      <c r="AB343" s="378">
        <f t="shared" si="219"/>
        <v>0</v>
      </c>
      <c r="AC343" s="428"/>
    </row>
    <row r="344" spans="1:29" s="374" customFormat="1">
      <c r="A344" s="396"/>
      <c r="B344" s="396"/>
      <c r="C344" s="377"/>
      <c r="D344" s="378"/>
      <c r="E344" s="378"/>
      <c r="F344" s="378"/>
      <c r="G344" s="378"/>
      <c r="H344" s="378"/>
      <c r="I344" s="378"/>
      <c r="J344" s="378"/>
      <c r="K344" s="378"/>
      <c r="L344" s="378"/>
      <c r="M344" s="378"/>
      <c r="N344" s="378"/>
      <c r="O344" s="378"/>
      <c r="P344" s="378"/>
      <c r="Q344" s="378"/>
      <c r="R344" s="378"/>
      <c r="S344" s="378"/>
      <c r="T344" s="378"/>
      <c r="U344" s="378"/>
      <c r="V344" s="378"/>
      <c r="W344" s="378"/>
      <c r="X344" s="378"/>
      <c r="Y344" s="378"/>
      <c r="Z344" s="378"/>
      <c r="AA344" s="378"/>
      <c r="AB344" s="378"/>
      <c r="AC344" s="428"/>
    </row>
    <row r="345" spans="1:29" s="449" customFormat="1">
      <c r="A345" s="449" t="s">
        <v>67</v>
      </c>
      <c r="C345" s="345"/>
      <c r="D345" s="346"/>
      <c r="E345" s="345"/>
      <c r="F345" s="347"/>
    </row>
  </sheetData>
  <conditionalFormatting sqref="F286">
    <cfRule type="cellIs" dxfId="84" priority="17" stopIfTrue="1" operator="notEqual">
      <formula>0</formula>
    </cfRule>
    <cfRule type="cellIs" dxfId="83" priority="18" stopIfTrue="1" operator="equal">
      <formula>""</formula>
    </cfRule>
  </conditionalFormatting>
  <conditionalFormatting sqref="F311">
    <cfRule type="cellIs" dxfId="82" priority="27" stopIfTrue="1" operator="notEqual">
      <formula>0</formula>
    </cfRule>
    <cfRule type="cellIs" dxfId="81" priority="28" stopIfTrue="1" operator="equal">
      <formula>""</formula>
    </cfRule>
  </conditionalFormatting>
  <conditionalFormatting sqref="F301">
    <cfRule type="cellIs" dxfId="80" priority="23" stopIfTrue="1" operator="notEqual">
      <formula>0</formula>
    </cfRule>
    <cfRule type="cellIs" dxfId="79" priority="24" stopIfTrue="1" operator="equal">
      <formula>""</formula>
    </cfRule>
  </conditionalFormatting>
  <conditionalFormatting sqref="F291">
    <cfRule type="cellIs" dxfId="78" priority="19" stopIfTrue="1" operator="notEqual">
      <formula>0</formula>
    </cfRule>
    <cfRule type="cellIs" dxfId="77" priority="20" stopIfTrue="1" operator="equal">
      <formula>""</formula>
    </cfRule>
  </conditionalFormatting>
  <conditionalFormatting sqref="F306">
    <cfRule type="cellIs" dxfId="76" priority="25" stopIfTrue="1" operator="notEqual">
      <formula>0</formula>
    </cfRule>
    <cfRule type="cellIs" dxfId="75" priority="26" stopIfTrue="1" operator="equal">
      <formula>""</formula>
    </cfRule>
  </conditionalFormatting>
  <conditionalFormatting sqref="F296">
    <cfRule type="cellIs" dxfId="74" priority="21" stopIfTrue="1" operator="notEqual">
      <formula>0</formula>
    </cfRule>
    <cfRule type="cellIs" dxfId="73" priority="22" stopIfTrue="1" operator="equal">
      <formula>""</formula>
    </cfRule>
  </conditionalFormatting>
  <conditionalFormatting sqref="F2">
    <cfRule type="cellIs" dxfId="72" priority="15" stopIfTrue="1" operator="notEqual">
      <formula>0</formula>
    </cfRule>
    <cfRule type="cellIs" dxfId="71" priority="16" stopIfTrue="1" operator="equal">
      <formula>""</formula>
    </cfRule>
  </conditionalFormatting>
  <conditionalFormatting sqref="F318">
    <cfRule type="cellIs" dxfId="70" priority="1" stopIfTrue="1" operator="notEqual">
      <formula>0</formula>
    </cfRule>
    <cfRule type="cellIs" dxfId="69" priority="2" stopIfTrue="1" operator="equal">
      <formula>""</formula>
    </cfRule>
  </conditionalFormatting>
  <conditionalFormatting sqref="F343">
    <cfRule type="cellIs" dxfId="68" priority="11" stopIfTrue="1" operator="notEqual">
      <formula>0</formula>
    </cfRule>
    <cfRule type="cellIs" dxfId="67" priority="12" stopIfTrue="1" operator="equal">
      <formula>""</formula>
    </cfRule>
  </conditionalFormatting>
  <conditionalFormatting sqref="F333">
    <cfRule type="cellIs" dxfId="66" priority="7" stopIfTrue="1" operator="notEqual">
      <formula>0</formula>
    </cfRule>
    <cfRule type="cellIs" dxfId="65" priority="8" stopIfTrue="1" operator="equal">
      <formula>""</formula>
    </cfRule>
  </conditionalFormatting>
  <conditionalFormatting sqref="F323">
    <cfRule type="cellIs" dxfId="64" priority="3" stopIfTrue="1" operator="notEqual">
      <formula>0</formula>
    </cfRule>
    <cfRule type="cellIs" dxfId="63" priority="4" stopIfTrue="1" operator="equal">
      <formula>""</formula>
    </cfRule>
  </conditionalFormatting>
  <conditionalFormatting sqref="F338">
    <cfRule type="cellIs" dxfId="62" priority="9" stopIfTrue="1" operator="notEqual">
      <formula>0</formula>
    </cfRule>
    <cfRule type="cellIs" dxfId="61" priority="10" stopIfTrue="1" operator="equal">
      <formula>""</formula>
    </cfRule>
  </conditionalFormatting>
  <conditionalFormatting sqref="F328">
    <cfRule type="cellIs" dxfId="60" priority="5" stopIfTrue="1" operator="notEqual">
      <formula>0</formula>
    </cfRule>
    <cfRule type="cellIs" dxfId="59" priority="6" stopIfTrue="1" operator="equal">
      <formula>""</formula>
    </cfRule>
  </conditionalFormatting>
  <dataValidations disablePrompts="1" count="1">
    <dataValidation type="list" allowBlank="1" showInputMessage="1" showErrorMessage="1" sqref="F89:F92 F197:F199 F254:F256 F37 F39">
      <formula1>"Yes, No"</formula1>
    </dataValidation>
  </dataValidations>
  <pageMargins left="0.7" right="0.7" top="0.75" bottom="0.75" header="0.3" footer="0.3"/>
  <pageSetup paperSize="9" scale="55" orientation="portrait" r:id="rId1"/>
  <headerFooter>
    <oddHeader>&amp;LPROJECT PR19&amp;CSheet:&amp;A&amp;RSTRICTLY CONFIDENTIAL</oddHeader>
    <oddFooter>&amp;L&amp;F ( Printed on &amp;D at &amp;T )&amp;RPage &amp;P of &amp;N</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9" operator="equal" id="{BB54A10A-EFBB-4F26-976A-AE67E49C0316}">
            <xm:f>InpOverride!$F$19</xm:f>
            <x14:dxf>
              <fill>
                <patternFill>
                  <bgColor rgb="FF99CCFF"/>
                </patternFill>
              </fill>
            </x14:dxf>
          </x14:cfRule>
          <x14:cfRule type="cellIs" priority="90" operator="equal" id="{16135C6F-005D-4447-870A-6FAFF9934C6E}">
            <xm:f>InpOverride!$F$20</xm:f>
            <x14:dxf>
              <fill>
                <patternFill patternType="solid">
                  <bgColor theme="9" tint="0.39994506668294322"/>
                </patternFill>
              </fill>
            </x14:dxf>
          </x14:cfRule>
          <xm:sqref>AE3</xm:sqref>
        </x14:conditionalFormatting>
        <x14:conditionalFormatting xmlns:xm="http://schemas.microsoft.com/office/excel/2006/main">
          <x14:cfRule type="cellIs" priority="85" operator="equal" id="{88E0F7AA-0D33-4859-B35D-31571EFA7856}">
            <xm:f>InpOverride!$F$19</xm:f>
            <x14:dxf>
              <fill>
                <patternFill>
                  <bgColor rgb="FF99CCFF"/>
                </patternFill>
              </fill>
            </x14:dxf>
          </x14:cfRule>
          <x14:cfRule type="cellIs" priority="86" operator="equal" id="{CF7C77C8-C7FA-44C2-A058-0F2010829F52}">
            <xm:f>InpOverride!$F$20</xm:f>
            <x14:dxf>
              <fill>
                <patternFill patternType="solid">
                  <bgColor theme="9" tint="0.39994506668294322"/>
                </patternFill>
              </fill>
            </x14:dxf>
          </x14:cfRule>
          <xm:sqref>AD3</xm:sqref>
        </x14:conditionalFormatting>
        <x14:conditionalFormatting xmlns:xm="http://schemas.microsoft.com/office/excel/2006/main">
          <x14:cfRule type="cellIs" priority="71" operator="equal" id="{73EFA478-0741-4FAD-B303-B6A339DF7C82}">
            <xm:f>InpOverride!$F$19</xm:f>
            <x14:dxf>
              <fill>
                <patternFill>
                  <bgColor rgb="FF99CCFF"/>
                </patternFill>
              </fill>
            </x14:dxf>
          </x14:cfRule>
          <x14:cfRule type="cellIs" priority="72" operator="equal" id="{9869C13E-546B-4DA0-99F4-71AF085BC8A8}">
            <xm:f>InpOverride!$F$20</xm:f>
            <x14:dxf>
              <fill>
                <patternFill patternType="solid">
                  <bgColor theme="9" tint="0.39994506668294322"/>
                </patternFill>
              </fill>
            </x14:dxf>
          </x14:cfRule>
          <xm:sqref>H3</xm:sqref>
        </x14:conditionalFormatting>
        <x14:conditionalFormatting xmlns:xm="http://schemas.microsoft.com/office/excel/2006/main">
          <x14:cfRule type="cellIs" priority="67" operator="equal" id="{D8C5DA36-BF39-4CF4-9CC4-958CFE24954B}">
            <xm:f>InpOverride!$F$19</xm:f>
            <x14:dxf>
              <fill>
                <patternFill>
                  <bgColor rgb="FF99CCFF"/>
                </patternFill>
              </fill>
            </x14:dxf>
          </x14:cfRule>
          <x14:cfRule type="cellIs" priority="68" operator="equal" id="{D06C2F55-7F83-4D59-8D04-8DD45E101D8D}">
            <xm:f>InpOverride!$F$20</xm:f>
            <x14:dxf>
              <fill>
                <patternFill patternType="solid">
                  <bgColor theme="9" tint="0.39994506668294322"/>
                </patternFill>
              </fill>
            </x14:dxf>
          </x14:cfRule>
          <xm:sqref>I3</xm:sqref>
        </x14:conditionalFormatting>
        <x14:conditionalFormatting xmlns:xm="http://schemas.microsoft.com/office/excel/2006/main">
          <x14:cfRule type="cellIs" priority="55" operator="equal" id="{21FD98A4-1B3C-45FA-8A1F-851DC2DE7216}">
            <xm:f>InpOverride!$F$19</xm:f>
            <x14:dxf>
              <fill>
                <patternFill>
                  <bgColor rgb="FF99CCFF"/>
                </patternFill>
              </fill>
            </x14:dxf>
          </x14:cfRule>
          <x14:cfRule type="cellIs" priority="56" operator="equal" id="{BFC74189-9049-47A9-B4A7-FB2E594740BD}">
            <xm:f>InpOverride!$F$20</xm:f>
            <x14:dxf>
              <fill>
                <patternFill patternType="solid">
                  <bgColor theme="9" tint="0.39994506668294322"/>
                </patternFill>
              </fill>
            </x14:dxf>
          </x14:cfRule>
          <xm:sqref>J3:X3</xm:sqref>
        </x14:conditionalFormatting>
        <x14:conditionalFormatting xmlns:xm="http://schemas.microsoft.com/office/excel/2006/main">
          <x14:cfRule type="cellIs" priority="53" operator="equal" id="{8C5451EE-DCA4-43D8-9AE8-610C6FC6F0AF}">
            <xm:f>InpOverride!$F$19</xm:f>
            <x14:dxf>
              <fill>
                <patternFill>
                  <bgColor rgb="FF99CCFF"/>
                </patternFill>
              </fill>
            </x14:dxf>
          </x14:cfRule>
          <x14:cfRule type="cellIs" priority="54" operator="equal" id="{534EEFAE-E2A8-491F-BF53-06AD7836B999}">
            <xm:f>InpOverride!$F$20</xm:f>
            <x14:dxf>
              <fill>
                <patternFill patternType="solid">
                  <bgColor theme="9" tint="0.39994506668294322"/>
                </patternFill>
              </fill>
            </x14:dxf>
          </x14:cfRule>
          <xm:sqref>Y3:AB3</xm:sqref>
        </x14:conditionalFormatting>
        <x14:conditionalFormatting xmlns:xm="http://schemas.microsoft.com/office/excel/2006/main">
          <x14:cfRule type="cellIs" priority="13" operator="equal" id="{32CD2237-C241-47BE-9486-EB75EEAF9FC1}">
            <xm:f>InpOverride!$F$19</xm:f>
            <x14:dxf>
              <fill>
                <patternFill>
                  <bgColor rgb="FF99CCFF"/>
                </patternFill>
              </fill>
            </x14:dxf>
          </x14:cfRule>
          <x14:cfRule type="cellIs" priority="14" operator="equal" id="{17A7F3BD-1AEE-4523-B047-6925B9829F9F}">
            <xm:f>InpOverride!$F$20</xm:f>
            <x14:dxf>
              <fill>
                <patternFill patternType="solid">
                  <bgColor theme="9" tint="0.39994506668294322"/>
                </patternFill>
              </fill>
            </x14:dxf>
          </x14:cfRule>
          <xm:sqref>G2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14</vt:i4>
      </vt:variant>
    </vt:vector>
  </HeadingPairs>
  <TitlesOfParts>
    <vt:vector size="14" baseType="lpstr">
      <vt:lpstr>Cover</vt:lpstr>
      <vt:lpstr>Adjustments Log</vt:lpstr>
      <vt:lpstr>Userguide</vt:lpstr>
      <vt:lpstr>F_InputsUNLINKED</vt:lpstr>
      <vt:lpstr>ONS RPI Inputs</vt:lpstr>
      <vt:lpstr>ONS CPIH Inputs</vt:lpstr>
      <vt:lpstr>InpOverride</vt:lpstr>
      <vt:lpstr>Time</vt:lpstr>
      <vt:lpstr>Inflation</vt:lpstr>
      <vt:lpstr>Outputs</vt:lpstr>
      <vt:lpstr>F_Outputs</vt:lpstr>
      <vt:lpstr>Check</vt:lpstr>
      <vt:lpstr>For Reference&gt;&gt;&gt;</vt:lpstr>
      <vt:lpstr>App23 (for ref only)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2019-12-12T13:28:01Z</dcterms:created>
  <dcterms:modified xsi:type="dcterms:W3CDTF">2019-12-12T13:28:39Z</dcterms:modified>
</cp:coreProperties>
</file>