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wotsthis">{"P&amp;L phased",#N/A,FALSE,"P and L";"Interest phased",#N/A,FALSE,"Interest";"Cshf phased",#N/A,FALSE,"Cashflow";"BSheet phased",#N/A,FALSE,"B Sheet";"Capex phased",#N/A,FALSE,"Capex"}</definedName>
    <definedName name="wrn.Print._.5._.and._.12.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>{"P&amp;L phased",#N/A,FALSE,"P and L";"Interest phased",#N/A,FALSE,"Interest";"Cshf phased",#N/A,FALSE,"Cashflow";"BSheet phased",#N/A,FALSE,"B Sheet";"Capex phased",#N/A,FALSE,"Capex"}</definedName>
    <definedName name="wrn.wpapers.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<sst xmlns="http://schemas.openxmlformats.org/spreadsheetml/2006/main" count="441" uniqueCount="124">
  <si>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</si>
  <si>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</si>
  <si>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</si>
  <si>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</si>
  <si>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</si>
  <si>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</si>
  <si>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</si>
  <si>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</si>
  <si>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</si>
  <si>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</si>
  <si>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</si>
  <si>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</si>
  <si>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</si>
  <si>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</si>
  <si>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</si>
  <si>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</si>
  <si>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</si>
  <si>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</si>
  <si>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</si>
  <si>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</si>
  <si>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</si>
  <si>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</si>
  <si>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</si>
  <si>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</si>
  <si>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</si>
  <si>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</si>
  <si>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</si>
  <si>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</si>
  <si>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</si>
  <si>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</si>
  <si>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</si>
  <si>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</si>
  <si>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</si>
  <si>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</si>
  <si>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</si>
  <si>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</si>
  <si>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</si>
  <si>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</si>
  <si>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</si>
  <si>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</si>
  <si>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</si>
  <si>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</si>
  <si>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</si>
  <si>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</si>
  <si>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</si>
  <si>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</si>
  <si>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</si>
  <si>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</si>
  <si>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</si>
  <si>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</si>
  <si>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</si>
  <si>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</si>
  <si>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</si>
  <si>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</si>
  <si>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</si>
  <si>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</si>
  <si>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</si>
  <si>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</si>
  <si>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</si>
  <si>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</si>
  <si>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</si>
  <si>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</si>
  <si>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</si>
  <si>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</si>
  <si>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</si>
  <si>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</si>
  <si>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</si>
  <si>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</si>
  <si>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</si>
  <si>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</si>
  <si>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</si>
  <si>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</si>
  <si>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</si>
  <si>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</si>
  <si>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</si>
  <si>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</si>
  <si>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</si>
  <si>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</si>
  <si>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</si>
  <si>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</si>
  <si>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</si>
  <si>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</si>
  <si>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</si>
  <si>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</si>
  <si>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</si>
  <si>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</si>
  <si>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</si>
  <si>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</si>
  <si>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</si>
  <si>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</si>
  <si>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</si>
  <si>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</si>
  <si>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</si>
  <si>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</si>
  <si>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</si>
  <si>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</si>
  <si>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</si>
  <si>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</si>
  <si>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</si>
  <si>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</si>
  <si>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</si>
  <si>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</si>
  <si>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</si>
  <si>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</si>
  <si>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</si>
  <si>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</si>
  <si>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</si>
  <si>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</si>
  <si>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</si>
  <si>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</si>
  <si>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</si>
  <si>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</si>
  <si>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</si>
  <si>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</si>
  <si>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</si>
  <si>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</si>
  <si>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</si>
  <si>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</si>
  <si>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</si>
  <si>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</si>
  <si>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BRL</t>
  </si>
  <si>
    <t>BRL.PD.REP</t>
  </si>
  <si>
    <t>PR19FDRUN08Landsales</t>
  </si>
  <si>
    <t>Data cleanse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</si>
</sst>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108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4.25" customWidth="1"/>
    <col min="2" max="2" width="7.75" customWidth="1"/>
    <col min="3" max="3" width="61.08203125" customWidth="1"/>
    <col min="4" max="4" width="3.25" customWidth="1"/>
    <col min="5" max="5" width="15.83203125" customWidth="1"/>
    <col min="6" max="11" width="5.58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120</v>
      </c>
      <c r="B7" t="s">
        <v>9</v>
      </c>
      <c r="C7" t="s">
        <v>88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">
      <c r="A8" t="s">
        <v>120</v>
      </c>
      <c r="B8" t="s">
        <v>12</v>
      </c>
      <c r="C8" t="s">
        <v>89</v>
      </c>
      <c r="D8" t="s">
        <v>13</v>
      </c>
      <c r="E8" t="s">
        <v>74</v>
      </c>
      <c r="F8" s="21">
        <v>463.53899999999999</v>
      </c>
      <c r="G8" s="21">
        <v>5</v>
      </c>
      <c r="H8" s="21">
        <v>0</v>
      </c>
      <c r="I8" s="21">
        <v>0</v>
      </c>
      <c r="J8" s="21">
        <v>3282.636</v>
      </c>
      <c r="K8" s="21">
        <v>643</v>
      </c>
    </row>
    <row r="9" spans="1:11" x14ac:dyDescent="0.3">
      <c r="A9" t="s">
        <v>120</v>
      </c>
      <c r="B9" t="s">
        <v>17</v>
      </c>
      <c r="C9" t="s">
        <v>90</v>
      </c>
      <c r="D9" t="s">
        <v>18</v>
      </c>
      <c r="E9" t="s">
        <v>74</v>
      </c>
      <c r="F9" s="22">
        <v>3.6700000000000003E-2</v>
      </c>
      <c r="G9" s="22">
        <v>3.6700000000000003E-2</v>
      </c>
      <c r="H9" s="22">
        <v>3.6700000000000003E-2</v>
      </c>
      <c r="I9" s="22">
        <v>3.6700000000000003E-2</v>
      </c>
      <c r="J9" s="22">
        <v>3.6700000000000003E-2</v>
      </c>
      <c r="K9" s="22">
        <v>3.6700000000000003E-2</v>
      </c>
    </row>
    <row r="10" spans="1:11" x14ac:dyDescent="0.3">
      <c r="A10" t="s">
        <v>120</v>
      </c>
      <c r="B10" t="s">
        <v>20</v>
      </c>
      <c r="C10" t="s">
        <v>91</v>
      </c>
      <c r="D10" t="s">
        <v>18</v>
      </c>
      <c r="E10" t="s">
        <v>74</v>
      </c>
      <c r="F10" s="22">
        <v>2.5936984918134599E-2</v>
      </c>
      <c r="G10" s="22">
        <v>2.5936984918134599E-2</v>
      </c>
      <c r="H10" s="22">
        <v>2.5936984918134599E-2</v>
      </c>
      <c r="I10" s="22">
        <v>2.5936984918134599E-2</v>
      </c>
      <c r="J10" s="22">
        <v>2.5936984918134599E-2</v>
      </c>
      <c r="K10" s="22">
        <v>2.5936984918134599E-2</v>
      </c>
    </row>
    <row r="11" spans="1:11" x14ac:dyDescent="0.3">
      <c r="A11" t="s">
        <v>120</v>
      </c>
      <c r="B11" t="s">
        <v>22</v>
      </c>
      <c r="C11" t="s">
        <v>92</v>
      </c>
      <c r="D11" t="s">
        <v>18</v>
      </c>
      <c r="E11" t="s">
        <v>74</v>
      </c>
      <c r="F11" s="22">
        <v>6.26369849181347E-2</v>
      </c>
      <c r="G11" s="22">
        <v>6.26369849181347E-2</v>
      </c>
      <c r="H11" s="22">
        <v>6.26369849181347E-2</v>
      </c>
      <c r="I11" s="22">
        <v>6.26369849181347E-2</v>
      </c>
      <c r="J11" s="22">
        <v>6.26369849181347E-2</v>
      </c>
      <c r="K11" s="22">
        <v>6.26369849181347E-2</v>
      </c>
    </row>
    <row r="12" spans="1:11" x14ac:dyDescent="0.3">
      <c r="A12" t="s">
        <v>120</v>
      </c>
      <c r="B12" t="s">
        <v>35</v>
      </c>
      <c r="C12" t="s">
        <v>93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">
      <c r="A13" t="s">
        <v>120</v>
      </c>
      <c r="B13" t="s">
        <v>37</v>
      </c>
      <c r="C13" t="s">
        <v>94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">
      <c r="A14" t="s">
        <v>120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120</v>
      </c>
      <c r="B15" t="s">
        <v>42</v>
      </c>
      <c r="C15" t="s">
        <v>96</v>
      </c>
      <c r="D15" t="s">
        <v>18</v>
      </c>
      <c r="E15" t="s">
        <v>74</v>
      </c>
      <c r="F15" s="22">
        <v>2.5936984918134599E-2</v>
      </c>
      <c r="G15" s="22">
        <v>2.5936984918134599E-2</v>
      </c>
      <c r="H15" s="22">
        <v>2.5936984918134599E-2</v>
      </c>
      <c r="I15" s="22">
        <v>2.5936984918134599E-2</v>
      </c>
      <c r="J15" s="22">
        <v>2.5936984918134599E-2</v>
      </c>
      <c r="K15" s="22">
        <v>2.5936984918134599E-2</v>
      </c>
    </row>
    <row r="16" spans="1:11" x14ac:dyDescent="0.3">
      <c r="A16" t="s">
        <v>120</v>
      </c>
      <c r="B16" t="s">
        <v>44</v>
      </c>
      <c r="C16" t="s">
        <v>97</v>
      </c>
      <c r="D16" t="s">
        <v>18</v>
      </c>
      <c r="E16" t="s">
        <v>74</v>
      </c>
      <c r="F16" s="22">
        <v>6.1936984918134701E-2</v>
      </c>
      <c r="G16" s="22">
        <v>6.1936984918134701E-2</v>
      </c>
      <c r="H16" s="22">
        <v>6.1936984918134701E-2</v>
      </c>
      <c r="I16" s="22">
        <v>6.1936984918134701E-2</v>
      </c>
      <c r="J16" s="22">
        <v>6.1936984918134701E-2</v>
      </c>
      <c r="K16" s="22">
        <v>6.1936984918134701E-2</v>
      </c>
    </row>
    <row r="17" spans="1:11" x14ac:dyDescent="0.3">
      <c r="A17" t="s">
        <v>120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120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">
      <c r="A19" t="s">
        <v>120</v>
      </c>
      <c r="B19" t="s">
        <v>101</v>
      </c>
      <c r="C19" t="s">
        <v>95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">
      <c r="A20" t="s">
        <v>120</v>
      </c>
      <c r="B20" t="s">
        <v>102</v>
      </c>
      <c r="C20" t="s">
        <v>96</v>
      </c>
      <c r="D20" t="s">
        <v>18</v>
      </c>
      <c r="E20" t="s">
        <v>74</v>
      </c>
      <c r="F20" s="22">
        <v>2.6696614889681499E-2</v>
      </c>
      <c r="G20" s="22">
        <v>2.6696614889681499E-2</v>
      </c>
      <c r="H20" s="22">
        <v>2.6696614889681499E-2</v>
      </c>
      <c r="I20" s="22">
        <v>2.6696614889681499E-2</v>
      </c>
      <c r="J20" s="22">
        <v>2.6696614889681499E-2</v>
      </c>
      <c r="K20" s="22">
        <v>2.6696614889681499E-2</v>
      </c>
    </row>
    <row r="21" spans="1:11" x14ac:dyDescent="0.3">
      <c r="A21" t="s">
        <v>120</v>
      </c>
      <c r="B21" t="s">
        <v>103</v>
      </c>
      <c r="C21" t="s">
        <v>97</v>
      </c>
      <c r="D21" t="s">
        <v>18</v>
      </c>
      <c r="E21" t="s">
        <v>74</v>
      </c>
      <c r="F21" s="22">
        <v>2.6696614889681499E-2</v>
      </c>
      <c r="G21" s="22">
        <v>2.6696614889681499E-2</v>
      </c>
      <c r="H21" s="22">
        <v>2.6696614889681499E-2</v>
      </c>
      <c r="I21" s="22">
        <v>2.6696614889681499E-2</v>
      </c>
      <c r="J21" s="22">
        <v>2.6696614889681499E-2</v>
      </c>
      <c r="K21" s="22">
        <v>2.6696614889681499E-2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118</v>
      </c>
    </row>
    <row r="7" spans="1:12" x14ac:dyDescent="0.3">
      <c r="A7" t="str">
        <f>F_Inputs!A7</f>
        <v>BRL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BRL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>
        <v>3281.636</v>
      </c>
      <c r="K8" s="26"/>
      <c r="L8" t="s">
        <v>123</v>
      </c>
    </row>
    <row r="9" spans="1:12" x14ac:dyDescent="0.3">
      <c r="A9" t="str">
        <f>F_Inputs!A9</f>
        <v>BRL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BRL</v>
      </c>
      <c r="B10" t="s">
        <v>20</v>
      </c>
      <c r="C10" t="s">
        <v>91</v>
      </c>
      <c r="D10" t="s">
        <v>18</v>
      </c>
      <c r="E10" t="s">
        <v>74</v>
      </c>
      <c r="F10" s="27">
        <v>2.4807473490655773E-2</v>
      </c>
      <c r="G10" s="27">
        <v>2.4807473490655773E-2</v>
      </c>
      <c r="H10" s="27">
        <v>2.4807473490655773E-2</v>
      </c>
      <c r="I10" s="27">
        <v>2.4807473490655773E-2</v>
      </c>
      <c r="J10" s="27">
        <v>2.4807473490655773E-2</v>
      </c>
      <c r="K10" s="27">
        <v>2.4807473490655773E-2</v>
      </c>
      <c r="L10" t="s">
        <v>121</v>
      </c>
    </row>
    <row r="11" spans="1:12" x14ac:dyDescent="0.3">
      <c r="A11" t="str">
        <f>F_Inputs!A11</f>
        <v>BRL</v>
      </c>
      <c r="B11" t="s">
        <v>22</v>
      </c>
      <c r="C11" t="s">
        <v>92</v>
      </c>
      <c r="D11" t="s">
        <v>18</v>
      </c>
      <c r="E11" t="s">
        <v>74</v>
      </c>
      <c r="F11" s="27">
        <v>6.1507473490655773E-2</v>
      </c>
      <c r="G11" s="27">
        <v>6.1507473490655773E-2</v>
      </c>
      <c r="H11" s="27">
        <v>6.1507473490655773E-2</v>
      </c>
      <c r="I11" s="27">
        <v>6.1507473490655773E-2</v>
      </c>
      <c r="J11" s="27">
        <v>6.1507473490655773E-2</v>
      </c>
      <c r="K11" s="27">
        <v>6.1507473490655773E-2</v>
      </c>
      <c r="L11" t="s">
        <v>121</v>
      </c>
    </row>
    <row r="12" spans="1:12" x14ac:dyDescent="0.3">
      <c r="A12" t="str">
        <f>F_Inputs!A12</f>
        <v>BRL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BRL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">
      <c r="A14" t="str">
        <f>F_Inputs!A14</f>
        <v>BRL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BRL</v>
      </c>
      <c r="B15" t="s">
        <v>42</v>
      </c>
      <c r="C15" t="s">
        <v>96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">
      <c r="A16" t="str">
        <f>F_Inputs!A16</f>
        <v>BRL</v>
      </c>
      <c r="B16" t="s">
        <v>44</v>
      </c>
      <c r="C16" t="s">
        <v>97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">
      <c r="A17" t="str">
        <f>F_Inputs!A17</f>
        <v>BRL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BRL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BRL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BRL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BRL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BRL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">
      <c r="A8" t="str">
        <f>F_Inputs!A8</f>
        <v>BRL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463.53899999999999</v>
      </c>
      <c r="G8" s="26">
        <f>IF(InpOverride!G8="",F_Inputs!G8,InpOverride!G8)</f>
        <v>5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3281.636</v>
      </c>
      <c r="K8" s="26">
        <f>IF(InpOverride!K8="",F_Inputs!K8,InpOverride!K8)</f>
        <v>643</v>
      </c>
    </row>
    <row r="9" spans="1:11" x14ac:dyDescent="0.3">
      <c r="A9" t="str">
        <f>F_Inputs!A9</f>
        <v>BRL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3.6700000000000003E-2</v>
      </c>
      <c r="G9" s="27">
        <f>IF(InpOverride!G9="",F_Inputs!G9,InpOverride!G9)</f>
        <v>3.6700000000000003E-2</v>
      </c>
      <c r="H9" s="27">
        <f>IF(InpOverride!H9="",F_Inputs!H9,InpOverride!H9)</f>
        <v>3.6700000000000003E-2</v>
      </c>
      <c r="I9" s="27">
        <f>IF(InpOverride!I9="",F_Inputs!I9,InpOverride!I9)</f>
        <v>3.6700000000000003E-2</v>
      </c>
      <c r="J9" s="27">
        <f>IF(InpOverride!J9="",F_Inputs!J9,InpOverride!J9)</f>
        <v>3.6700000000000003E-2</v>
      </c>
      <c r="K9" s="27">
        <f>IF(InpOverride!K9="",F_Inputs!K9,InpOverride!K9)</f>
        <v>3.6700000000000003E-2</v>
      </c>
    </row>
    <row r="10" spans="1:11" x14ac:dyDescent="0.3">
      <c r="A10" t="str">
        <f>F_Inputs!A10</f>
        <v>BRL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2.4807473490655773E-2</v>
      </c>
      <c r="G10" s="27">
        <f>IF(InpOverride!G10="",F_Inputs!G10,InpOverride!G10)</f>
        <v>2.4807473490655773E-2</v>
      </c>
      <c r="H10" s="27">
        <f>IF(InpOverride!H10="",F_Inputs!H10,InpOverride!H10)</f>
        <v>2.4807473490655773E-2</v>
      </c>
      <c r="I10" s="27">
        <f>IF(InpOverride!I10="",F_Inputs!I10,InpOverride!I10)</f>
        <v>2.4807473490655773E-2</v>
      </c>
      <c r="J10" s="27">
        <f>IF(InpOverride!J10="",F_Inputs!J10,InpOverride!J10)</f>
        <v>2.4807473490655773E-2</v>
      </c>
      <c r="K10" s="27">
        <f>IF(InpOverride!K10="",F_Inputs!K10,InpOverride!K10)</f>
        <v>2.4807473490655773E-2</v>
      </c>
    </row>
    <row r="11" spans="1:11" x14ac:dyDescent="0.3">
      <c r="A11" t="str">
        <f>F_Inputs!A11</f>
        <v>BRL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6.1507473490655773E-2</v>
      </c>
      <c r="G11" s="27">
        <f>IF(InpOverride!G11="",F_Inputs!G11,InpOverride!G11)</f>
        <v>6.1507473490655773E-2</v>
      </c>
      <c r="H11" s="27">
        <f>IF(InpOverride!H11="",F_Inputs!H11,InpOverride!H11)</f>
        <v>6.1507473490655773E-2</v>
      </c>
      <c r="I11" s="27">
        <f>IF(InpOverride!I11="",F_Inputs!I11,InpOverride!I11)</f>
        <v>6.1507473490655773E-2</v>
      </c>
      <c r="J11" s="27">
        <f>IF(InpOverride!J11="",F_Inputs!J11,InpOverride!J11)</f>
        <v>6.1507473490655773E-2</v>
      </c>
      <c r="K11" s="27">
        <f>IF(InpOverride!K11="",F_Inputs!K11,InpOverride!K11)</f>
        <v>6.1507473490655773E-2</v>
      </c>
    </row>
    <row r="12" spans="1:11" x14ac:dyDescent="0.3">
      <c r="A12" t="str">
        <f>F_Inputs!A12</f>
        <v>BRL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">
      <c r="A13" t="str">
        <f>F_Inputs!A13</f>
        <v>BRL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">
      <c r="A14" t="str">
        <f>F_Inputs!A14</f>
        <v>BRL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BRL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2.5936984918134599E-2</v>
      </c>
      <c r="G15" s="27">
        <f>IF(InpOverride!G15="",F_Inputs!G15,InpOverride!G15)</f>
        <v>2.5936984918134599E-2</v>
      </c>
      <c r="H15" s="27">
        <f>IF(InpOverride!H15="",F_Inputs!H15,InpOverride!H15)</f>
        <v>2.5936984918134599E-2</v>
      </c>
      <c r="I15" s="27">
        <f>IF(InpOverride!I15="",F_Inputs!I15,InpOverride!I15)</f>
        <v>2.5936984918134599E-2</v>
      </c>
      <c r="J15" s="27">
        <f>IF(InpOverride!J15="",F_Inputs!J15,InpOverride!J15)</f>
        <v>2.5936984918134599E-2</v>
      </c>
      <c r="K15" s="27">
        <f>IF(InpOverride!K15="",F_Inputs!K15,InpOverride!K15)</f>
        <v>2.5936984918134599E-2</v>
      </c>
    </row>
    <row r="16" spans="1:11" x14ac:dyDescent="0.3">
      <c r="A16" t="str">
        <f>F_Inputs!A16</f>
        <v>BRL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6.1936984918134701E-2</v>
      </c>
      <c r="G16" s="27">
        <f>IF(InpOverride!G16="",F_Inputs!G16,InpOverride!G16)</f>
        <v>6.1936984918134701E-2</v>
      </c>
      <c r="H16" s="27">
        <f>IF(InpOverride!H16="",F_Inputs!H16,InpOverride!H16)</f>
        <v>6.1936984918134701E-2</v>
      </c>
      <c r="I16" s="27">
        <f>IF(InpOverride!I16="",F_Inputs!I16,InpOverride!I16)</f>
        <v>6.1936984918134701E-2</v>
      </c>
      <c r="J16" s="27">
        <f>IF(InpOverride!J16="",F_Inputs!J16,InpOverride!J16)</f>
        <v>6.1936984918134701E-2</v>
      </c>
      <c r="K16" s="27">
        <f>IF(InpOverride!K16="",F_Inputs!K16,InpOverride!K16)</f>
        <v>6.1936984918134701E-2</v>
      </c>
    </row>
    <row r="17" spans="1:11" x14ac:dyDescent="0.3">
      <c r="A17" t="str">
        <f>F_Inputs!A17</f>
        <v>BRL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BRL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BRL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BRL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2.6696614889681499E-2</v>
      </c>
      <c r="G20" s="27">
        <f>IF(InpOverride!G20="",F_Inputs!G20,InpOverride!G20)</f>
        <v>2.6696614889681499E-2</v>
      </c>
      <c r="H20" s="27">
        <f>IF(InpOverride!H20="",F_Inputs!H20,InpOverride!H20)</f>
        <v>2.6696614889681499E-2</v>
      </c>
      <c r="I20" s="27">
        <f>IF(InpOverride!I20="",F_Inputs!I20,InpOverride!I20)</f>
        <v>2.6696614889681499E-2</v>
      </c>
      <c r="J20" s="27">
        <f>IF(InpOverride!J20="",F_Inputs!J20,InpOverride!J20)</f>
        <v>2.6696614889681499E-2</v>
      </c>
      <c r="K20" s="27">
        <f>IF(InpOverride!K20="",F_Inputs!K20,InpOverride!K20)</f>
        <v>2.6696614889681499E-2</v>
      </c>
    </row>
    <row r="21" spans="1:11" x14ac:dyDescent="0.3">
      <c r="A21" t="str">
        <f>F_Inputs!A21</f>
        <v>BRL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2.6696614889681499E-2</v>
      </c>
      <c r="G21" s="27">
        <f>IF(InpOverride!G21="",F_Inputs!G21,InpOverride!G21)</f>
        <v>2.6696614889681499E-2</v>
      </c>
      <c r="H21" s="27">
        <f>IF(InpOverride!H21="",F_Inputs!H21,InpOverride!H21)</f>
        <v>2.6696614889681499E-2</v>
      </c>
      <c r="I21" s="27">
        <f>IF(InpOverride!I21="",F_Inputs!I21,InpOverride!I21)</f>
        <v>2.6696614889681499E-2</v>
      </c>
      <c r="J21" s="27">
        <f>IF(InpOverride!J21="",F_Inputs!J21,InpOverride!J21)</f>
        <v>2.6696614889681499E-2</v>
      </c>
      <c r="K21" s="27">
        <f>IF(InpOverride!K21="",F_Inputs!K21,InpOverride!K21)</f>
        <v>2.6696614889681499E-2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463.53899999999999</v>
      </c>
      <c r="E4" s="4">
        <f>InpActive!G8</f>
        <v>5</v>
      </c>
      <c r="F4" s="4">
        <f>InpActive!H8</f>
        <v>0</v>
      </c>
      <c r="G4" s="4">
        <f>InpActive!I8</f>
        <v>0</v>
      </c>
      <c r="H4" s="4">
        <f>InpActive!J8</f>
        <v>3281.636</v>
      </c>
      <c r="I4" s="4">
        <f>InpActive!K8</f>
        <v>643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0.23176949999999999</v>
      </c>
      <c r="E5" s="6">
        <f t="shared" ref="E5:I5" si="0" xml:space="preserve"> (E4/1000 - E3) / 2</f>
        <v>2.5000000000000001E-3</v>
      </c>
      <c r="F5" s="6">
        <f t="shared" si="0"/>
        <v>0</v>
      </c>
      <c r="G5" s="6">
        <f t="shared" si="0"/>
        <v>0</v>
      </c>
      <c r="H5" s="6">
        <f t="shared" si="0"/>
        <v>1.6408179999999999</v>
      </c>
      <c r="I5" s="6">
        <f t="shared" si="0"/>
        <v>0.32150000000000001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3.6700000000000003E-2</v>
      </c>
      <c r="E6" s="7">
        <f>InpActive!G9</f>
        <v>3.6700000000000003E-2</v>
      </c>
      <c r="F6" s="7">
        <f>InpActive!H9</f>
        <v>3.6700000000000003E-2</v>
      </c>
      <c r="G6" s="7">
        <f>InpActive!I9</f>
        <v>3.6700000000000003E-2</v>
      </c>
      <c r="H6" s="7">
        <f>InpActive!J9</f>
        <v>3.6700000000000003E-2</v>
      </c>
      <c r="I6" s="7">
        <f>InpActive!K9</f>
        <v>3.6700000000000003E-2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2.4807473490655773E-2</v>
      </c>
      <c r="E7" s="7">
        <f>InpActive!G10</f>
        <v>2.4807473490655773E-2</v>
      </c>
      <c r="F7" s="7">
        <f>InpActive!H10</f>
        <v>2.4807473490655773E-2</v>
      </c>
      <c r="G7" s="7">
        <f>InpActive!I10</f>
        <v>2.4807473490655773E-2</v>
      </c>
      <c r="H7" s="7">
        <f>InpActive!J10</f>
        <v>2.4807473490655773E-2</v>
      </c>
      <c r="I7" s="7">
        <f>InpActive!K10</f>
        <v>2.4807473490655773E-2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6.1507473490655773E-2</v>
      </c>
      <c r="E8" s="7">
        <f>InpActive!G11</f>
        <v>6.1507473490655773E-2</v>
      </c>
      <c r="F8" s="7">
        <f>InpActive!H11</f>
        <v>6.1507473490655773E-2</v>
      </c>
      <c r="G8" s="7">
        <f>InpActive!I11</f>
        <v>6.1507473490655773E-2</v>
      </c>
      <c r="H8" s="7">
        <f>InpActive!J11</f>
        <v>6.1507473490655773E-2</v>
      </c>
      <c r="I8" s="7">
        <f>InpActive!K11</f>
        <v>6.1507473490655773E-2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0.83604726709459443</v>
      </c>
      <c r="E10" s="8">
        <f t="shared" ref="E10:I10" si="1" xml:space="preserve"> (1 + E8) ^ (E9)</f>
        <v>0.88747042221235029</v>
      </c>
      <c r="F10" s="8">
        <f t="shared" si="1"/>
        <v>0.94205648568031752</v>
      </c>
      <c r="G10" s="8">
        <f t="shared" si="1"/>
        <v>1</v>
      </c>
      <c r="H10" s="8">
        <f t="shared" si="1"/>
        <v>1.0615074734906558</v>
      </c>
      <c r="I10" s="8">
        <f t="shared" si="1"/>
        <v>1.1267981162765153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0.277220570082644</v>
      </c>
      <c r="E11" s="8">
        <f t="shared" ref="E11:I11" si="2">E5 / E10</f>
        <v>2.8169952906912884E-3</v>
      </c>
      <c r="F11" s="8">
        <f t="shared" si="2"/>
        <v>0</v>
      </c>
      <c r="G11" s="8">
        <f t="shared" si="2"/>
        <v>0</v>
      </c>
      <c r="H11" s="8">
        <f t="shared" si="2"/>
        <v>1.5457432387210071</v>
      </c>
      <c r="I11" s="8">
        <f t="shared" si="2"/>
        <v>0.28532174074127065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-2.1111025448356129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2.5936984918134599E-2</v>
      </c>
      <c r="E18" s="7">
        <f>InpActive!G15</f>
        <v>2.5936984918134599E-2</v>
      </c>
      <c r="F18" s="7">
        <f>InpActive!H15</f>
        <v>2.5936984918134599E-2</v>
      </c>
      <c r="G18" s="7">
        <f>InpActive!I15</f>
        <v>2.5936984918134599E-2</v>
      </c>
      <c r="H18" s="7">
        <f>InpActive!J15</f>
        <v>2.5936984918134599E-2</v>
      </c>
      <c r="I18" s="7">
        <f>InpActive!K15</f>
        <v>2.5936984918134599E-2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6.1936984918134701E-2</v>
      </c>
      <c r="E19" s="7">
        <f>InpActive!G16</f>
        <v>6.1936984918134701E-2</v>
      </c>
      <c r="F19" s="7">
        <f>InpActive!H16</f>
        <v>6.1936984918134701E-2</v>
      </c>
      <c r="G19" s="7">
        <f>InpActive!I16</f>
        <v>6.1936984918134701E-2</v>
      </c>
      <c r="H19" s="7">
        <f>InpActive!J16</f>
        <v>6.1936984918134701E-2</v>
      </c>
      <c r="I19" s="7">
        <f>InpActive!K16</f>
        <v>6.1936984918134701E-2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0.835033233376822</v>
      </c>
      <c r="E21" s="8">
        <f t="shared" ref="E21:I21" si="8" xml:space="preserve"> (1 + E19) ^ (E20)</f>
        <v>0.88675267415862336</v>
      </c>
      <c r="F21" s="8">
        <f t="shared" si="8"/>
        <v>0.94167546116410161</v>
      </c>
      <c r="G21" s="8">
        <f t="shared" si="8"/>
        <v>1</v>
      </c>
      <c r="H21" s="8">
        <f t="shared" si="8"/>
        <v>1.0619369849181346</v>
      </c>
      <c r="I21" s="8">
        <f t="shared" si="8"/>
        <v>1.1277101599370185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2.6696614889681499E-2</v>
      </c>
      <c r="E29" s="7">
        <f>InpActive!G20</f>
        <v>2.6696614889681499E-2</v>
      </c>
      <c r="F29" s="7">
        <f>InpActive!H20</f>
        <v>2.6696614889681499E-2</v>
      </c>
      <c r="G29" s="7">
        <f>InpActive!I20</f>
        <v>2.6696614889681499E-2</v>
      </c>
      <c r="H29" s="7">
        <f>InpActive!J20</f>
        <v>2.6696614889681499E-2</v>
      </c>
      <c r="I29" s="7">
        <f>InpActive!K20</f>
        <v>2.6696614889681499E-2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2.6696614889681499E-2</v>
      </c>
      <c r="E30" s="7">
        <f>InpActive!G21</f>
        <v>2.6696614889681499E-2</v>
      </c>
      <c r="F30" s="7">
        <f>InpActive!H21</f>
        <v>2.6696614889681499E-2</v>
      </c>
      <c r="G30" s="7">
        <f>InpActive!I21</f>
        <v>2.6696614889681499E-2</v>
      </c>
      <c r="H30" s="7">
        <f>InpActive!J21</f>
        <v>2.6696614889681499E-2</v>
      </c>
      <c r="I30" s="7">
        <f>InpActive!K21</f>
        <v>2.6696614889681499E-2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0.92400348591059212</v>
      </c>
      <c r="E32" s="8">
        <f t="shared" ref="E32" si="15" xml:space="preserve"> (1 + E30) ^ (E31)</f>
        <v>0.94867125113067041</v>
      </c>
      <c r="F32" s="8">
        <f t="shared" ref="F32" si="16" xml:space="preserve"> (1 + F30) ^ (F31)</f>
        <v>0.97399756217901823</v>
      </c>
      <c r="G32" s="8">
        <f t="shared" ref="G32" si="17" xml:space="preserve"> (1 + G30) ^ (G31)</f>
        <v>1</v>
      </c>
      <c r="H32" s="8">
        <f t="shared" ref="H32" si="18" xml:space="preserve"> (1 + H30) ^ (H31)</f>
        <v>1.0266966148896814</v>
      </c>
      <c r="I32" s="8">
        <f t="shared" ref="I32" si="19" xml:space="preserve"> (1 + I30) ^ (I31)</f>
        <v>1.0541059390259309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19.83203125" style="2" customWidth="1"/>
    <col min="3" max="3" width="27.5" style="2" customWidth="1"/>
    <col min="4" max="4" width="3" style="2" customWidth="1"/>
    <col min="5" max="5" width="14.83203125" style="2" bestFit="1" customWidth="1"/>
    <col min="6" max="11" width="6.83203125" style="2" customWidth="1"/>
    <col min="12" max="16384" width="9" style="2"/>
  </cols>
  <sheetData>
    <row r="1" spans="1:11" s="9" customFormat="1" x14ac:dyDescent="0.25">
      <c r="C1" s="9" t="s">
        <v>122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463.53899999999999</v>
      </c>
      <c r="G5" s="28">
        <f>Calc!E4</f>
        <v>5</v>
      </c>
      <c r="H5" s="28">
        <f>Calc!F4</f>
        <v>0</v>
      </c>
      <c r="I5" s="28">
        <f>Calc!G4</f>
        <v>0</v>
      </c>
      <c r="J5" s="28">
        <f>Calc!H4</f>
        <v>3281.636</v>
      </c>
      <c r="K5" s="28">
        <f>Calc!I4</f>
        <v>643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-2.1111025448356129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11:16:19</v>
      </c>
      <c r="G10" s="24" t="str">
        <f t="shared" ca="1" si="0"/>
        <v>[…]11/12/2019 11:16:19</v>
      </c>
      <c r="H10" s="24" t="str">
        <f t="shared" ca="1" si="0"/>
        <v>[…]11/12/2019 11:16:19</v>
      </c>
      <c r="I10" s="24" t="str">
        <f t="shared" ca="1" si="0"/>
        <v>[…]11/12/2019 11:16:19</v>
      </c>
      <c r="J10" s="24" t="str">
        <f t="shared" ca="1" si="0"/>
        <v>[…]11/12/2019 11:16:19</v>
      </c>
      <c r="K10" s="24" t="str">
        <f t="shared" ca="1" si="0"/>
        <v>[…]11/12/2019 11:16:19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disposals_BRL_FD</v>
      </c>
      <c r="G11" s="14" t="str">
        <f t="shared" ca="1" si="1"/>
        <v>Land disposals_BRL_FD</v>
      </c>
      <c r="H11" s="14" t="str">
        <f t="shared" ca="1" si="1"/>
        <v>Land disposals_BRL_FD</v>
      </c>
      <c r="I11" s="14" t="str">
        <f t="shared" ca="1" si="1"/>
        <v>Land disposals_BRL_FD</v>
      </c>
      <c r="J11" s="14" t="str">
        <f t="shared" ca="1" si="1"/>
        <v>Land disposals_BRL_FD</v>
      </c>
      <c r="K11" s="14" t="str">
        <f t="shared" ca="1" si="1"/>
        <v>Land disposals_BRL_FD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2019-12-11T11:17:15Z</dcterms:created>
  <dcterms:modified xsi:type="dcterms:W3CDTF">2019-12-11T11:17:22Z</dcterms:modified>
</cp:coreProperties>
</file>