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8800" windowHeight="13290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I23" i="30" s="1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M23" i="30" l="1"/>
  <c r="K23" i="30"/>
  <c r="H23" i="30"/>
  <c r="G23" i="30"/>
  <c r="J23" i="30"/>
  <c r="K1" i="3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I20" i="18"/>
  <c r="J20" i="18"/>
  <c r="K20" i="18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M14" i="34" l="1"/>
  <c r="J23" i="18"/>
  <c r="M17" i="34" s="1"/>
  <c r="L14" i="34"/>
  <c r="I23" i="18"/>
  <c r="L17" i="34" s="1"/>
  <c r="K14" i="34"/>
  <c r="H23" i="18"/>
  <c r="K17" i="34" s="1"/>
  <c r="J14" i="34"/>
  <c r="G23" i="18"/>
  <c r="J17" i="34" s="1"/>
  <c r="N14" i="34"/>
  <c r="K23" i="18"/>
  <c r="K4" i="34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17" i="18"/>
  <c r="M13" i="34" s="1"/>
  <c r="H41" i="18"/>
  <c r="K31" i="34" s="1"/>
  <c r="G10" i="30"/>
  <c r="H10" i="30"/>
  <c r="J17" i="30"/>
  <c r="J32" i="30"/>
  <c r="H41" i="30"/>
  <c r="J48" i="30"/>
  <c r="H10" i="18"/>
  <c r="K8" i="34" s="1"/>
  <c r="K32" i="18"/>
  <c r="N24" i="34" s="1"/>
  <c r="M22" i="18"/>
  <c r="O16" i="34" s="1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I32" i="30"/>
  <c r="I41" i="30"/>
  <c r="M32" i="30"/>
  <c r="I48" i="30"/>
  <c r="G10" i="18"/>
  <c r="J8" i="34" s="1"/>
  <c r="K10" i="18"/>
  <c r="N8" i="34" s="1"/>
  <c r="M10" i="18"/>
  <c r="O8" i="34" s="1"/>
  <c r="M20" i="18"/>
  <c r="J32" i="18"/>
  <c r="M24" i="34" s="1"/>
  <c r="M21" i="18"/>
  <c r="O15" i="34" s="1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32" i="30"/>
  <c r="H32" i="30"/>
  <c r="J41" i="30"/>
  <c r="G48" i="30"/>
  <c r="H48" i="30"/>
  <c r="J10" i="18"/>
  <c r="M8" i="34" s="1"/>
  <c r="G32" i="18"/>
  <c r="J24" i="34" s="1"/>
  <c r="I32" i="18"/>
  <c r="L24" i="34" s="1"/>
  <c r="N17" i="34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M10" i="30"/>
  <c r="K32" i="30"/>
  <c r="G41" i="30"/>
  <c r="K41" i="30"/>
  <c r="K48" i="30"/>
  <c r="O14" i="34" l="1"/>
  <c r="M23" i="18"/>
  <c r="O17" i="34" s="1"/>
  <c r="M48" i="18"/>
  <c r="O36" i="34" s="1"/>
  <c r="M41" i="18"/>
  <c r="O31" i="34" s="1"/>
  <c r="M17" i="18"/>
  <c r="O13" i="34" l="1"/>
</calcChain>
</file>

<file path=xl/sharedStrings.xml><?xml version="1.0" encoding="utf-8"?>
<sst xmlns="http://schemas.openxmlformats.org/spreadsheetml/2006/main" count="779" uniqueCount="189">
  <si>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</si>
  <si>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</si>
  <si>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</si>
  <si>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</si>
  <si>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</si>
  <si>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</si>
  <si>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</si>
  <si>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</si>
  <si>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</si>
  <si>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</si>
  <si>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</si>
  <si>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</si>
  <si>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</si>
  <si>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</si>
  <si>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</si>
  <si>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</si>
  <si>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</si>
  <si>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</si>
  <si>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</si>
  <si>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</si>
  <si>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</si>
  <si>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</si>
  <si>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</si>
  <si>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</si>
  <si>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</si>
  <si>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</si>
  <si>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</si>
  <si>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</si>
  <si>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</si>
  <si>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</si>
  <si>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</si>
  <si>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</si>
  <si>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</si>
  <si>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</si>
  <si>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</si>
  <si>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</si>
  <si>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</si>
  <si>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</si>
  <si>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</si>
  <si>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</si>
  <si>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</si>
  <si>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</si>
  <si>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</si>
  <si>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</si>
  <si>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</si>
  <si>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</si>
  <si>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</si>
  <si>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</si>
  <si>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</si>
  <si>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</si>
  <si>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</si>
  <si>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</si>
  <si>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</si>
  <si>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</si>
  <si>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</si>
  <si>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</si>
  <si>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</si>
  <si>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</si>
  <si>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</si>
  <si>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</si>
  <si>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</si>
  <si>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</si>
  <si>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</si>
  <si>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</si>
  <si>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</si>
  <si>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</si>
  <si>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</si>
  <si>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</si>
  <si>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</si>
  <si>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</si>
  <si>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</si>
  <si>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</si>
  <si>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</si>
  <si>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</si>
  <si>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</si>
  <si>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</si>
  <si>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</si>
  <si>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</si>
  <si>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</si>
  <si>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</si>
  <si>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</si>
  <si>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</si>
  <si>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</si>
  <si>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</si>
  <si>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</si>
  <si>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</si>
  <si>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</si>
  <si>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</si>
  <si>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</si>
  <si>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</si>
  <si>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</si>
  <si>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</si>
  <si>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</si>
  <si>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</si>
  <si>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</si>
  <si>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</si>
  <si>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</si>
  <si>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</si>
  <si>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</si>
  <si>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</si>
  <si>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</si>
  <si>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</si>
  <si>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</si>
  <si>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</si>
  <si>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</si>
  <si>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</si>
  <si>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</si>
  <si>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</si>
  <si>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</si>
  <si>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</si>
  <si>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</si>
  <si>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</si>
  <si>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</si>
  <si>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</si>
  <si>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</si>
  <si>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</si>
  <si>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</si>
  <si>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</si>
  <si>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</si>
  <si>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</si>
  <si>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</si>
  <si>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</si>
  <si>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</si>
  <si>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</si>
  <si>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</si>
  <si>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</si>
  <si>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</si>
  <si>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</si>
  <si>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</si>
  <si>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</si>
  <si>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</si>
  <si>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</si>
  <si>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</si>
  <si>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</si>
  <si>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</si>
  <si>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</si>
  <si>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</si>
  <si>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</si>
  <si>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</si>
  <si>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</si>
  <si>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</si>
  <si>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</si>
  <si>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</si>
  <si>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</si>
  <si>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</si>
  <si>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</si>
  <si>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</si>
  <si>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</si>
  <si>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</si>
  <si>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</si>
  <si>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</si>
  <si>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</si>
  <si>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</si>
  <si>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</si>
  <si>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</si>
  <si>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</si>
  <si>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</si>
  <si>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</si>
  <si>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</si>
  <si>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</si>
  <si>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</si>
  <si>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</si>
  <si>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</si>
  <si>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</si>
  <si>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</si>
  <si>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</si>
  <si>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</si>
  <si>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</si>
  <si>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</si>
  <si>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</si>
  <si>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</si>
  <si>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</si>
  <si>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</si>
  <si>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</si>
  <si>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</si>
  <si>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</si>
  <si>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</si>
  <si>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</si>
  <si>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</si>
  <si>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</si>
  <si>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</si>
  <si>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</si>
  <si>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</si>
  <si>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</si>
  <si>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</si>
  <si>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</si>
  <si>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8: Final Determinations</t>
  </si>
  <si>
    <t>NES</t>
  </si>
  <si>
    <t>PR19PD002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</si>
</sst>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5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2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2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3">
    <dxf>
      <font>
        <color theme="0" tint="-0.2499465926084170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activeCell="E5" sqref="E5"/>
      <selection pane="topRight" activeCell="E5" sqref="E5"/>
      <selection pane="bottomLeft" activeCell="E5" sqref="E5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176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177</v>
      </c>
      <c r="C3" s="98" t="s">
        <v>178</v>
      </c>
      <c r="D3" s="98" t="s">
        <v>179</v>
      </c>
      <c r="E3" s="98" t="s">
        <v>180</v>
      </c>
      <c r="F3" s="98" t="s">
        <v>181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184</v>
      </c>
      <c r="B5" s="101">
        <v>1</v>
      </c>
      <c r="C5" s="99" t="s">
        <v>182</v>
      </c>
      <c r="D5" s="99" t="s">
        <v>183</v>
      </c>
      <c r="E5" s="99" t="s">
        <v>175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4.625" customWidth="1"/>
    <col min="2" max="2" width="9.5" customWidth="1"/>
    <col min="3" max="3" width="152.125" customWidth="1"/>
    <col min="4" max="4" width="3.25" customWidth="1"/>
    <col min="5" max="5" width="15.875" customWidth="1"/>
    <col min="6" max="15" width="5.6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186</v>
      </c>
      <c r="G5" t="s">
        <v>186</v>
      </c>
      <c r="H5" t="s">
        <v>186</v>
      </c>
      <c r="I5" t="s">
        <v>186</v>
      </c>
      <c r="J5" t="s">
        <v>186</v>
      </c>
      <c r="K5" t="s">
        <v>186</v>
      </c>
      <c r="L5" t="s">
        <v>186</v>
      </c>
      <c r="M5" t="s">
        <v>186</v>
      </c>
      <c r="N5" t="s">
        <v>186</v>
      </c>
      <c r="O5" t="s">
        <v>186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187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</row>
    <row r="8" spans="1:15" ht="15" customHeight="1">
      <c r="A8" t="s">
        <v>187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</row>
    <row r="9" spans="1:15" ht="19.5" customHeight="1">
      <c r="A9" t="s">
        <v>187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187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187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5" ht="15" customHeight="1">
      <c r="A12" t="s">
        <v>187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</row>
    <row r="13" spans="1:15" ht="19.5" customHeight="1">
      <c r="A13" t="s">
        <v>187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</row>
    <row r="14" spans="1:15" ht="15" customHeight="1">
      <c r="A14" t="s">
        <v>187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-0.13009999999999999</v>
      </c>
      <c r="N14" s="179">
        <v>0</v>
      </c>
      <c r="O14" s="179">
        <v>-0.13</v>
      </c>
    </row>
    <row r="15" spans="1:15" ht="19.5" customHeight="1">
      <c r="A15" t="s">
        <v>187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187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0</v>
      </c>
      <c r="K16" s="179">
        <v>0</v>
      </c>
      <c r="L16" s="179">
        <v>0</v>
      </c>
      <c r="M16" s="179">
        <v>-0.13009999999999999</v>
      </c>
      <c r="N16" s="179">
        <v>0</v>
      </c>
      <c r="O16" s="179">
        <v>-0.13</v>
      </c>
    </row>
    <row r="17" spans="1:15" ht="19.5" customHeight="1">
      <c r="A17" t="s">
        <v>187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3.78</v>
      </c>
      <c r="K17" s="179">
        <v>3.4380000000000002</v>
      </c>
      <c r="L17" s="179">
        <v>0.95599999999999996</v>
      </c>
      <c r="M17" s="179">
        <v>-5.6638000000000002</v>
      </c>
      <c r="N17" s="179">
        <v>-3.9849999999999999</v>
      </c>
      <c r="O17" s="179">
        <v>-1.4748000000000001</v>
      </c>
    </row>
    <row r="18" spans="1:15" ht="15" customHeight="1">
      <c r="A18" t="s">
        <v>187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>
        <v>0.71499999999999997</v>
      </c>
      <c r="K18" s="179">
        <v>1.4710000000000001</v>
      </c>
      <c r="L18" s="179">
        <v>2.8210000000000002</v>
      </c>
      <c r="M18" s="179">
        <v>2.605</v>
      </c>
      <c r="N18" s="179">
        <v>2.8690000000000002</v>
      </c>
      <c r="O18" s="179">
        <v>10.481</v>
      </c>
    </row>
    <row r="19" spans="1:15" ht="19.5" customHeight="1">
      <c r="A19" t="s">
        <v>187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</row>
    <row r="20" spans="1:15" ht="15" customHeight="1">
      <c r="A20" t="s">
        <v>187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4.4950000000000001</v>
      </c>
      <c r="K20" s="179">
        <v>4.9089999999999998</v>
      </c>
      <c r="L20" s="179">
        <v>3.7770000000000001</v>
      </c>
      <c r="M20" s="179">
        <v>-3.0588000000000002</v>
      </c>
      <c r="N20" s="179">
        <v>-1.1160000000000001</v>
      </c>
      <c r="O20" s="179">
        <v>9.0061999999999998</v>
      </c>
    </row>
    <row r="21" spans="1:15" ht="19.5" customHeight="1">
      <c r="A21" t="s">
        <v>187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187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</row>
    <row r="23" spans="1:15" ht="19.5" customHeight="1">
      <c r="A23" t="s">
        <v>187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</row>
    <row r="24" spans="1:15" ht="15" customHeight="1">
      <c r="A24" t="s">
        <v>187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</row>
    <row r="25" spans="1:15" ht="19.5" customHeight="1">
      <c r="A25" t="s">
        <v>187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187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187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</row>
    <row r="28" spans="1:15" ht="15" customHeight="1">
      <c r="A28" t="s">
        <v>187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</row>
    <row r="29" spans="1:15" ht="19.5" customHeight="1">
      <c r="A29" t="s">
        <v>187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0</v>
      </c>
      <c r="K29" s="179">
        <v>0</v>
      </c>
      <c r="L29" s="179">
        <v>0</v>
      </c>
      <c r="M29" s="179">
        <v>0</v>
      </c>
      <c r="N29" s="179">
        <v>0</v>
      </c>
      <c r="O29" s="179">
        <v>0</v>
      </c>
    </row>
    <row r="30" spans="1:15" ht="15" customHeight="1">
      <c r="A30" t="s">
        <v>187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>
        <v>0</v>
      </c>
      <c r="K30" s="179">
        <v>0</v>
      </c>
      <c r="L30" s="179">
        <v>0</v>
      </c>
      <c r="M30" s="179">
        <v>0</v>
      </c>
      <c r="N30" s="179">
        <v>0</v>
      </c>
      <c r="O30" s="179">
        <v>0</v>
      </c>
    </row>
    <row r="31" spans="1:15" ht="19.5" customHeight="1">
      <c r="A31" t="s">
        <v>187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</row>
    <row r="32" spans="1:15" ht="15" customHeight="1">
      <c r="A32" t="s">
        <v>187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</v>
      </c>
      <c r="K32" s="179">
        <v>0</v>
      </c>
      <c r="L32" s="179">
        <v>0</v>
      </c>
      <c r="M32" s="179">
        <v>-0.13009999999999999</v>
      </c>
      <c r="N32" s="179">
        <v>0</v>
      </c>
      <c r="O32" s="179">
        <v>-0.13</v>
      </c>
    </row>
    <row r="33" spans="1:15" ht="19.5" customHeight="1">
      <c r="A33" t="s">
        <v>187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187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0</v>
      </c>
      <c r="K34" s="179">
        <v>0</v>
      </c>
      <c r="L34" s="179">
        <v>0</v>
      </c>
      <c r="M34" s="179">
        <v>-0.13009999999999999</v>
      </c>
      <c r="N34" s="179">
        <v>0</v>
      </c>
      <c r="O34" s="179">
        <v>-0.13</v>
      </c>
    </row>
    <row r="35" spans="1:15" ht="19.5" customHeight="1">
      <c r="A35" t="s">
        <v>187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</row>
    <row r="36" spans="1:15" ht="15" customHeight="1">
      <c r="A36" t="s">
        <v>187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3.78</v>
      </c>
      <c r="K36" s="179">
        <v>3.4380000000000002</v>
      </c>
      <c r="L36" s="179">
        <v>0.95599999999999996</v>
      </c>
      <c r="M36" s="179">
        <v>-5.6638000000000002</v>
      </c>
      <c r="N36" s="179">
        <v>-3.9849999999999999</v>
      </c>
      <c r="O36" s="179">
        <v>-1.4748000000000001</v>
      </c>
    </row>
    <row r="37" spans="1:15" ht="19.5" customHeight="1">
      <c r="A37" t="s">
        <v>187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>
        <v>0.71499999999999997</v>
      </c>
      <c r="K37" s="179">
        <v>1.4710000000000001</v>
      </c>
      <c r="L37" s="179">
        <v>2.8210000000000002</v>
      </c>
      <c r="M37" s="179">
        <v>2.605</v>
      </c>
      <c r="N37" s="179">
        <v>2.8690000000000002</v>
      </c>
      <c r="O37" s="179">
        <v>10.481</v>
      </c>
    </row>
    <row r="38" spans="1:15" ht="15" customHeight="1">
      <c r="A38" t="s">
        <v>187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>
        <v>0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</row>
    <row r="39" spans="1:15" ht="18.75" customHeight="1">
      <c r="A39" t="s">
        <v>187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4.4950000000000001</v>
      </c>
      <c r="K39" s="179">
        <v>4.9089999999999998</v>
      </c>
      <c r="L39" s="179">
        <v>3.7770000000000001</v>
      </c>
      <c r="M39" s="179">
        <v>-3.0588000000000002</v>
      </c>
      <c r="N39" s="179">
        <v>-1.1160000000000001</v>
      </c>
      <c r="O39" s="179">
        <v>9.0061999999999998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10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NES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</v>
      </c>
      <c r="H6" s="48">
        <f>F_Inputs!K7</f>
        <v>0</v>
      </c>
      <c r="I6" s="48">
        <f>F_Inputs!L7</f>
        <v>0</v>
      </c>
      <c r="J6" s="48">
        <f>F_Inputs!M7</f>
        <v>0</v>
      </c>
      <c r="K6" s="49">
        <f>F_Inputs!N7</f>
        <v>0</v>
      </c>
      <c r="L6" s="21"/>
      <c r="M6" s="52">
        <f>F_Inputs!O7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0</v>
      </c>
      <c r="K7" s="46">
        <f>F_Inputs!N8</f>
        <v>0</v>
      </c>
      <c r="L7" s="21"/>
      <c r="M7" s="53">
        <f>F_Inputs!O8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0</v>
      </c>
      <c r="H13" s="48">
        <f>F_Inputs!K12</f>
        <v>0</v>
      </c>
      <c r="I13" s="48">
        <f>F_Inputs!L12</f>
        <v>0</v>
      </c>
      <c r="J13" s="48">
        <f>F_Inputs!M12</f>
        <v>0</v>
      </c>
      <c r="K13" s="49">
        <f>F_Inputs!N12</f>
        <v>0</v>
      </c>
      <c r="L13" s="21"/>
      <c r="M13" s="52">
        <f>F_Inputs!O12</f>
        <v>0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0</v>
      </c>
      <c r="H14" s="45">
        <f>F_Inputs!K13</f>
        <v>0</v>
      </c>
      <c r="I14" s="45">
        <f>F_Inputs!L13</f>
        <v>0</v>
      </c>
      <c r="J14" s="45">
        <f>F_Inputs!M13</f>
        <v>0</v>
      </c>
      <c r="K14" s="46">
        <f>F_Inputs!N13</f>
        <v>0</v>
      </c>
      <c r="L14" s="21"/>
      <c r="M14" s="53">
        <f>F_Inputs!O13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-0.13009999999999999</v>
      </c>
      <c r="K15" s="46">
        <f>F_Inputs!N14</f>
        <v>0</v>
      </c>
      <c r="L15" s="21"/>
      <c r="M15" s="53">
        <f>F_Inputs!O14</f>
        <v>-0.13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0</v>
      </c>
      <c r="H17" s="50">
        <f t="shared" ref="H17" si="1">SUM(H13:H16)</f>
        <v>0</v>
      </c>
      <c r="I17" s="50">
        <f t="shared" ref="I17" si="2">SUM(I13:I16)</f>
        <v>0</v>
      </c>
      <c r="J17" s="50">
        <f t="shared" ref="J17" si="3">SUM(J13:J16)</f>
        <v>-0.13009999999999999</v>
      </c>
      <c r="K17" s="51">
        <f t="shared" ref="K17" si="4">SUM(K13:K16)</f>
        <v>0</v>
      </c>
      <c r="L17" s="21"/>
      <c r="M17" s="32">
        <f>SUM(M13:M16)</f>
        <v>-0.13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3.78</v>
      </c>
      <c r="H20" s="48">
        <f>F_Inputs!K17</f>
        <v>3.4380000000000002</v>
      </c>
      <c r="I20" s="48">
        <f>F_Inputs!L17</f>
        <v>0.95599999999999996</v>
      </c>
      <c r="J20" s="48">
        <f>F_Inputs!M17</f>
        <v>-5.6638000000000002</v>
      </c>
      <c r="K20" s="49">
        <f>F_Inputs!N17</f>
        <v>-3.9849999999999999</v>
      </c>
      <c r="L20" s="21"/>
      <c r="M20" s="52">
        <f>F_Inputs!O17</f>
        <v>-1.4748000000000001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0.71499999999999997</v>
      </c>
      <c r="H21" s="45">
        <f>F_Inputs!K18</f>
        <v>1.4710000000000001</v>
      </c>
      <c r="I21" s="45">
        <f>F_Inputs!L18</f>
        <v>2.8210000000000002</v>
      </c>
      <c r="J21" s="45">
        <f>F_Inputs!M18</f>
        <v>2.605</v>
      </c>
      <c r="K21" s="46">
        <f>F_Inputs!N18</f>
        <v>2.8690000000000002</v>
      </c>
      <c r="L21" s="21"/>
      <c r="M21" s="53">
        <f>F_Inputs!O18</f>
        <v>10.481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4.4950000000000001</v>
      </c>
      <c r="H23" s="50">
        <f t="shared" ref="H23:K23" si="5">SUM(H20:H22)</f>
        <v>4.9090000000000007</v>
      </c>
      <c r="I23" s="50">
        <f t="shared" si="5"/>
        <v>3.7770000000000001</v>
      </c>
      <c r="J23" s="50">
        <f t="shared" si="5"/>
        <v>-3.0588000000000002</v>
      </c>
      <c r="K23" s="51">
        <f t="shared" si="5"/>
        <v>-1.1159999999999997</v>
      </c>
      <c r="L23" s="21"/>
      <c r="M23" s="32">
        <f>SUM(M20:M22)</f>
        <v>9.0061999999999998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</v>
      </c>
      <c r="H27" s="45">
        <f>F_Inputs!K22</f>
        <v>0</v>
      </c>
      <c r="I27" s="45">
        <f>F_Inputs!L22</f>
        <v>0</v>
      </c>
      <c r="J27" s="45">
        <f>F_Inputs!M22</f>
        <v>0</v>
      </c>
      <c r="K27" s="46">
        <f>F_Inputs!N22</f>
        <v>0</v>
      </c>
      <c r="L27" s="21"/>
      <c r="M27" s="53">
        <f>F_Inputs!O22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0</v>
      </c>
      <c r="K28" s="46">
        <f>F_Inputs!N23</f>
        <v>0</v>
      </c>
      <c r="L28" s="21"/>
      <c r="M28" s="53">
        <f>F_Inputs!O23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6">SUM(H26:H31)</f>
        <v>0</v>
      </c>
      <c r="I32" s="50">
        <f t="shared" si="6"/>
        <v>0</v>
      </c>
      <c r="J32" s="50">
        <f t="shared" si="6"/>
        <v>0</v>
      </c>
      <c r="K32" s="51">
        <f t="shared" si="6"/>
        <v>0</v>
      </c>
      <c r="L32" s="21"/>
      <c r="M32" s="32">
        <f t="shared" ref="M32" si="7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</v>
      </c>
      <c r="H35" s="48">
        <f>F_Inputs!K28</f>
        <v>0</v>
      </c>
      <c r="I35" s="48">
        <f>F_Inputs!L28</f>
        <v>0</v>
      </c>
      <c r="J35" s="48">
        <f>F_Inputs!M28</f>
        <v>0</v>
      </c>
      <c r="K35" s="49">
        <f>F_Inputs!N28</f>
        <v>0</v>
      </c>
      <c r="L35" s="21"/>
      <c r="M35" s="52">
        <f>F_Inputs!O28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0</v>
      </c>
      <c r="H36" s="45">
        <f>F_Inputs!K29</f>
        <v>0</v>
      </c>
      <c r="I36" s="45">
        <f>F_Inputs!L29</f>
        <v>0</v>
      </c>
      <c r="J36" s="45">
        <f>F_Inputs!M29</f>
        <v>0</v>
      </c>
      <c r="K36" s="46">
        <f>F_Inputs!N29</f>
        <v>0</v>
      </c>
      <c r="L36" s="21"/>
      <c r="M36" s="53">
        <f>F_Inputs!O29</f>
        <v>0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0</v>
      </c>
      <c r="H37" s="45">
        <f>F_Inputs!K30</f>
        <v>0</v>
      </c>
      <c r="I37" s="45">
        <f>F_Inputs!L30</f>
        <v>0</v>
      </c>
      <c r="J37" s="45">
        <f>F_Inputs!M30</f>
        <v>0</v>
      </c>
      <c r="K37" s="46">
        <f>F_Inputs!N30</f>
        <v>0</v>
      </c>
      <c r="L37" s="21"/>
      <c r="M37" s="53">
        <f>F_Inputs!O30</f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-0.13009999999999999</v>
      </c>
      <c r="K39" s="46">
        <f>F_Inputs!N32</f>
        <v>0</v>
      </c>
      <c r="L39" s="21"/>
      <c r="M39" s="53">
        <f>F_Inputs!O32</f>
        <v>-0.13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0</v>
      </c>
      <c r="H41" s="50">
        <f t="shared" ref="H41" si="8">SUM(H35:H40)</f>
        <v>0</v>
      </c>
      <c r="I41" s="50">
        <f t="shared" ref="I41" si="9">SUM(I35:I40)</f>
        <v>0</v>
      </c>
      <c r="J41" s="50">
        <f t="shared" ref="J41" si="10">SUM(J35:J40)</f>
        <v>-0.13009999999999999</v>
      </c>
      <c r="K41" s="51">
        <f t="shared" ref="K41:M41" si="11">SUM(K35:K40)</f>
        <v>0</v>
      </c>
      <c r="L41" s="21"/>
      <c r="M41" s="32">
        <f t="shared" si="11"/>
        <v>-0.13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3.78</v>
      </c>
      <c r="H45" s="45">
        <f>F_Inputs!K36</f>
        <v>3.4380000000000002</v>
      </c>
      <c r="I45" s="45">
        <f>F_Inputs!L36</f>
        <v>0.95599999999999996</v>
      </c>
      <c r="J45" s="45">
        <f>F_Inputs!M36</f>
        <v>-5.6638000000000002</v>
      </c>
      <c r="K45" s="46">
        <f>F_Inputs!N36</f>
        <v>-3.9849999999999999</v>
      </c>
      <c r="L45" s="21"/>
      <c r="M45" s="53">
        <f>F_Inputs!O36</f>
        <v>-1.4748000000000001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0.71499999999999997</v>
      </c>
      <c r="H46" s="45">
        <f>F_Inputs!K37</f>
        <v>1.4710000000000001</v>
      </c>
      <c r="I46" s="45">
        <f>F_Inputs!L37</f>
        <v>2.8210000000000002</v>
      </c>
      <c r="J46" s="45">
        <f>F_Inputs!M37</f>
        <v>2.605</v>
      </c>
      <c r="K46" s="46">
        <f>F_Inputs!N37</f>
        <v>2.8690000000000002</v>
      </c>
      <c r="L46" s="21"/>
      <c r="M46" s="53">
        <f>F_Inputs!O37</f>
        <v>10.481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4.4950000000000001</v>
      </c>
      <c r="H48" s="50">
        <f t="shared" ref="H48:M48" si="12">SUM(H44:H47)</f>
        <v>4.9090000000000007</v>
      </c>
      <c r="I48" s="50">
        <f t="shared" si="12"/>
        <v>3.7770000000000001</v>
      </c>
      <c r="J48" s="50">
        <f t="shared" si="12"/>
        <v>-3.0588000000000002</v>
      </c>
      <c r="K48" s="51">
        <f t="shared" si="12"/>
        <v>-1.1159999999999997</v>
      </c>
      <c r="L48" s="21"/>
      <c r="M48" s="32">
        <f t="shared" si="12"/>
        <v>9.0061999999999998</v>
      </c>
      <c r="N48" s="21"/>
    </row>
    <row r="49" spans="1:1">
      <c r="A49" s="1"/>
    </row>
  </sheetData>
  <mergeCells count="1">
    <mergeCell ref="B3:C3"/>
  </mergeCells>
  <conditionalFormatting sqref="G6:M48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Normal="100" workbookViewId="0"/>
  </sheetViews>
  <sheetFormatPr defaultRowHeight="14.25"/>
  <cols>
    <col min="1" max="1" width="4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21" width="24.625" style="145" customWidth="1"/>
    <col min="22" max="22" width="1.875" style="145" customWidth="1"/>
    <col min="23" max="23" width="9" style="145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NES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185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18.7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/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/>
      <c r="X6" s="156"/>
      <c r="Y6" s="176"/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18.7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/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/>
      <c r="V13" s="150"/>
      <c r="W13" s="168"/>
      <c r="X13" s="156"/>
      <c r="Y13" s="176"/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18.7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/>
      <c r="R21" s="159"/>
      <c r="S21" s="159"/>
      <c r="T21" s="159"/>
      <c r="U21" s="160"/>
      <c r="V21" s="168"/>
      <c r="W21" s="168"/>
      <c r="X21" s="156"/>
      <c r="Y21" s="177"/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18.75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/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74"/>
      <c r="X27" s="156"/>
      <c r="Y27" s="177"/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18.75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20"/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/>
      <c r="V36" s="168"/>
      <c r="W36" s="168"/>
      <c r="X36" s="156"/>
      <c r="Y36" s="177"/>
    </row>
    <row r="37" spans="1:25" s="113" customFormat="1" ht="18.75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18.7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/>
      <c r="R46" s="159"/>
      <c r="S46" s="159"/>
      <c r="T46" s="159"/>
      <c r="U46" s="160"/>
      <c r="V46" s="150"/>
      <c r="W46" s="168"/>
      <c r="X46" s="156"/>
      <c r="Y46" s="177"/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NES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</v>
      </c>
      <c r="H6" s="54">
        <f>'Company App27'!H6+InpOverride!H6</f>
        <v>0</v>
      </c>
      <c r="I6" s="54">
        <f>'Company App27'!I6+InpOverride!I6</f>
        <v>0</v>
      </c>
      <c r="J6" s="54">
        <f>'Company App27'!J6+InpOverride!J6</f>
        <v>0</v>
      </c>
      <c r="K6" s="55">
        <f>'Company App27'!K6+InpOverride!K6</f>
        <v>0</v>
      </c>
      <c r="L6" s="21"/>
      <c r="M6" s="59">
        <f>'Company App27'!M6+InpOverride!M6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</v>
      </c>
      <c r="J7" s="57">
        <f>'Company App27'!J7+InpOverride!J7</f>
        <v>0</v>
      </c>
      <c r="K7" s="58">
        <f>'Company App27'!K7+InpOverride!K7</f>
        <v>0</v>
      </c>
      <c r="L7" s="21"/>
      <c r="M7" s="60">
        <f>'Company App27'!M7+InpOverride!M7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0</v>
      </c>
      <c r="H13" s="54">
        <f>'Company App27'!H13+InpOverride!H13</f>
        <v>0</v>
      </c>
      <c r="I13" s="54">
        <f>'Company App27'!I13+InpOverride!I13</f>
        <v>0</v>
      </c>
      <c r="J13" s="54">
        <f>'Company App27'!J13+InpOverride!J13</f>
        <v>0</v>
      </c>
      <c r="K13" s="55">
        <f>'Company App27'!K13+InpOverride!K13</f>
        <v>0</v>
      </c>
      <c r="L13" s="21"/>
      <c r="M13" s="59">
        <f>SUM(G13:K13)</f>
        <v>0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0</v>
      </c>
      <c r="H14" s="57">
        <f>'Company App27'!H14+InpOverride!H14</f>
        <v>0</v>
      </c>
      <c r="I14" s="57">
        <f>'Company App27'!I14+InpOverride!I14</f>
        <v>0</v>
      </c>
      <c r="J14" s="57">
        <f>'Company App27'!J14+InpOverride!J14</f>
        <v>0</v>
      </c>
      <c r="K14" s="58">
        <f>'Company App27'!K14+InpOverride!K14</f>
        <v>0</v>
      </c>
      <c r="L14" s="21"/>
      <c r="M14" s="60">
        <f t="shared" ref="M14:M16" si="1">SUM(G14:K14)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-0.13009999999999999</v>
      </c>
      <c r="K15" s="58">
        <f>'Company App27'!K15+InpOverride!K15</f>
        <v>0</v>
      </c>
      <c r="L15" s="21"/>
      <c r="M15" s="60">
        <f t="shared" si="1"/>
        <v>-0.13009999999999999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0</v>
      </c>
      <c r="H17" s="50">
        <f t="shared" ref="H17:K17" si="2">SUM(H13:H16)</f>
        <v>0</v>
      </c>
      <c r="I17" s="50">
        <f t="shared" si="2"/>
        <v>0</v>
      </c>
      <c r="J17" s="50">
        <f t="shared" si="2"/>
        <v>-0.13009999999999999</v>
      </c>
      <c r="K17" s="51">
        <f t="shared" si="2"/>
        <v>0</v>
      </c>
      <c r="L17" s="21"/>
      <c r="M17" s="32">
        <f>SUM(M13:M16)</f>
        <v>-0.13009999999999999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3.78</v>
      </c>
      <c r="H20" s="54">
        <f>'Company App27'!H20+InpOverride!H20</f>
        <v>3.4380000000000002</v>
      </c>
      <c r="I20" s="54">
        <f>'Company App27'!I20+InpOverride!I20</f>
        <v>0.95599999999999996</v>
      </c>
      <c r="J20" s="54">
        <f>'Company App27'!J20+InpOverride!J20</f>
        <v>-5.6638000000000002</v>
      </c>
      <c r="K20" s="55">
        <f>'Company App27'!K20+InpOverride!K20</f>
        <v>-3.9849999999999999</v>
      </c>
      <c r="L20" s="21"/>
      <c r="M20" s="59">
        <f>SUM(G20:K20)</f>
        <v>-1.4748000000000006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0.71499999999999997</v>
      </c>
      <c r="H21" s="57">
        <f>'Company App27'!H21+InpOverride!H21</f>
        <v>1.4710000000000001</v>
      </c>
      <c r="I21" s="57">
        <f>'Company App27'!I21+InpOverride!I21</f>
        <v>2.8210000000000002</v>
      </c>
      <c r="J21" s="57">
        <f>'Company App27'!J21+InpOverride!J21</f>
        <v>2.605</v>
      </c>
      <c r="K21" s="58">
        <f>'Company App27'!K21+InpOverride!K21</f>
        <v>2.8690000000000002</v>
      </c>
      <c r="L21" s="21"/>
      <c r="M21" s="60">
        <f>SUM(G21:K21)</f>
        <v>10.481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4.4950000000000001</v>
      </c>
      <c r="H23" s="50">
        <f t="shared" ref="H23:K23" si="3">SUM(H20:H22)</f>
        <v>4.9090000000000007</v>
      </c>
      <c r="I23" s="50">
        <f t="shared" si="3"/>
        <v>3.7770000000000001</v>
      </c>
      <c r="J23" s="50">
        <f t="shared" si="3"/>
        <v>-3.0588000000000002</v>
      </c>
      <c r="K23" s="51">
        <f t="shared" si="3"/>
        <v>-1.1159999999999997</v>
      </c>
      <c r="L23" s="21"/>
      <c r="M23" s="32">
        <f>SUM(M20:M22)</f>
        <v>9.0061999999999998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</v>
      </c>
      <c r="H27" s="57">
        <f>'Company App27'!H27+InpOverride!H27</f>
        <v>0</v>
      </c>
      <c r="I27" s="57">
        <f>'Company App27'!I27+InpOverride!I27</f>
        <v>0</v>
      </c>
      <c r="J27" s="57">
        <f>'Company App27'!J27+InpOverride!J27</f>
        <v>0</v>
      </c>
      <c r="K27" s="58">
        <f>'Company App27'!K27+InpOverride!K27</f>
        <v>0</v>
      </c>
      <c r="L27" s="21"/>
      <c r="M27" s="60">
        <f>'Company App27'!M27+InpOverride!M27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0</v>
      </c>
      <c r="K28" s="58">
        <f>'Company App27'!K28+InpOverride!K28</f>
        <v>0</v>
      </c>
      <c r="L28" s="21"/>
      <c r="M28" s="60">
        <f>'Company App27'!M28+InpOverride!M28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4">SUM(H26:H31)</f>
        <v>0</v>
      </c>
      <c r="I32" s="50">
        <f t="shared" si="4"/>
        <v>0</v>
      </c>
      <c r="J32" s="50">
        <f t="shared" si="4"/>
        <v>0</v>
      </c>
      <c r="K32" s="51">
        <f t="shared" si="4"/>
        <v>0</v>
      </c>
      <c r="L32" s="21"/>
      <c r="M32" s="32">
        <f t="shared" ref="M32" si="5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54">
        <f>'Company App27'!H35+InpOverride!H35</f>
        <v>0</v>
      </c>
      <c r="I35" s="54">
        <f>'Company App27'!I35+InpOverride!I35</f>
        <v>0</v>
      </c>
      <c r="J35" s="54">
        <f>'Company App27'!J35+InpOverride!J35</f>
        <v>0</v>
      </c>
      <c r="K35" s="55">
        <f>'Company App27'!K35+InpOverride!K35</f>
        <v>0</v>
      </c>
      <c r="L35" s="21"/>
      <c r="M35" s="59">
        <f t="shared" ref="M35:M40" si="6">SUM(G35:K35)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0</v>
      </c>
      <c r="H36" s="57">
        <f>'Company App27'!H36+InpOverride!H36</f>
        <v>0</v>
      </c>
      <c r="I36" s="57">
        <f>'Company App27'!I36+InpOverride!I36</f>
        <v>0</v>
      </c>
      <c r="J36" s="57">
        <f>'Company App27'!J36+InpOverride!J36</f>
        <v>0</v>
      </c>
      <c r="K36" s="58">
        <f>'Company App27'!K36+InpOverride!K36</f>
        <v>0</v>
      </c>
      <c r="L36" s="21"/>
      <c r="M36" s="60">
        <f t="shared" si="6"/>
        <v>0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0</v>
      </c>
      <c r="H37" s="57">
        <f>'Company App27'!H37+InpOverride!H37</f>
        <v>0</v>
      </c>
      <c r="I37" s="57">
        <f>'Company App27'!I37+InpOverride!I37</f>
        <v>0</v>
      </c>
      <c r="J37" s="57">
        <f>'Company App27'!J37+InpOverride!J37</f>
        <v>0</v>
      </c>
      <c r="K37" s="58">
        <f>'Company App27'!K37+InpOverride!K37</f>
        <v>0</v>
      </c>
      <c r="L37" s="21"/>
      <c r="M37" s="60">
        <f t="shared" si="6"/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-0.13009999999999999</v>
      </c>
      <c r="K39" s="58">
        <f>'Company App27'!K39+InpOverride!K39</f>
        <v>0</v>
      </c>
      <c r="L39" s="21"/>
      <c r="M39" s="60">
        <f t="shared" si="6"/>
        <v>-0.13009999999999999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0</v>
      </c>
      <c r="H41" s="50">
        <f t="shared" ref="H41:M41" si="7">SUM(H35:H40)</f>
        <v>0</v>
      </c>
      <c r="I41" s="50">
        <f t="shared" si="7"/>
        <v>0</v>
      </c>
      <c r="J41" s="50">
        <f t="shared" si="7"/>
        <v>-0.13009999999999999</v>
      </c>
      <c r="K41" s="51">
        <f t="shared" si="7"/>
        <v>0</v>
      </c>
      <c r="L41" s="21"/>
      <c r="M41" s="32">
        <f t="shared" si="7"/>
        <v>-0.13009999999999999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3.78</v>
      </c>
      <c r="H45" s="57">
        <f>'Company App27'!H45+InpOverride!H45</f>
        <v>3.4380000000000002</v>
      </c>
      <c r="I45" s="57">
        <f>'Company App27'!I45+InpOverride!I45</f>
        <v>0.95599999999999996</v>
      </c>
      <c r="J45" s="57">
        <f>'Company App27'!J45+InpOverride!J45</f>
        <v>-5.6638000000000002</v>
      </c>
      <c r="K45" s="58">
        <f>'Company App27'!K45+InpOverride!K45</f>
        <v>-3.9849999999999999</v>
      </c>
      <c r="L45" s="21"/>
      <c r="M45" s="60">
        <f>SUM(G45:K45)</f>
        <v>-1.4748000000000006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0.71499999999999997</v>
      </c>
      <c r="H46" s="57">
        <f>'Company App27'!H46+InpOverride!H46</f>
        <v>1.4710000000000001</v>
      </c>
      <c r="I46" s="57">
        <f>'Company App27'!I46+InpOverride!I46</f>
        <v>2.8210000000000002</v>
      </c>
      <c r="J46" s="57">
        <f>'Company App27'!J46+InpOverride!J46</f>
        <v>2.605</v>
      </c>
      <c r="K46" s="58">
        <f>'Company App27'!K46+InpOverride!K46</f>
        <v>2.8690000000000002</v>
      </c>
      <c r="L46" s="21"/>
      <c r="M46" s="60">
        <f>SUM(G46:K46)</f>
        <v>10.481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4.4950000000000001</v>
      </c>
      <c r="H48" s="50">
        <f t="shared" ref="H48:M48" si="8">SUM(H44:H47)</f>
        <v>4.9090000000000007</v>
      </c>
      <c r="I48" s="50">
        <f t="shared" si="8"/>
        <v>3.7770000000000001</v>
      </c>
      <c r="J48" s="50">
        <f t="shared" si="8"/>
        <v>-3.0588000000000002</v>
      </c>
      <c r="K48" s="51">
        <f t="shared" si="8"/>
        <v>-1.1159999999999997</v>
      </c>
      <c r="L48" s="21"/>
      <c r="M48" s="32">
        <f t="shared" si="8"/>
        <v>9.0061999999999998</v>
      </c>
      <c r="N48" s="21"/>
    </row>
    <row r="49" spans="1:1">
      <c r="A49" s="1"/>
    </row>
  </sheetData>
  <mergeCells count="1">
    <mergeCell ref="B3:C3"/>
  </mergeCells>
  <conditionalFormatting sqref="G6:M4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22 G13:L13 G24:M48 L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6.625" customWidth="1"/>
    <col min="3" max="3" width="79.375" customWidth="1"/>
    <col min="4" max="4" width="3" customWidth="1"/>
    <col min="5" max="5" width="14.625" bestFit="1" customWidth="1"/>
    <col min="6" max="14" width="6.875" customWidth="1"/>
    <col min="15" max="15" width="13.125" customWidth="1"/>
  </cols>
  <sheetData>
    <row r="1" spans="1:15">
      <c r="A1" s="62"/>
      <c r="B1" s="62"/>
      <c r="C1" s="62" t="s">
        <v>188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</v>
      </c>
      <c r="K4" s="72">
        <f>'Ofwat App27'!H6</f>
        <v>0</v>
      </c>
      <c r="L4" s="72">
        <f>'Ofwat App27'!I6</f>
        <v>0</v>
      </c>
      <c r="M4" s="72">
        <f>'Ofwat App27'!J6</f>
        <v>0</v>
      </c>
      <c r="N4" s="72">
        <f>'Ofwat App27'!K6</f>
        <v>0</v>
      </c>
      <c r="O4" s="73">
        <f>'Ofwat App27'!M6</f>
        <v>0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</v>
      </c>
      <c r="M5" s="78">
        <f>'Ofwat App27'!J7</f>
        <v>0</v>
      </c>
      <c r="N5" s="78">
        <f>'Ofwat App27'!K7</f>
        <v>0</v>
      </c>
      <c r="O5" s="79">
        <f>'Ofwat App27'!M7</f>
        <v>0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</v>
      </c>
      <c r="K8" s="80">
        <f>'Ofwat App27'!H10</f>
        <v>0</v>
      </c>
      <c r="L8" s="80">
        <f>'Ofwat App27'!I10</f>
        <v>0</v>
      </c>
      <c r="M8" s="80">
        <f>'Ofwat App27'!J10</f>
        <v>0</v>
      </c>
      <c r="N8" s="80">
        <f>'Ofwat App27'!K10</f>
        <v>0</v>
      </c>
      <c r="O8" s="81">
        <f>'Ofwat App27'!M10</f>
        <v>0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0</v>
      </c>
      <c r="K9" s="72">
        <f>'Ofwat App27'!H13</f>
        <v>0</v>
      </c>
      <c r="L9" s="72">
        <f>'Ofwat App27'!I13</f>
        <v>0</v>
      </c>
      <c r="M9" s="72">
        <f>'Ofwat App27'!J13</f>
        <v>0</v>
      </c>
      <c r="N9" s="72">
        <f>'Ofwat App27'!K13</f>
        <v>0</v>
      </c>
      <c r="O9" s="73">
        <f>'Ofwat App27'!M13</f>
        <v>0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0</v>
      </c>
      <c r="K10" s="78">
        <f>'Ofwat App27'!H14</f>
        <v>0</v>
      </c>
      <c r="L10" s="78">
        <f>'Ofwat App27'!I14</f>
        <v>0</v>
      </c>
      <c r="M10" s="78">
        <f>'Ofwat App27'!J14</f>
        <v>0</v>
      </c>
      <c r="N10" s="78">
        <f>'Ofwat App27'!K14</f>
        <v>0</v>
      </c>
      <c r="O10" s="79">
        <f>'Ofwat App27'!M14</f>
        <v>0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-0.13009999999999999</v>
      </c>
      <c r="N11" s="78">
        <f>'Ofwat App27'!K15</f>
        <v>0</v>
      </c>
      <c r="O11" s="79">
        <f>'Ofwat App27'!M15</f>
        <v>-0.13009999999999999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0</v>
      </c>
      <c r="K13" s="80">
        <f>'Ofwat App27'!H17</f>
        <v>0</v>
      </c>
      <c r="L13" s="80">
        <f>'Ofwat App27'!I17</f>
        <v>0</v>
      </c>
      <c r="M13" s="80">
        <f>'Ofwat App27'!J17</f>
        <v>-0.13009999999999999</v>
      </c>
      <c r="N13" s="80">
        <f>'Ofwat App27'!K17</f>
        <v>0</v>
      </c>
      <c r="O13" s="81">
        <f>'Ofwat App27'!M17</f>
        <v>-0.13009999999999999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3.78</v>
      </c>
      <c r="K14" s="72">
        <f>'Ofwat App27'!H20</f>
        <v>3.4380000000000002</v>
      </c>
      <c r="L14" s="72">
        <f>'Ofwat App27'!I20</f>
        <v>0.95599999999999996</v>
      </c>
      <c r="M14" s="72">
        <f>'Ofwat App27'!J20</f>
        <v>-5.6638000000000002</v>
      </c>
      <c r="N14" s="72">
        <f>'Ofwat App27'!K20</f>
        <v>-3.9849999999999999</v>
      </c>
      <c r="O14" s="73">
        <f>'Ofwat App27'!M20</f>
        <v>-1.4748000000000006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0.71499999999999997</v>
      </c>
      <c r="K15" s="78">
        <f>'Ofwat App27'!H21</f>
        <v>1.4710000000000001</v>
      </c>
      <c r="L15" s="78">
        <f>'Ofwat App27'!I21</f>
        <v>2.8210000000000002</v>
      </c>
      <c r="M15" s="78">
        <f>'Ofwat App27'!J21</f>
        <v>2.605</v>
      </c>
      <c r="N15" s="78">
        <f>'Ofwat App27'!K21</f>
        <v>2.8690000000000002</v>
      </c>
      <c r="O15" s="79">
        <f>'Ofwat App27'!M21</f>
        <v>10.481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4.4950000000000001</v>
      </c>
      <c r="K17" s="80">
        <f>'Ofwat App27'!H23</f>
        <v>4.9090000000000007</v>
      </c>
      <c r="L17" s="80">
        <f>'Ofwat App27'!I23</f>
        <v>3.7770000000000001</v>
      </c>
      <c r="M17" s="80">
        <f>'Ofwat App27'!J23</f>
        <v>-3.0588000000000002</v>
      </c>
      <c r="N17" s="80">
        <f>'Ofwat App27'!K23</f>
        <v>-1.1159999999999997</v>
      </c>
      <c r="O17" s="81">
        <f>'Ofwat App27'!M23</f>
        <v>9.0061999999999998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</v>
      </c>
      <c r="K19" s="78">
        <f>'Ofwat App27'!H27</f>
        <v>0</v>
      </c>
      <c r="L19" s="78">
        <f>'Ofwat App27'!I27</f>
        <v>0</v>
      </c>
      <c r="M19" s="78">
        <f>'Ofwat App27'!J27</f>
        <v>0</v>
      </c>
      <c r="N19" s="78">
        <f>'Ofwat App27'!K27</f>
        <v>0</v>
      </c>
      <c r="O19" s="79">
        <f>'Ofwat App27'!M27</f>
        <v>0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0</v>
      </c>
      <c r="N20" s="78">
        <f>'Ofwat App27'!K28</f>
        <v>0</v>
      </c>
      <c r="O20" s="79">
        <f>'Ofwat App27'!M28</f>
        <v>0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</v>
      </c>
      <c r="K24" s="80">
        <f>'Ofwat App27'!H32</f>
        <v>0</v>
      </c>
      <c r="L24" s="80">
        <f>'Ofwat App27'!I32</f>
        <v>0</v>
      </c>
      <c r="M24" s="80">
        <f>'Ofwat App27'!J32</f>
        <v>0</v>
      </c>
      <c r="N24" s="80">
        <f>'Ofwat App27'!K32</f>
        <v>0</v>
      </c>
      <c r="O24" s="81">
        <f>'Ofwat App27'!M32</f>
        <v>0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</v>
      </c>
      <c r="K25" s="72">
        <f>'Ofwat App27'!H35</f>
        <v>0</v>
      </c>
      <c r="L25" s="72">
        <f>'Ofwat App27'!I35</f>
        <v>0</v>
      </c>
      <c r="M25" s="72">
        <f>'Ofwat App27'!J35</f>
        <v>0</v>
      </c>
      <c r="N25" s="72">
        <f>'Ofwat App27'!K35</f>
        <v>0</v>
      </c>
      <c r="O25" s="73">
        <f>'Ofwat App27'!M35</f>
        <v>0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0</v>
      </c>
      <c r="K26" s="78">
        <f>'Ofwat App27'!H36</f>
        <v>0</v>
      </c>
      <c r="L26" s="78">
        <f>'Ofwat App27'!I36</f>
        <v>0</v>
      </c>
      <c r="M26" s="78">
        <f>'Ofwat App27'!J36</f>
        <v>0</v>
      </c>
      <c r="N26" s="78">
        <f>'Ofwat App27'!K36</f>
        <v>0</v>
      </c>
      <c r="O26" s="79">
        <f>'Ofwat App27'!M36</f>
        <v>0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0</v>
      </c>
      <c r="K27" s="78">
        <f>'Ofwat App27'!H37</f>
        <v>0</v>
      </c>
      <c r="L27" s="78">
        <f>'Ofwat App27'!I37</f>
        <v>0</v>
      </c>
      <c r="M27" s="78">
        <f>'Ofwat App27'!J37</f>
        <v>0</v>
      </c>
      <c r="N27" s="78">
        <f>'Ofwat App27'!K37</f>
        <v>0</v>
      </c>
      <c r="O27" s="79">
        <f>'Ofwat App27'!M37</f>
        <v>0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-0.13009999999999999</v>
      </c>
      <c r="N29" s="78">
        <f>'Ofwat App27'!K39</f>
        <v>0</v>
      </c>
      <c r="O29" s="79">
        <f>'Ofwat App27'!M39</f>
        <v>-0.13009999999999999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0</v>
      </c>
      <c r="K31" s="80">
        <f>'Ofwat App27'!H41</f>
        <v>0</v>
      </c>
      <c r="L31" s="80">
        <f>'Ofwat App27'!I41</f>
        <v>0</v>
      </c>
      <c r="M31" s="80">
        <f>'Ofwat App27'!J41</f>
        <v>-0.13009999999999999</v>
      </c>
      <c r="N31" s="80">
        <f>'Ofwat App27'!K41</f>
        <v>0</v>
      </c>
      <c r="O31" s="81">
        <f>'Ofwat App27'!M41</f>
        <v>-0.13009999999999999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3.78</v>
      </c>
      <c r="K33" s="78">
        <f>'Ofwat App27'!H45</f>
        <v>3.4380000000000002</v>
      </c>
      <c r="L33" s="78">
        <f>'Ofwat App27'!I45</f>
        <v>0.95599999999999996</v>
      </c>
      <c r="M33" s="78">
        <f>'Ofwat App27'!J45</f>
        <v>-5.6638000000000002</v>
      </c>
      <c r="N33" s="78">
        <f>'Ofwat App27'!K45</f>
        <v>-3.9849999999999999</v>
      </c>
      <c r="O33" s="79">
        <f>'Ofwat App27'!M45</f>
        <v>-1.4748000000000006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0.71499999999999997</v>
      </c>
      <c r="K34" s="78">
        <f>'Ofwat App27'!H46</f>
        <v>1.4710000000000001</v>
      </c>
      <c r="L34" s="78">
        <f>'Ofwat App27'!I46</f>
        <v>2.8210000000000002</v>
      </c>
      <c r="M34" s="78">
        <f>'Ofwat App27'!J46</f>
        <v>2.605</v>
      </c>
      <c r="N34" s="78">
        <f>'Ofwat App27'!K46</f>
        <v>2.8690000000000002</v>
      </c>
      <c r="O34" s="79">
        <f>'Ofwat App27'!M46</f>
        <v>10.481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4.4950000000000001</v>
      </c>
      <c r="K36" s="80">
        <f>'Ofwat App27'!H48</f>
        <v>4.9090000000000007</v>
      </c>
      <c r="L36" s="80">
        <f>'Ofwat App27'!I48</f>
        <v>3.7770000000000001</v>
      </c>
      <c r="M36" s="80">
        <f>'Ofwat App27'!J48</f>
        <v>-3.0588000000000002</v>
      </c>
      <c r="N36" s="80">
        <f>'Ofwat App27'!K48</f>
        <v>-1.1159999999999997</v>
      </c>
      <c r="O36" s="81">
        <f>'Ofwat App27'!M48</f>
        <v>9.0061999999999998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[…]10/12/2019 11:42:26</v>
      </c>
      <c r="K37" s="84" t="str">
        <f t="shared" ref="K37:O37" ca="1" si="0">CONCATENATE("[…]", TEXT(NOW(),"dd/mm/yyy hh:mm:ss"))</f>
        <v>[…]10/12/2019 11:42:26</v>
      </c>
      <c r="L37" s="84" t="str">
        <f t="shared" ca="1" si="0"/>
        <v>[…]10/12/2019 11:42:26</v>
      </c>
      <c r="M37" s="84" t="str">
        <f t="shared" ca="1" si="0"/>
        <v>[…]10/12/2019 11:42:26</v>
      </c>
      <c r="N37" s="84" t="str">
        <f t="shared" ca="1" si="0"/>
        <v>[…]10/12/2019 11:42:26</v>
      </c>
      <c r="O37" s="84" t="str">
        <f t="shared" ca="1" si="0"/>
        <v>[…]10/12/2019 11:42:26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ODIs_NES_FD.xlsx</v>
      </c>
      <c r="K38" s="85" t="str">
        <f t="shared" ref="K38:O38" ca="1" si="1">MID(CELL("filename"),SEARCH("[",CELL("filename"))+1,SEARCH("]",CELL("filename"))-SEARCH("[",CELL("filename"))-1)</f>
        <v>ODIs_NES_FD.xlsx</v>
      </c>
      <c r="L38" s="85" t="str">
        <f t="shared" ca="1" si="1"/>
        <v>ODIs_NES_FD.xlsx</v>
      </c>
      <c r="M38" s="85" t="str">
        <f t="shared" ca="1" si="1"/>
        <v>ODIs_NES_FD.xlsx</v>
      </c>
      <c r="N38" s="85" t="str">
        <f t="shared" ca="1" si="1"/>
        <v>ODIs_NES_FD.xlsx</v>
      </c>
      <c r="O38" s="85" t="str">
        <f t="shared" ca="1" si="1"/>
        <v>ODIs_NES_FD.xlsx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2019-12-09T11:08:31Z</dcterms:created>
  <dcterms:modified xsi:type="dcterms:W3CDTF">2019-12-10T11:42:35Z</dcterms:modified>
</cp:coreProperties>
</file>