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305" activeTab="5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M23" i="30" s="1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H23" i="30" l="1"/>
  <c r="I23" i="30"/>
  <c r="G23" i="30"/>
  <c r="K23" i="30"/>
  <c r="J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N14" i="34" l="1"/>
  <c r="K23" i="18"/>
  <c r="M14" i="34"/>
  <c r="J23" i="18"/>
  <c r="M17" i="34" s="1"/>
  <c r="L14" i="34"/>
  <c r="I23" i="18"/>
  <c r="K14" i="34"/>
  <c r="H23" i="18"/>
  <c r="K17" i="34" s="1"/>
  <c r="J14" i="34"/>
  <c r="G23" i="18"/>
  <c r="J17" i="34" s="1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L17" i="34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32" i="18"/>
  <c r="M24" i="34" s="1"/>
  <c r="M21" i="18"/>
  <c r="O15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N17" i="34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M48" i="18"/>
  <c r="O36" i="34" s="1"/>
  <c r="M41" i="18"/>
  <c r="O31" i="34" s="1"/>
  <c r="M17" i="18"/>
  <c r="O17" i="34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<sst xmlns="http://schemas.openxmlformats.org/spreadsheetml/2006/main" count="779" uniqueCount="189">
  <si>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</si>
  <si>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</si>
  <si>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</si>
  <si>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</si>
  <si>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</si>
  <si>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</si>
  <si>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</si>
  <si>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</si>
  <si>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</si>
  <si>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</si>
  <si>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</si>
  <si>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</si>
  <si>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</si>
  <si>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</si>
  <si>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</si>
  <si>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</si>
  <si>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</si>
  <si>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</si>
  <si>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</si>
  <si>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</si>
  <si>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</si>
  <si>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</si>
  <si>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</si>
  <si>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</si>
  <si>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</si>
  <si>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</si>
  <si>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</si>
  <si>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</si>
  <si>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</si>
  <si>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</si>
  <si>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</si>
  <si>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</si>
  <si>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</si>
  <si>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</si>
  <si>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</si>
  <si>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</si>
  <si>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</si>
  <si>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</si>
  <si>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</si>
  <si>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</si>
  <si>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</si>
  <si>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</si>
  <si>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</si>
  <si>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</si>
  <si>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</si>
  <si>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</si>
  <si>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</si>
  <si>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</si>
  <si>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</si>
  <si>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</si>
  <si>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</si>
  <si>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</si>
  <si>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</si>
  <si>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</si>
  <si>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</si>
  <si>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</si>
  <si>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</si>
  <si>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</si>
  <si>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</si>
  <si>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</si>
  <si>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</si>
  <si>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</si>
  <si>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</si>
  <si>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</si>
  <si>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</si>
  <si>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</si>
  <si>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</si>
  <si>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</si>
  <si>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</si>
  <si>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</si>
  <si>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</si>
  <si>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</si>
  <si>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</si>
  <si>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</si>
  <si>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</si>
  <si>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</si>
  <si>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</si>
  <si>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</si>
  <si>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</si>
  <si>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</si>
  <si>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</si>
  <si>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</si>
  <si>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</si>
  <si>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</si>
  <si>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</si>
  <si>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</si>
  <si>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</si>
  <si>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</si>
  <si>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</si>
  <si>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</si>
  <si>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</si>
  <si>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</si>
  <si>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</si>
  <si>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</si>
  <si>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</si>
  <si>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</si>
  <si>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</si>
  <si>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</si>
  <si>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</si>
  <si>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</si>
  <si>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</si>
  <si>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</si>
  <si>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</si>
  <si>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</si>
  <si>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</si>
  <si>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</si>
  <si>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</si>
  <si>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</si>
  <si>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</si>
  <si>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</si>
  <si>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</si>
  <si>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</si>
  <si>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</si>
  <si>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</si>
  <si>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</si>
  <si>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</si>
  <si>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</si>
  <si>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</si>
  <si>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</si>
  <si>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</si>
  <si>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</si>
  <si>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</si>
  <si>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</si>
  <si>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</si>
  <si>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</si>
  <si>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</si>
  <si>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</si>
  <si>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</si>
  <si>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</si>
  <si>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</si>
  <si>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</si>
  <si>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</si>
  <si>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</si>
  <si>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</si>
  <si>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</si>
  <si>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</si>
  <si>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</si>
  <si>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</si>
  <si>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</si>
  <si>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</si>
  <si>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</si>
  <si>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</si>
  <si>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</si>
  <si>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</si>
  <si>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</si>
  <si>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</si>
  <si>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</si>
  <si>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</si>
  <si>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</si>
  <si>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</si>
  <si>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</si>
  <si>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</si>
  <si>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</si>
  <si>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</si>
  <si>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</si>
  <si>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</si>
  <si>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</si>
  <si>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</si>
  <si>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</si>
  <si>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</si>
  <si>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</si>
  <si>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</si>
  <si>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</si>
  <si>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</si>
  <si>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</si>
  <si>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</si>
  <si>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</si>
  <si>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</si>
  <si>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</si>
  <si>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</si>
  <si>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</si>
  <si>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</si>
  <si>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</si>
  <si>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</si>
  <si>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</si>
  <si>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</si>
  <si>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</si>
  <si>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</si>
  <si>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</si>
  <si>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</si>
  <si>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</si>
  <si>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</si>
  <si>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</si>
  <si>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</si>
  <si>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</si>
  <si>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</si>
  <si>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</si>
  <si>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SSC</t>
  </si>
  <si>
    <t>PR19PD002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</si>
</sst>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zoomScaleNormal="100" workbookViewId="0">
      <pane xSplit="1" ySplit="3" topLeftCell="B4" activePane="bottomRight" state="frozen"/>
      <selection activeCell="E5" sqref="E5"/>
      <selection pane="topRight" activeCell="E5" sqref="E5"/>
      <selection pane="bottomLeft" activeCell="E5" sqref="E5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62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0.54111599999999405</v>
      </c>
      <c r="K12" s="179">
        <v>0.80840000000000001</v>
      </c>
      <c r="L12" s="179">
        <v>-0.24098070000004501</v>
      </c>
      <c r="M12" s="179">
        <v>0.23100000000000001</v>
      </c>
      <c r="N12" s="179">
        <v>0.90600000000000003</v>
      </c>
      <c r="O12" s="179">
        <v>2.2455352999999501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0.54111599999999405</v>
      </c>
      <c r="K16" s="179">
        <v>0.80840000000000001</v>
      </c>
      <c r="L16" s="179">
        <v>-0.24098070000004501</v>
      </c>
      <c r="M16" s="179">
        <v>0.23100000000000001</v>
      </c>
      <c r="N16" s="179">
        <v>0.90600000000000003</v>
      </c>
      <c r="O16" s="179">
        <v>2.2455352999999501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0.54111599999999405</v>
      </c>
      <c r="K29" s="179">
        <v>0.80840000000000001</v>
      </c>
      <c r="L29" s="179">
        <v>-0.24098070000004501</v>
      </c>
      <c r="M29" s="179">
        <v>0.23100000000000001</v>
      </c>
      <c r="N29" s="179">
        <v>0.90600000000000003</v>
      </c>
      <c r="O29" s="179">
        <v>2.2455352999999501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0.54111599999999405</v>
      </c>
      <c r="K34" s="179">
        <v>0.80840000000000001</v>
      </c>
      <c r="L34" s="179">
        <v>-0.24098070000004501</v>
      </c>
      <c r="M34" s="179">
        <v>0.23100000000000001</v>
      </c>
      <c r="N34" s="179">
        <v>0.90600000000000003</v>
      </c>
      <c r="O34" s="179">
        <v>2.2455352999999501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SSC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0.54111599999999405</v>
      </c>
      <c r="H13" s="48">
        <f>F_Inputs!K12</f>
        <v>0.80840000000000001</v>
      </c>
      <c r="I13" s="48">
        <f>F_Inputs!L12</f>
        <v>-0.24098070000004501</v>
      </c>
      <c r="J13" s="48">
        <f>F_Inputs!M12</f>
        <v>0.23100000000000001</v>
      </c>
      <c r="K13" s="49">
        <f>F_Inputs!N12</f>
        <v>0.90600000000000003</v>
      </c>
      <c r="L13" s="21"/>
      <c r="M13" s="52">
        <f>F_Inputs!O12</f>
        <v>2.2455352999999501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0.54111599999999405</v>
      </c>
      <c r="H17" s="50">
        <f t="shared" ref="H17" si="1">SUM(H13:H16)</f>
        <v>0.80840000000000001</v>
      </c>
      <c r="I17" s="50">
        <f t="shared" ref="I17" si="2">SUM(I13:I16)</f>
        <v>-0.24098070000004501</v>
      </c>
      <c r="J17" s="50">
        <f t="shared" ref="J17" si="3">SUM(J13:J16)</f>
        <v>0.23100000000000001</v>
      </c>
      <c r="K17" s="51">
        <f t="shared" ref="K17" si="4">SUM(K13:K16)</f>
        <v>0.90600000000000003</v>
      </c>
      <c r="L17" s="21"/>
      <c r="M17" s="32">
        <f>SUM(M13:M16)</f>
        <v>2.2455352999999501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5">SUM(H20:H22)</f>
        <v>0</v>
      </c>
      <c r="I23" s="50">
        <f t="shared" si="5"/>
        <v>0</v>
      </c>
      <c r="J23" s="50">
        <f t="shared" si="5"/>
        <v>0</v>
      </c>
      <c r="K23" s="51">
        <f t="shared" si="5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6">SUM(H26:H31)</f>
        <v>0</v>
      </c>
      <c r="I32" s="50">
        <f t="shared" si="6"/>
        <v>0</v>
      </c>
      <c r="J32" s="50">
        <f t="shared" si="6"/>
        <v>0</v>
      </c>
      <c r="K32" s="51">
        <f t="shared" si="6"/>
        <v>0</v>
      </c>
      <c r="L32" s="21"/>
      <c r="M32" s="32">
        <f t="shared" ref="M32" si="7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0.54111599999999405</v>
      </c>
      <c r="H36" s="45">
        <f>F_Inputs!K29</f>
        <v>0.80840000000000001</v>
      </c>
      <c r="I36" s="45">
        <f>F_Inputs!L29</f>
        <v>-0.24098070000004501</v>
      </c>
      <c r="J36" s="45">
        <f>F_Inputs!M29</f>
        <v>0.23100000000000001</v>
      </c>
      <c r="K36" s="46">
        <f>F_Inputs!N29</f>
        <v>0.90600000000000003</v>
      </c>
      <c r="L36" s="21"/>
      <c r="M36" s="53">
        <f>F_Inputs!O29</f>
        <v>2.2455352999999501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0.54111599999999405</v>
      </c>
      <c r="H41" s="50">
        <f t="shared" ref="H41" si="8">SUM(H35:H40)</f>
        <v>0.80840000000000001</v>
      </c>
      <c r="I41" s="50">
        <f t="shared" ref="I41" si="9">SUM(I35:I40)</f>
        <v>-0.24098070000004501</v>
      </c>
      <c r="J41" s="50">
        <f t="shared" ref="J41" si="10">SUM(J35:J40)</f>
        <v>0.23100000000000001</v>
      </c>
      <c r="K41" s="51">
        <f t="shared" ref="K41:M41" si="11">SUM(K35:K40)</f>
        <v>0.90600000000000003</v>
      </c>
      <c r="L41" s="21"/>
      <c r="M41" s="32">
        <f t="shared" si="11"/>
        <v>2.2455352999999501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2">SUM(H44:H47)</f>
        <v>0</v>
      </c>
      <c r="I48" s="50">
        <f t="shared" si="12"/>
        <v>0</v>
      </c>
      <c r="J48" s="50">
        <f t="shared" si="12"/>
        <v>0</v>
      </c>
      <c r="K48" s="51">
        <f t="shared" si="12"/>
        <v>0</v>
      </c>
      <c r="L48" s="21"/>
      <c r="M48" s="32">
        <f t="shared" si="12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SSC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SSC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0.54111599999999405</v>
      </c>
      <c r="H13" s="54">
        <f>'Company App27'!H13+InpOverride!H13</f>
        <v>0.80840000000000001</v>
      </c>
      <c r="I13" s="54">
        <f>'Company App27'!I13+InpOverride!I13</f>
        <v>-0.24098070000004501</v>
      </c>
      <c r="J13" s="54">
        <f>'Company App27'!J13+InpOverride!J13</f>
        <v>0.23100000000000001</v>
      </c>
      <c r="K13" s="55">
        <f>'Company App27'!K13+InpOverride!K13</f>
        <v>0.90600000000000003</v>
      </c>
      <c r="L13" s="21"/>
      <c r="M13" s="59">
        <f>SUM(G13:K13)</f>
        <v>2.2455352999999492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0.54111599999999405</v>
      </c>
      <c r="H17" s="50">
        <f t="shared" ref="H17:K17" si="2">SUM(H13:H16)</f>
        <v>0.80840000000000001</v>
      </c>
      <c r="I17" s="50">
        <f t="shared" si="2"/>
        <v>-0.24098070000004501</v>
      </c>
      <c r="J17" s="50">
        <f t="shared" si="2"/>
        <v>0.23100000000000001</v>
      </c>
      <c r="K17" s="51">
        <f t="shared" si="2"/>
        <v>0.90600000000000003</v>
      </c>
      <c r="L17" s="21"/>
      <c r="M17" s="32">
        <f>SUM(M13:M16)</f>
        <v>2.2455352999999492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3">SUM(H20:H22)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0.54111599999999405</v>
      </c>
      <c r="H36" s="57">
        <f>'Company App27'!H36+InpOverride!H36</f>
        <v>0.80840000000000001</v>
      </c>
      <c r="I36" s="57">
        <f>'Company App27'!I36+InpOverride!I36</f>
        <v>-0.24098070000004501</v>
      </c>
      <c r="J36" s="57">
        <f>'Company App27'!J36+InpOverride!J36</f>
        <v>0.23100000000000001</v>
      </c>
      <c r="K36" s="58">
        <f>'Company App27'!K36+InpOverride!K36</f>
        <v>0.90600000000000003</v>
      </c>
      <c r="L36" s="21"/>
      <c r="M36" s="60">
        <f t="shared" si="6"/>
        <v>2.2455352999999492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0.54111599999999405</v>
      </c>
      <c r="H41" s="50">
        <f t="shared" ref="H41:M41" si="7">SUM(H35:H40)</f>
        <v>0.80840000000000001</v>
      </c>
      <c r="I41" s="50">
        <f t="shared" si="7"/>
        <v>-0.24098070000004501</v>
      </c>
      <c r="J41" s="50">
        <f t="shared" si="7"/>
        <v>0.23100000000000001</v>
      </c>
      <c r="K41" s="51">
        <f t="shared" si="7"/>
        <v>0.90600000000000003</v>
      </c>
      <c r="L41" s="21"/>
      <c r="M41" s="32">
        <f t="shared" si="7"/>
        <v>2.2455352999999492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tabSelected="1"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0.54111599999999405</v>
      </c>
      <c r="K9" s="72">
        <f>'Ofwat App27'!H13</f>
        <v>0.80840000000000001</v>
      </c>
      <c r="L9" s="72">
        <f>'Ofwat App27'!I13</f>
        <v>-0.24098070000004501</v>
      </c>
      <c r="M9" s="72">
        <f>'Ofwat App27'!J13</f>
        <v>0.23100000000000001</v>
      </c>
      <c r="N9" s="72">
        <f>'Ofwat App27'!K13</f>
        <v>0.90600000000000003</v>
      </c>
      <c r="O9" s="73">
        <f>'Ofwat App27'!M13</f>
        <v>2.2455352999999492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0.54111599999999405</v>
      </c>
      <c r="K13" s="80">
        <f>'Ofwat App27'!H17</f>
        <v>0.80840000000000001</v>
      </c>
      <c r="L13" s="80">
        <f>'Ofwat App27'!I17</f>
        <v>-0.24098070000004501</v>
      </c>
      <c r="M13" s="80">
        <f>'Ofwat App27'!J17</f>
        <v>0.23100000000000001</v>
      </c>
      <c r="N13" s="80">
        <f>'Ofwat App27'!K17</f>
        <v>0.90600000000000003</v>
      </c>
      <c r="O13" s="81">
        <f>'Ofwat App27'!M17</f>
        <v>2.2455352999999492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0.54111599999999405</v>
      </c>
      <c r="K26" s="78">
        <f>'Ofwat App27'!H36</f>
        <v>0.80840000000000001</v>
      </c>
      <c r="L26" s="78">
        <f>'Ofwat App27'!I36</f>
        <v>-0.24098070000004501</v>
      </c>
      <c r="M26" s="78">
        <f>'Ofwat App27'!J36</f>
        <v>0.23100000000000001</v>
      </c>
      <c r="N26" s="78">
        <f>'Ofwat App27'!K36</f>
        <v>0.90600000000000003</v>
      </c>
      <c r="O26" s="79">
        <f>'Ofwat App27'!M36</f>
        <v>2.2455352999999492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0.54111599999999405</v>
      </c>
      <c r="K31" s="80">
        <f>'Ofwat App27'!H41</f>
        <v>0.80840000000000001</v>
      </c>
      <c r="L31" s="80">
        <f>'Ofwat App27'!I41</f>
        <v>-0.24098070000004501</v>
      </c>
      <c r="M31" s="80">
        <f>'Ofwat App27'!J41</f>
        <v>0.23100000000000001</v>
      </c>
      <c r="N31" s="80">
        <f>'Ofwat App27'!K41</f>
        <v>0.90600000000000003</v>
      </c>
      <c r="O31" s="81">
        <f>'Ofwat App27'!M41</f>
        <v>2.2455352999999492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12:15:01</v>
      </c>
      <c r="K37" s="84" t="str">
        <f t="shared" ref="K37:O37" ca="1" si="0">CONCATENATE("[…]", TEXT(NOW(),"dd/mm/yyy hh:mm:ss"))</f>
        <v>[…]10/12/2019 12:15:01</v>
      </c>
      <c r="L37" s="84" t="str">
        <f t="shared" ca="1" si="0"/>
        <v>[…]10/12/2019 12:15:01</v>
      </c>
      <c r="M37" s="84" t="str">
        <f t="shared" ca="1" si="0"/>
        <v>[…]10/12/2019 12:15:01</v>
      </c>
      <c r="N37" s="84" t="str">
        <f t="shared" ca="1" si="0"/>
        <v>[…]10/12/2019 12:15:01</v>
      </c>
      <c r="O37" s="84" t="str">
        <f t="shared" ca="1" si="0"/>
        <v>[…]10/12/2019 12:15:01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ODIs_SSC_FD.xlsx</v>
      </c>
      <c r="K38" s="85" t="str">
        <f t="shared" ref="K38:O38" ca="1" si="1">MID(CELL("filename"),SEARCH("[",CELL("filename"))+1,SEARCH("]",CELL("filename"))-SEARCH("[",CELL("filename"))-1)</f>
        <v>ODIs_SSC_FD.xlsx</v>
      </c>
      <c r="L38" s="85" t="str">
        <f t="shared" ca="1" si="1"/>
        <v>ODIs_SSC_FD.xlsx</v>
      </c>
      <c r="M38" s="85" t="str">
        <f t="shared" ca="1" si="1"/>
        <v>ODIs_SSC_FD.xlsx</v>
      </c>
      <c r="N38" s="85" t="str">
        <f t="shared" ca="1" si="1"/>
        <v>ODIs_SSC_FD.xlsx</v>
      </c>
      <c r="O38" s="85" t="str">
        <f t="shared" ca="1" si="1"/>
        <v>ODIs_SSC_FD.xlsx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2019-12-09T16:23:27Z</dcterms:created>
  <dcterms:modified xsi:type="dcterms:W3CDTF">2019-12-10T12:15:07Z</dcterms:modified>
</cp:coreProperties>
</file>