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8240" windowHeight="8540" tabRatio="790"/>
  </bookViews>
  <sheets>
    <sheet name="Contents" sheetId="35" r:id="rId1"/>
    <sheet name="PAYG summary tables" sheetId="34" r:id="rId2"/>
    <sheet name="Tables--&gt;" sheetId="41" r:id="rId3"/>
    <sheet name="Wr4" sheetId="17" r:id="rId4"/>
    <sheet name="Wn4" sheetId="24" r:id="rId5"/>
    <sheet name="WWn6" sheetId="33" r:id="rId6"/>
    <sheet name="Bio5" sheetId="32" r:id="rId7"/>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4" i="34" l="1"/>
  <c r="K24" i="34"/>
  <c r="J24" i="34"/>
  <c r="I24" i="34"/>
  <c r="H24" i="34"/>
  <c r="L23" i="34"/>
  <c r="K23" i="34"/>
  <c r="J23" i="34"/>
  <c r="I23" i="34"/>
  <c r="H23" i="34"/>
  <c r="L22" i="34"/>
  <c r="K22" i="34"/>
  <c r="J22" i="34"/>
  <c r="I22" i="34"/>
  <c r="H22" i="34"/>
  <c r="L18" i="34"/>
  <c r="K18" i="34"/>
  <c r="J18" i="34"/>
  <c r="I18" i="34"/>
  <c r="H18" i="34"/>
  <c r="L17" i="34"/>
  <c r="K17" i="34"/>
  <c r="J17" i="34"/>
  <c r="I17" i="34"/>
  <c r="H17" i="34"/>
  <c r="L16" i="34"/>
  <c r="K16" i="34"/>
  <c r="J16" i="34"/>
  <c r="I16" i="34"/>
  <c r="H16" i="34"/>
  <c r="L12" i="34"/>
  <c r="K12" i="34"/>
  <c r="J12" i="34"/>
  <c r="I12" i="34"/>
  <c r="H12" i="34"/>
  <c r="L11" i="34"/>
  <c r="K11" i="34"/>
  <c r="J11" i="34"/>
  <c r="I11" i="34"/>
  <c r="H11" i="34"/>
  <c r="L10" i="34"/>
  <c r="K10" i="34"/>
  <c r="J10" i="34"/>
  <c r="I10" i="34"/>
  <c r="H10" i="34"/>
  <c r="H5" i="34"/>
  <c r="I5" i="34"/>
  <c r="J5" i="34"/>
  <c r="K5" i="34"/>
  <c r="L5" i="34"/>
  <c r="H6" i="34"/>
  <c r="I6" i="34"/>
  <c r="J6" i="34"/>
  <c r="K6" i="34"/>
  <c r="L6" i="34"/>
  <c r="I4" i="34"/>
  <c r="J4" i="34"/>
  <c r="K4" i="34"/>
  <c r="L4" i="34"/>
  <c r="H4" i="34"/>
  <c r="C22" i="34"/>
  <c r="D22" i="34"/>
  <c r="E22" i="34"/>
  <c r="F22" i="34"/>
  <c r="F25" i="34" s="1"/>
  <c r="C23" i="34"/>
  <c r="D23" i="34"/>
  <c r="E23" i="34"/>
  <c r="F23" i="34"/>
  <c r="C24" i="34"/>
  <c r="D24" i="34"/>
  <c r="E24" i="34"/>
  <c r="F24" i="34"/>
  <c r="B23" i="34"/>
  <c r="B24" i="34"/>
  <c r="B22" i="34"/>
  <c r="B25" i="34" s="1"/>
  <c r="B17" i="34"/>
  <c r="C17" i="34"/>
  <c r="D17" i="34"/>
  <c r="E17" i="34"/>
  <c r="F17" i="34"/>
  <c r="B18" i="34"/>
  <c r="C18" i="34"/>
  <c r="D18" i="34"/>
  <c r="D19" i="34" s="1"/>
  <c r="E18" i="34"/>
  <c r="F18" i="34"/>
  <c r="C16" i="34"/>
  <c r="D16" i="34"/>
  <c r="E16" i="34"/>
  <c r="F16" i="34"/>
  <c r="F19" i="34" s="1"/>
  <c r="B16" i="34"/>
  <c r="C10" i="34"/>
  <c r="D10" i="34"/>
  <c r="E10" i="34"/>
  <c r="F10" i="34"/>
  <c r="F13" i="34" s="1"/>
  <c r="C11" i="34"/>
  <c r="D11" i="34"/>
  <c r="E11" i="34"/>
  <c r="F11" i="34"/>
  <c r="C12" i="34"/>
  <c r="D12" i="34"/>
  <c r="E12" i="34"/>
  <c r="F12" i="34"/>
  <c r="B11" i="34"/>
  <c r="B12" i="34"/>
  <c r="B10" i="34"/>
  <c r="B13" i="34" s="1"/>
  <c r="E25" i="34"/>
  <c r="D25" i="34"/>
  <c r="C25" i="34"/>
  <c r="E19" i="34"/>
  <c r="C19" i="34"/>
  <c r="B19" i="34"/>
  <c r="E13" i="34"/>
  <c r="D13" i="34"/>
  <c r="C13" i="34"/>
  <c r="C7" i="34"/>
  <c r="D7" i="34"/>
  <c r="E7" i="34"/>
  <c r="F7" i="34"/>
  <c r="B7" i="34"/>
  <c r="C4" i="34"/>
  <c r="D4" i="34"/>
  <c r="E4" i="34"/>
  <c r="F4" i="34"/>
  <c r="C5" i="34"/>
  <c r="D5" i="34"/>
  <c r="E5" i="34"/>
  <c r="F5" i="34"/>
  <c r="C6" i="34"/>
  <c r="D6" i="34"/>
  <c r="E6" i="34"/>
  <c r="F6" i="34"/>
  <c r="B5" i="34"/>
  <c r="B6" i="34"/>
  <c r="B4" i="34"/>
  <c r="R30" i="32" l="1"/>
  <c r="Q30" i="32"/>
  <c r="P30" i="32"/>
  <c r="O30" i="32"/>
  <c r="N30" i="32"/>
  <c r="R23" i="32"/>
  <c r="Q23" i="32"/>
  <c r="P23" i="32"/>
  <c r="O23" i="32"/>
  <c r="N23" i="32"/>
  <c r="R16" i="32"/>
  <c r="Q16" i="32"/>
  <c r="P16" i="32"/>
  <c r="O16" i="32"/>
  <c r="N16" i="32"/>
  <c r="R23" i="33"/>
  <c r="Q23" i="33"/>
  <c r="P23" i="33"/>
  <c r="O23" i="33"/>
  <c r="N23" i="33"/>
  <c r="R16" i="33"/>
  <c r="Q16" i="33"/>
  <c r="P16" i="33"/>
  <c r="O16" i="33"/>
  <c r="N16" i="33"/>
  <c r="R23" i="24"/>
  <c r="Q23" i="24"/>
  <c r="P23" i="24"/>
  <c r="O23" i="24"/>
  <c r="N23" i="24"/>
  <c r="R16" i="24"/>
  <c r="Q16" i="24"/>
  <c r="P16" i="24"/>
  <c r="O16" i="24"/>
  <c r="N16" i="24"/>
  <c r="R30" i="17"/>
  <c r="Q30" i="17"/>
  <c r="P30" i="17"/>
  <c r="O30" i="17"/>
  <c r="N30" i="17"/>
  <c r="R23" i="17"/>
  <c r="Q23" i="17"/>
  <c r="P23" i="17"/>
  <c r="O23" i="17"/>
  <c r="N23" i="17"/>
  <c r="R16" i="17"/>
  <c r="Q16" i="17"/>
  <c r="P16" i="17"/>
  <c r="O16" i="17"/>
  <c r="N16" i="17"/>
  <c r="R9" i="17"/>
  <c r="Q9" i="17"/>
  <c r="P9" i="17"/>
  <c r="O9" i="17"/>
  <c r="N9" i="17"/>
  <c r="H9" i="17"/>
  <c r="H16" i="17"/>
  <c r="H23" i="17"/>
  <c r="I9" i="17"/>
  <c r="I16" i="17"/>
  <c r="I23" i="17"/>
  <c r="J9" i="17"/>
  <c r="J16" i="17"/>
  <c r="J23" i="17"/>
  <c r="K9" i="17"/>
  <c r="K16" i="17"/>
  <c r="K23" i="17"/>
  <c r="L9" i="17"/>
  <c r="L16" i="17"/>
  <c r="L23" i="17"/>
  <c r="H9" i="24"/>
  <c r="H16" i="24"/>
  <c r="I9" i="24"/>
  <c r="I16" i="24"/>
  <c r="J9" i="24"/>
  <c r="J16" i="24"/>
  <c r="K9" i="24"/>
  <c r="K16" i="24"/>
  <c r="L9" i="24"/>
  <c r="L16" i="24"/>
  <c r="H9" i="33"/>
  <c r="H16" i="33"/>
  <c r="I9" i="33"/>
  <c r="I16" i="33"/>
  <c r="J9" i="33"/>
  <c r="J16" i="33"/>
  <c r="K9" i="33"/>
  <c r="K16" i="33"/>
  <c r="L9" i="33"/>
  <c r="L16" i="33"/>
  <c r="H9" i="32"/>
  <c r="H16" i="32"/>
  <c r="H23" i="32"/>
  <c r="I9" i="32"/>
  <c r="I16" i="32"/>
  <c r="I23" i="32"/>
  <c r="J9" i="32"/>
  <c r="J16" i="32"/>
  <c r="J23" i="32"/>
  <c r="K9" i="32"/>
  <c r="K16" i="32"/>
  <c r="K23" i="32"/>
  <c r="L9" i="32"/>
  <c r="L16" i="32"/>
  <c r="L23" i="32"/>
  <c r="L30" i="32"/>
  <c r="K30" i="32"/>
  <c r="J30" i="32"/>
  <c r="I30" i="32"/>
  <c r="H30" i="32"/>
  <c r="L23" i="33"/>
  <c r="K23" i="33"/>
  <c r="J23" i="33"/>
  <c r="I23" i="33"/>
  <c r="H23" i="33"/>
  <c r="L23" i="24"/>
  <c r="K23" i="24"/>
  <c r="J23" i="24"/>
  <c r="I23" i="24"/>
  <c r="H23" i="24"/>
  <c r="L30" i="17"/>
  <c r="K30" i="17"/>
  <c r="J30" i="17"/>
  <c r="I30" i="17"/>
  <c r="H30" i="17"/>
  <c r="C61" i="17"/>
  <c r="C55" i="17"/>
  <c r="C49" i="17"/>
  <c r="C43" i="17"/>
  <c r="AK29" i="17"/>
  <c r="AJ29" i="17"/>
  <c r="AI29" i="17"/>
  <c r="AH29" i="17"/>
  <c r="AG29" i="17"/>
  <c r="AE29" i="17"/>
  <c r="AD29" i="17"/>
  <c r="AC29" i="17"/>
  <c r="AB29" i="17"/>
  <c r="AA29" i="17"/>
  <c r="W29" i="17"/>
  <c r="AK28" i="17"/>
  <c r="AJ28" i="17"/>
  <c r="AI28" i="17"/>
  <c r="AH28" i="17"/>
  <c r="AG28" i="17"/>
  <c r="AA28" i="17"/>
  <c r="AB28" i="17"/>
  <c r="AC28" i="17"/>
  <c r="AD28" i="17"/>
  <c r="AE28" i="17"/>
  <c r="W28" i="17"/>
  <c r="AK27" i="17"/>
  <c r="AJ27" i="17"/>
  <c r="AI27" i="17"/>
  <c r="AH27" i="17"/>
  <c r="AG27" i="17"/>
  <c r="AA27" i="17"/>
  <c r="AB27" i="17"/>
  <c r="AC27" i="17"/>
  <c r="AD27" i="17"/>
  <c r="AE27" i="17"/>
  <c r="W27" i="17"/>
  <c r="AF24" i="17"/>
  <c r="Z24" i="17"/>
  <c r="W24" i="17"/>
  <c r="AK22" i="17"/>
  <c r="AJ22" i="17"/>
  <c r="AI22" i="17"/>
  <c r="AH22" i="17"/>
  <c r="AA22" i="17"/>
  <c r="AB22" i="17"/>
  <c r="AC22" i="17"/>
  <c r="AD22" i="17"/>
  <c r="AE22" i="17"/>
  <c r="AG22" i="17"/>
  <c r="W22" i="17"/>
  <c r="AK21" i="17"/>
  <c r="AJ21" i="17"/>
  <c r="AI21" i="17"/>
  <c r="AH21" i="17"/>
  <c r="AG21" i="17"/>
  <c r="AA21" i="17"/>
  <c r="AB21" i="17"/>
  <c r="AC21" i="17"/>
  <c r="AD21" i="17"/>
  <c r="AE21" i="17"/>
  <c r="W21" i="17"/>
  <c r="AK20" i="17"/>
  <c r="AJ20" i="17"/>
  <c r="AI20" i="17"/>
  <c r="AA20" i="17"/>
  <c r="AB20" i="17"/>
  <c r="AC20" i="17"/>
  <c r="AD20" i="17"/>
  <c r="AE20" i="17"/>
  <c r="AG20" i="17"/>
  <c r="AH20" i="17"/>
  <c r="W20" i="17"/>
  <c r="AF17" i="17"/>
  <c r="Z17" i="17"/>
  <c r="W17" i="17"/>
  <c r="AK15" i="17"/>
  <c r="AJ15" i="17"/>
  <c r="AI15" i="17"/>
  <c r="AH15" i="17"/>
  <c r="AG15" i="17"/>
  <c r="AA15" i="17"/>
  <c r="AB15" i="17"/>
  <c r="AC15" i="17"/>
  <c r="AD15" i="17"/>
  <c r="AE15" i="17"/>
  <c r="W15" i="17"/>
  <c r="AK14" i="17"/>
  <c r="AJ14" i="17"/>
  <c r="AI14" i="17"/>
  <c r="AH14" i="17"/>
  <c r="AG14" i="17"/>
  <c r="AE14" i="17"/>
  <c r="AD14" i="17"/>
  <c r="AC14" i="17"/>
  <c r="AB14" i="17"/>
  <c r="AA14" i="17"/>
  <c r="AK13" i="17"/>
  <c r="AJ13" i="17"/>
  <c r="AA13" i="17"/>
  <c r="AB13" i="17"/>
  <c r="AC13" i="17"/>
  <c r="AD13" i="17"/>
  <c r="AE13" i="17"/>
  <c r="AG13" i="17"/>
  <c r="AH13" i="17"/>
  <c r="AI13" i="17"/>
  <c r="W13" i="17"/>
  <c r="AF10" i="17"/>
  <c r="Z10" i="17"/>
  <c r="W10" i="17"/>
  <c r="AK8" i="17"/>
  <c r="AJ8" i="17"/>
  <c r="AI8" i="17"/>
  <c r="AH8" i="17"/>
  <c r="AG8" i="17"/>
  <c r="AA8" i="17"/>
  <c r="AB8" i="17"/>
  <c r="AC8" i="17"/>
  <c r="AD8" i="17"/>
  <c r="AE8" i="17"/>
  <c r="W8" i="17"/>
  <c r="AK7" i="17"/>
  <c r="AJ7" i="17"/>
  <c r="AI7" i="17"/>
  <c r="AH7" i="17"/>
  <c r="AG7" i="17"/>
  <c r="AE7" i="17"/>
  <c r="AD7" i="17"/>
  <c r="AC7" i="17"/>
  <c r="AA7" i="17"/>
  <c r="AB7" i="17"/>
  <c r="AK6" i="17"/>
  <c r="AJ6" i="17"/>
  <c r="AI6" i="17"/>
  <c r="AH6" i="17"/>
  <c r="AG6" i="17"/>
  <c r="AA6" i="17"/>
  <c r="AB6" i="17"/>
  <c r="AC6" i="17"/>
  <c r="AD6" i="17"/>
  <c r="AE6" i="17"/>
  <c r="W6" i="17"/>
  <c r="C48" i="24"/>
  <c r="C42" i="24"/>
  <c r="C36" i="24"/>
  <c r="AN10" i="24"/>
  <c r="AN17" i="24"/>
  <c r="AN24" i="24"/>
  <c r="W23" i="24"/>
  <c r="AL22" i="24"/>
  <c r="AK22" i="24"/>
  <c r="AJ22" i="24"/>
  <c r="AI22" i="24"/>
  <c r="AH22" i="24"/>
  <c r="AF22" i="24"/>
  <c r="AE22" i="24"/>
  <c r="AD22" i="24"/>
  <c r="AC22" i="24"/>
  <c r="AB22" i="24"/>
  <c r="W22" i="24"/>
  <c r="AL21" i="24"/>
  <c r="AK21" i="24"/>
  <c r="AJ21" i="24"/>
  <c r="AI21" i="24"/>
  <c r="AB21" i="24"/>
  <c r="AC21" i="24"/>
  <c r="AD21" i="24"/>
  <c r="AE21" i="24"/>
  <c r="AF21" i="24"/>
  <c r="AH21" i="24"/>
  <c r="W21" i="24"/>
  <c r="AL20" i="24"/>
  <c r="AK20" i="24"/>
  <c r="AJ20" i="24"/>
  <c r="AI20" i="24"/>
  <c r="AH20" i="24"/>
  <c r="AB20" i="24"/>
  <c r="AC20" i="24"/>
  <c r="AD20" i="24"/>
  <c r="AE20" i="24"/>
  <c r="AF20" i="24"/>
  <c r="W20" i="24"/>
  <c r="X17" i="24"/>
  <c r="AG17" i="24"/>
  <c r="AA17" i="24"/>
  <c r="W17" i="24"/>
  <c r="AL15" i="24"/>
  <c r="AK15" i="24"/>
  <c r="AJ15" i="24"/>
  <c r="AI15" i="24"/>
  <c r="AH15" i="24"/>
  <c r="AF15" i="24"/>
  <c r="AE15" i="24"/>
  <c r="AD15" i="24"/>
  <c r="AC15" i="24"/>
  <c r="AB15" i="24"/>
  <c r="AL14" i="24"/>
  <c r="AK14" i="24"/>
  <c r="AJ14" i="24"/>
  <c r="AI14" i="24"/>
  <c r="AH14" i="24"/>
  <c r="AB14" i="24"/>
  <c r="AC14" i="24"/>
  <c r="AD14" i="24"/>
  <c r="AE14" i="24"/>
  <c r="AF14" i="24"/>
  <c r="W14" i="24"/>
  <c r="AL13" i="24"/>
  <c r="AK13" i="24"/>
  <c r="AJ13" i="24"/>
  <c r="AB13" i="24"/>
  <c r="AC13" i="24"/>
  <c r="AD13" i="24"/>
  <c r="AE13" i="24"/>
  <c r="AF13" i="24"/>
  <c r="AH13" i="24"/>
  <c r="AI13" i="24"/>
  <c r="W13" i="24"/>
  <c r="X10" i="24"/>
  <c r="AG10" i="24"/>
  <c r="AA10" i="24"/>
  <c r="W10" i="24"/>
  <c r="R9" i="24"/>
  <c r="Q9" i="24"/>
  <c r="P9" i="24"/>
  <c r="O9" i="24"/>
  <c r="N9" i="24"/>
  <c r="AL8" i="24"/>
  <c r="AK8" i="24"/>
  <c r="AJ8" i="24"/>
  <c r="AI8" i="24"/>
  <c r="AH8" i="24"/>
  <c r="AF8" i="24"/>
  <c r="AE8" i="24"/>
  <c r="AD8" i="24"/>
  <c r="AC8" i="24"/>
  <c r="AB8" i="24"/>
  <c r="AL7" i="24"/>
  <c r="AK7" i="24"/>
  <c r="AJ7" i="24"/>
  <c r="AI7" i="24"/>
  <c r="AB7" i="24"/>
  <c r="AC7" i="24"/>
  <c r="AD7" i="24"/>
  <c r="AE7" i="24"/>
  <c r="AF7" i="24"/>
  <c r="AH7" i="24"/>
  <c r="W7" i="24"/>
  <c r="AL6" i="24"/>
  <c r="AK6" i="24"/>
  <c r="AJ6" i="24"/>
  <c r="AI6" i="24"/>
  <c r="AH6" i="24"/>
  <c r="AF6" i="24"/>
  <c r="AE6" i="24"/>
  <c r="AD6" i="24"/>
  <c r="AC6" i="24"/>
  <c r="AB6" i="24"/>
  <c r="C48" i="33"/>
  <c r="C42" i="33"/>
  <c r="C36" i="33"/>
  <c r="AT17" i="33"/>
  <c r="X17" i="33"/>
  <c r="AT10" i="33"/>
  <c r="X10" i="33"/>
  <c r="R9" i="33"/>
  <c r="Q9" i="33"/>
  <c r="P9" i="33"/>
  <c r="O9" i="33"/>
  <c r="N9" i="33"/>
  <c r="C61" i="32"/>
  <c r="C55" i="32"/>
  <c r="C49" i="32"/>
  <c r="C43" i="32"/>
  <c r="W30" i="32"/>
  <c r="AN24" i="32"/>
  <c r="X24" i="32"/>
  <c r="W23" i="32"/>
  <c r="AN17" i="32"/>
  <c r="X17" i="32"/>
  <c r="W16" i="32"/>
  <c r="AN10" i="32"/>
  <c r="AN31" i="32"/>
  <c r="W9" i="32"/>
  <c r="R9" i="32"/>
  <c r="Q9" i="32"/>
  <c r="P9" i="32"/>
  <c r="O9" i="32"/>
  <c r="N9" i="32"/>
  <c r="AN24" i="33"/>
  <c r="X10" i="32"/>
  <c r="W6" i="24"/>
  <c r="W15" i="24"/>
  <c r="W8" i="24"/>
  <c r="W14" i="17"/>
  <c r="AA24" i="24"/>
  <c r="W7" i="17"/>
  <c r="Z31" i="17"/>
  <c r="W17" i="33" l="1"/>
  <c r="W13" i="32"/>
  <c r="W7" i="33"/>
  <c r="W7" i="32"/>
  <c r="W10" i="33"/>
  <c r="W15" i="33"/>
  <c r="W20" i="33"/>
  <c r="W10" i="32"/>
  <c r="W17" i="32"/>
  <c r="W27" i="32"/>
  <c r="W24" i="32"/>
  <c r="W29" i="32"/>
  <c r="W14" i="33"/>
  <c r="W22" i="33"/>
  <c r="W22" i="32"/>
  <c r="W14" i="32"/>
  <c r="W15" i="32"/>
  <c r="W20" i="32"/>
  <c r="W21" i="32"/>
  <c r="W6" i="33"/>
  <c r="W8" i="33"/>
  <c r="W13" i="33"/>
  <c r="W6" i="32"/>
  <c r="W8" i="32"/>
  <c r="W28" i="32"/>
  <c r="W21" i="33"/>
  <c r="J19" i="34" l="1"/>
  <c r="L25" i="34" l="1"/>
  <c r="I25" i="34"/>
  <c r="L7" i="34"/>
  <c r="K7" i="34"/>
  <c r="I19" i="34"/>
  <c r="H25" i="34" l="1"/>
  <c r="K25" i="34"/>
  <c r="J25" i="34"/>
  <c r="K19" i="34"/>
  <c r="H19" i="34"/>
  <c r="L19" i="34"/>
  <c r="J13" i="34"/>
  <c r="I13" i="34"/>
  <c r="J7" i="34"/>
  <c r="H7" i="34"/>
  <c r="I7" i="34"/>
  <c r="L13" i="34" l="1"/>
  <c r="H13" i="34"/>
  <c r="K13" i="34"/>
</calcChain>
</file>

<file path=xl/sharedStrings.xml><?xml version="1.0" encoding="utf-8"?>
<sst xmlns="http://schemas.openxmlformats.org/spreadsheetml/2006/main" count="587" uniqueCount="288">
  <si>
    <r>
      <t>1.</t>
    </r>
    <r>
      <rPr>
        <sz val="7"/>
        <color theme="1"/>
        <rFont val="Times New Roman"/>
        <family val="1"/>
      </rPr>
      <t xml:space="preserve">    </t>
    </r>
    <r>
      <rPr>
        <b/>
        <sz val="12"/>
        <color theme="1"/>
        <rFont val="Arial"/>
        <family val="2"/>
      </rPr>
      <t>Final determination totex</t>
    </r>
    <r>
      <rPr>
        <sz val="12"/>
        <color theme="1"/>
        <rFont val="Arial"/>
        <family val="2"/>
      </rPr>
      <t xml:space="preserve"> – As per the final determination cost allowances, shows the totex allowances by year and by wholesale controls for 2020-2025.</t>
    </r>
  </si>
  <si>
    <r>
      <t>2.</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‘Final determination totex’ and the draft determination totex as published, by year and by wholesale controls for 2020-2025</t>
    </r>
  </si>
  <si>
    <r>
      <t>3.</t>
    </r>
    <r>
      <rPr>
        <sz val="7"/>
        <color theme="1"/>
        <rFont val="Times New Roman"/>
        <family val="1"/>
      </rPr>
      <t xml:space="preserve">    </t>
    </r>
    <r>
      <rPr>
        <b/>
        <sz val="12"/>
        <color theme="1"/>
        <rFont val="Arial"/>
        <family val="2"/>
      </rPr>
      <t>PAYG</t>
    </r>
    <r>
      <rPr>
        <sz val="12"/>
        <color theme="1"/>
        <rFont val="Arial"/>
        <family val="2"/>
      </rPr>
      <t xml:space="preserve"> – Uses the draft determination opex as a percentage of totex using the data from the ‘calculation’ tab.</t>
    </r>
  </si>
  <si>
    <t>This produces a figure for PAYG as a percentage of opex rate which we use to calculate the PAYG rates for the final determination to align to the company approach in setting the natural rate. We set out the calculations below:</t>
  </si>
  <si>
    <t>Draft determination</t>
  </si>
  <si>
    <t>(a) Opex as percentage of totex</t>
  </si>
  <si>
    <t>(b) Total opex</t>
  </si>
  <si>
    <t>(c) Totex</t>
  </si>
  <si>
    <t>(d) Draft determination natural rate</t>
  </si>
  <si>
    <t>(e) PAYG as a percentage of opex rate</t>
  </si>
  <si>
    <t>(a) = (b) / (c)</t>
  </si>
  <si>
    <t>(e) = (d) / (a)</t>
  </si>
  <si>
    <t>Final determination</t>
  </si>
  <si>
    <t xml:space="preserve">(f) Opex as percentage of totex </t>
  </si>
  <si>
    <t>(g) Total opex</t>
  </si>
  <si>
    <t>(h) Totex</t>
  </si>
  <si>
    <t xml:space="preserve">(i) PAYG as a percentage of opex rate </t>
  </si>
  <si>
    <t xml:space="preserve">(j) Final determination natural rate </t>
  </si>
  <si>
    <t xml:space="preserve">(f) = (g) / (h) </t>
  </si>
  <si>
    <t>(i) = (e)</t>
  </si>
  <si>
    <t xml:space="preserve">(j) = (f) * (i) </t>
  </si>
  <si>
    <r>
      <t>4.</t>
    </r>
    <r>
      <rPr>
        <sz val="7"/>
        <color theme="1"/>
        <rFont val="Times New Roman"/>
        <family val="1"/>
      </rPr>
      <t xml:space="preserve">    </t>
    </r>
    <r>
      <rPr>
        <b/>
        <sz val="12"/>
        <color theme="1"/>
        <rFont val="Arial"/>
        <family val="2"/>
      </rPr>
      <t xml:space="preserve">PAYG summary tables </t>
    </r>
    <r>
      <rPr>
        <sz val="12"/>
        <color theme="1"/>
        <rFont val="Arial"/>
        <family val="2"/>
      </rPr>
      <t>- Sets out the draft determination versus the final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</si>
  <si>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t>
    </r>
  </si>
  <si>
    <r>
      <t>·</t>
    </r>
    <r>
      <rPr>
        <sz val="7"/>
        <color theme="1"/>
        <rFont val="Times New Roman"/>
        <family val="1"/>
      </rPr>
      <t xml:space="preserve">         </t>
    </r>
    <r>
      <rPr>
        <sz val="12"/>
        <color theme="1"/>
        <rFont val="Arial"/>
        <family val="2"/>
      </rPr>
      <t>Adjustments to PAYG rate to address transition from RPI to CPI</t>
    </r>
  </si>
  <si>
    <r>
      <t>·</t>
    </r>
    <r>
      <rPr>
        <sz val="7"/>
        <color theme="1"/>
        <rFont val="Times New Roman"/>
        <family val="1"/>
      </rPr>
      <t xml:space="preserve">         </t>
    </r>
    <r>
      <rPr>
        <sz val="12"/>
        <color theme="1"/>
        <rFont val="Arial"/>
        <family val="2"/>
      </rPr>
      <t>Other adjustments to PAYG rate</t>
    </r>
  </si>
  <si>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</si>
  <si>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</si>
  <si>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</si>
  <si>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</si>
  <si>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</si>
  <si>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t>PAYG Rates</t>
  </si>
  <si>
    <t>Business Plan</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</si>
  <si>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</si>
  <si>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</si>
  <si>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</si>
  <si>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</si>
  <si>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</si>
  <si>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</si>
  <si>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</si>
  <si>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</si>
  <si>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</si>
  <si>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</si>
  <si>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</si>
  <si>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</si>
  <si>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</si>
  <si>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</si>
  <si>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Total PAYG rate ~ water network plus</t>
  </si>
  <si>
    <t>PAYG Rate ~ wastewater network plus</t>
  </si>
  <si>
    <t>"Natural" PAYG rate ~ wastewater network plus</t>
  </si>
  <si>
    <t>Adjustments to PAYG rate to address transition from RPI to CPI ~ wastewater network plus</t>
  </si>
  <si>
    <t>Other adjustments to PAYG rate ~ wastewater network plus</t>
  </si>
  <si>
    <t>Total PAYG rate ~ wastewater network plus</t>
  </si>
  <si>
    <t>PAYG Rate ~ bioresources</t>
  </si>
  <si>
    <t>"Natural" PAYG rate ~ bioresources</t>
  </si>
  <si>
    <t>Adjustments to PAYG rate to address transition from RPI to CPI ~ bioresources</t>
  </si>
  <si>
    <t>Other adjustments to PAYG rate ~ bioresources</t>
  </si>
  <si>
    <t>Total PAYG rate - bioresources</t>
  </si>
  <si>
    <t xml:space="preserve">Notes </t>
  </si>
  <si>
    <t>2020-25</t>
  </si>
  <si>
    <t>%</t>
  </si>
  <si>
    <t xml:space="preserve">Wr4 - Cost recovery for water resources </t>
  </si>
  <si>
    <t>Data validation</t>
  </si>
  <si>
    <t>Draft Determination</t>
  </si>
  <si>
    <t>Line description</t>
  </si>
  <si>
    <t>Item reference</t>
  </si>
  <si>
    <t>Units</t>
  </si>
  <si>
    <t>DPs</t>
  </si>
  <si>
    <t>Calculation, copy or download rule</t>
  </si>
  <si>
    <t>Validation description</t>
  </si>
  <si>
    <t>Completion</t>
  </si>
  <si>
    <t>Completion checks</t>
  </si>
  <si>
    <t>Please complete all cells in row</t>
  </si>
  <si>
    <t>A</t>
  </si>
  <si>
    <t>RCV run off rate ~ RPI linked RCV</t>
  </si>
  <si>
    <t>"Natural" RCV run off rate ~ water resources</t>
  </si>
  <si>
    <t>WR40001</t>
  </si>
  <si>
    <t>Adjustments to RCV run off rate to address transition from RPI to CPI ~ water resources</t>
  </si>
  <si>
    <t>WR40002</t>
  </si>
  <si>
    <t>Other adjustments to RCV run off rate  ~ water resources</t>
  </si>
  <si>
    <t>WR40003</t>
  </si>
  <si>
    <t>Total RCV run off rate to be applied ~ water resources RPI wedge linked</t>
  </si>
  <si>
    <t>WR40004</t>
  </si>
  <si>
    <t>Equals sum of lines 1 to 3.</t>
  </si>
  <si>
    <t>Method used to apply run off rate (straight line or reducing balance) ~ water resources RPI wedge linked</t>
  </si>
  <si>
    <t>WR40005</t>
  </si>
  <si>
    <t>text</t>
  </si>
  <si>
    <t>Reducing line</t>
  </si>
  <si>
    <t>2025-30 should be the same as 2020-25</t>
  </si>
  <si>
    <t>B</t>
  </si>
  <si>
    <t>RCV run off rate ~ CPI/CPI(H) linked RCV</t>
  </si>
  <si>
    <t>WR40006</t>
  </si>
  <si>
    <t>WR40007</t>
  </si>
  <si>
    <t>Other adjustments to RCV run off rate ~ water resources</t>
  </si>
  <si>
    <t>WR40008</t>
  </si>
  <si>
    <t>Total RCV run off rate to be applied ~ water resources CPI(H) linked</t>
  </si>
  <si>
    <t>WR40009</t>
  </si>
  <si>
    <t>Equals sum of lines 6 to 8.</t>
  </si>
  <si>
    <t>Method used to apply run off rate (straight line or reducing balance) ~ water resources CPI(H) linked</t>
  </si>
  <si>
    <t>WR40010</t>
  </si>
  <si>
    <t>C</t>
  </si>
  <si>
    <t xml:space="preserve">Post 2020 investment run off rate </t>
  </si>
  <si>
    <t>"Natural" post 2020 investment run off rate ~ water resources</t>
  </si>
  <si>
    <t>WR40011</t>
  </si>
  <si>
    <t>Adjustments to post 2020 investment run off rate to address transition from RPI to CPI ~ water resources</t>
  </si>
  <si>
    <t>WR40012</t>
  </si>
  <si>
    <t>Other adjustments to post 2020 investment run off rate ~ water resources</t>
  </si>
  <si>
    <t>WR40013</t>
  </si>
  <si>
    <t>Total post 2020 investment run off rate to be applied ~ water resources</t>
  </si>
  <si>
    <t>WR40014</t>
  </si>
  <si>
    <t>Equals sum of lines 11 to 13.</t>
  </si>
  <si>
    <t>Method used to apply run off rate (straight line or reducing balance) ~ water resources</t>
  </si>
  <si>
    <t>WR40015</t>
  </si>
  <si>
    <t>D</t>
  </si>
  <si>
    <t>WR40016</t>
  </si>
  <si>
    <t>WR40017</t>
  </si>
  <si>
    <t>WR40018</t>
  </si>
  <si>
    <t>WR40019</t>
  </si>
  <si>
    <t>Equals sum of lines 16 to 18.</t>
  </si>
  <si>
    <t>KEY</t>
  </si>
  <si>
    <t>Input</t>
  </si>
  <si>
    <t>Copy</t>
  </si>
  <si>
    <t>Calculation</t>
  </si>
  <si>
    <t>Pre populated</t>
  </si>
  <si>
    <t>Wr4 guidance and line definitions</t>
  </si>
  <si>
    <r>
      <t>This table asks companies to provide their pay as you go (PAYG) rates relevant to the water resources revenue</t>
    </r>
    <r>
      <rPr>
        <sz val="10"/>
        <color rgb="FF0078C9"/>
        <rFont val="Arial"/>
        <family val="2"/>
      </rPr>
      <t xml:space="preserve"> </t>
    </r>
    <r>
      <rPr>
        <sz val="10"/>
        <rFont val="Arial"/>
        <family val="2"/>
      </rPr>
      <t xml:space="preserve">projected in </t>
    </r>
    <r>
      <rPr>
        <sz val="10"/>
        <color rgb="FF0078C9"/>
        <rFont val="Franklin Gothic Demi"/>
        <family val="2"/>
      </rPr>
      <t>Wr3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Totex expenditure which is not recovered in the period through PAYG is to be added to “Post 2020 Investment”. We are asking companies to provide run off rates for this too.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</si>
  <si>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Line</t>
  </si>
  <si>
    <t>Definition</t>
  </si>
  <si>
    <t>Block A</t>
  </si>
  <si>
    <t>Proposed "natural" RCV run off rates (indexed by RPI) for wholesale water resources.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</si>
  <si>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water resources, that the company considers are required to address issues arising from the transition from RPI to CPIH as the primary inflation index.</t>
  </si>
  <si>
    <t xml:space="preserve">Proposed other adjustments to the RCV run off rates (indexed by RPI) for wholesale water resources, that the company wishes to make to enable it address issues such as the smoothing of bills.
</t>
  </si>
  <si>
    <r>
      <t xml:space="preserve">Proposed total RCV run off rates (indexed by RPI) for wholesale water resources. Equals the sum of </t>
    </r>
    <r>
      <rPr>
        <sz val="10"/>
        <color rgb="FF0078C9"/>
        <rFont val="Arial"/>
        <family val="2"/>
      </rPr>
      <t>Wr4 lines 1 to 3</t>
    </r>
    <r>
      <rPr>
        <sz val="10"/>
        <rFont val="Arial"/>
        <family val="2"/>
      </rPr>
      <t xml:space="preserve">. </t>
    </r>
  </si>
  <si>
    <t>The method used to apply the RCV run off rates (indexed by RPI) either in a straight line or a reducing balance. (Description of the accounting method used to depreciate the RPI linked RCV). We expect the same method to be used in 2025-30 as for 2020-25.</t>
  </si>
  <si>
    <t>Block B</t>
  </si>
  <si>
    <t>Proposed "natural" RCV run off rates (indexed by CPIH) for wholesale water resources.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</si>
  <si>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water resources, that the company considers are required to address issues arising from the transition from RPI to CPIH as the primary inflation index.</t>
  </si>
  <si>
    <t xml:space="preserve">Proposed other adjustments to the RCV run off rates (indexed by CPIH) for wholesale water resources, that the company wishes to make to enable it address issues such as the smoothing of bills.
</t>
  </si>
  <si>
    <r>
      <t xml:space="preserve">Proposed total RCV run off rates (indexed by CPIH) for wholesale water resources. Equals the sum of </t>
    </r>
    <r>
      <rPr>
        <sz val="10"/>
        <color rgb="FF0078C9"/>
        <rFont val="Arial"/>
        <family val="2"/>
      </rPr>
      <t>Wr4 lines 6 to 8</t>
    </r>
    <r>
      <rPr>
        <sz val="10"/>
        <rFont val="Arial"/>
        <family val="2"/>
      </rPr>
      <t xml:space="preserve">. </t>
    </r>
  </si>
  <si>
    <t>The method used to apply the RCV run off rates (indexed by CPIH) either in a straight line or a reducing balance. (Description of the accounting method used to depreciate the CPI(H) linked RCV). We expect the same method to be used in 2025-30 as for 2020-25.</t>
  </si>
  <si>
    <t>Block C</t>
  </si>
  <si>
    <t>Proposed "natural" post 2020 investment run off rates (indexed by CPIH) for wholesale water resources. The “natural RCV rate” is a rate which reflects the economic reality of the expenditure which the company is incurring and the long term nature of its investments. Totex expenditure which is not recovered in the period through PAYG is to be added to “Post 2020 Investment.”</t>
  </si>
  <si>
    <t>Proposed adjustments to the post 2020 investment run off rates (indexed by CPIH) for wholesale water resources, that the company considers are required to address issues arising from the transition from RPI to CPIH as the primary inflation index.</t>
  </si>
  <si>
    <t xml:space="preserve">Proposed other adjustments to the post 2020 investment run off rates (indexed by CPIH) for wholesale water resources, that the company wishes to make to enable it address issues such as the smoothing of bills.
</t>
  </si>
  <si>
    <r>
      <t xml:space="preserve">Proposed total post 2020 investment run off rates (indexed by CPIH) for wholesale water resources. Equals the sum of </t>
    </r>
    <r>
      <rPr>
        <sz val="10"/>
        <color rgb="FF0078C9"/>
        <rFont val="Arial"/>
        <family val="2"/>
      </rPr>
      <t>Wr4 lines 11 to 13</t>
    </r>
    <r>
      <rPr>
        <sz val="10"/>
        <rFont val="Arial"/>
        <family val="2"/>
      </rPr>
      <t xml:space="preserve">. </t>
    </r>
  </si>
  <si>
    <t>The method used to apply the post 2020 investment run off rates (indexed by CPIH) either in a straight line or a reducing balance. We expect the same method to be used in 2025-30 as for 2020-25.</t>
  </si>
  <si>
    <t>Block D</t>
  </si>
  <si>
    <r>
      <t xml:space="preserve">Proposed "natural" PAYG rates for wholesale water resources relevant to the wholesale water resources revenue / totex projected in </t>
    </r>
    <r>
      <rPr>
        <sz val="10"/>
        <color rgb="FF0078C9"/>
        <rFont val="Arial"/>
        <family val="2"/>
      </rPr>
      <t>Wr3</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</si>
  <si>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water resources, that the company considers are required to address issues arising from the transition from RPI to CPIH as the primary inflation index.</t>
  </si>
  <si>
    <t xml:space="preserve">Proposed other adjustments to the PAYG rates for wholesale water resources, that the company wishes to make to enable it address issues such as the smoothing of bills.
</t>
  </si>
  <si>
    <r>
      <t xml:space="preserve">Proposed total PAYG rates to be applied to wholesale water resources totex. Equals the sum of </t>
    </r>
    <r>
      <rPr>
        <sz val="10"/>
        <color rgb="FF0078C9"/>
        <rFont val="Arial"/>
        <family val="2"/>
      </rPr>
      <t>Wr4 lines 16 to 18</t>
    </r>
    <r>
      <rPr>
        <sz val="10"/>
        <rFont val="Arial"/>
        <family val="2"/>
      </rPr>
      <t xml:space="preserve">. </t>
    </r>
  </si>
  <si>
    <t>Wn4 - Cost recovery for water network plus</t>
  </si>
  <si>
    <t>Validation</t>
  </si>
  <si>
    <t>"Natural" RCV run off rate ~ water network plus</t>
  </si>
  <si>
    <t>WN40001</t>
  </si>
  <si>
    <t>Adjustments to RCV run off rate to address transition from RPI to CPI ~ water network plus</t>
  </si>
  <si>
    <t>WN40002</t>
  </si>
  <si>
    <t>Other adjustments to RCV run off rate  ~ water network plus</t>
  </si>
  <si>
    <t>WN40003</t>
  </si>
  <si>
    <t>Total RCV run off rate to be applied ~ water network plus RPI wedge linked</t>
  </si>
  <si>
    <t>WN40004</t>
  </si>
  <si>
    <t>Method used to apply run off rate (straight line or reducing balance) ~ water network plus RPI wedge linked</t>
  </si>
  <si>
    <t>WN40005</t>
  </si>
  <si>
    <t>WN40006</t>
  </si>
  <si>
    <t>WN40007</t>
  </si>
  <si>
    <t>Other adjustments to RCV run off rate ~ water network plus</t>
  </si>
  <si>
    <t>WN40008</t>
  </si>
  <si>
    <t>Total RCV run off rate to be applied ~ water network plus CPI(H) linked</t>
  </si>
  <si>
    <t>WN40009</t>
  </si>
  <si>
    <t>Method used to apply run off rate (straight line or reducing balance) ~ water network plus CPI(H) linked</t>
  </si>
  <si>
    <t>WN40010</t>
  </si>
  <si>
    <t>WN40016</t>
  </si>
  <si>
    <t>WN40017</t>
  </si>
  <si>
    <t>WN40018</t>
  </si>
  <si>
    <t>WN40019</t>
  </si>
  <si>
    <t>Wn4 guidance and line definitions</t>
  </si>
  <si>
    <r>
      <t xml:space="preserve">This table asks companies to provide their pay as you go (PAYG) rates relevant to the water network plus revenue projected in </t>
    </r>
    <r>
      <rPr>
        <sz val="10"/>
        <color rgb="FF0078C9"/>
        <rFont val="Franklin Gothic Demi"/>
        <family val="2"/>
      </rPr>
      <t>Wn3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</si>
  <si>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Proposed "natural" RCV run off rates (indexed by RPI) for wholesale water network plus.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</si>
  <si>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water network plus, that the company considers are required to address issues arising from the transition from RPI to CPIH as the primary inflation index.</t>
  </si>
  <si>
    <t xml:space="preserve">Proposed other adjustments to the RCV run off rates (indexed by RPI) for wholesale water network plus, that the company wishes to make to enable it address issues such as the smoothing of bills.
</t>
  </si>
  <si>
    <r>
      <t xml:space="preserve">Proposed total RCV run off rates (indexed by RPI) for wholesale water network plus. Equals the sum of </t>
    </r>
    <r>
      <rPr>
        <sz val="10"/>
        <color rgb="FF0078C9"/>
        <rFont val="Arial"/>
        <family val="2"/>
      </rPr>
      <t>Wr4 lines 1 to 3</t>
    </r>
    <r>
      <rPr>
        <sz val="10"/>
        <rFont val="Arial"/>
        <family val="2"/>
      </rPr>
      <t xml:space="preserve">. </t>
    </r>
  </si>
  <si>
    <t>Proposed "natural" RCV run off rates (indexed by CPIH) for wholesale water network plus.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</si>
  <si>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water network plus, that the company considers are required to address issues arising from the transition from RPI to CPIH as the primary inflation index.</t>
  </si>
  <si>
    <t xml:space="preserve">Proposed other adjustments to the RCV run off rates (indexed by CPIH) for wholesale water network plus, that the company wishes to make to enable it address issues such as the smoothing of bills.
</t>
  </si>
  <si>
    <r>
      <t xml:space="preserve">Proposed total RCV run off rates (indexed by CPIH) for wholesale water network plus. Equals the sum of </t>
    </r>
    <r>
      <rPr>
        <sz val="10"/>
        <color rgb="FF0078C9"/>
        <rFont val="Arial"/>
        <family val="2"/>
      </rPr>
      <t>Wr4 lines 6 to 8</t>
    </r>
    <r>
      <rPr>
        <sz val="10"/>
        <rFont val="Arial"/>
        <family val="2"/>
      </rPr>
      <t xml:space="preserve">. </t>
    </r>
  </si>
  <si>
    <r>
      <t xml:space="preserve">Proposed "natural" PAYG rates for wholesale water network plus relevant to the wholesale water network plus revenue / totex projected in </t>
    </r>
    <r>
      <rPr>
        <sz val="10"/>
        <color rgb="FF0078C9"/>
        <rFont val="Arial"/>
        <family val="2"/>
      </rPr>
      <t>Wn3</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</si>
  <si>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water network plus, that the company considers are required to address issues arising from the transition from RPI to CPIH as the primary inflation index.</t>
  </si>
  <si>
    <t xml:space="preserve">Proposed other adjustments to the PAYG rates for wholesale water network plus, that the company wishes to make to enable it address issues such as the smoothing of bills.
</t>
  </si>
  <si>
    <r>
      <t xml:space="preserve">Proposed total PAYG rates to be applied to wholesale water network plus totex. Equals the sum of </t>
    </r>
    <r>
      <rPr>
        <sz val="10"/>
        <color rgb="FF0078C9"/>
        <rFont val="Arial"/>
        <family val="2"/>
      </rPr>
      <t>Wn4 lines 11 to 13</t>
    </r>
    <r>
      <rPr>
        <sz val="10"/>
        <rFont val="Arial"/>
        <family val="2"/>
      </rPr>
      <t xml:space="preserve">. </t>
    </r>
  </si>
  <si>
    <t>WWn6 - Cost recovery for wastewater network plus</t>
  </si>
  <si>
    <t>Validation Checks</t>
  </si>
  <si>
    <t>RCV run off rate  ~ RPI linked RCV</t>
  </si>
  <si>
    <t>"Natural" RCV run off rate ~ wastewater network plus</t>
  </si>
  <si>
    <t>WWN60001</t>
  </si>
  <si>
    <t>Adjustments to RCV run off rate to address transition from RPI to CPI ~ wastewater network plus</t>
  </si>
  <si>
    <t>WWN60002</t>
  </si>
  <si>
    <t>Other adjustments to RCV run off rate  ~ wastewater network plus</t>
  </si>
  <si>
    <t>WWN60003</t>
  </si>
  <si>
    <t>Total RCV run off rate to be applied ~ wastewater network plus RPI wedge linked</t>
  </si>
  <si>
    <t>WWN60004</t>
  </si>
  <si>
    <t>Sum of lines 1 to 3.</t>
  </si>
  <si>
    <t>Method used to apply run off rate (straight line or reducing balance) ~ wastewater network plus RPI wedge linked</t>
  </si>
  <si>
    <t>WWN60005</t>
  </si>
  <si>
    <t>RCV run off rate  ~ CPI/CPI(H) linked RCV</t>
  </si>
  <si>
    <t>WWN60006</t>
  </si>
  <si>
    <t>WWN60007</t>
  </si>
  <si>
    <t>Other adjustments to RCV run off rate ~ wastewater network plus</t>
  </si>
  <si>
    <t>WWN60008</t>
  </si>
  <si>
    <t>Total RCV run off rate to be applied ~ wastewater network plus CPI(H) linked</t>
  </si>
  <si>
    <t>WWN60009</t>
  </si>
  <si>
    <t>Sum of lines 6 to 8.</t>
  </si>
  <si>
    <t>Method used to apply run off rate (straight line or reducing balance) ~ wastewater network plus CPI(H) linked</t>
  </si>
  <si>
    <t>WWN60010</t>
  </si>
  <si>
    <t>WWN60016</t>
  </si>
  <si>
    <t>WWN60017</t>
  </si>
  <si>
    <t>WWN60018</t>
  </si>
  <si>
    <t>WWN60019</t>
  </si>
  <si>
    <t>Sum of lines 11 to 13.</t>
  </si>
  <si>
    <t>Wwn6 guidance and line definitions</t>
  </si>
  <si>
    <r>
      <t xml:space="preserve">This table asks companies to provide their pay as you go (PAYG) rates relevant to the wastewater network revenue projected in </t>
    </r>
    <r>
      <rPr>
        <sz val="10"/>
        <color rgb="FF0078C9"/>
        <rFont val="Franklin Gothic Demi"/>
        <family val="2"/>
      </rPr>
      <t>table WWn5</t>
    </r>
    <r>
      <rPr>
        <sz val="10"/>
        <rFont val="Arial"/>
        <family val="2"/>
      </rPr>
      <t xml:space="preserve">. These should be expressed as a percentage of totex forecast in each year. </t>
    </r>
    <r>
      <rPr>
        <b/>
        <sz val="10"/>
        <rFont val="Arial"/>
        <family val="2"/>
      </rPr>
      <t xml:space="preserve">Figures in this table must exclude those costs associated with a dummy price control (Thames Tideway) which should be input separately in </t>
    </r>
    <r>
      <rPr>
        <sz val="10"/>
        <color rgb="FF0078C9"/>
        <rFont val="Franklin Gothic Demi"/>
        <family val="2"/>
      </rPr>
      <t>Dmmy8</t>
    </r>
    <r>
      <rPr>
        <b/>
        <sz val="10"/>
        <rFont val="Arial"/>
        <family val="2"/>
      </rPr>
      <t>.</t>
    </r>
    <r>
      <rPr>
        <sz val="10"/>
        <rFont val="Arial"/>
        <family val="2"/>
      </rPr>
      <t xml:space="preserve">
It also asks companies to provide their proposed run off rates for both the proportion of the wastewater network RCV which is indexed by RPI and the proportion of the RCV which is indexed by CPIH.
For each of the PAYG and run off rates which are included in the table companies should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t>
    </r>
  </si>
  <si>
    <t>Proposed "natural" RCV run off rates (indexed by RPI) for wholesale wastewater network plus.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</si>
  <si>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wastewater network plus, that the company considers are required to address issues arising from the transition from RPI to CPIH as the primary inflation index.</t>
  </si>
  <si>
    <t xml:space="preserve">Proposed other adjustments to the RCV run off rates (indexed by RPI) for wholesale wastewater network plus, that the company wishes to make to enable it address issues such as the smoothing of bills.
</t>
  </si>
  <si>
    <r>
      <t xml:space="preserve">Proposed total RCV run off rates (indexed by RPI) for wholesale wastewater network plus. Equals the sum of </t>
    </r>
    <r>
      <rPr>
        <sz val="10"/>
        <color rgb="FF0078C9"/>
        <rFont val="Arial"/>
        <family val="2"/>
      </rPr>
      <t>WWn6 lines 1 to 3</t>
    </r>
    <r>
      <rPr>
        <sz val="10"/>
        <rFont val="Arial"/>
        <family val="2"/>
      </rPr>
      <t xml:space="preserve">. </t>
    </r>
  </si>
  <si>
    <t>Proposed "natural" RCV run off rates (indexed by CPIH) for wholesale wastewater network plus.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</si>
  <si>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wastewater network plus, that the company considers are required to address issues arising from the transition from RPI to CPIH as the primary inflation index.</t>
  </si>
  <si>
    <t xml:space="preserve">Proposed other adjustments to the RCV run off rates (indexed by CPIH) for wholesale wastewater network plus, that the company wishes to make to enable it address issues such as the smoothing of bills.
</t>
  </si>
  <si>
    <r>
      <t xml:space="preserve">Proposed total RCV run off rates (indexed by CPIH) for wholesale wastewater network plus. Equals the sum of </t>
    </r>
    <r>
      <rPr>
        <sz val="10"/>
        <color rgb="FF0078C9"/>
        <rFont val="Arial"/>
        <family val="2"/>
      </rPr>
      <t>WWn6 lines 6 to 8</t>
    </r>
    <r>
      <rPr>
        <sz val="10"/>
        <rFont val="Arial"/>
        <family val="2"/>
      </rPr>
      <t xml:space="preserve">. </t>
    </r>
  </si>
  <si>
    <r>
      <t xml:space="preserve">Proposed "natural" PAYG rates for wholesale wastewater network plus relevant to the wholesale wastewater network plus revenue / totex projected in </t>
    </r>
    <r>
      <rPr>
        <sz val="10"/>
        <color rgb="FF0078C9"/>
        <rFont val="Arial"/>
        <family val="2"/>
      </rPr>
      <t>WWn5</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</si>
  <si>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wastewater network plus, that the company considers are required to address issues arising from the transition from RPI to CPIH as the primary inflation index.</t>
  </si>
  <si>
    <t xml:space="preserve">Proposed other adjustments to the PAYG rates for wholesale wastewater network plus, that the company wishes to make to enable it address issues such as the smoothing of bills.
</t>
  </si>
  <si>
    <r>
      <t xml:space="preserve">Proposed total PAYG rates to be applied to wholesale wastewater network plus totex. Equals the sum of </t>
    </r>
    <r>
      <rPr>
        <sz val="10"/>
        <color rgb="FF0078C9"/>
        <rFont val="Arial"/>
        <family val="2"/>
      </rPr>
      <t>WWn6 lines 11 to 13</t>
    </r>
    <r>
      <rPr>
        <sz val="10"/>
        <rFont val="Arial"/>
        <family val="2"/>
      </rPr>
      <t xml:space="preserve">. </t>
    </r>
  </si>
  <si>
    <t>Bio5 - Cost recovery for bioresources</t>
  </si>
  <si>
    <t>Validations</t>
  </si>
  <si>
    <t>Validation checks</t>
  </si>
  <si>
    <t>"Natural" RCV run off rate ~ bioresources</t>
  </si>
  <si>
    <t>BIO50001</t>
  </si>
  <si>
    <t>Adjustments to RCV run off rate to address transition from RPI to CPI ~ bioresources</t>
  </si>
  <si>
    <t>BIO50002</t>
  </si>
  <si>
    <t>Other adjustments to RCV run off rate  ~ bioresources</t>
  </si>
  <si>
    <t>BIO50003</t>
  </si>
  <si>
    <t>Total RCV run off rate to be applied ~ bioresources RPI wedge linked</t>
  </si>
  <si>
    <t>BIO50004</t>
  </si>
  <si>
    <t>Method used to apply run off rate (straight line or reducing balance) ~ bioresources RPI wedge linked</t>
  </si>
  <si>
    <t>BIO50005</t>
  </si>
  <si>
    <t>BIO50006</t>
  </si>
  <si>
    <t>BIO50007</t>
  </si>
  <si>
    <t>Other adjustments to RCV run off rate ~ bioresources</t>
  </si>
  <si>
    <t>BIO50008</t>
  </si>
  <si>
    <t>Total RCV run off rate to be applied ~ bioresources CPI(H) linked</t>
  </si>
  <si>
    <t>BIO50009</t>
  </si>
  <si>
    <t>Method used to apply run off rate (straight line or reducing balance) ~ bioresources CPI(H) linked</t>
  </si>
  <si>
    <t>BIO50010</t>
  </si>
  <si>
    <t>"Natural" post 2020 investment run off rate ~ bioresources</t>
  </si>
  <si>
    <t>BIO50011</t>
  </si>
  <si>
    <t>Adjustments to post 2020 investment run off rate to address transition from RPI to CPI ~ bioresources</t>
  </si>
  <si>
    <t>BIO50012</t>
  </si>
  <si>
    <t>Other adjustments to post 2020 investment run off rate ~ bioresources</t>
  </si>
  <si>
    <t>BIO50013</t>
  </si>
  <si>
    <t>Total post 2020 investment run off rate to be applied ~ bioresources</t>
  </si>
  <si>
    <t>BIO50014</t>
  </si>
  <si>
    <t>Method used to apply run off rate (straight line or reducing balance) ~ bioresources</t>
  </si>
  <si>
    <t>BIO50015</t>
  </si>
  <si>
    <t>BIO50016</t>
  </si>
  <si>
    <t>BIO50017</t>
  </si>
  <si>
    <t>BIO50018</t>
  </si>
  <si>
    <t>BIO50019</t>
  </si>
  <si>
    <t>Sum of lines 16 to 18.</t>
  </si>
  <si>
    <t>Bio5 guidance and line definitions</t>
  </si>
  <si>
    <r>
      <t xml:space="preserve">This table asks companies to provide their pay as you go (PAYG) rates relevant to the bioresources revenue projected in </t>
    </r>
    <r>
      <rPr>
        <sz val="10"/>
        <color rgb="FF0078C9"/>
        <rFont val="Franklin Gothic Demi"/>
        <family val="2"/>
      </rPr>
      <t>table Bio4</t>
    </r>
    <r>
      <rPr>
        <sz val="10"/>
        <rFont val="Arial"/>
        <family val="2"/>
      </rPr>
      <t xml:space="preserve">. These should be expressed as a percentage of totex forecast in each year.
It also asks companies to provide their proposed run off rates for both the proportion of the bioresources RCV which is indexed by RPI and the proportion of the bio resources RCV which is indexed by CPIH.
Totex expenditure which is not recovered in the period through PAYG is to be added to “Post 2020 Investment” and companies need to provide run of rates for this balance too.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</si>
  <si>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Proposed "natural" RCV run off rates (indexed by RPI) for wholesale bioresources.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</si>
  <si>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bioresources, that the company considers are required to address issues arising from the transition from RPI to CPIH as the primary inflation index.</t>
  </si>
  <si>
    <t xml:space="preserve">Proposed other adjustments to the RCV run off rates (indexed by RPI) for wholesale bioresources, that the company wishes to make to enable it address issues such as the smoothing of bills.
</t>
  </si>
  <si>
    <r>
      <t xml:space="preserve">Proposed total RCV run off rates (indexed by RPI) for wholesale bioresources. Equals the sum of </t>
    </r>
    <r>
      <rPr>
        <sz val="10"/>
        <color rgb="FF0078C9"/>
        <rFont val="Arial"/>
        <family val="2"/>
      </rPr>
      <t>Bio5 lines 1 to 3</t>
    </r>
    <r>
      <rPr>
        <sz val="10"/>
        <rFont val="Arial"/>
        <family val="2"/>
      </rPr>
      <t xml:space="preserve">. </t>
    </r>
  </si>
  <si>
    <t>Proposed "natural" RCV run off rates (indexed by CPIH) for wholesale bioresources.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</si>
  <si>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bioresources, that the company considers are required to address issues arising from the transition from RPI to CPIH as the primary inflation index.</t>
  </si>
  <si>
    <t xml:space="preserve">Proposed other adjustments to the RCV run off rates (indexed by CPIH) for wholesale bioresources, that the company wishes to make to enable it address issues such as the smoothing of bills.
</t>
  </si>
  <si>
    <r>
      <t xml:space="preserve">Proposed total RCV run off rates (indexed by CPIH) for wholesale bioresources. Equals the sum of </t>
    </r>
    <r>
      <rPr>
        <sz val="10"/>
        <color rgb="FF0078C9"/>
        <rFont val="Arial"/>
        <family val="2"/>
      </rPr>
      <t>Bio5 lines 6 to 8</t>
    </r>
    <r>
      <rPr>
        <sz val="10"/>
        <rFont val="Arial"/>
        <family val="2"/>
      </rPr>
      <t xml:space="preserve">. </t>
    </r>
  </si>
  <si>
    <t>Proposed "natural" post 2020 investment run off rates (indexed by CPIH) for wholesale bioresources. The “natural RCV rate” is a rate which reflects the economic reality of the expenditure which the company is incurring and the long term nature of its investments. Totex expenditure which is not recovered in the period through PAYG is to be added to “Post 2020 Investment.”</t>
  </si>
  <si>
    <t>Proposed adjustments to the post 2020 investment run off rates (indexed by CPIH) for wholesale bioresources, that the company considers are required to address issues arising from the transition from RPI to CPIH as the primary inflation index.</t>
  </si>
  <si>
    <t xml:space="preserve">Proposed other adjustments to the post 2020 investment run off rates (indexed by CPIH) for wholesale bioresources, that the company wishes to make to enable it address issues such as the smoothing of bills.
</t>
  </si>
  <si>
    <r>
      <t xml:space="preserve">Proposed total post 2020 investment run off rates (indexed by CPIH) for wholesale bioresources. Equals the sum of </t>
    </r>
    <r>
      <rPr>
        <sz val="10"/>
        <color rgb="FF0078C9"/>
        <rFont val="Arial"/>
        <family val="2"/>
      </rPr>
      <t>Bio5 lines 11 to 13</t>
    </r>
    <r>
      <rPr>
        <sz val="10"/>
        <rFont val="Arial"/>
        <family val="2"/>
      </rPr>
      <t xml:space="preserve">. </t>
    </r>
  </si>
  <si>
    <r>
      <t xml:space="preserve">Proposed "natural" PAYG rates for wholesale bioresources relevant to the wholesale bioresources revenue / totex projected in </t>
    </r>
    <r>
      <rPr>
        <sz val="10"/>
        <color rgb="FF0078C9"/>
        <rFont val="Arial"/>
        <family val="2"/>
      </rPr>
      <t>Bio4</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</si>
  <si>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bioresources, that the company considers are required to address issues arising from the transition from RPI to CPIH as the primary inflation index.</t>
  </si>
  <si>
    <t xml:space="preserve">Proposed other adjustments to the PAYG rates for wholesale bioresources, that the company wishes to make to enable it address issues such as the smoothing of bills.
</t>
  </si>
  <si>
    <r>
      <t xml:space="preserve">Proposed total PAYG rates to be applied to wholesale bioresources totex. Equals the sum of </t>
    </r>
    <r>
      <rPr>
        <sz val="10"/>
        <color rgb="FF0078C9"/>
        <rFont val="Arial"/>
        <family val="2"/>
      </rPr>
      <t>Bio5 lines 16 to 18</t>
    </r>
    <r>
      <rPr>
        <sz val="10"/>
        <rFont val="Arial"/>
        <family val="2"/>
      </rPr>
      <t xml:space="preserve">. </t>
    </r>
  </si>
  <si>
    <t>For the final determination we maintain the PAYG rates used within the company business plan and the draft determiantion.</t>
  </si>
  <si>
    <t>Ofwat - FD</t>
  </si>
  <si>
    <t>Severn Trent England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</si>
</sst>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0\);&quot;-  &quot;;&quot; &quot;@&quot; &quot;"/>
    <numFmt numFmtId="165" formatCode="0.000"/>
    <numFmt numFmtId="166" formatCode="#,##0_ ;[Red]\-#,##0\ "/>
    <numFmt numFmtId="167" formatCode="0.00%_);\-0.00%_);&quot;-  &quot;;&quot; &quot;@&quot; &quot;"/>
    <numFmt numFmtId="168" formatCode="_-* #,##0.000_-;\-* #,##0.000_-;_-* &quot;-&quot;??_-;_-@_-"/>
    <numFmt numFmtId="169" formatCode="dd\ mmm\ yyyy_);\(###0\);&quot;-  &quot;;&quot; &quot;@&quot; &quot;"/>
    <numFmt numFmtId="170" formatCode="#,##0.0000_);\(#,##0.0000\);&quot;-  &quot;;&quot; &quot;@&quot; &quot;"/>
  </numFmts>
  <fonts count="33" x14ac:knownFonts="1">
    <font>
      <sz val="11"/>
      <color theme="1"/>
      <name val="Arial"/>
      <family val="2"/>
    </font>
    <font>
      <sz val="11"/>
      <color theme="1"/>
      <name val="Arial"/>
      <family val="2"/>
    </font>
    <font>
      <sz val="15"/>
      <color rgb="FFFFFFFF"/>
      <name val="Franklin Gothic Demi"/>
      <family val="2"/>
    </font>
    <font>
      <sz val="15"/>
      <color theme="0"/>
      <name val="Franklin Gothic Demi"/>
      <family val="2"/>
    </font>
    <font>
      <sz val="11"/>
      <color rgb="FFFFFFFF"/>
      <name val="Franklin Gothic Demi"/>
      <family val="2"/>
    </font>
    <font>
      <sz val="11"/>
      <color rgb="FF000000"/>
      <name val="Arial"/>
      <family val="2"/>
    </font>
    <font>
      <sz val="10"/>
      <color rgb="FF0078C9"/>
      <name val="Franklin Gothic Demi"/>
      <family val="2"/>
    </font>
    <font>
      <sz val="9"/>
      <color theme="1"/>
      <name val="Arial"/>
      <family val="2"/>
    </font>
    <font>
      <sz val="8"/>
      <color theme="1"/>
      <name val="Arial"/>
      <family val="2"/>
    </font>
    <font>
      <sz val="9"/>
      <color rgb="FF000000"/>
      <name val="Arial"/>
      <family val="2"/>
    </font>
    <font>
      <sz val="10"/>
      <color rgb="FF000000"/>
      <name val="Arial"/>
      <family val="2"/>
    </font>
    <font>
      <sz val="8"/>
      <color rgb="FF000000"/>
      <name val="Arial"/>
      <family val="2"/>
    </font>
    <font>
      <sz val="9"/>
      <color theme="0"/>
      <name val="Arial"/>
      <family val="2"/>
    </font>
    <font>
      <sz val="10"/>
      <color theme="1"/>
      <name val="Arial"/>
      <family val="2"/>
    </font>
    <font>
      <sz val="10"/>
      <name val="Arial"/>
      <family val="2"/>
    </font>
    <font>
      <sz val="9"/>
      <name val="Arial"/>
      <family val="2"/>
    </font>
    <font>
      <sz val="11"/>
      <name val="Arial"/>
      <family val="2"/>
    </font>
    <font>
      <sz val="10"/>
      <name val="Franklin Gothic Demi"/>
      <family val="2"/>
    </font>
    <font>
      <sz val="11"/>
      <color rgb="FF0078C9"/>
      <name val="Franklin Gothic Demi"/>
      <family val="2"/>
    </font>
    <font>
      <sz val="10"/>
      <color rgb="FF0078C9"/>
      <name val="Arial"/>
      <family val="2"/>
    </font>
    <font>
      <sz val="11"/>
      <color theme="1"/>
      <name val="Verdana"/>
      <family val="2"/>
    </font>
    <font>
      <sz val="9.5"/>
      <color theme="1"/>
      <name val="Arial"/>
      <family val="2"/>
    </font>
    <font>
      <sz val="11"/>
      <color indexed="8"/>
      <name val="Calibri"/>
      <family val="2"/>
      <scheme val="minor"/>
    </font>
    <font>
      <b/>
      <sz val="10"/>
      <name val="Arial"/>
      <family val="2"/>
    </font>
    <font>
      <b/>
      <sz val="9"/>
      <color rgb="FFFF0000"/>
      <name val="Arial"/>
      <family val="2"/>
    </font>
    <font>
      <sz val="11"/>
      <color rgb="FF002060"/>
      <name val="Franklin Gothic Demi"/>
      <family val="2"/>
    </font>
    <font>
      <sz val="11"/>
      <color rgb="FFFF0000"/>
      <name val="Arial"/>
      <family val="2"/>
    </font>
    <font>
      <b/>
      <sz val="11"/>
      <color rgb="FF203764"/>
      <name val="Arial"/>
      <family val="2"/>
    </font>
    <font>
      <sz val="12"/>
      <color theme="1"/>
      <name val="Arial"/>
      <family val="2"/>
    </font>
    <font>
      <sz val="7"/>
      <color theme="1"/>
      <name val="Times New Roman"/>
      <family val="1"/>
    </font>
    <font>
      <b/>
      <sz val="12"/>
      <color theme="1"/>
      <name val="Arial"/>
      <family val="2"/>
    </font>
    <font>
      <sz val="12"/>
      <color theme="1"/>
      <name val="Symbol"/>
      <family val="1"/>
      <charset val="2"/>
    </font>
    <font>
      <b/>
      <sz val="9"/>
      <color rgb="FF000000"/>
      <name val="Arial"/>
      <family val="2"/>
    </font>
  </fonts>
  <fills count="18">
    <fill>
      <patternFill patternType="none"/>
    </fill>
    <fill>
      <patternFill patternType="gray125"/>
    </fill>
    <fill>
      <patternFill patternType="solid">
        <fgColor rgb="FF003479"/>
        <bgColor rgb="FF000000"/>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theme="0"/>
        <bgColor rgb="FF000000"/>
      </patternFill>
    </fill>
    <fill>
      <patternFill patternType="solid">
        <fgColor rgb="FFBFDDF1"/>
        <bgColor rgb="FF000000"/>
      </patternFill>
    </fill>
    <fill>
      <patternFill patternType="solid">
        <fgColor rgb="FFBFDDF1"/>
        <bgColor indexed="64"/>
      </patternFill>
    </fill>
    <fill>
      <patternFill patternType="solid">
        <fgColor rgb="FFFCEABF"/>
        <bgColor indexed="64"/>
      </patternFill>
    </fill>
    <fill>
      <patternFill patternType="solid">
        <fgColor rgb="FFFFFF00"/>
        <bgColor rgb="FF000000"/>
      </patternFill>
    </fill>
    <fill>
      <patternFill patternType="solid">
        <fgColor theme="9" tint="0.59999389629810485"/>
        <bgColor indexed="64"/>
      </patternFill>
    </fill>
    <fill>
      <patternFill patternType="solid">
        <fgColor rgb="FFF2BFE0"/>
        <bgColor indexed="64"/>
      </patternFill>
    </fill>
    <fill>
      <patternFill patternType="solid">
        <fgColor theme="7" tint="0.79998168889431442"/>
        <bgColor indexed="64"/>
      </patternFill>
    </fill>
  </fills>
  <borders count="42">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right style="thin">
        <color rgb="FF857362"/>
      </right>
      <top/>
      <bottom style="medium">
        <color rgb="FF857362"/>
      </bottom>
      <diagonal/>
    </border>
    <border>
      <left/>
      <right style="medium">
        <color rgb="FF857362"/>
      </right>
      <top/>
      <bottom style="medium">
        <color rgb="FF857362"/>
      </bottom>
      <diagonal/>
    </border>
    <border>
      <left style="medium">
        <color rgb="FF857362"/>
      </left>
      <right/>
      <top style="thin">
        <color rgb="FF857362"/>
      </top>
      <bottom style="medium">
        <color rgb="FF857362"/>
      </bottom>
      <diagonal/>
    </border>
    <border>
      <left/>
      <right/>
      <top/>
      <bottom style="medium">
        <color rgb="FF857362"/>
      </bottom>
      <diagonal/>
    </border>
    <border>
      <left/>
      <right/>
      <top style="medium">
        <color rgb="FF857362"/>
      </top>
      <bottom/>
      <diagonal/>
    </border>
    <border>
      <left style="thin">
        <color rgb="FF857362"/>
      </left>
      <right style="medium">
        <color rgb="FF857362"/>
      </right>
      <top/>
      <bottom style="medium">
        <color rgb="FF857362"/>
      </bottom>
      <diagonal/>
    </border>
    <border>
      <left style="thin">
        <color rgb="FF857362"/>
      </left>
      <right/>
      <top style="medium">
        <color rgb="FF857362"/>
      </top>
      <bottom style="thin">
        <color rgb="FF857362"/>
      </bottom>
      <diagonal/>
    </border>
    <border>
      <left style="thin">
        <color rgb="FF857362"/>
      </left>
      <right/>
      <top style="thin">
        <color rgb="FF857362"/>
      </top>
      <bottom style="medium">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right/>
      <top style="medium">
        <color rgb="FF857362"/>
      </top>
      <bottom style="medium">
        <color rgb="FF857362"/>
      </bottom>
      <diagonal/>
    </border>
    <border>
      <left style="medium">
        <color rgb="FF857362"/>
      </left>
      <right style="thin">
        <color rgb="FF857362"/>
      </right>
      <top style="thin">
        <color rgb="FF857362"/>
      </top>
      <bottom/>
      <diagonal/>
    </border>
    <border>
      <left/>
      <right style="medium">
        <color rgb="FF857362"/>
      </right>
      <top style="medium">
        <color rgb="FF857362"/>
      </top>
      <bottom style="medium">
        <color rgb="FF857362"/>
      </bottom>
      <diagonal/>
    </border>
    <border>
      <left/>
      <right/>
      <top style="medium">
        <color rgb="FF857362"/>
      </top>
      <bottom style="thin">
        <color rgb="FF857362"/>
      </bottom>
      <diagonal/>
    </border>
    <border>
      <left/>
      <right/>
      <top style="thin">
        <color rgb="FF857362"/>
      </top>
      <bottom style="medium">
        <color rgb="FF857362"/>
      </bottom>
      <diagonal/>
    </border>
    <border>
      <left/>
      <right style="medium">
        <color rgb="FF857362"/>
      </right>
      <top style="medium">
        <color rgb="FF857362"/>
      </top>
      <bottom style="thin">
        <color rgb="FF857362"/>
      </bottom>
      <diagonal/>
    </border>
    <border>
      <left/>
      <right style="medium">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1" fillId="0" borderId="0"/>
    <xf numFmtId="0" fontId="1" fillId="0" borderId="0"/>
    <xf numFmtId="164" fontId="1" fillId="0" borderId="0" applyFont="0" applyFill="0" applyBorder="0" applyProtection="0">
      <alignment vertical="top"/>
    </xf>
    <xf numFmtId="0" fontId="7" fillId="7" borderId="0" applyBorder="0"/>
    <xf numFmtId="0" fontId="13" fillId="12" borderId="16">
      <alignment horizontal="right" vertical="center" wrapText="1"/>
    </xf>
    <xf numFmtId="0" fontId="14" fillId="0" borderId="0"/>
    <xf numFmtId="0" fontId="1" fillId="0" borderId="0"/>
    <xf numFmtId="43" fontId="1" fillId="0" borderId="0" applyFont="0" applyFill="0" applyBorder="0" applyAlignment="0" applyProtection="0"/>
    <xf numFmtId="164" fontId="1" fillId="0" borderId="0" applyFont="0" applyFill="0" applyBorder="0" applyProtection="0">
      <alignment vertical="top"/>
    </xf>
    <xf numFmtId="167" fontId="1" fillId="0" borderId="0" applyFont="0" applyFill="0" applyBorder="0" applyProtection="0">
      <alignment vertical="top"/>
    </xf>
    <xf numFmtId="0" fontId="1" fillId="0" borderId="0"/>
    <xf numFmtId="0" fontId="1" fillId="0" borderId="0"/>
    <xf numFmtId="0" fontId="20" fillId="0" borderId="0"/>
    <xf numFmtId="0" fontId="22" fillId="0" borderId="0"/>
    <xf numFmtId="169" fontId="14" fillId="0" borderId="0" applyFont="0" applyFill="0" applyBorder="0" applyProtection="0">
      <alignment vertical="top"/>
    </xf>
    <xf numFmtId="170" fontId="14" fillId="0" borderId="0" applyFont="0" applyFill="0" applyBorder="0" applyProtection="0">
      <alignment vertical="top"/>
    </xf>
    <xf numFmtId="0" fontId="1" fillId="0" borderId="0"/>
  </cellStyleXfs>
  <cellXfs count="215">
    <xf numFmtId="0" fontId="0" fillId="0" borderId="0" xfId="0"/>
    <xf numFmtId="0" fontId="2" fillId="2" borderId="0" xfId="1" applyFont="1" applyFill="1" applyAlignment="1">
      <alignment vertical="center"/>
    </xf>
    <xf numFmtId="0" fontId="2" fillId="2" borderId="0" xfId="1" applyFont="1" applyFill="1" applyAlignment="1">
      <alignment horizontal="right" vertical="center"/>
    </xf>
    <xf numFmtId="0" fontId="3" fillId="3" borderId="0" xfId="2" applyFont="1" applyFill="1" applyAlignment="1">
      <alignment horizontal="right" vertical="center"/>
    </xf>
    <xf numFmtId="0" fontId="5" fillId="4" borderId="0" xfId="1" applyFont="1" applyFill="1" applyAlignment="1">
      <alignment vertical="center"/>
    </xf>
    <xf numFmtId="0" fontId="6" fillId="6" borderId="3" xfId="1" applyFont="1" applyFill="1" applyBorder="1" applyAlignment="1">
      <alignment horizontal="center" vertical="center" wrapText="1"/>
    </xf>
    <xf numFmtId="0" fontId="6" fillId="6" borderId="3" xfId="1" applyFont="1" applyFill="1" applyBorder="1" applyAlignment="1">
      <alignment horizontal="center" vertical="center"/>
    </xf>
    <xf numFmtId="0" fontId="6" fillId="6" borderId="4" xfId="1" applyFont="1" applyFill="1" applyBorder="1" applyAlignment="1">
      <alignment horizontal="center" vertical="center"/>
    </xf>
    <xf numFmtId="0" fontId="6" fillId="5" borderId="4" xfId="1" applyFont="1" applyFill="1" applyBorder="1" applyAlignment="1">
      <alignment horizontal="center" vertical="center" wrapText="1"/>
    </xf>
    <xf numFmtId="0" fontId="6" fillId="5" borderId="5" xfId="1" applyFont="1" applyFill="1" applyBorder="1" applyAlignment="1">
      <alignment horizontal="center" vertical="center" wrapText="1"/>
    </xf>
    <xf numFmtId="0" fontId="6" fillId="6" borderId="6" xfId="1" applyFont="1" applyFill="1" applyBorder="1" applyAlignment="1">
      <alignment horizontal="center" vertical="center"/>
    </xf>
    <xf numFmtId="0" fontId="6" fillId="6" borderId="4" xfId="1" applyFont="1" applyFill="1" applyBorder="1" applyAlignment="1">
      <alignment vertical="center"/>
    </xf>
    <xf numFmtId="0" fontId="10" fillId="0" borderId="9" xfId="1" applyFont="1" applyBorder="1" applyAlignment="1">
      <alignment vertical="center"/>
    </xf>
    <xf numFmtId="0" fontId="11" fillId="4" borderId="10" xfId="1" applyFont="1" applyFill="1" applyBorder="1" applyAlignment="1">
      <alignment horizontal="center" vertical="center"/>
    </xf>
    <xf numFmtId="10" fontId="9" fillId="8" borderId="12" xfId="1" applyNumberFormat="1" applyFont="1" applyFill="1" applyBorder="1" applyAlignment="1" applyProtection="1">
      <alignment vertical="center"/>
      <protection locked="0"/>
    </xf>
    <xf numFmtId="10" fontId="9" fillId="8" borderId="10" xfId="1" applyNumberFormat="1" applyFont="1" applyFill="1" applyBorder="1" applyAlignment="1" applyProtection="1">
      <alignment vertical="center"/>
      <protection locked="0"/>
    </xf>
    <xf numFmtId="10" fontId="9" fillId="8" borderId="11" xfId="1" applyNumberFormat="1" applyFont="1" applyFill="1" applyBorder="1" applyAlignment="1" applyProtection="1">
      <alignment vertical="center"/>
      <protection locked="0"/>
    </xf>
    <xf numFmtId="165" fontId="12" fillId="4" borderId="13" xfId="1" applyNumberFormat="1" applyFont="1" applyFill="1" applyBorder="1" applyAlignment="1">
      <alignment horizontal="center" vertical="center"/>
    </xf>
    <xf numFmtId="165" fontId="12" fillId="4" borderId="11" xfId="1" applyNumberFormat="1" applyFont="1" applyFill="1" applyBorder="1" applyAlignment="1">
      <alignment horizontal="center" vertical="center"/>
    </xf>
    <xf numFmtId="0" fontId="11" fillId="4" borderId="9" xfId="1" applyFont="1" applyFill="1" applyBorder="1" applyAlignment="1">
      <alignment horizontal="center" vertical="center"/>
    </xf>
    <xf numFmtId="10" fontId="9" fillId="8" borderId="15" xfId="1" applyNumberFormat="1" applyFont="1" applyFill="1" applyBorder="1" applyAlignment="1" applyProtection="1">
      <alignment vertical="center"/>
      <protection locked="0"/>
    </xf>
    <xf numFmtId="10" fontId="9" fillId="8" borderId="16" xfId="1" applyNumberFormat="1" applyFont="1" applyFill="1" applyBorder="1" applyAlignment="1" applyProtection="1">
      <alignment vertical="center"/>
      <protection locked="0"/>
    </xf>
    <xf numFmtId="10" fontId="9" fillId="8" borderId="17" xfId="1" applyNumberFormat="1" applyFont="1" applyFill="1" applyBorder="1" applyAlignment="1" applyProtection="1">
      <alignment vertical="center"/>
      <protection locked="0"/>
    </xf>
    <xf numFmtId="165" fontId="9" fillId="10" borderId="18" xfId="1" applyNumberFormat="1" applyFont="1" applyFill="1" applyBorder="1" applyAlignment="1">
      <alignment vertical="center"/>
    </xf>
    <xf numFmtId="165" fontId="9" fillId="10" borderId="17" xfId="1" applyNumberFormat="1" applyFont="1" applyFill="1" applyBorder="1" applyAlignment="1">
      <alignment vertical="center"/>
    </xf>
    <xf numFmtId="10" fontId="9" fillId="11" borderId="19" xfId="1" applyNumberFormat="1" applyFont="1" applyFill="1" applyBorder="1" applyAlignment="1">
      <alignment vertical="center"/>
    </xf>
    <xf numFmtId="10" fontId="9" fillId="11" borderId="20" xfId="1" applyNumberFormat="1" applyFont="1" applyFill="1" applyBorder="1" applyAlignment="1">
      <alignment vertical="center"/>
    </xf>
    <xf numFmtId="10" fontId="9" fillId="11" borderId="21" xfId="1" applyNumberFormat="1" applyFont="1" applyFill="1" applyBorder="1" applyAlignment="1">
      <alignment vertical="center"/>
    </xf>
    <xf numFmtId="0" fontId="9" fillId="4" borderId="18" xfId="1" applyFont="1" applyFill="1" applyBorder="1" applyAlignment="1">
      <alignment vertical="center"/>
    </xf>
    <xf numFmtId="0" fontId="9" fillId="4" borderId="17" xfId="1" applyFont="1" applyFill="1" applyBorder="1" applyAlignment="1">
      <alignment vertical="center"/>
    </xf>
    <xf numFmtId="0" fontId="11" fillId="4" borderId="23" xfId="1" applyFont="1" applyFill="1" applyBorder="1" applyAlignment="1">
      <alignment horizontal="center" vertical="center"/>
    </xf>
    <xf numFmtId="49" fontId="9" fillId="8" borderId="5" xfId="1" applyNumberFormat="1" applyFont="1" applyFill="1" applyBorder="1" applyAlignment="1" applyProtection="1">
      <alignment horizontal="right" vertical="center"/>
      <protection locked="0"/>
    </xf>
    <xf numFmtId="2" fontId="5" fillId="4" borderId="0" xfId="1" applyNumberFormat="1" applyFont="1" applyFill="1" applyAlignment="1">
      <alignment vertical="center"/>
    </xf>
    <xf numFmtId="165" fontId="9" fillId="10" borderId="25" xfId="1" applyNumberFormat="1" applyFont="1" applyFill="1" applyBorder="1" applyAlignment="1">
      <alignment vertical="center"/>
    </xf>
    <xf numFmtId="165" fontId="9" fillId="10" borderId="21" xfId="1" applyNumberFormat="1" applyFont="1" applyFill="1" applyBorder="1" applyAlignment="1">
      <alignment vertical="center"/>
    </xf>
    <xf numFmtId="0" fontId="10" fillId="4" borderId="0" xfId="1" applyFont="1" applyFill="1" applyAlignment="1">
      <alignment vertical="center"/>
    </xf>
    <xf numFmtId="165" fontId="9" fillId="10" borderId="13" xfId="1" applyNumberFormat="1" applyFont="1" applyFill="1" applyBorder="1" applyAlignment="1">
      <alignment vertical="center"/>
    </xf>
    <xf numFmtId="165" fontId="9" fillId="10" borderId="11" xfId="1" applyNumberFormat="1" applyFont="1" applyFill="1" applyBorder="1" applyAlignment="1">
      <alignment vertical="center"/>
    </xf>
    <xf numFmtId="0" fontId="10" fillId="4" borderId="26" xfId="1" applyFont="1" applyFill="1" applyBorder="1" applyAlignment="1">
      <alignment vertical="center"/>
    </xf>
    <xf numFmtId="0" fontId="10" fillId="0" borderId="20" xfId="1" applyFont="1" applyBorder="1" applyAlignment="1">
      <alignment vertical="center"/>
    </xf>
    <xf numFmtId="0" fontId="11" fillId="4" borderId="20" xfId="1" applyFont="1" applyFill="1" applyBorder="1" applyAlignment="1">
      <alignment horizontal="center" vertical="center"/>
    </xf>
    <xf numFmtId="0" fontId="9" fillId="4" borderId="25" xfId="1" applyFont="1" applyFill="1" applyBorder="1" applyAlignment="1">
      <alignment vertical="center"/>
    </xf>
    <xf numFmtId="0" fontId="9" fillId="4" borderId="21" xfId="1" applyFont="1" applyFill="1" applyBorder="1" applyAlignment="1">
      <alignment vertical="center"/>
    </xf>
    <xf numFmtId="0" fontId="1" fillId="4" borderId="0" xfId="1" applyFill="1" applyAlignment="1">
      <alignment vertical="center"/>
    </xf>
    <xf numFmtId="0" fontId="0" fillId="4" borderId="0" xfId="0" applyFill="1" applyAlignment="1">
      <alignment vertical="top"/>
    </xf>
    <xf numFmtId="0" fontId="0" fillId="5" borderId="0" xfId="0" applyFill="1" applyAlignment="1">
      <alignment vertical="top"/>
    </xf>
    <xf numFmtId="165" fontId="12" fillId="4" borderId="13" xfId="1" applyNumberFormat="1" applyFont="1" applyFill="1" applyBorder="1" applyAlignment="1">
      <alignment horizontal="left" vertical="center"/>
    </xf>
    <xf numFmtId="165" fontId="12" fillId="4" borderId="11" xfId="1" applyNumberFormat="1" applyFont="1" applyFill="1" applyBorder="1" applyAlignment="1">
      <alignment horizontal="left" vertical="center"/>
    </xf>
    <xf numFmtId="0" fontId="11" fillId="4" borderId="16" xfId="1" applyFont="1" applyFill="1" applyBorder="1" applyAlignment="1">
      <alignment horizontal="center" vertical="center"/>
    </xf>
    <xf numFmtId="165" fontId="9" fillId="10" borderId="18" xfId="1" applyNumberFormat="1" applyFont="1" applyFill="1" applyBorder="1" applyAlignment="1">
      <alignment horizontal="left" vertical="center"/>
    </xf>
    <xf numFmtId="165" fontId="9" fillId="10" borderId="17" xfId="1" applyNumberFormat="1" applyFont="1" applyFill="1" applyBorder="1" applyAlignment="1">
      <alignment horizontal="left" vertical="center"/>
    </xf>
    <xf numFmtId="0" fontId="9" fillId="4" borderId="17" xfId="1" applyFont="1" applyFill="1" applyBorder="1" applyAlignment="1">
      <alignment horizontal="left" vertical="center"/>
    </xf>
    <xf numFmtId="49" fontId="9" fillId="8" borderId="5" xfId="1" applyNumberFormat="1" applyFont="1" applyFill="1" applyBorder="1" applyAlignment="1" applyProtection="1">
      <alignment horizontal="center" vertical="center"/>
      <protection locked="0"/>
    </xf>
    <xf numFmtId="165" fontId="9" fillId="10" borderId="21" xfId="1" applyNumberFormat="1" applyFont="1" applyFill="1" applyBorder="1" applyAlignment="1">
      <alignment horizontal="left" vertical="center"/>
    </xf>
    <xf numFmtId="165" fontId="9" fillId="10" borderId="11" xfId="1" applyNumberFormat="1" applyFont="1" applyFill="1" applyBorder="1" applyAlignment="1">
      <alignment horizontal="left" vertical="center"/>
    </xf>
    <xf numFmtId="0" fontId="9" fillId="4" borderId="19" xfId="1" applyFont="1" applyFill="1" applyBorder="1" applyAlignment="1">
      <alignment vertical="center"/>
    </xf>
    <xf numFmtId="0" fontId="9" fillId="4" borderId="21" xfId="1" applyFont="1" applyFill="1" applyBorder="1" applyAlignment="1">
      <alignment horizontal="left" vertical="center"/>
    </xf>
    <xf numFmtId="0" fontId="16" fillId="4" borderId="0" xfId="1" applyFont="1" applyFill="1" applyAlignment="1">
      <alignment vertical="center"/>
    </xf>
    <xf numFmtId="0" fontId="17" fillId="4" borderId="0" xfId="6" applyFont="1" applyFill="1" applyAlignment="1">
      <alignment vertical="center"/>
    </xf>
    <xf numFmtId="0" fontId="14" fillId="4" borderId="0" xfId="6" applyFill="1" applyAlignment="1">
      <alignment vertical="center"/>
    </xf>
    <xf numFmtId="0" fontId="13" fillId="13" borderId="16" xfId="1" applyFont="1" applyFill="1" applyBorder="1" applyAlignment="1">
      <alignment horizontal="center" vertical="center"/>
    </xf>
    <xf numFmtId="0" fontId="13" fillId="16" borderId="16" xfId="1" applyFont="1" applyFill="1" applyBorder="1" applyAlignment="1">
      <alignment horizontal="center" vertical="center"/>
    </xf>
    <xf numFmtId="0" fontId="13" fillId="12" borderId="16" xfId="1" applyFont="1" applyFill="1" applyBorder="1" applyAlignment="1">
      <alignment horizontal="center" vertical="center"/>
    </xf>
    <xf numFmtId="0" fontId="13" fillId="15" borderId="16" xfId="1" applyFont="1" applyFill="1" applyBorder="1" applyAlignment="1">
      <alignment horizontal="center" vertical="center"/>
    </xf>
    <xf numFmtId="168" fontId="5" fillId="4" borderId="0" xfId="8" applyNumberFormat="1" applyFont="1" applyFill="1" applyAlignment="1">
      <alignment vertical="center"/>
    </xf>
    <xf numFmtId="168" fontId="6" fillId="6" borderId="3" xfId="8" applyNumberFormat="1" applyFont="1" applyFill="1" applyBorder="1" applyAlignment="1">
      <alignment horizontal="center" vertical="center"/>
    </xf>
    <xf numFmtId="168" fontId="6" fillId="6" borderId="4" xfId="8" applyNumberFormat="1" applyFont="1" applyFill="1" applyBorder="1" applyAlignment="1">
      <alignment horizontal="center" vertical="center"/>
    </xf>
    <xf numFmtId="168" fontId="0" fillId="0" borderId="0" xfId="8" applyNumberFormat="1" applyFont="1"/>
    <xf numFmtId="0" fontId="6" fillId="6" borderId="2" xfId="1" applyFont="1" applyFill="1" applyBorder="1" applyAlignment="1">
      <alignment horizontal="center" vertical="center"/>
    </xf>
    <xf numFmtId="0" fontId="6" fillId="6" borderId="4" xfId="1" applyFont="1" applyFill="1" applyBorder="1" applyAlignment="1">
      <alignment horizontal="center" vertical="center" wrapText="1"/>
    </xf>
    <xf numFmtId="10" fontId="15" fillId="13" borderId="12" xfId="2" applyNumberFormat="1" applyFont="1" applyFill="1" applyBorder="1" applyAlignment="1" applyProtection="1">
      <alignment vertical="center"/>
      <protection locked="0"/>
    </xf>
    <xf numFmtId="10" fontId="15" fillId="13" borderId="10" xfId="2" applyNumberFormat="1" applyFont="1" applyFill="1" applyBorder="1" applyAlignment="1" applyProtection="1">
      <alignment vertical="center"/>
      <protection locked="0"/>
    </xf>
    <xf numFmtId="10" fontId="15" fillId="13" borderId="11" xfId="2" applyNumberFormat="1" applyFont="1" applyFill="1" applyBorder="1" applyAlignment="1" applyProtection="1">
      <alignment vertical="center"/>
      <protection locked="0"/>
    </xf>
    <xf numFmtId="165" fontId="15" fillId="10" borderId="12" xfId="1" applyNumberFormat="1" applyFont="1" applyFill="1" applyBorder="1" applyAlignment="1">
      <alignment horizontal="left" vertical="center"/>
    </xf>
    <xf numFmtId="165" fontId="15" fillId="10" borderId="11" xfId="1" applyNumberFormat="1" applyFont="1" applyFill="1" applyBorder="1" applyAlignment="1">
      <alignment horizontal="left" vertical="center"/>
    </xf>
    <xf numFmtId="10" fontId="15" fillId="13" borderId="15" xfId="2" applyNumberFormat="1" applyFont="1" applyFill="1" applyBorder="1" applyAlignment="1" applyProtection="1">
      <alignment vertical="center"/>
      <protection locked="0"/>
    </xf>
    <xf numFmtId="10" fontId="15" fillId="13" borderId="16" xfId="2" applyNumberFormat="1" applyFont="1" applyFill="1" applyBorder="1" applyAlignment="1" applyProtection="1">
      <alignment vertical="center"/>
      <protection locked="0"/>
    </xf>
    <xf numFmtId="10" fontId="15" fillId="13" borderId="17" xfId="2" applyNumberFormat="1" applyFont="1" applyFill="1" applyBorder="1" applyAlignment="1" applyProtection="1">
      <alignment vertical="center"/>
      <protection locked="0"/>
    </xf>
    <xf numFmtId="165" fontId="15" fillId="10" borderId="15" xfId="1" applyNumberFormat="1" applyFont="1" applyFill="1" applyBorder="1" applyAlignment="1">
      <alignment horizontal="left" vertical="center"/>
    </xf>
    <xf numFmtId="165" fontId="15" fillId="10" borderId="17" xfId="1" applyNumberFormat="1" applyFont="1" applyFill="1" applyBorder="1" applyAlignment="1">
      <alignment horizontal="left" vertical="center"/>
    </xf>
    <xf numFmtId="165" fontId="15" fillId="4" borderId="15" xfId="1" applyNumberFormat="1" applyFont="1" applyFill="1" applyBorder="1" applyAlignment="1">
      <alignment horizontal="left" vertical="center"/>
    </xf>
    <xf numFmtId="165" fontId="15" fillId="4" borderId="17" xfId="1" applyNumberFormat="1" applyFont="1" applyFill="1" applyBorder="1" applyAlignment="1">
      <alignment horizontal="left" vertical="center"/>
    </xf>
    <xf numFmtId="165" fontId="15" fillId="10" borderId="19" xfId="1" applyNumberFormat="1" applyFont="1" applyFill="1" applyBorder="1" applyAlignment="1">
      <alignment horizontal="left" vertical="center"/>
    </xf>
    <xf numFmtId="165" fontId="15" fillId="10" borderId="21" xfId="1" applyNumberFormat="1" applyFont="1" applyFill="1" applyBorder="1" applyAlignment="1">
      <alignment horizontal="left" vertical="center"/>
    </xf>
    <xf numFmtId="0" fontId="15" fillId="4" borderId="15" xfId="1" applyFont="1" applyFill="1" applyBorder="1" applyAlignment="1">
      <alignment horizontal="left" vertical="center"/>
    </xf>
    <xf numFmtId="0" fontId="15" fillId="4" borderId="17" xfId="1" applyFont="1" applyFill="1" applyBorder="1" applyAlignment="1">
      <alignment horizontal="left" vertical="center"/>
    </xf>
    <xf numFmtId="0" fontId="2" fillId="2" borderId="0" xfId="1" applyFont="1" applyFill="1" applyAlignment="1">
      <alignment horizontal="left" vertical="center"/>
    </xf>
    <xf numFmtId="0" fontId="1" fillId="5" borderId="0" xfId="1" applyFill="1" applyAlignment="1">
      <alignment vertical="center"/>
    </xf>
    <xf numFmtId="0" fontId="1" fillId="0" borderId="0" xfId="1" applyAlignment="1">
      <alignment vertical="center"/>
    </xf>
    <xf numFmtId="0" fontId="7" fillId="4" borderId="0" xfId="0" applyFont="1" applyFill="1" applyAlignment="1">
      <alignment vertical="top"/>
    </xf>
    <xf numFmtId="0" fontId="6" fillId="4" borderId="27" xfId="1" applyFont="1" applyFill="1" applyBorder="1" applyAlignment="1">
      <alignment vertical="center" wrapText="1"/>
    </xf>
    <xf numFmtId="0" fontId="6" fillId="4" borderId="0" xfId="1" applyFont="1" applyFill="1" applyAlignment="1">
      <alignment vertical="center" wrapText="1"/>
    </xf>
    <xf numFmtId="0" fontId="8" fillId="7" borderId="7" xfId="4" applyFont="1" applyBorder="1" applyAlignment="1">
      <alignment horizontal="center" vertical="center"/>
    </xf>
    <xf numFmtId="0" fontId="8" fillId="7" borderId="0" xfId="4" applyFont="1" applyAlignment="1">
      <alignment horizontal="center" vertical="center"/>
    </xf>
    <xf numFmtId="0" fontId="8" fillId="0" borderId="0" xfId="1" applyFont="1" applyAlignment="1">
      <alignment vertical="center"/>
    </xf>
    <xf numFmtId="0" fontId="7" fillId="0" borderId="0" xfId="1" applyFont="1" applyAlignment="1">
      <alignment horizontal="center" vertical="center"/>
    </xf>
    <xf numFmtId="1" fontId="7" fillId="4" borderId="0" xfId="0" applyNumberFormat="1" applyFont="1" applyFill="1" applyAlignment="1">
      <alignment vertical="top"/>
    </xf>
    <xf numFmtId="0" fontId="9" fillId="0" borderId="8"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10" fontId="5" fillId="4" borderId="0" xfId="1" applyNumberFormat="1" applyFont="1" applyFill="1" applyAlignment="1">
      <alignment vertical="center"/>
    </xf>
    <xf numFmtId="0" fontId="7" fillId="9" borderId="0" xfId="1" applyFont="1" applyFill="1" applyAlignment="1">
      <alignment horizontal="center" vertical="center"/>
    </xf>
    <xf numFmtId="0" fontId="11" fillId="0" borderId="9" xfId="1" applyFont="1" applyBorder="1" applyAlignment="1">
      <alignment horizontal="center" vertical="center"/>
    </xf>
    <xf numFmtId="0" fontId="11" fillId="0" borderId="14" xfId="1" applyFont="1" applyBorder="1" applyAlignment="1">
      <alignment horizontal="center" vertical="center"/>
    </xf>
    <xf numFmtId="0" fontId="9" fillId="0" borderId="22" xfId="1" applyFont="1" applyBorder="1" applyAlignment="1">
      <alignment horizontal="center" vertical="center"/>
    </xf>
    <xf numFmtId="0" fontId="10" fillId="0" borderId="23" xfId="1" applyFont="1" applyBorder="1" applyAlignment="1">
      <alignment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15" fillId="13" borderId="5" xfId="2" applyFont="1" applyFill="1" applyBorder="1" applyAlignment="1" applyProtection="1">
      <alignment vertical="center"/>
      <protection locked="0"/>
    </xf>
    <xf numFmtId="1" fontId="7" fillId="9" borderId="0" xfId="0" applyNumberFormat="1" applyFont="1" applyFill="1" applyAlignment="1">
      <alignment vertical="top"/>
    </xf>
    <xf numFmtId="0" fontId="9" fillId="4" borderId="0" xfId="1" applyFont="1" applyFill="1" applyAlignment="1">
      <alignment horizontal="center" vertical="center"/>
    </xf>
    <xf numFmtId="0" fontId="15" fillId="4" borderId="0" xfId="1" applyFont="1" applyFill="1" applyAlignment="1">
      <alignment horizontal="left" vertical="center"/>
    </xf>
    <xf numFmtId="0" fontId="8" fillId="5" borderId="0" xfId="7" applyFont="1" applyFill="1" applyAlignment="1">
      <alignment horizontal="center" vertical="center"/>
    </xf>
    <xf numFmtId="0" fontId="9"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13" fillId="12" borderId="16" xfId="5">
      <alignment horizontal="right" vertical="center" wrapText="1"/>
    </xf>
    <xf numFmtId="0" fontId="13" fillId="4" borderId="0" xfId="1" applyFont="1" applyFill="1" applyAlignment="1">
      <alignment horizontal="left" vertical="center"/>
    </xf>
    <xf numFmtId="0" fontId="8" fillId="0" borderId="7" xfId="4" applyFont="1" applyFill="1" applyBorder="1" applyAlignment="1">
      <alignment horizontal="center" vertical="center"/>
    </xf>
    <xf numFmtId="0" fontId="8" fillId="0" borderId="0" xfId="4" applyFont="1" applyFill="1" applyAlignment="1">
      <alignment horizontal="center" vertical="center"/>
    </xf>
    <xf numFmtId="0" fontId="7" fillId="5" borderId="0" xfId="7" applyFont="1" applyFill="1" applyAlignment="1">
      <alignment horizontal="center" vertical="center"/>
    </xf>
    <xf numFmtId="0" fontId="18" fillId="4" borderId="0" xfId="1" applyFont="1" applyFill="1" applyAlignment="1">
      <alignment vertical="center"/>
    </xf>
    <xf numFmtId="0" fontId="19" fillId="4" borderId="0" xfId="6" applyFont="1" applyFill="1" applyAlignment="1">
      <alignment horizontal="left" vertical="center"/>
    </xf>
    <xf numFmtId="0" fontId="19" fillId="4" borderId="0" xfId="6" applyFont="1" applyFill="1" applyAlignment="1">
      <alignment vertical="center"/>
    </xf>
    <xf numFmtId="49" fontId="14" fillId="4" borderId="0" xfId="1" applyNumberFormat="1" applyFont="1" applyFill="1" applyAlignment="1">
      <alignment vertical="top" wrapText="1"/>
    </xf>
    <xf numFmtId="0" fontId="14" fillId="4" borderId="0" xfId="6" applyFill="1" applyAlignment="1">
      <alignment horizontal="left" vertical="center"/>
    </xf>
    <xf numFmtId="0" fontId="1" fillId="4" borderId="0" xfId="1" applyFill="1"/>
    <xf numFmtId="0" fontId="17" fillId="0" borderId="12" xfId="6" applyFont="1" applyBorder="1" applyAlignment="1">
      <alignment horizontal="center" vertical="top"/>
    </xf>
    <xf numFmtId="0" fontId="17" fillId="4" borderId="0" xfId="6" applyFont="1" applyFill="1" applyAlignment="1">
      <alignment vertical="top"/>
    </xf>
    <xf numFmtId="0" fontId="17" fillId="5" borderId="18" xfId="6" applyFont="1" applyFill="1" applyBorder="1" applyAlignment="1">
      <alignment horizontal="center" vertical="top"/>
    </xf>
    <xf numFmtId="0" fontId="17" fillId="5" borderId="32" xfId="6" applyFont="1" applyFill="1" applyBorder="1" applyAlignment="1">
      <alignment horizontal="left" vertical="top"/>
    </xf>
    <xf numFmtId="0" fontId="17" fillId="5" borderId="33" xfId="6" applyFont="1" applyFill="1" applyBorder="1" applyAlignment="1">
      <alignment horizontal="left" vertical="top"/>
    </xf>
    <xf numFmtId="49" fontId="14" fillId="4" borderId="0" xfId="6" applyNumberFormat="1" applyFill="1" applyAlignment="1">
      <alignment vertical="top" wrapText="1"/>
    </xf>
    <xf numFmtId="0" fontId="14" fillId="0" borderId="15" xfId="6" applyBorder="1" applyAlignment="1">
      <alignment horizontal="center" vertical="top"/>
    </xf>
    <xf numFmtId="0" fontId="21" fillId="5" borderId="0" xfId="7" applyFont="1" applyFill="1" applyAlignment="1">
      <alignment horizontal="center" vertical="center"/>
    </xf>
    <xf numFmtId="0" fontId="21" fillId="5" borderId="0" xfId="1" applyFont="1" applyFill="1" applyAlignment="1">
      <alignment vertical="center"/>
    </xf>
    <xf numFmtId="0" fontId="8" fillId="4" borderId="7" xfId="4" applyFont="1" applyFill="1" applyBorder="1" applyAlignment="1">
      <alignment horizontal="center" vertical="center"/>
    </xf>
    <xf numFmtId="0" fontId="8" fillId="4" borderId="0" xfId="4" applyFont="1" applyFill="1" applyAlignment="1">
      <alignment horizontal="center" vertical="center"/>
    </xf>
    <xf numFmtId="0" fontId="21" fillId="0" borderId="0" xfId="1" applyFont="1" applyAlignment="1">
      <alignment horizontal="center" vertical="center" wrapText="1"/>
    </xf>
    <xf numFmtId="0" fontId="21" fillId="0" borderId="0" xfId="1" applyFont="1" applyAlignment="1">
      <alignment horizontal="center" vertical="center"/>
    </xf>
    <xf numFmtId="0" fontId="14" fillId="0" borderId="35" xfId="6" applyBorder="1" applyAlignment="1">
      <alignment horizontal="center" vertical="top"/>
    </xf>
    <xf numFmtId="0" fontId="14" fillId="0" borderId="19" xfId="6" applyBorder="1" applyAlignment="1">
      <alignment horizontal="center" vertical="top"/>
    </xf>
    <xf numFmtId="0" fontId="8" fillId="4" borderId="0" xfId="1" applyFont="1" applyFill="1" applyAlignment="1">
      <alignment vertical="center"/>
    </xf>
    <xf numFmtId="0" fontId="7" fillId="4" borderId="0" xfId="1" applyFont="1" applyFill="1" applyAlignment="1">
      <alignment horizontal="center" vertical="center"/>
    </xf>
    <xf numFmtId="0" fontId="11" fillId="0" borderId="28" xfId="1" applyFont="1" applyBorder="1" applyAlignment="1">
      <alignment horizontal="center" vertical="center"/>
    </xf>
    <xf numFmtId="1" fontId="7" fillId="9" borderId="0" xfId="1" applyNumberFormat="1" applyFont="1" applyFill="1" applyAlignment="1">
      <alignment horizontal="center" vertical="center"/>
    </xf>
    <xf numFmtId="0" fontId="11" fillId="4" borderId="0" xfId="1" applyFont="1" applyFill="1" applyAlignment="1">
      <alignment horizontal="center" vertical="center"/>
    </xf>
    <xf numFmtId="0" fontId="0" fillId="4" borderId="0" xfId="0" applyFill="1" applyAlignment="1">
      <alignment horizontal="center" vertical="top"/>
    </xf>
    <xf numFmtId="166" fontId="0" fillId="4" borderId="0" xfId="0" applyNumberFormat="1" applyFill="1" applyAlignment="1">
      <alignment vertical="top"/>
    </xf>
    <xf numFmtId="2" fontId="0" fillId="4" borderId="0" xfId="0" applyNumberFormat="1" applyFill="1" applyAlignment="1">
      <alignment vertical="top"/>
    </xf>
    <xf numFmtId="2" fontId="0" fillId="5" borderId="0" xfId="0" applyNumberFormat="1" applyFill="1" applyAlignment="1">
      <alignment vertical="top"/>
    </xf>
    <xf numFmtId="165" fontId="12" fillId="4" borderId="0" xfId="1" applyNumberFormat="1" applyFont="1" applyFill="1" applyAlignment="1">
      <alignment horizontal="left" vertical="center"/>
    </xf>
    <xf numFmtId="0" fontId="7" fillId="7" borderId="0" xfId="4" applyAlignment="1">
      <alignment horizontal="center" vertical="center"/>
    </xf>
    <xf numFmtId="1" fontId="5" fillId="4" borderId="0" xfId="1" applyNumberFormat="1" applyFont="1" applyFill="1" applyAlignment="1">
      <alignment vertical="center"/>
    </xf>
    <xf numFmtId="1" fontId="9" fillId="14" borderId="0" xfId="1" applyNumberFormat="1" applyFont="1" applyFill="1" applyAlignment="1">
      <alignment vertical="center"/>
    </xf>
    <xf numFmtId="1" fontId="0" fillId="5" borderId="0" xfId="0" applyNumberFormat="1" applyFill="1" applyAlignment="1">
      <alignment vertical="top"/>
    </xf>
    <xf numFmtId="165" fontId="9" fillId="10" borderId="0" xfId="1" applyNumberFormat="1" applyFont="1" applyFill="1" applyAlignment="1">
      <alignment horizontal="left" vertical="center"/>
    </xf>
    <xf numFmtId="0" fontId="9" fillId="4" borderId="0" xfId="1" applyFont="1" applyFill="1" applyAlignment="1">
      <alignment horizontal="left" vertical="center"/>
    </xf>
    <xf numFmtId="1" fontId="9" fillId="14" borderId="0" xfId="1" applyNumberFormat="1" applyFont="1" applyFill="1" applyAlignment="1">
      <alignment horizontal="center" vertical="center"/>
    </xf>
    <xf numFmtId="1" fontId="9" fillId="10" borderId="0" xfId="1" applyNumberFormat="1" applyFont="1" applyFill="1" applyAlignment="1">
      <alignment horizontal="center" vertical="center"/>
    </xf>
    <xf numFmtId="0" fontId="9" fillId="4" borderId="0" xfId="1" applyFont="1" applyFill="1" applyAlignment="1">
      <alignment vertical="center"/>
    </xf>
    <xf numFmtId="1" fontId="13" fillId="12" borderId="16" xfId="5" applyNumberFormat="1">
      <alignment horizontal="right" vertical="center" wrapText="1"/>
    </xf>
    <xf numFmtId="1" fontId="0" fillId="4" borderId="0" xfId="0" applyNumberFormat="1" applyFill="1" applyAlignment="1">
      <alignment vertical="top"/>
    </xf>
    <xf numFmtId="1" fontId="13" fillId="12" borderId="31" xfId="5" applyNumberFormat="1" applyBorder="1">
      <alignment horizontal="right" vertical="center" wrapText="1"/>
    </xf>
    <xf numFmtId="1" fontId="13" fillId="4" borderId="0" xfId="5" applyNumberFormat="1" applyFill="1" applyBorder="1">
      <alignment horizontal="right" vertical="center" wrapText="1"/>
    </xf>
    <xf numFmtId="0" fontId="5" fillId="4" borderId="0" xfId="1" applyFont="1" applyFill="1" applyAlignment="1">
      <alignment horizontal="center" vertical="center"/>
    </xf>
    <xf numFmtId="0" fontId="0" fillId="9" borderId="0" xfId="0" applyFill="1" applyAlignment="1">
      <alignment vertical="top"/>
    </xf>
    <xf numFmtId="164" fontId="13" fillId="12" borderId="16" xfId="5" applyNumberFormat="1">
      <alignment horizontal="right" vertical="center" wrapText="1"/>
    </xf>
    <xf numFmtId="0" fontId="18" fillId="5" borderId="1" xfId="1" applyFont="1" applyFill="1" applyBorder="1" applyAlignment="1">
      <alignment vertical="center"/>
    </xf>
    <xf numFmtId="0" fontId="18" fillId="5" borderId="34" xfId="1" applyFont="1" applyFill="1" applyBorder="1" applyAlignment="1">
      <alignment vertical="center"/>
    </xf>
    <xf numFmtId="0" fontId="18" fillId="5" borderId="36" xfId="1" applyFont="1" applyFill="1" applyBorder="1" applyAlignment="1">
      <alignment vertical="center"/>
    </xf>
    <xf numFmtId="0" fontId="17" fillId="4" borderId="0" xfId="6" applyFont="1" applyFill="1" applyAlignment="1">
      <alignment horizontal="left" vertical="top"/>
    </xf>
    <xf numFmtId="0" fontId="6" fillId="5" borderId="1" xfId="1" applyFont="1" applyFill="1" applyBorder="1" applyAlignment="1">
      <alignment horizontal="center" vertical="center" wrapText="1"/>
    </xf>
    <xf numFmtId="0" fontId="6" fillId="6" borderId="6" xfId="1" applyFont="1" applyFill="1" applyBorder="1" applyAlignment="1">
      <alignment horizontal="left" vertical="center"/>
    </xf>
    <xf numFmtId="0" fontId="9" fillId="0" borderId="8" xfId="1" applyFont="1" applyBorder="1" applyAlignment="1">
      <alignment horizontal="left" vertical="center"/>
    </xf>
    <xf numFmtId="0" fontId="9" fillId="0" borderId="19" xfId="1" applyFont="1" applyBorder="1" applyAlignment="1">
      <alignment horizontal="left" vertical="center"/>
    </xf>
    <xf numFmtId="10" fontId="24" fillId="11" borderId="19" xfId="1" applyNumberFormat="1" applyFont="1" applyFill="1" applyBorder="1" applyAlignment="1">
      <alignment vertical="center"/>
    </xf>
    <xf numFmtId="10" fontId="24" fillId="11" borderId="20" xfId="1" applyNumberFormat="1" applyFont="1" applyFill="1" applyBorder="1" applyAlignment="1">
      <alignment vertical="center"/>
    </xf>
    <xf numFmtId="10" fontId="24" fillId="11" borderId="21" xfId="1" applyNumberFormat="1" applyFont="1" applyFill="1" applyBorder="1" applyAlignment="1">
      <alignment vertical="center"/>
    </xf>
    <xf numFmtId="0" fontId="5" fillId="4" borderId="0" xfId="1" applyFont="1" applyFill="1" applyAlignment="1">
      <alignment horizontal="left" vertical="center"/>
    </xf>
    <xf numFmtId="0" fontId="27" fillId="0" borderId="0" xfId="0" applyFont="1"/>
    <xf numFmtId="0" fontId="28" fillId="0" borderId="0" xfId="0" applyFont="1" applyAlignment="1">
      <alignment horizontal="left" vertical="center" indent="4"/>
    </xf>
    <xf numFmtId="0" fontId="30" fillId="0" borderId="0" xfId="0" applyFont="1" applyAlignment="1">
      <alignment horizontal="left" vertical="center" indent="4"/>
    </xf>
    <xf numFmtId="0" fontId="28" fillId="0" borderId="0" xfId="0" applyFont="1" applyAlignment="1">
      <alignment vertical="center"/>
    </xf>
    <xf numFmtId="0" fontId="28" fillId="9" borderId="0" xfId="0" applyFont="1" applyFill="1" applyAlignment="1">
      <alignment vertical="center"/>
    </xf>
    <xf numFmtId="0" fontId="0" fillId="9" borderId="0" xfId="0" applyFill="1"/>
    <xf numFmtId="0" fontId="28" fillId="0" borderId="0" xfId="0" applyFont="1" applyAlignment="1">
      <alignment horizontal="left" vertical="top"/>
    </xf>
    <xf numFmtId="0" fontId="28" fillId="9" borderId="0" xfId="0" applyFont="1" applyFill="1" applyAlignment="1">
      <alignment horizontal="left" vertical="top"/>
    </xf>
    <xf numFmtId="0" fontId="31" fillId="0" borderId="0" xfId="0" applyFont="1" applyAlignment="1">
      <alignment horizontal="left" vertical="center" indent="8"/>
    </xf>
    <xf numFmtId="0" fontId="26" fillId="0" borderId="0" xfId="0" applyFont="1"/>
    <xf numFmtId="10" fontId="32" fillId="11" borderId="19" xfId="1" applyNumberFormat="1" applyFont="1" applyFill="1" applyBorder="1" applyAlignment="1">
      <alignment vertical="center"/>
    </xf>
    <xf numFmtId="0" fontId="4" fillId="2" borderId="0" xfId="1" applyFont="1" applyFill="1" applyAlignment="1">
      <alignment horizontal="left" vertical="center"/>
    </xf>
    <xf numFmtId="0" fontId="0" fillId="0" borderId="41" xfId="0" applyBorder="1" applyAlignment="1"/>
    <xf numFmtId="0" fontId="9" fillId="17" borderId="41" xfId="1" applyFont="1" applyFill="1" applyBorder="1" applyAlignment="1">
      <alignment horizontal="left" vertical="center"/>
    </xf>
    <xf numFmtId="168" fontId="2" fillId="2" borderId="0" xfId="8" applyNumberFormat="1" applyFont="1" applyFill="1" applyAlignment="1">
      <alignment horizontal="center" vertical="center"/>
    </xf>
    <xf numFmtId="0" fontId="4" fillId="2" borderId="0" xfId="1" applyFont="1" applyFill="1" applyAlignment="1">
      <alignment horizontal="left" vertical="center"/>
    </xf>
    <xf numFmtId="0" fontId="6" fillId="6" borderId="1" xfId="1" applyFont="1" applyFill="1" applyBorder="1" applyAlignment="1">
      <alignment horizontal="left" vertical="center"/>
    </xf>
    <xf numFmtId="0" fontId="6" fillId="6" borderId="2" xfId="1" applyFont="1" applyFill="1" applyBorder="1" applyAlignment="1">
      <alignment horizontal="left" vertical="center"/>
    </xf>
    <xf numFmtId="49" fontId="14" fillId="0" borderId="1" xfId="1" applyNumberFormat="1" applyFont="1" applyBorder="1" applyAlignment="1">
      <alignment horizontal="left" vertical="top" wrapText="1"/>
    </xf>
    <xf numFmtId="49" fontId="14" fillId="0" borderId="34" xfId="1" applyNumberFormat="1" applyFont="1" applyBorder="1" applyAlignment="1">
      <alignment horizontal="left" vertical="top" wrapText="1"/>
    </xf>
    <xf numFmtId="49" fontId="14" fillId="0" borderId="36" xfId="1" applyNumberFormat="1" applyFont="1" applyBorder="1" applyAlignment="1">
      <alignment horizontal="left" vertical="top" wrapText="1"/>
    </xf>
    <xf numFmtId="0" fontId="17" fillId="0" borderId="29" xfId="6" applyFont="1" applyBorder="1" applyAlignment="1">
      <alignment horizontal="left" vertical="top"/>
    </xf>
    <xf numFmtId="0" fontId="17" fillId="0" borderId="37" xfId="6" applyFont="1" applyBorder="1" applyAlignment="1">
      <alignment horizontal="left" vertical="top"/>
    </xf>
    <xf numFmtId="0" fontId="17" fillId="0" borderId="39" xfId="6" applyFont="1" applyBorder="1" applyAlignment="1">
      <alignment horizontal="left" vertical="top"/>
    </xf>
    <xf numFmtId="49" fontId="14" fillId="0" borderId="31" xfId="6" applyNumberFormat="1" applyBorder="1" applyAlignment="1">
      <alignment horizontal="left" vertical="top" wrapText="1"/>
    </xf>
    <xf numFmtId="49" fontId="14" fillId="0" borderId="32" xfId="6" applyNumberFormat="1" applyBorder="1" applyAlignment="1">
      <alignment horizontal="left" vertical="top" wrapText="1"/>
    </xf>
    <xf numFmtId="49" fontId="14" fillId="0" borderId="33" xfId="6" applyNumberFormat="1" applyBorder="1" applyAlignment="1">
      <alignment horizontal="left" vertical="top" wrapText="1"/>
    </xf>
    <xf numFmtId="0" fontId="25" fillId="9" borderId="26" xfId="1" applyFont="1" applyFill="1" applyBorder="1" applyAlignment="1">
      <alignment horizontal="center" vertical="center"/>
    </xf>
    <xf numFmtId="49" fontId="14" fillId="0" borderId="30" xfId="6" applyNumberFormat="1" applyBorder="1" applyAlignment="1">
      <alignment horizontal="left" vertical="top" wrapText="1"/>
    </xf>
    <xf numFmtId="49" fontId="14" fillId="0" borderId="38" xfId="6" applyNumberFormat="1" applyBorder="1" applyAlignment="1">
      <alignment horizontal="left" vertical="top" wrapText="1"/>
    </xf>
    <xf numFmtId="49" fontId="14" fillId="0" borderId="40" xfId="6" applyNumberFormat="1" applyBorder="1" applyAlignment="1">
      <alignment horizontal="left" vertical="top" wrapText="1"/>
    </xf>
    <xf numFmtId="0" fontId="18" fillId="5" borderId="1" xfId="1" applyFont="1" applyFill="1" applyBorder="1" applyAlignment="1">
      <alignment horizontal="left" vertical="center"/>
    </xf>
    <xf numFmtId="0" fontId="18" fillId="5" borderId="34" xfId="1" applyFont="1" applyFill="1" applyBorder="1" applyAlignment="1">
      <alignment horizontal="left" vertical="center"/>
    </xf>
    <xf numFmtId="0" fontId="18" fillId="5" borderId="36" xfId="1" applyFont="1" applyFill="1" applyBorder="1" applyAlignment="1">
      <alignment horizontal="left" vertical="center"/>
    </xf>
    <xf numFmtId="0" fontId="7" fillId="9" borderId="0" xfId="1" applyFont="1" applyFill="1" applyAlignment="1">
      <alignment horizontal="center" vertical="center" wrapText="1"/>
    </xf>
  </cellXfs>
  <cellStyles count="18">
    <cellStyle name="Comma" xfId="8" builtinId="3"/>
    <cellStyle name="DateLong" xfId="15"/>
    <cellStyle name="Factor" xfId="16"/>
    <cellStyle name="Normal" xfId="0" builtinId="0"/>
    <cellStyle name="Normal 2" xfId="3"/>
    <cellStyle name="Normal 2 2" xfId="6"/>
    <cellStyle name="Normal 2 3" xfId="2"/>
    <cellStyle name="Normal 2 4" xfId="9"/>
    <cellStyle name="Normal 2 4 2" xfId="17"/>
    <cellStyle name="Normal 3" xfId="14"/>
    <cellStyle name="Normal 3 2" xfId="1"/>
    <cellStyle name="Normal 3 2 2" xfId="11"/>
    <cellStyle name="Normal 3 3 2" xfId="12"/>
    <cellStyle name="Normal 4 2" xfId="7"/>
    <cellStyle name="Normal 5" xfId="13"/>
    <cellStyle name="OfwatCalculation" xfId="5"/>
    <cellStyle name="Percent 2 4" xfId="10"/>
    <cellStyle name="Validation error" xfId="4"/>
  </cellStyles>
  <dxfs count="8">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425779</xdr:colOff>
      <xdr:row>2</xdr:row>
      <xdr:rowOff>66675</xdr:rowOff>
    </xdr:from>
    <xdr:to>
      <xdr:col>5</xdr:col>
      <xdr:colOff>597723</xdr:colOff>
      <xdr:row>22</xdr:row>
      <xdr:rowOff>158750</xdr:rowOff>
    </xdr:to>
    <xdr:grpSp>
      <xdr:nvGrpSpPr>
        <xdr:cNvPr id="2" name="Group 1">
          <a:extLst>
            <a:ext uri="{FF2B5EF4-FFF2-40B4-BE49-F238E27FC236}">
              <a16:creationId xmlns="" xmlns:a16="http://schemas.microsoft.com/office/drawing/2014/main" id="{00000000-0008-0000-0000-000004000000}"/>
            </a:ext>
          </a:extLst>
        </xdr:cNvPr>
        <xdr:cNvGrpSpPr/>
      </xdr:nvGrpSpPr>
      <xdr:grpSpPr>
        <a:xfrm>
          <a:off x="1086179" y="422275"/>
          <a:ext cx="2813544" cy="3648075"/>
          <a:chOff x="950026" y="16903"/>
          <a:chExt cx="2220686" cy="3236845"/>
        </a:xfrm>
      </xdr:grpSpPr>
      <xdr:sp macro="" textlink="">
        <xdr:nvSpPr>
          <xdr:cNvPr id="3" name="Rounded Rectangle 2">
            <a:extLst>
              <a:ext uri="{FF2B5EF4-FFF2-40B4-BE49-F238E27FC236}">
                <a16:creationId xmlns="" xmlns:a16="http://schemas.microsoft.com/office/drawing/2014/main" id="{00000000-0008-0000-0000-000005000000}"/>
              </a:ext>
            </a:extLst>
          </xdr:cNvPr>
          <xdr:cNvSpPr/>
        </xdr:nvSpPr>
        <xdr:spPr>
          <a:xfrm>
            <a:off x="1072558" y="16903"/>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Final determination totex  </a:t>
            </a:r>
          </a:p>
        </xdr:txBody>
      </xdr:sp>
      <xdr:sp macro="" textlink="">
        <xdr:nvSpPr>
          <xdr:cNvPr id="4" name="Rounded Rectangle 3">
            <a:extLst>
              <a:ext uri="{FF2B5EF4-FFF2-40B4-BE49-F238E27FC236}">
                <a16:creationId xmlns="" xmlns:a16="http://schemas.microsoft.com/office/drawing/2014/main" id="{00000000-0008-0000-0000-000006000000}"/>
              </a:ext>
            </a:extLst>
          </xdr:cNvPr>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Calculation </a:t>
            </a:r>
          </a:p>
        </xdr:txBody>
      </xdr:sp>
      <xdr:sp macro="" textlink="">
        <xdr:nvSpPr>
          <xdr:cNvPr id="5" name="Rounded Rectangle 4">
            <a:extLst>
              <a:ext uri="{FF2B5EF4-FFF2-40B4-BE49-F238E27FC236}">
                <a16:creationId xmlns="" xmlns:a16="http://schemas.microsoft.com/office/drawing/2014/main" id="{00000000-0008-0000-0000-000007000000}"/>
              </a:ext>
            </a:extLst>
          </xdr:cNvPr>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PAYG</a:t>
            </a:r>
          </a:p>
        </xdr:txBody>
      </xdr:sp>
      <xdr:cxnSp macro="">
        <xdr:nvCxnSpPr>
          <xdr:cNvPr id="6" name="Straight Arrow Connector 5">
            <a:extLst>
              <a:ext uri="{FF2B5EF4-FFF2-40B4-BE49-F238E27FC236}">
                <a16:creationId xmlns="" xmlns:a16="http://schemas.microsoft.com/office/drawing/2014/main" id="{00000000-0008-0000-0000-000009000000}"/>
              </a:ext>
            </a:extLst>
          </xdr:cNvPr>
          <xdr:cNvCxnSpPr/>
        </xdr:nvCxnSpPr>
        <xdr:spPr>
          <a:xfrm>
            <a:off x="2046298" y="682528"/>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Straight Arrow Connector 6">
            <a:extLst>
              <a:ext uri="{FF2B5EF4-FFF2-40B4-BE49-F238E27FC236}">
                <a16:creationId xmlns="" xmlns:a16="http://schemas.microsoft.com/office/drawing/2014/main" id="{00000000-0008-0000-0000-00000B000000}"/>
              </a:ext>
            </a:extLst>
          </xdr:cNvPr>
          <xdr:cNvCxnSpPr>
            <a:stCxn id="4"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Rounded Rectangle 7">
            <a:extLst>
              <a:ext uri="{FF2B5EF4-FFF2-40B4-BE49-F238E27FC236}">
                <a16:creationId xmlns="" xmlns:a16="http://schemas.microsoft.com/office/drawing/2014/main" id="{00000000-0008-0000-0000-00000D000000}"/>
              </a:ext>
            </a:extLst>
          </xdr:cNvPr>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 summary tables</a:t>
            </a:r>
          </a:p>
        </xdr:txBody>
      </xdr:sp>
      <xdr:cxnSp macro="">
        <xdr:nvCxnSpPr>
          <xdr:cNvPr id="9" name="Straight Arrow Connector 8">
            <a:extLst>
              <a:ext uri="{FF2B5EF4-FFF2-40B4-BE49-F238E27FC236}">
                <a16:creationId xmlns="" xmlns:a16="http://schemas.microsoft.com/office/drawing/2014/main" id="{00000000-0008-0000-0000-00000E000000}"/>
              </a:ext>
            </a:extLst>
          </xdr:cNvPr>
          <xdr:cNvCxnSpPr>
            <a:stCxn id="5" idx="2"/>
            <a:endCxn id="8"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6"/>
  <sheetViews>
    <sheetView tabSelected="1" workbookViewId="0"/>
  </sheetViews>
  <sheetFormatPr defaultRowHeight="14" x14ac:dyDescent="0.3"/>
  <sheetData>
    <row r="1" spans="1:9" x14ac:dyDescent="0.3">
      <c r="A1" s="180"/>
    </row>
    <row r="3" spans="1:9" x14ac:dyDescent="0.3">
      <c r="I3" s="189"/>
    </row>
    <row r="5" spans="1:9" x14ac:dyDescent="0.3">
      <c r="I5" s="189"/>
    </row>
    <row r="7" spans="1:9" x14ac:dyDescent="0.3">
      <c r="A7" s="180"/>
    </row>
    <row r="12" spans="1:9" x14ac:dyDescent="0.3">
      <c r="A12" s="180"/>
    </row>
    <row r="17" spans="1:2" x14ac:dyDescent="0.3">
      <c r="A17" s="180"/>
    </row>
    <row r="22" spans="1:2" x14ac:dyDescent="0.3">
      <c r="A22" s="180"/>
    </row>
    <row r="26" spans="1:2" x14ac:dyDescent="0.3">
      <c r="A26" s="180"/>
    </row>
    <row r="27" spans="1:2" ht="15.5" x14ac:dyDescent="0.3">
      <c r="A27" s="181" t="s">
        <v>0</v>
      </c>
    </row>
    <row r="28" spans="1:2" ht="15.5" x14ac:dyDescent="0.3">
      <c r="A28" s="181"/>
    </row>
    <row r="29" spans="1:2" ht="15.5" x14ac:dyDescent="0.3">
      <c r="A29" s="181" t="s">
        <v>1</v>
      </c>
    </row>
    <row r="30" spans="1:2" ht="15.5" x14ac:dyDescent="0.3">
      <c r="A30" s="181"/>
    </row>
    <row r="31" spans="1:2" ht="15.5" x14ac:dyDescent="0.3">
      <c r="A31" s="181" t="s">
        <v>2</v>
      </c>
    </row>
    <row r="32" spans="1:2" ht="15.5" x14ac:dyDescent="0.3">
      <c r="A32" s="181"/>
      <c r="B32" t="s">
        <v>3</v>
      </c>
    </row>
    <row r="33" spans="1:3" ht="15.5" x14ac:dyDescent="0.3">
      <c r="A33" s="181"/>
    </row>
    <row r="34" spans="1:3" ht="15.5" x14ac:dyDescent="0.3">
      <c r="A34" s="182" t="s">
        <v>4</v>
      </c>
    </row>
    <row r="35" spans="1:3" ht="15.5" x14ac:dyDescent="0.3">
      <c r="B35" s="183" t="s">
        <v>5</v>
      </c>
    </row>
    <row r="36" spans="1:3" ht="15.5" x14ac:dyDescent="0.3">
      <c r="B36" s="183" t="s">
        <v>6</v>
      </c>
    </row>
    <row r="37" spans="1:3" ht="15.5" x14ac:dyDescent="0.3">
      <c r="B37" s="183" t="s">
        <v>7</v>
      </c>
    </row>
    <row r="38" spans="1:3" ht="15.5" x14ac:dyDescent="0.3">
      <c r="B38" s="183" t="s">
        <v>8</v>
      </c>
    </row>
    <row r="39" spans="1:3" ht="15.5" x14ac:dyDescent="0.3">
      <c r="B39" s="183" t="s">
        <v>9</v>
      </c>
    </row>
    <row r="40" spans="1:3" ht="15.5" x14ac:dyDescent="0.3">
      <c r="A40" s="183"/>
    </row>
    <row r="41" spans="1:3" ht="15.5" x14ac:dyDescent="0.3">
      <c r="B41" s="184" t="s">
        <v>10</v>
      </c>
      <c r="C41" s="185"/>
    </row>
    <row r="42" spans="1:3" ht="15.5" x14ac:dyDescent="0.3">
      <c r="B42" s="184" t="s">
        <v>11</v>
      </c>
      <c r="C42" s="185"/>
    </row>
    <row r="43" spans="1:3" ht="15.5" x14ac:dyDescent="0.3">
      <c r="A43" s="183"/>
    </row>
    <row r="44" spans="1:3" ht="15.5" x14ac:dyDescent="0.3">
      <c r="A44" s="182" t="s">
        <v>12</v>
      </c>
    </row>
    <row r="45" spans="1:3" ht="15.5" x14ac:dyDescent="0.3">
      <c r="A45" s="182"/>
    </row>
    <row r="46" spans="1:3" ht="15.5" x14ac:dyDescent="0.3">
      <c r="B46" s="186" t="s">
        <v>13</v>
      </c>
    </row>
    <row r="47" spans="1:3" ht="15.5" x14ac:dyDescent="0.3">
      <c r="B47" s="186" t="s">
        <v>14</v>
      </c>
    </row>
    <row r="48" spans="1:3" ht="15.5" x14ac:dyDescent="0.3">
      <c r="B48" s="186" t="s">
        <v>15</v>
      </c>
    </row>
    <row r="49" spans="1:3" ht="15.5" x14ac:dyDescent="0.3">
      <c r="B49" s="186" t="s">
        <v>16</v>
      </c>
    </row>
    <row r="50" spans="1:3" ht="15.5" x14ac:dyDescent="0.3">
      <c r="B50" s="186" t="s">
        <v>17</v>
      </c>
    </row>
    <row r="51" spans="1:3" ht="15.5" x14ac:dyDescent="0.3">
      <c r="B51" s="186"/>
    </row>
    <row r="52" spans="1:3" ht="15.5" x14ac:dyDescent="0.3">
      <c r="B52" s="187" t="s">
        <v>18</v>
      </c>
      <c r="C52" s="185"/>
    </row>
    <row r="53" spans="1:3" ht="15.5" x14ac:dyDescent="0.3">
      <c r="B53" s="187" t="s">
        <v>19</v>
      </c>
      <c r="C53" s="185"/>
    </row>
    <row r="54" spans="1:3" ht="15.5" x14ac:dyDescent="0.3">
      <c r="B54" s="187" t="s">
        <v>20</v>
      </c>
      <c r="C54" s="185"/>
    </row>
    <row r="55" spans="1:3" ht="15.5" x14ac:dyDescent="0.3">
      <c r="A55" s="183"/>
    </row>
    <row r="56" spans="1:3" ht="15.5" x14ac:dyDescent="0.3">
      <c r="A56" s="181" t="s">
        <v>21</v>
      </c>
    </row>
    <row r="57" spans="1:3" ht="15.5" x14ac:dyDescent="0.3">
      <c r="A57" s="181"/>
    </row>
    <row r="58" spans="1:3" ht="15.5" x14ac:dyDescent="0.3">
      <c r="A58" s="188" t="s">
        <v>22</v>
      </c>
    </row>
    <row r="59" spans="1:3" ht="15.5" x14ac:dyDescent="0.3">
      <c r="A59" s="188" t="s">
        <v>23</v>
      </c>
    </row>
    <row r="60" spans="1:3" ht="15.5" x14ac:dyDescent="0.3">
      <c r="A60" s="188" t="s">
        <v>24</v>
      </c>
    </row>
    <row r="61" spans="1:3" ht="15.5" x14ac:dyDescent="0.3">
      <c r="A61" s="188" t="s">
        <v>25</v>
      </c>
    </row>
    <row r="62" spans="1:3" ht="15.5" x14ac:dyDescent="0.3">
      <c r="A62" s="188" t="s">
        <v>26</v>
      </c>
    </row>
    <row r="63" spans="1:3" ht="15.5" x14ac:dyDescent="0.3">
      <c r="A63" s="188"/>
    </row>
    <row r="64" spans="1:3" ht="15.5" x14ac:dyDescent="0.3">
      <c r="B64" s="183" t="s">
        <v>27</v>
      </c>
    </row>
    <row r="65" spans="2:2" ht="15.5" x14ac:dyDescent="0.3">
      <c r="B65" s="183" t="s">
        <v>28</v>
      </c>
    </row>
    <row r="66" spans="2:2" ht="15.5" x14ac:dyDescent="0.3">
      <c r="B66" s="183" t="s">
        <v>29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35"/>
  <sheetViews>
    <sheetView workbookViewId="0"/>
  </sheetViews>
  <sheetFormatPr defaultRowHeight="14" x14ac:dyDescent="0.3"/>
  <cols>
    <col min="1" max="1" width="64" bestFit="1" customWidth="1"/>
    <col min="2" max="5" width="9" style="67"/>
    <col min="6" max="6" width="9.25" style="67" bestFit="1" customWidth="1"/>
    <col min="7" max="7" width="8.58203125" customWidth="1"/>
    <col min="9" max="9" width="9" customWidth="1"/>
  </cols>
  <sheetData>
    <row r="1" spans="1:12" s="44" customFormat="1" ht="20" x14ac:dyDescent="0.3">
      <c r="A1" s="1" t="s">
        <v>30</v>
      </c>
      <c r="B1" s="194" t="s">
        <v>31</v>
      </c>
      <c r="C1" s="194"/>
      <c r="D1" s="194"/>
      <c r="E1" s="194"/>
      <c r="F1" s="194"/>
      <c r="H1" s="194" t="s">
        <v>286</v>
      </c>
      <c r="I1" s="194"/>
      <c r="J1" s="194"/>
      <c r="K1" s="194"/>
      <c r="L1" s="194"/>
    </row>
    <row r="2" spans="1:12" s="44" customFormat="1" ht="14.5" thickBot="1" x14ac:dyDescent="0.35">
      <c r="A2" s="4"/>
      <c r="G2" s="32"/>
    </row>
    <row r="3" spans="1:12" s="44" customFormat="1" ht="14.5" thickBot="1" x14ac:dyDescent="0.35">
      <c r="A3" s="173" t="s">
        <v>32</v>
      </c>
      <c r="B3" s="65" t="s">
        <v>33</v>
      </c>
      <c r="C3" s="65" t="s">
        <v>34</v>
      </c>
      <c r="D3" s="65" t="s">
        <v>35</v>
      </c>
      <c r="E3" s="65" t="s">
        <v>36</v>
      </c>
      <c r="F3" s="66" t="s">
        <v>37</v>
      </c>
      <c r="G3" s="32"/>
      <c r="H3" s="65" t="s">
        <v>33</v>
      </c>
      <c r="I3" s="65" t="s">
        <v>34</v>
      </c>
      <c r="J3" s="65" t="s">
        <v>35</v>
      </c>
      <c r="K3" s="65" t="s">
        <v>36</v>
      </c>
      <c r="L3" s="66" t="s">
        <v>37</v>
      </c>
    </row>
    <row r="4" spans="1:12" s="44" customFormat="1" ht="14.5" thickBot="1" x14ac:dyDescent="0.35">
      <c r="A4" s="174" t="s">
        <v>38</v>
      </c>
      <c r="B4" s="14">
        <f>'Wr4'!H27</f>
        <v>0.75107307728231998</v>
      </c>
      <c r="C4" s="14">
        <f>'Wr4'!I27</f>
        <v>0.75679468440345177</v>
      </c>
      <c r="D4" s="14">
        <f>'Wr4'!J27</f>
        <v>0.7206696870829814</v>
      </c>
      <c r="E4" s="14">
        <f>'Wr4'!K27</f>
        <v>0.67434982615290284</v>
      </c>
      <c r="F4" s="14">
        <f>'Wr4'!L27</f>
        <v>0.66516184076721085</v>
      </c>
      <c r="H4" s="14">
        <f>B4</f>
        <v>0.75107307728231998</v>
      </c>
      <c r="I4" s="14">
        <f t="shared" ref="I4:L4" si="0">C4</f>
        <v>0.75679468440345177</v>
      </c>
      <c r="J4" s="14">
        <f t="shared" si="0"/>
        <v>0.7206696870829814</v>
      </c>
      <c r="K4" s="14">
        <f t="shared" si="0"/>
        <v>0.67434982615290284</v>
      </c>
      <c r="L4" s="14">
        <f t="shared" si="0"/>
        <v>0.66516184076721085</v>
      </c>
    </row>
    <row r="5" spans="1:12" s="44" customFormat="1" ht="14.5" thickBot="1" x14ac:dyDescent="0.35">
      <c r="A5" s="174" t="s">
        <v>39</v>
      </c>
      <c r="B5" s="14">
        <f>'Wr4'!H28</f>
        <v>0</v>
      </c>
      <c r="C5" s="14">
        <f>'Wr4'!I28</f>
        <v>0</v>
      </c>
      <c r="D5" s="14">
        <f>'Wr4'!J28</f>
        <v>0</v>
      </c>
      <c r="E5" s="14">
        <f>'Wr4'!K28</f>
        <v>0</v>
      </c>
      <c r="F5" s="14">
        <f>'Wr4'!L28</f>
        <v>0</v>
      </c>
      <c r="H5" s="14">
        <f t="shared" ref="H5:H6" si="1">B5</f>
        <v>0</v>
      </c>
      <c r="I5" s="14">
        <f t="shared" ref="I5:I6" si="2">C5</f>
        <v>0</v>
      </c>
      <c r="J5" s="14">
        <f t="shared" ref="J5:J6" si="3">D5</f>
        <v>0</v>
      </c>
      <c r="K5" s="14">
        <f t="shared" ref="K5:K6" si="4">E5</f>
        <v>0</v>
      </c>
      <c r="L5" s="14">
        <f t="shared" ref="L5:L6" si="5">F5</f>
        <v>0</v>
      </c>
    </row>
    <row r="6" spans="1:12" s="44" customFormat="1" x14ac:dyDescent="0.3">
      <c r="A6" s="174" t="s">
        <v>40</v>
      </c>
      <c r="B6" s="14">
        <f>'Wr4'!H29</f>
        <v>0</v>
      </c>
      <c r="C6" s="14">
        <f>'Wr4'!I29</f>
        <v>0</v>
      </c>
      <c r="D6" s="14">
        <f>'Wr4'!J29</f>
        <v>0</v>
      </c>
      <c r="E6" s="14">
        <f>'Wr4'!K29</f>
        <v>0</v>
      </c>
      <c r="F6" s="14">
        <f>'Wr4'!L29</f>
        <v>0</v>
      </c>
      <c r="H6" s="14">
        <f t="shared" si="1"/>
        <v>0</v>
      </c>
      <c r="I6" s="14">
        <f t="shared" si="2"/>
        <v>0</v>
      </c>
      <c r="J6" s="14">
        <f t="shared" si="3"/>
        <v>0</v>
      </c>
      <c r="K6" s="14">
        <f t="shared" si="4"/>
        <v>0</v>
      </c>
      <c r="L6" s="14">
        <f t="shared" si="5"/>
        <v>0</v>
      </c>
    </row>
    <row r="7" spans="1:12" s="44" customFormat="1" ht="14.5" thickBot="1" x14ac:dyDescent="0.35">
      <c r="A7" s="175" t="s">
        <v>41</v>
      </c>
      <c r="B7" s="190">
        <f>SUM(B4:B6)</f>
        <v>0.75107307728231998</v>
      </c>
      <c r="C7" s="190">
        <f t="shared" ref="C7:F7" si="6">SUM(C4:C6)</f>
        <v>0.75679468440345177</v>
      </c>
      <c r="D7" s="190">
        <f t="shared" si="6"/>
        <v>0.7206696870829814</v>
      </c>
      <c r="E7" s="190">
        <f t="shared" si="6"/>
        <v>0.67434982615290284</v>
      </c>
      <c r="F7" s="190">
        <f t="shared" si="6"/>
        <v>0.66516184076721085</v>
      </c>
      <c r="H7" s="176">
        <f>SUM(H4:H6)</f>
        <v>0.75107307728231998</v>
      </c>
      <c r="I7" s="177">
        <f t="shared" ref="I7:L7" si="7">SUM(I4:I6)</f>
        <v>0.75679468440345177</v>
      </c>
      <c r="J7" s="177">
        <f t="shared" si="7"/>
        <v>0.7206696870829814</v>
      </c>
      <c r="K7" s="177">
        <f t="shared" si="7"/>
        <v>0.67434982615290284</v>
      </c>
      <c r="L7" s="178">
        <f t="shared" si="7"/>
        <v>0.66516184076721085</v>
      </c>
    </row>
    <row r="8" spans="1:12" s="44" customFormat="1" ht="14.5" thickBot="1" x14ac:dyDescent="0.35">
      <c r="A8" s="179"/>
      <c r="B8" s="64"/>
      <c r="C8" s="64"/>
      <c r="H8" s="64"/>
      <c r="I8" s="64"/>
    </row>
    <row r="9" spans="1:12" s="44" customFormat="1" ht="14.5" thickBot="1" x14ac:dyDescent="0.35">
      <c r="A9" s="173" t="s">
        <v>42</v>
      </c>
      <c r="B9" s="65" t="s">
        <v>33</v>
      </c>
      <c r="C9" s="65" t="s">
        <v>34</v>
      </c>
      <c r="D9" s="65" t="s">
        <v>35</v>
      </c>
      <c r="E9" s="65" t="s">
        <v>36</v>
      </c>
      <c r="F9" s="66" t="s">
        <v>37</v>
      </c>
      <c r="H9" s="65" t="s">
        <v>33</v>
      </c>
      <c r="I9" s="65" t="s">
        <v>34</v>
      </c>
      <c r="J9" s="65" t="s">
        <v>35</v>
      </c>
      <c r="K9" s="65" t="s">
        <v>36</v>
      </c>
      <c r="L9" s="66" t="s">
        <v>37</v>
      </c>
    </row>
    <row r="10" spans="1:12" s="44" customFormat="1" ht="14.5" thickBot="1" x14ac:dyDescent="0.35">
      <c r="A10" s="174" t="s">
        <v>43</v>
      </c>
      <c r="B10" s="14">
        <f>'Wn4'!H20</f>
        <v>0.65089913646175468</v>
      </c>
      <c r="C10" s="14">
        <f>'Wn4'!I20</f>
        <v>0.60647308333372218</v>
      </c>
      <c r="D10" s="14">
        <f>'Wn4'!J20</f>
        <v>0.59570480918462787</v>
      </c>
      <c r="E10" s="14">
        <f>'Wn4'!K20</f>
        <v>0.59787522927700909</v>
      </c>
      <c r="F10" s="14">
        <f>'Wn4'!L20</f>
        <v>0.61094755623721086</v>
      </c>
      <c r="H10" s="14">
        <f>B10</f>
        <v>0.65089913646175468</v>
      </c>
      <c r="I10" s="14">
        <f t="shared" ref="I10:I12" si="8">C10</f>
        <v>0.60647308333372218</v>
      </c>
      <c r="J10" s="14">
        <f t="shared" ref="J10:J12" si="9">D10</f>
        <v>0.59570480918462787</v>
      </c>
      <c r="K10" s="14">
        <f t="shared" ref="K10:K12" si="10">E10</f>
        <v>0.59787522927700909</v>
      </c>
      <c r="L10" s="14">
        <f t="shared" ref="L10:L12" si="11">F10</f>
        <v>0.61094755623721086</v>
      </c>
    </row>
    <row r="11" spans="1:12" s="44" customFormat="1" ht="14.5" thickBot="1" x14ac:dyDescent="0.35">
      <c r="A11" s="174" t="s">
        <v>44</v>
      </c>
      <c r="B11" s="14">
        <f>'Wn4'!H21</f>
        <v>0</v>
      </c>
      <c r="C11" s="14">
        <f>'Wn4'!I21</f>
        <v>0</v>
      </c>
      <c r="D11" s="14">
        <f>'Wn4'!J21</f>
        <v>0</v>
      </c>
      <c r="E11" s="14">
        <f>'Wn4'!K21</f>
        <v>0</v>
      </c>
      <c r="F11" s="14">
        <f>'Wn4'!L21</f>
        <v>0</v>
      </c>
      <c r="H11" s="14">
        <f t="shared" ref="H11:H12" si="12">B11</f>
        <v>0</v>
      </c>
      <c r="I11" s="14">
        <f t="shared" si="8"/>
        <v>0</v>
      </c>
      <c r="J11" s="14">
        <f t="shared" si="9"/>
        <v>0</v>
      </c>
      <c r="K11" s="14">
        <f t="shared" si="10"/>
        <v>0</v>
      </c>
      <c r="L11" s="14">
        <f t="shared" si="11"/>
        <v>0</v>
      </c>
    </row>
    <row r="12" spans="1:12" s="44" customFormat="1" x14ac:dyDescent="0.3">
      <c r="A12" s="174" t="s">
        <v>45</v>
      </c>
      <c r="B12" s="14">
        <f>'Wn4'!H22</f>
        <v>0</v>
      </c>
      <c r="C12" s="14">
        <f>'Wn4'!I22</f>
        <v>0</v>
      </c>
      <c r="D12" s="14">
        <f>'Wn4'!J22</f>
        <v>0</v>
      </c>
      <c r="E12" s="14">
        <f>'Wn4'!K22</f>
        <v>0</v>
      </c>
      <c r="F12" s="14">
        <f>'Wn4'!L22</f>
        <v>0</v>
      </c>
      <c r="H12" s="14">
        <f t="shared" si="12"/>
        <v>0</v>
      </c>
      <c r="I12" s="14">
        <f t="shared" si="8"/>
        <v>0</v>
      </c>
      <c r="J12" s="14">
        <f t="shared" si="9"/>
        <v>0</v>
      </c>
      <c r="K12" s="14">
        <f t="shared" si="10"/>
        <v>0</v>
      </c>
      <c r="L12" s="14">
        <f t="shared" si="11"/>
        <v>0</v>
      </c>
    </row>
    <row r="13" spans="1:12" s="44" customFormat="1" ht="14.5" thickBot="1" x14ac:dyDescent="0.35">
      <c r="A13" s="175" t="s">
        <v>46</v>
      </c>
      <c r="B13" s="190">
        <f>SUM(B10:B12)</f>
        <v>0.65089913646175468</v>
      </c>
      <c r="C13" s="190">
        <f t="shared" ref="C13" si="13">SUM(C10:C12)</f>
        <v>0.60647308333372218</v>
      </c>
      <c r="D13" s="190">
        <f t="shared" ref="D13" si="14">SUM(D10:D12)</f>
        <v>0.59570480918462787</v>
      </c>
      <c r="E13" s="190">
        <f t="shared" ref="E13" si="15">SUM(E10:E12)</f>
        <v>0.59787522927700909</v>
      </c>
      <c r="F13" s="190">
        <f t="shared" ref="F13" si="16">SUM(F10:F12)</f>
        <v>0.61094755623721086</v>
      </c>
      <c r="H13" s="176">
        <f>SUM(H10:H12)</f>
        <v>0.65089913646175468</v>
      </c>
      <c r="I13" s="177">
        <f t="shared" ref="I13:L13" si="17">SUM(I10:I12)</f>
        <v>0.60647308333372218</v>
      </c>
      <c r="J13" s="177">
        <f t="shared" si="17"/>
        <v>0.59570480918462787</v>
      </c>
      <c r="K13" s="177">
        <f t="shared" si="17"/>
        <v>0.59787522927700909</v>
      </c>
      <c r="L13" s="178">
        <f t="shared" si="17"/>
        <v>0.61094755623721086</v>
      </c>
    </row>
    <row r="14" spans="1:12" s="44" customFormat="1" ht="14.5" thickBot="1" x14ac:dyDescent="0.35">
      <c r="A14" s="179"/>
      <c r="B14" s="64"/>
      <c r="C14" s="64"/>
      <c r="H14" s="64"/>
      <c r="I14" s="64"/>
    </row>
    <row r="15" spans="1:12" s="44" customFormat="1" ht="14.5" thickBot="1" x14ac:dyDescent="0.35">
      <c r="A15" s="173" t="s">
        <v>47</v>
      </c>
      <c r="B15" s="65" t="s">
        <v>33</v>
      </c>
      <c r="C15" s="65" t="s">
        <v>34</v>
      </c>
      <c r="D15" s="65" t="s">
        <v>35</v>
      </c>
      <c r="E15" s="65" t="s">
        <v>36</v>
      </c>
      <c r="F15" s="66" t="s">
        <v>37</v>
      </c>
      <c r="H15" s="65" t="s">
        <v>33</v>
      </c>
      <c r="I15" s="65" t="s">
        <v>34</v>
      </c>
      <c r="J15" s="65" t="s">
        <v>35</v>
      </c>
      <c r="K15" s="65" t="s">
        <v>36</v>
      </c>
      <c r="L15" s="66" t="s">
        <v>37</v>
      </c>
    </row>
    <row r="16" spans="1:12" s="44" customFormat="1" ht="14.5" thickBot="1" x14ac:dyDescent="0.35">
      <c r="A16" s="174" t="s">
        <v>48</v>
      </c>
      <c r="B16" s="70">
        <f>'WWn6'!H20</f>
        <v>0.60357674196669997</v>
      </c>
      <c r="C16" s="70">
        <f>'WWn6'!I20</f>
        <v>0.55286215267719208</v>
      </c>
      <c r="D16" s="70">
        <f>'WWn6'!J20</f>
        <v>0.53791307445749159</v>
      </c>
      <c r="E16" s="70">
        <f>'WWn6'!K20</f>
        <v>0.5422623281094533</v>
      </c>
      <c r="F16" s="70">
        <f>'WWn6'!L20</f>
        <v>0.61266363523756617</v>
      </c>
      <c r="H16" s="14">
        <f>B16</f>
        <v>0.60357674196669997</v>
      </c>
      <c r="I16" s="14">
        <f t="shared" ref="I16:I18" si="18">C16</f>
        <v>0.55286215267719208</v>
      </c>
      <c r="J16" s="14">
        <f t="shared" ref="J16:J18" si="19">D16</f>
        <v>0.53791307445749159</v>
      </c>
      <c r="K16" s="14">
        <f t="shared" ref="K16:K18" si="20">E16</f>
        <v>0.5422623281094533</v>
      </c>
      <c r="L16" s="14">
        <f t="shared" ref="L16:L18" si="21">F16</f>
        <v>0.61266363523756617</v>
      </c>
    </row>
    <row r="17" spans="1:12" s="44" customFormat="1" ht="14.5" thickBot="1" x14ac:dyDescent="0.35">
      <c r="A17" s="174" t="s">
        <v>49</v>
      </c>
      <c r="B17" s="70">
        <f>'WWn6'!H21</f>
        <v>0</v>
      </c>
      <c r="C17" s="70">
        <f>'WWn6'!I21</f>
        <v>0</v>
      </c>
      <c r="D17" s="70">
        <f>'WWn6'!J21</f>
        <v>0</v>
      </c>
      <c r="E17" s="70">
        <f>'WWn6'!K21</f>
        <v>0</v>
      </c>
      <c r="F17" s="70">
        <f>'WWn6'!L21</f>
        <v>0</v>
      </c>
      <c r="H17" s="14">
        <f t="shared" ref="H17:H18" si="22">B17</f>
        <v>0</v>
      </c>
      <c r="I17" s="14">
        <f t="shared" si="18"/>
        <v>0</v>
      </c>
      <c r="J17" s="14">
        <f t="shared" si="19"/>
        <v>0</v>
      </c>
      <c r="K17" s="14">
        <f t="shared" si="20"/>
        <v>0</v>
      </c>
      <c r="L17" s="14">
        <f t="shared" si="21"/>
        <v>0</v>
      </c>
    </row>
    <row r="18" spans="1:12" s="44" customFormat="1" x14ac:dyDescent="0.3">
      <c r="A18" s="174" t="s">
        <v>50</v>
      </c>
      <c r="B18" s="70">
        <f>'WWn6'!H22</f>
        <v>0</v>
      </c>
      <c r="C18" s="70">
        <f>'WWn6'!I22</f>
        <v>0</v>
      </c>
      <c r="D18" s="70">
        <f>'WWn6'!J22</f>
        <v>0</v>
      </c>
      <c r="E18" s="70">
        <f>'WWn6'!K22</f>
        <v>0</v>
      </c>
      <c r="F18" s="70">
        <f>'WWn6'!L22</f>
        <v>0</v>
      </c>
      <c r="H18" s="14">
        <f t="shared" si="22"/>
        <v>0</v>
      </c>
      <c r="I18" s="14">
        <f t="shared" si="18"/>
        <v>0</v>
      </c>
      <c r="J18" s="14">
        <f t="shared" si="19"/>
        <v>0</v>
      </c>
      <c r="K18" s="14">
        <f t="shared" si="20"/>
        <v>0</v>
      </c>
      <c r="L18" s="14">
        <f t="shared" si="21"/>
        <v>0</v>
      </c>
    </row>
    <row r="19" spans="1:12" s="44" customFormat="1" ht="14.5" thickBot="1" x14ac:dyDescent="0.35">
      <c r="A19" s="175" t="s">
        <v>51</v>
      </c>
      <c r="B19" s="190">
        <f>SUM(B16:B18)</f>
        <v>0.60357674196669997</v>
      </c>
      <c r="C19" s="190">
        <f t="shared" ref="C19" si="23">SUM(C16:C18)</f>
        <v>0.55286215267719208</v>
      </c>
      <c r="D19" s="190">
        <f t="shared" ref="D19" si="24">SUM(D16:D18)</f>
        <v>0.53791307445749159</v>
      </c>
      <c r="E19" s="190">
        <f t="shared" ref="E19" si="25">SUM(E16:E18)</f>
        <v>0.5422623281094533</v>
      </c>
      <c r="F19" s="190">
        <f t="shared" ref="F19" si="26">SUM(F16:F18)</f>
        <v>0.61266363523756617</v>
      </c>
      <c r="H19" s="176">
        <f>SUM(H16:H18)</f>
        <v>0.60357674196669997</v>
      </c>
      <c r="I19" s="177">
        <f t="shared" ref="I19:L19" si="27">SUM(I16:I18)</f>
        <v>0.55286215267719208</v>
      </c>
      <c r="J19" s="177">
        <f t="shared" si="27"/>
        <v>0.53791307445749159</v>
      </c>
      <c r="K19" s="177">
        <f t="shared" si="27"/>
        <v>0.5422623281094533</v>
      </c>
      <c r="L19" s="178">
        <f t="shared" si="27"/>
        <v>0.61266363523756617</v>
      </c>
    </row>
    <row r="20" spans="1:12" s="44" customFormat="1" ht="14.5" thickBot="1" x14ac:dyDescent="0.35">
      <c r="A20" s="179"/>
      <c r="B20" s="64"/>
      <c r="C20" s="64"/>
      <c r="H20" s="64"/>
      <c r="I20" s="64"/>
    </row>
    <row r="21" spans="1:12" s="44" customFormat="1" ht="14.5" thickBot="1" x14ac:dyDescent="0.35">
      <c r="A21" s="173" t="s">
        <v>52</v>
      </c>
      <c r="B21" s="65" t="s">
        <v>33</v>
      </c>
      <c r="C21" s="65" t="s">
        <v>34</v>
      </c>
      <c r="D21" s="65" t="s">
        <v>35</v>
      </c>
      <c r="E21" s="65" t="s">
        <v>36</v>
      </c>
      <c r="F21" s="66" t="s">
        <v>37</v>
      </c>
      <c r="H21" s="65" t="s">
        <v>33</v>
      </c>
      <c r="I21" s="65" t="s">
        <v>34</v>
      </c>
      <c r="J21" s="65" t="s">
        <v>35</v>
      </c>
      <c r="K21" s="65" t="s">
        <v>36</v>
      </c>
      <c r="L21" s="66" t="s">
        <v>37</v>
      </c>
    </row>
    <row r="22" spans="1:12" s="44" customFormat="1" ht="14.5" thickBot="1" x14ac:dyDescent="0.35">
      <c r="A22" s="174" t="s">
        <v>53</v>
      </c>
      <c r="B22" s="70">
        <f>'Bio5'!H27</f>
        <v>0.38800785509284991</v>
      </c>
      <c r="C22" s="70">
        <f>'Bio5'!I27</f>
        <v>0.38476067324784097</v>
      </c>
      <c r="D22" s="70">
        <f>'Bio5'!J27</f>
        <v>0.36636601202657915</v>
      </c>
      <c r="E22" s="70">
        <f>'Bio5'!K27</f>
        <v>0.38049729203370425</v>
      </c>
      <c r="F22" s="70">
        <f>'Bio5'!L27</f>
        <v>0.42223240293159914</v>
      </c>
      <c r="H22" s="14">
        <f>B22</f>
        <v>0.38800785509284991</v>
      </c>
      <c r="I22" s="14">
        <f t="shared" ref="I22:I24" si="28">C22</f>
        <v>0.38476067324784097</v>
      </c>
      <c r="J22" s="14">
        <f t="shared" ref="J22:J24" si="29">D22</f>
        <v>0.36636601202657915</v>
      </c>
      <c r="K22" s="14">
        <f t="shared" ref="K22:K24" si="30">E22</f>
        <v>0.38049729203370425</v>
      </c>
      <c r="L22" s="14">
        <f t="shared" ref="L22:L24" si="31">F22</f>
        <v>0.42223240293159914</v>
      </c>
    </row>
    <row r="23" spans="1:12" s="44" customFormat="1" ht="14.5" thickBot="1" x14ac:dyDescent="0.35">
      <c r="A23" s="174" t="s">
        <v>54</v>
      </c>
      <c r="B23" s="70">
        <f>'Bio5'!H28</f>
        <v>0</v>
      </c>
      <c r="C23" s="70">
        <f>'Bio5'!I28</f>
        <v>0</v>
      </c>
      <c r="D23" s="70">
        <f>'Bio5'!J28</f>
        <v>0</v>
      </c>
      <c r="E23" s="70">
        <f>'Bio5'!K28</f>
        <v>0</v>
      </c>
      <c r="F23" s="70">
        <f>'Bio5'!L28</f>
        <v>0</v>
      </c>
      <c r="H23" s="14">
        <f t="shared" ref="H23:H24" si="32">B23</f>
        <v>0</v>
      </c>
      <c r="I23" s="14">
        <f t="shared" si="28"/>
        <v>0</v>
      </c>
      <c r="J23" s="14">
        <f t="shared" si="29"/>
        <v>0</v>
      </c>
      <c r="K23" s="14">
        <f t="shared" si="30"/>
        <v>0</v>
      </c>
      <c r="L23" s="14">
        <f t="shared" si="31"/>
        <v>0</v>
      </c>
    </row>
    <row r="24" spans="1:12" s="44" customFormat="1" x14ac:dyDescent="0.3">
      <c r="A24" s="174" t="s">
        <v>55</v>
      </c>
      <c r="B24" s="70">
        <f>'Bio5'!H29</f>
        <v>0</v>
      </c>
      <c r="C24" s="70">
        <f>'Bio5'!I29</f>
        <v>0</v>
      </c>
      <c r="D24" s="70">
        <f>'Bio5'!J29</f>
        <v>0</v>
      </c>
      <c r="E24" s="70">
        <f>'Bio5'!K29</f>
        <v>0</v>
      </c>
      <c r="F24" s="70">
        <f>'Bio5'!L29</f>
        <v>0</v>
      </c>
      <c r="H24" s="14">
        <f t="shared" si="32"/>
        <v>0</v>
      </c>
      <c r="I24" s="14">
        <f t="shared" si="28"/>
        <v>0</v>
      </c>
      <c r="J24" s="14">
        <f t="shared" si="29"/>
        <v>0</v>
      </c>
      <c r="K24" s="14">
        <f t="shared" si="30"/>
        <v>0</v>
      </c>
      <c r="L24" s="14">
        <f t="shared" si="31"/>
        <v>0</v>
      </c>
    </row>
    <row r="25" spans="1:12" s="44" customFormat="1" ht="14.5" thickBot="1" x14ac:dyDescent="0.35">
      <c r="A25" s="175" t="s">
        <v>56</v>
      </c>
      <c r="B25" s="190">
        <f>SUM(B22:B24)</f>
        <v>0.38800785509284991</v>
      </c>
      <c r="C25" s="190">
        <f t="shared" ref="C25" si="33">SUM(C22:C24)</f>
        <v>0.38476067324784097</v>
      </c>
      <c r="D25" s="190">
        <f t="shared" ref="D25" si="34">SUM(D22:D24)</f>
        <v>0.36636601202657915</v>
      </c>
      <c r="E25" s="190">
        <f t="shared" ref="E25" si="35">SUM(E22:E24)</f>
        <v>0.38049729203370425</v>
      </c>
      <c r="F25" s="190">
        <f t="shared" ref="F25" si="36">SUM(F22:F24)</f>
        <v>0.42223240293159914</v>
      </c>
      <c r="H25" s="176">
        <f>SUM(H22:H24)</f>
        <v>0.38800785509284991</v>
      </c>
      <c r="I25" s="177">
        <f t="shared" ref="I25:L25" si="37">SUM(I22:I24)</f>
        <v>0.38476067324784097</v>
      </c>
      <c r="J25" s="177">
        <f t="shared" si="37"/>
        <v>0.36636601202657915</v>
      </c>
      <c r="K25" s="177">
        <f t="shared" si="37"/>
        <v>0.38049729203370425</v>
      </c>
      <c r="L25" s="178">
        <f t="shared" si="37"/>
        <v>0.42223240293159914</v>
      </c>
    </row>
    <row r="26" spans="1:12" s="44" customFormat="1" x14ac:dyDescent="0.3">
      <c r="A26" s="4"/>
      <c r="B26" s="64"/>
      <c r="C26" s="64"/>
      <c r="D26" s="64"/>
      <c r="E26" s="64"/>
      <c r="F26" s="64"/>
    </row>
    <row r="28" spans="1:12" x14ac:dyDescent="0.3">
      <c r="A28" s="193" t="s">
        <v>57</v>
      </c>
      <c r="B28" s="192"/>
      <c r="C28" s="192"/>
      <c r="D28" s="192"/>
      <c r="E28" s="192"/>
      <c r="F28" s="192"/>
      <c r="G28" s="192"/>
      <c r="H28" s="192"/>
      <c r="I28" s="192"/>
      <c r="J28" s="192"/>
    </row>
    <row r="29" spans="1:12" x14ac:dyDescent="0.3">
      <c r="A29" s="192" t="s">
        <v>285</v>
      </c>
      <c r="B29" s="192"/>
      <c r="C29" s="192"/>
      <c r="D29" s="192"/>
      <c r="E29" s="192"/>
      <c r="F29" s="192"/>
      <c r="G29" s="192"/>
      <c r="H29" s="192"/>
      <c r="I29" s="192"/>
      <c r="J29" s="192"/>
    </row>
    <row r="30" spans="1:12" x14ac:dyDescent="0.3">
      <c r="A30" s="192"/>
      <c r="B30" s="192"/>
      <c r="C30" s="192"/>
      <c r="D30" s="192"/>
      <c r="E30" s="192"/>
      <c r="F30" s="192"/>
      <c r="G30" s="192"/>
      <c r="H30" s="192"/>
      <c r="I30" s="192"/>
      <c r="J30" s="192"/>
    </row>
    <row r="31" spans="1:12" x14ac:dyDescent="0.3">
      <c r="A31" s="192"/>
      <c r="B31" s="192"/>
      <c r="C31" s="192"/>
      <c r="D31" s="192"/>
      <c r="E31" s="192"/>
      <c r="F31" s="192"/>
      <c r="G31" s="192"/>
      <c r="H31" s="192"/>
      <c r="I31" s="192"/>
      <c r="J31" s="192"/>
    </row>
    <row r="32" spans="1:12" x14ac:dyDescent="0.3">
      <c r="A32" s="192"/>
      <c r="B32" s="192"/>
      <c r="C32" s="192"/>
      <c r="D32" s="192"/>
      <c r="E32" s="192"/>
      <c r="F32" s="192"/>
      <c r="G32" s="192"/>
      <c r="H32" s="192"/>
      <c r="I32" s="192"/>
      <c r="J32" s="192"/>
    </row>
    <row r="33" spans="1:10" x14ac:dyDescent="0.3">
      <c r="A33" s="192"/>
      <c r="B33" s="192"/>
      <c r="C33" s="192"/>
      <c r="D33" s="192"/>
      <c r="E33" s="192"/>
      <c r="F33" s="192"/>
      <c r="G33" s="192"/>
      <c r="H33" s="192"/>
      <c r="I33" s="192"/>
      <c r="J33" s="192"/>
    </row>
    <row r="34" spans="1:10" x14ac:dyDescent="0.3">
      <c r="A34" s="192"/>
      <c r="B34" s="192"/>
      <c r="C34" s="192"/>
      <c r="D34" s="192"/>
      <c r="E34" s="192"/>
      <c r="F34" s="192"/>
      <c r="G34" s="192"/>
      <c r="H34" s="192"/>
      <c r="I34" s="192"/>
      <c r="J34" s="192"/>
    </row>
    <row r="35" spans="1:10" x14ac:dyDescent="0.3">
      <c r="A35" s="192"/>
      <c r="B35" s="192"/>
      <c r="C35" s="192"/>
      <c r="D35" s="192"/>
      <c r="E35" s="192"/>
      <c r="F35" s="192"/>
      <c r="G35" s="192"/>
      <c r="H35" s="192"/>
      <c r="I35" s="192"/>
      <c r="J35" s="192"/>
    </row>
  </sheetData>
  <mergeCells count="10">
    <mergeCell ref="B1:F1"/>
    <mergeCell ref="H1:L1"/>
    <mergeCell ref="A29:J29"/>
    <mergeCell ref="A30:J30"/>
    <mergeCell ref="A31:J31"/>
    <mergeCell ref="A32:J32"/>
    <mergeCell ref="A33:J33"/>
    <mergeCell ref="A34:J34"/>
    <mergeCell ref="A35:J35"/>
    <mergeCell ref="A28:J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workbookViewId="0"/>
  </sheetViews>
  <sheetFormatPr defaultColWidth="0" defaultRowHeight="14" zeroHeight="1" x14ac:dyDescent="0.3"/>
  <cols>
    <col min="1" max="1" width="1.58203125" style="44" customWidth="1"/>
    <col min="2" max="2" width="6.58203125" style="44" customWidth="1"/>
    <col min="3" max="3" width="78.08203125" style="44" bestFit="1" customWidth="1"/>
    <col min="4" max="4" width="11.58203125" style="44" customWidth="1"/>
    <col min="5" max="6" width="5.58203125" style="44" customWidth="1"/>
    <col min="7" max="7" width="12.58203125" style="44" customWidth="1"/>
    <col min="8" max="12" width="9.58203125" style="44" customWidth="1"/>
    <col min="13" max="13" width="12.58203125" style="44" bestFit="1" customWidth="1"/>
    <col min="14" max="18" width="9.58203125" style="44" customWidth="1"/>
    <col min="19" max="19" width="2.58203125" style="44" customWidth="1"/>
    <col min="20" max="20" width="26.58203125" style="44" bestFit="1" customWidth="1"/>
    <col min="21" max="21" width="27.08203125" style="44" bestFit="1" customWidth="1"/>
    <col min="22" max="22" width="2.58203125" style="44" customWidth="1"/>
    <col min="23" max="23" width="21.58203125" style="147" bestFit="1" customWidth="1"/>
    <col min="24" max="24" width="2.58203125" style="44" customWidth="1"/>
    <col min="25" max="25" width="3.58203125" style="45" hidden="1" customWidth="1"/>
    <col min="26" max="26" width="4.58203125" style="44" hidden="1" customWidth="1"/>
    <col min="27" max="37" width="2.5" style="44" hidden="1" customWidth="1"/>
    <col min="38" max="38" width="4.58203125" style="45" hidden="1" customWidth="1"/>
    <col min="39" max="16384" width="9.58203125" style="44" hidden="1"/>
  </cols>
  <sheetData>
    <row r="1" spans="2:37" ht="20" x14ac:dyDescent="0.3">
      <c r="B1" s="1" t="s">
        <v>60</v>
      </c>
      <c r="C1" s="1"/>
      <c r="D1" s="1"/>
      <c r="E1" s="1"/>
      <c r="F1" s="1"/>
      <c r="G1" s="1"/>
      <c r="H1" s="1"/>
      <c r="I1" s="1"/>
      <c r="J1" s="1"/>
      <c r="K1" s="1"/>
      <c r="L1" s="2"/>
      <c r="M1" s="2"/>
      <c r="N1" s="2"/>
      <c r="O1" s="2"/>
      <c r="P1" s="2"/>
      <c r="Q1" s="2"/>
      <c r="R1" s="3" t="s">
        <v>287</v>
      </c>
      <c r="S1" s="86"/>
      <c r="T1" s="195" t="s">
        <v>61</v>
      </c>
      <c r="U1" s="195"/>
      <c r="V1" s="195"/>
      <c r="W1" s="195"/>
    </row>
    <row r="2" spans="2:37" ht="15.5" thickBot="1" x14ac:dyDescent="0.35">
      <c r="B2" s="4"/>
      <c r="C2" s="4"/>
      <c r="D2" s="4"/>
      <c r="E2" s="4"/>
      <c r="F2" s="4"/>
      <c r="G2" s="4"/>
      <c r="H2" s="4"/>
      <c r="I2" s="4"/>
      <c r="J2" s="4"/>
      <c r="K2" s="4"/>
      <c r="L2" s="4"/>
      <c r="M2" s="207" t="s">
        <v>62</v>
      </c>
      <c r="N2" s="207"/>
      <c r="O2" s="207"/>
      <c r="P2" s="207"/>
      <c r="Q2" s="207"/>
      <c r="R2" s="207"/>
      <c r="S2" s="4"/>
      <c r="T2" s="4"/>
      <c r="U2" s="4"/>
      <c r="W2" s="165"/>
    </row>
    <row r="3" spans="2:37" ht="14.5" thickBot="1" x14ac:dyDescent="0.35">
      <c r="B3" s="196" t="s">
        <v>63</v>
      </c>
      <c r="C3" s="197"/>
      <c r="D3" s="5" t="s">
        <v>64</v>
      </c>
      <c r="E3" s="6" t="s">
        <v>65</v>
      </c>
      <c r="F3" s="7" t="s">
        <v>66</v>
      </c>
      <c r="G3" s="6" t="s">
        <v>58</v>
      </c>
      <c r="H3" s="6" t="s">
        <v>33</v>
      </c>
      <c r="I3" s="6" t="s">
        <v>34</v>
      </c>
      <c r="J3" s="6" t="s">
        <v>35</v>
      </c>
      <c r="K3" s="6" t="s">
        <v>36</v>
      </c>
      <c r="L3" s="7" t="s">
        <v>37</v>
      </c>
      <c r="M3" s="6" t="s">
        <v>58</v>
      </c>
      <c r="N3" s="6" t="s">
        <v>33</v>
      </c>
      <c r="O3" s="6" t="s">
        <v>34</v>
      </c>
      <c r="P3" s="6" t="s">
        <v>35</v>
      </c>
      <c r="Q3" s="6" t="s">
        <v>36</v>
      </c>
      <c r="R3" s="7" t="s">
        <v>37</v>
      </c>
      <c r="S3" s="4"/>
      <c r="T3" s="172" t="s">
        <v>67</v>
      </c>
      <c r="U3" s="8" t="s">
        <v>68</v>
      </c>
      <c r="W3" s="9" t="s">
        <v>69</v>
      </c>
      <c r="Z3" s="44" t="s">
        <v>70</v>
      </c>
    </row>
    <row r="4" spans="2:37" ht="14.5" thickBot="1" x14ac:dyDescent="0.35">
      <c r="B4" s="4"/>
      <c r="C4" s="4"/>
      <c r="D4" s="4"/>
      <c r="E4" s="4"/>
      <c r="F4" s="4"/>
      <c r="G4" s="4"/>
      <c r="H4" s="4"/>
      <c r="I4" s="4"/>
      <c r="J4" s="4"/>
      <c r="K4" s="4"/>
      <c r="L4" s="4"/>
      <c r="M4" s="4"/>
      <c r="N4" s="4"/>
      <c r="O4" s="4"/>
      <c r="P4" s="4"/>
      <c r="Q4" s="4"/>
      <c r="R4" s="4"/>
      <c r="S4" s="4"/>
      <c r="T4" s="4"/>
      <c r="U4" s="4"/>
      <c r="W4" s="165"/>
      <c r="Z4" s="44" t="s">
        <v>71</v>
      </c>
    </row>
    <row r="5" spans="2:37" ht="14.5" thickBot="1" x14ac:dyDescent="0.35">
      <c r="B5" s="10" t="s">
        <v>72</v>
      </c>
      <c r="C5" s="11" t="s">
        <v>73</v>
      </c>
      <c r="D5" s="4"/>
      <c r="E5" s="4"/>
      <c r="F5" s="4"/>
      <c r="G5" s="4"/>
      <c r="H5" s="4"/>
      <c r="I5" s="4"/>
      <c r="J5" s="4"/>
      <c r="K5" s="4"/>
      <c r="L5" s="4"/>
      <c r="M5" s="4"/>
      <c r="N5" s="4"/>
      <c r="O5" s="4"/>
      <c r="P5" s="4"/>
      <c r="Q5" s="4"/>
      <c r="R5" s="4"/>
      <c r="S5" s="4"/>
      <c r="T5" s="4"/>
      <c r="U5" s="4"/>
      <c r="W5" s="92"/>
    </row>
    <row r="6" spans="2:37" x14ac:dyDescent="0.3">
      <c r="B6" s="97">
        <v>1</v>
      </c>
      <c r="C6" s="12" t="s">
        <v>74</v>
      </c>
      <c r="D6" s="13" t="s">
        <v>75</v>
      </c>
      <c r="E6" s="98" t="s">
        <v>59</v>
      </c>
      <c r="F6" s="99">
        <v>2</v>
      </c>
      <c r="G6" s="100"/>
      <c r="H6" s="14">
        <v>3.9E-2</v>
      </c>
      <c r="I6" s="15">
        <v>3.9E-2</v>
      </c>
      <c r="J6" s="15">
        <v>3.9E-2</v>
      </c>
      <c r="K6" s="15">
        <v>3.9E-2</v>
      </c>
      <c r="L6" s="16">
        <v>3.9E-2</v>
      </c>
      <c r="M6" s="100"/>
      <c r="N6" s="14">
        <v>3.9E-2</v>
      </c>
      <c r="O6" s="15">
        <v>3.9E-2</v>
      </c>
      <c r="P6" s="15">
        <v>3.9E-2</v>
      </c>
      <c r="Q6" s="15">
        <v>3.9E-2</v>
      </c>
      <c r="R6" s="16">
        <v>3.9E-2</v>
      </c>
      <c r="S6" s="4"/>
      <c r="T6" s="17"/>
      <c r="U6" s="18"/>
      <c r="W6" s="92">
        <f>IF(SUM(Z6:AK6)=0,0,$Z$4)</f>
        <v>0</v>
      </c>
      <c r="Z6" s="166"/>
      <c r="AA6" s="166">
        <f>IF(ISNUMBER(H6),0,1)</f>
        <v>0</v>
      </c>
      <c r="AB6" s="166">
        <f t="shared" ref="AB6:AJ8" si="0">IF(ISNUMBER(I6),0,1)</f>
        <v>0</v>
      </c>
      <c r="AC6" s="166">
        <f t="shared" si="0"/>
        <v>0</v>
      </c>
      <c r="AD6" s="166">
        <f t="shared" si="0"/>
        <v>0</v>
      </c>
      <c r="AE6" s="166">
        <f t="shared" si="0"/>
        <v>0</v>
      </c>
      <c r="AF6" s="166"/>
      <c r="AG6" s="166">
        <f t="shared" si="0"/>
        <v>0</v>
      </c>
      <c r="AH6" s="166">
        <f t="shared" si="0"/>
        <v>0</v>
      </c>
      <c r="AI6" s="166">
        <f t="shared" si="0"/>
        <v>0</v>
      </c>
      <c r="AJ6" s="166">
        <f t="shared" si="0"/>
        <v>0</v>
      </c>
      <c r="AK6" s="166">
        <f>IF(ISNUMBER(R6),0,1)</f>
        <v>0</v>
      </c>
    </row>
    <row r="7" spans="2:37" x14ac:dyDescent="0.3">
      <c r="B7" s="97">
        <v>2</v>
      </c>
      <c r="C7" s="12" t="s">
        <v>76</v>
      </c>
      <c r="D7" s="19" t="s">
        <v>77</v>
      </c>
      <c r="E7" s="102" t="s">
        <v>59</v>
      </c>
      <c r="F7" s="103">
        <v>2</v>
      </c>
      <c r="G7" s="100"/>
      <c r="H7" s="20">
        <v>1.3921119928944693E-2</v>
      </c>
      <c r="I7" s="21">
        <v>1.5879291902586752E-2</v>
      </c>
      <c r="J7" s="21">
        <v>1.5872288509075547E-2</v>
      </c>
      <c r="K7" s="21">
        <v>1.399668661682274E-2</v>
      </c>
      <c r="L7" s="22">
        <v>1.110789694092607E-2</v>
      </c>
      <c r="M7" s="100"/>
      <c r="N7" s="20">
        <v>0.01</v>
      </c>
      <c r="O7" s="21">
        <v>0.01</v>
      </c>
      <c r="P7" s="21">
        <v>0.01</v>
      </c>
      <c r="Q7" s="21">
        <v>0.01</v>
      </c>
      <c r="R7" s="22">
        <v>0.01</v>
      </c>
      <c r="S7" s="4"/>
      <c r="T7" s="23"/>
      <c r="U7" s="24"/>
      <c r="W7" s="92">
        <f t="shared" ref="W7:W29" si="1">IF(SUM(Z7:AK7)=0,0,$Z$4)</f>
        <v>0</v>
      </c>
      <c r="Z7" s="166"/>
      <c r="AA7" s="166">
        <f>IF(ISNUMBER(H7),0,1)</f>
        <v>0</v>
      </c>
      <c r="AB7" s="166">
        <f t="shared" si="0"/>
        <v>0</v>
      </c>
      <c r="AC7" s="166">
        <f t="shared" si="0"/>
        <v>0</v>
      </c>
      <c r="AD7" s="166">
        <f t="shared" si="0"/>
        <v>0</v>
      </c>
      <c r="AE7" s="166">
        <f t="shared" si="0"/>
        <v>0</v>
      </c>
      <c r="AF7" s="166"/>
      <c r="AG7" s="166">
        <f t="shared" si="0"/>
        <v>0</v>
      </c>
      <c r="AH7" s="166">
        <f t="shared" si="0"/>
        <v>0</v>
      </c>
      <c r="AI7" s="166">
        <f t="shared" si="0"/>
        <v>0</v>
      </c>
      <c r="AJ7" s="166">
        <f t="shared" si="0"/>
        <v>0</v>
      </c>
      <c r="AK7" s="166">
        <f>IF(ISNUMBER(R7),0,1)</f>
        <v>0</v>
      </c>
    </row>
    <row r="8" spans="2:37" x14ac:dyDescent="0.3">
      <c r="B8" s="97">
        <v>3</v>
      </c>
      <c r="C8" s="12" t="s">
        <v>78</v>
      </c>
      <c r="D8" s="19" t="s">
        <v>79</v>
      </c>
      <c r="E8" s="102" t="s">
        <v>59</v>
      </c>
      <c r="F8" s="103">
        <v>2</v>
      </c>
      <c r="G8" s="100"/>
      <c r="H8" s="20">
        <v>1.4399999999999968E-3</v>
      </c>
      <c r="I8" s="21">
        <v>1.4399999999999968E-3</v>
      </c>
      <c r="J8" s="21">
        <v>1.4400000000000038E-3</v>
      </c>
      <c r="K8" s="21">
        <v>1.4399999999999968E-3</v>
      </c>
      <c r="L8" s="22">
        <v>1.4399999999999968E-3</v>
      </c>
      <c r="M8" s="100"/>
      <c r="N8" s="20">
        <v>1.4399999999999968E-3</v>
      </c>
      <c r="O8" s="21">
        <v>1.4399999999999968E-3</v>
      </c>
      <c r="P8" s="21">
        <v>1.4400000000000038E-3</v>
      </c>
      <c r="Q8" s="21">
        <v>1.4399999999999968E-3</v>
      </c>
      <c r="R8" s="22">
        <v>1.4399999999999968E-3</v>
      </c>
      <c r="S8" s="4"/>
      <c r="T8" s="23"/>
      <c r="U8" s="24"/>
      <c r="W8" s="92">
        <f t="shared" si="1"/>
        <v>0</v>
      </c>
      <c r="Z8" s="166"/>
      <c r="AA8" s="166">
        <f>IF(ISNUMBER(H8),0,1)</f>
        <v>0</v>
      </c>
      <c r="AB8" s="166">
        <f t="shared" si="0"/>
        <v>0</v>
      </c>
      <c r="AC8" s="166">
        <f t="shared" si="0"/>
        <v>0</v>
      </c>
      <c r="AD8" s="166">
        <f t="shared" si="0"/>
        <v>0</v>
      </c>
      <c r="AE8" s="166">
        <f t="shared" si="0"/>
        <v>0</v>
      </c>
      <c r="AF8" s="166"/>
      <c r="AG8" s="166">
        <f t="shared" si="0"/>
        <v>0</v>
      </c>
      <c r="AH8" s="166">
        <f t="shared" si="0"/>
        <v>0</v>
      </c>
      <c r="AI8" s="166">
        <f t="shared" si="0"/>
        <v>0</v>
      </c>
      <c r="AJ8" s="166">
        <f t="shared" si="0"/>
        <v>0</v>
      </c>
      <c r="AK8" s="166">
        <f>IF(ISNUMBER(R8),0,1)</f>
        <v>0</v>
      </c>
    </row>
    <row r="9" spans="2:37" ht="14.5" thickBot="1" x14ac:dyDescent="0.35">
      <c r="B9" s="97">
        <v>4</v>
      </c>
      <c r="C9" s="12" t="s">
        <v>80</v>
      </c>
      <c r="D9" s="19" t="s">
        <v>81</v>
      </c>
      <c r="E9" s="102" t="s">
        <v>59</v>
      </c>
      <c r="F9" s="103">
        <v>2</v>
      </c>
      <c r="G9" s="100"/>
      <c r="H9" s="25">
        <f>SUM(H6:H8)</f>
        <v>5.4361119928944691E-2</v>
      </c>
      <c r="I9" s="26">
        <f>SUM(I6:I8)</f>
        <v>5.6319291902586749E-2</v>
      </c>
      <c r="J9" s="26">
        <f>SUM(J6:J8)</f>
        <v>5.6312288509075555E-2</v>
      </c>
      <c r="K9" s="26">
        <f>SUM(K6:K8)</f>
        <v>5.4436686616822737E-2</v>
      </c>
      <c r="L9" s="27">
        <f>SUM(L6:L8)</f>
        <v>5.1547896940926069E-2</v>
      </c>
      <c r="M9" s="100"/>
      <c r="N9" s="25">
        <f>SUM(N6:N8)</f>
        <v>5.0439999999999999E-2</v>
      </c>
      <c r="O9" s="26">
        <f>SUM(O6:O8)</f>
        <v>5.0439999999999999E-2</v>
      </c>
      <c r="P9" s="26">
        <f>SUM(P6:P8)</f>
        <v>5.0440000000000006E-2</v>
      </c>
      <c r="Q9" s="26">
        <f>SUM(Q6:Q8)</f>
        <v>5.0439999999999999E-2</v>
      </c>
      <c r="R9" s="27">
        <f>SUM(R6:R8)</f>
        <v>5.0439999999999999E-2</v>
      </c>
      <c r="S9" s="4"/>
      <c r="T9" s="28" t="s">
        <v>82</v>
      </c>
      <c r="U9" s="29"/>
      <c r="W9" s="92"/>
      <c r="Z9" s="166"/>
      <c r="AA9" s="166"/>
      <c r="AB9" s="166"/>
      <c r="AC9" s="166"/>
      <c r="AD9" s="166"/>
      <c r="AE9" s="166"/>
      <c r="AF9" s="166"/>
      <c r="AG9" s="166"/>
      <c r="AH9" s="166"/>
      <c r="AI9" s="166"/>
      <c r="AJ9" s="166"/>
      <c r="AK9" s="166"/>
    </row>
    <row r="10" spans="2:37" ht="14.5" thickBot="1" x14ac:dyDescent="0.35">
      <c r="B10" s="104">
        <v>5</v>
      </c>
      <c r="C10" s="105" t="s">
        <v>83</v>
      </c>
      <c r="D10" s="30" t="s">
        <v>84</v>
      </c>
      <c r="E10" s="106" t="s">
        <v>85</v>
      </c>
      <c r="F10" s="107">
        <v>0</v>
      </c>
      <c r="G10" s="31" t="s">
        <v>86</v>
      </c>
      <c r="H10" s="32"/>
      <c r="I10" s="32"/>
      <c r="J10" s="32"/>
      <c r="K10" s="32"/>
      <c r="L10" s="32"/>
      <c r="M10" s="31" t="s">
        <v>86</v>
      </c>
      <c r="N10" s="32"/>
      <c r="O10" s="32"/>
      <c r="P10" s="32"/>
      <c r="Q10" s="32"/>
      <c r="R10" s="32"/>
      <c r="S10" s="4"/>
      <c r="T10" s="33"/>
      <c r="U10" s="34" t="s">
        <v>87</v>
      </c>
      <c r="W10" s="92">
        <f t="shared" si="1"/>
        <v>0</v>
      </c>
      <c r="Z10" s="166">
        <f>IF(ISTEXT(G10),0,1)</f>
        <v>0</v>
      </c>
      <c r="AA10" s="166"/>
      <c r="AB10" s="166"/>
      <c r="AC10" s="166"/>
      <c r="AD10" s="166"/>
      <c r="AE10" s="166"/>
      <c r="AF10" s="166">
        <f>IF(ISTEXT(M10),0,1)</f>
        <v>0</v>
      </c>
      <c r="AG10" s="166"/>
      <c r="AH10" s="166"/>
      <c r="AI10" s="166"/>
      <c r="AJ10" s="166"/>
      <c r="AK10" s="166"/>
    </row>
    <row r="11" spans="2:37" ht="14.5" thickBot="1" x14ac:dyDescent="0.35">
      <c r="B11" s="110"/>
      <c r="C11" s="35"/>
      <c r="D11" s="4"/>
      <c r="E11" s="4"/>
      <c r="F11" s="4"/>
      <c r="G11" s="4"/>
      <c r="H11" s="32"/>
      <c r="I11" s="32"/>
      <c r="J11" s="32"/>
      <c r="K11" s="32"/>
      <c r="L11" s="32"/>
      <c r="M11" s="4"/>
      <c r="N11" s="32"/>
      <c r="O11" s="32"/>
      <c r="P11" s="32"/>
      <c r="Q11" s="32"/>
      <c r="R11" s="32"/>
      <c r="S11" s="4"/>
      <c r="T11" s="160"/>
      <c r="U11" s="160"/>
      <c r="W11" s="92"/>
      <c r="Z11" s="166"/>
      <c r="AA11" s="166"/>
      <c r="AB11" s="166"/>
      <c r="AC11" s="166"/>
      <c r="AD11" s="166"/>
      <c r="AE11" s="166"/>
      <c r="AF11" s="166"/>
      <c r="AG11" s="166"/>
      <c r="AH11" s="166"/>
      <c r="AI11" s="166"/>
      <c r="AJ11" s="166"/>
      <c r="AK11" s="166"/>
    </row>
    <row r="12" spans="2:37" ht="14.5" thickBot="1" x14ac:dyDescent="0.35">
      <c r="B12" s="10" t="s">
        <v>88</v>
      </c>
      <c r="C12" s="11" t="s">
        <v>89</v>
      </c>
      <c r="D12" s="4"/>
      <c r="E12" s="4"/>
      <c r="F12" s="4"/>
      <c r="G12" s="4"/>
      <c r="H12" s="32"/>
      <c r="I12" s="32"/>
      <c r="J12" s="32"/>
      <c r="K12" s="32"/>
      <c r="L12" s="32"/>
      <c r="M12" s="4"/>
      <c r="N12" s="32"/>
      <c r="O12" s="32"/>
      <c r="P12" s="32"/>
      <c r="Q12" s="32"/>
      <c r="R12" s="32"/>
      <c r="S12" s="4"/>
      <c r="T12" s="160"/>
      <c r="U12" s="160"/>
      <c r="W12" s="92"/>
      <c r="Z12" s="166"/>
      <c r="AA12" s="166"/>
      <c r="AB12" s="166"/>
      <c r="AC12" s="166"/>
      <c r="AD12" s="166"/>
      <c r="AE12" s="166"/>
      <c r="AF12" s="166"/>
      <c r="AG12" s="166"/>
      <c r="AH12" s="166"/>
      <c r="AI12" s="166"/>
      <c r="AJ12" s="166"/>
      <c r="AK12" s="166"/>
    </row>
    <row r="13" spans="2:37" x14ac:dyDescent="0.3">
      <c r="B13" s="97">
        <v>6</v>
      </c>
      <c r="C13" s="12" t="s">
        <v>74</v>
      </c>
      <c r="D13" s="13" t="s">
        <v>90</v>
      </c>
      <c r="E13" s="98" t="s">
        <v>59</v>
      </c>
      <c r="F13" s="99">
        <v>2</v>
      </c>
      <c r="G13" s="100"/>
      <c r="H13" s="14">
        <v>3.9E-2</v>
      </c>
      <c r="I13" s="15">
        <v>3.9E-2</v>
      </c>
      <c r="J13" s="15">
        <v>3.9E-2</v>
      </c>
      <c r="K13" s="15">
        <v>3.9E-2</v>
      </c>
      <c r="L13" s="16">
        <v>3.9E-2</v>
      </c>
      <c r="M13" s="100"/>
      <c r="N13" s="14">
        <v>3.9E-2</v>
      </c>
      <c r="O13" s="15">
        <v>3.9E-2</v>
      </c>
      <c r="P13" s="15">
        <v>3.9E-2</v>
      </c>
      <c r="Q13" s="15">
        <v>3.9E-2</v>
      </c>
      <c r="R13" s="16">
        <v>3.9E-2</v>
      </c>
      <c r="S13" s="4"/>
      <c r="T13" s="36"/>
      <c r="U13" s="37"/>
      <c r="W13" s="92">
        <f t="shared" si="1"/>
        <v>0</v>
      </c>
      <c r="Z13" s="166"/>
      <c r="AA13" s="166">
        <f t="shared" ref="AA13:AE15" si="2">IF(ISNUMBER(H13),0,1)</f>
        <v>0</v>
      </c>
      <c r="AB13" s="166">
        <f t="shared" si="2"/>
        <v>0</v>
      </c>
      <c r="AC13" s="166">
        <f t="shared" si="2"/>
        <v>0</v>
      </c>
      <c r="AD13" s="166">
        <f t="shared" si="2"/>
        <v>0</v>
      </c>
      <c r="AE13" s="166">
        <f t="shared" si="2"/>
        <v>0</v>
      </c>
      <c r="AF13" s="166"/>
      <c r="AG13" s="166">
        <f t="shared" ref="AG13:AK15" si="3">IF(ISNUMBER(N13),0,1)</f>
        <v>0</v>
      </c>
      <c r="AH13" s="166">
        <f t="shared" si="3"/>
        <v>0</v>
      </c>
      <c r="AI13" s="166">
        <f t="shared" si="3"/>
        <v>0</v>
      </c>
      <c r="AJ13" s="166">
        <f t="shared" si="3"/>
        <v>0</v>
      </c>
      <c r="AK13" s="166">
        <f t="shared" si="3"/>
        <v>0</v>
      </c>
    </row>
    <row r="14" spans="2:37" x14ac:dyDescent="0.3">
      <c r="B14" s="97">
        <v>7</v>
      </c>
      <c r="C14" s="12" t="s">
        <v>76</v>
      </c>
      <c r="D14" s="19" t="s">
        <v>91</v>
      </c>
      <c r="E14" s="102" t="s">
        <v>59</v>
      </c>
      <c r="F14" s="103">
        <v>2</v>
      </c>
      <c r="G14" s="100"/>
      <c r="H14" s="20">
        <v>0</v>
      </c>
      <c r="I14" s="21">
        <v>0</v>
      </c>
      <c r="J14" s="21">
        <v>0</v>
      </c>
      <c r="K14" s="21">
        <v>0</v>
      </c>
      <c r="L14" s="22">
        <v>0</v>
      </c>
      <c r="M14" s="100"/>
      <c r="N14" s="20">
        <v>0</v>
      </c>
      <c r="O14" s="21">
        <v>0</v>
      </c>
      <c r="P14" s="21">
        <v>0</v>
      </c>
      <c r="Q14" s="21">
        <v>0</v>
      </c>
      <c r="R14" s="22">
        <v>0</v>
      </c>
      <c r="S14" s="4"/>
      <c r="T14" s="23"/>
      <c r="U14" s="24"/>
      <c r="W14" s="92">
        <f t="shared" si="1"/>
        <v>0</v>
      </c>
      <c r="Z14" s="166"/>
      <c r="AA14" s="166">
        <f t="shared" si="2"/>
        <v>0</v>
      </c>
      <c r="AB14" s="166">
        <f t="shared" si="2"/>
        <v>0</v>
      </c>
      <c r="AC14" s="166">
        <f t="shared" si="2"/>
        <v>0</v>
      </c>
      <c r="AD14" s="166">
        <f t="shared" si="2"/>
        <v>0</v>
      </c>
      <c r="AE14" s="166">
        <f t="shared" si="2"/>
        <v>0</v>
      </c>
      <c r="AF14" s="166"/>
      <c r="AG14" s="166">
        <f t="shared" si="3"/>
        <v>0</v>
      </c>
      <c r="AH14" s="166">
        <f t="shared" si="3"/>
        <v>0</v>
      </c>
      <c r="AI14" s="166">
        <f t="shared" si="3"/>
        <v>0</v>
      </c>
      <c r="AJ14" s="166">
        <f t="shared" si="3"/>
        <v>0</v>
      </c>
      <c r="AK14" s="166">
        <f t="shared" si="3"/>
        <v>0</v>
      </c>
    </row>
    <row r="15" spans="2:37" x14ac:dyDescent="0.3">
      <c r="B15" s="97">
        <v>8</v>
      </c>
      <c r="C15" s="12" t="s">
        <v>92</v>
      </c>
      <c r="D15" s="19" t="s">
        <v>93</v>
      </c>
      <c r="E15" s="102" t="s">
        <v>59</v>
      </c>
      <c r="F15" s="103">
        <v>2</v>
      </c>
      <c r="G15" s="100"/>
      <c r="H15" s="20">
        <v>1.4399999999999968E-3</v>
      </c>
      <c r="I15" s="21">
        <v>1.4399999999999968E-3</v>
      </c>
      <c r="J15" s="21">
        <v>1.4399999999999968E-3</v>
      </c>
      <c r="K15" s="21">
        <v>1.4399999999999968E-3</v>
      </c>
      <c r="L15" s="22">
        <v>1.4399999999999968E-3</v>
      </c>
      <c r="M15" s="100"/>
      <c r="N15" s="20">
        <v>1.4399999999999968E-3</v>
      </c>
      <c r="O15" s="21">
        <v>1.4399999999999968E-3</v>
      </c>
      <c r="P15" s="21">
        <v>1.4399999999999968E-3</v>
      </c>
      <c r="Q15" s="21">
        <v>1.4399999999999968E-3</v>
      </c>
      <c r="R15" s="22">
        <v>1.4399999999999968E-3</v>
      </c>
      <c r="S15" s="4"/>
      <c r="T15" s="23"/>
      <c r="U15" s="24"/>
      <c r="W15" s="92">
        <f t="shared" si="1"/>
        <v>0</v>
      </c>
      <c r="Z15" s="166"/>
      <c r="AA15" s="166">
        <f t="shared" si="2"/>
        <v>0</v>
      </c>
      <c r="AB15" s="166">
        <f t="shared" si="2"/>
        <v>0</v>
      </c>
      <c r="AC15" s="166">
        <f t="shared" si="2"/>
        <v>0</v>
      </c>
      <c r="AD15" s="166">
        <f t="shared" si="2"/>
        <v>0</v>
      </c>
      <c r="AE15" s="166">
        <f t="shared" si="2"/>
        <v>0</v>
      </c>
      <c r="AF15" s="166"/>
      <c r="AG15" s="166">
        <f t="shared" si="3"/>
        <v>0</v>
      </c>
      <c r="AH15" s="166">
        <f t="shared" si="3"/>
        <v>0</v>
      </c>
      <c r="AI15" s="166">
        <f t="shared" si="3"/>
        <v>0</v>
      </c>
      <c r="AJ15" s="166">
        <f t="shared" si="3"/>
        <v>0</v>
      </c>
      <c r="AK15" s="166">
        <f t="shared" si="3"/>
        <v>0</v>
      </c>
    </row>
    <row r="16" spans="2:37" ht="14.5" thickBot="1" x14ac:dyDescent="0.35">
      <c r="B16" s="97">
        <v>9</v>
      </c>
      <c r="C16" s="12" t="s">
        <v>94</v>
      </c>
      <c r="D16" s="19" t="s">
        <v>95</v>
      </c>
      <c r="E16" s="102" t="s">
        <v>59</v>
      </c>
      <c r="F16" s="103">
        <v>2</v>
      </c>
      <c r="G16" s="100"/>
      <c r="H16" s="25">
        <f>SUM(H13:H15)</f>
        <v>4.0439999999999997E-2</v>
      </c>
      <c r="I16" s="26">
        <f>SUM(I13:I15)</f>
        <v>4.0439999999999997E-2</v>
      </c>
      <c r="J16" s="26">
        <f>SUM(J13:J15)</f>
        <v>4.0439999999999997E-2</v>
      </c>
      <c r="K16" s="26">
        <f>SUM(K13:K15)</f>
        <v>4.0439999999999997E-2</v>
      </c>
      <c r="L16" s="27">
        <f>SUM(L13:L15)</f>
        <v>4.0439999999999997E-2</v>
      </c>
      <c r="M16" s="100"/>
      <c r="N16" s="25">
        <f>SUM(N13:N15)</f>
        <v>4.0439999999999997E-2</v>
      </c>
      <c r="O16" s="26">
        <f>SUM(O13:O15)</f>
        <v>4.0439999999999997E-2</v>
      </c>
      <c r="P16" s="26">
        <f>SUM(P13:P15)</f>
        <v>4.0439999999999997E-2</v>
      </c>
      <c r="Q16" s="26">
        <f>SUM(Q13:Q15)</f>
        <v>4.0439999999999997E-2</v>
      </c>
      <c r="R16" s="27">
        <f>SUM(R13:R15)</f>
        <v>4.0439999999999997E-2</v>
      </c>
      <c r="S16" s="4"/>
      <c r="T16" s="28" t="s">
        <v>96</v>
      </c>
      <c r="U16" s="29"/>
      <c r="W16" s="92"/>
      <c r="Z16" s="166"/>
      <c r="AA16" s="166"/>
      <c r="AB16" s="166"/>
      <c r="AC16" s="166"/>
      <c r="AD16" s="166"/>
      <c r="AE16" s="166"/>
      <c r="AF16" s="166"/>
      <c r="AG16" s="166"/>
      <c r="AH16" s="166"/>
      <c r="AI16" s="166"/>
      <c r="AJ16" s="166"/>
      <c r="AK16" s="166"/>
    </row>
    <row r="17" spans="2:37" ht="14.5" thickBot="1" x14ac:dyDescent="0.35">
      <c r="B17" s="104">
        <v>10</v>
      </c>
      <c r="C17" s="105" t="s">
        <v>97</v>
      </c>
      <c r="D17" s="30" t="s">
        <v>98</v>
      </c>
      <c r="E17" s="106" t="s">
        <v>85</v>
      </c>
      <c r="F17" s="107">
        <v>0</v>
      </c>
      <c r="G17" s="31" t="s">
        <v>86</v>
      </c>
      <c r="H17" s="32"/>
      <c r="I17" s="32"/>
      <c r="J17" s="32"/>
      <c r="K17" s="32"/>
      <c r="L17" s="32"/>
      <c r="M17" s="31" t="s">
        <v>86</v>
      </c>
      <c r="N17" s="32"/>
      <c r="O17" s="32"/>
      <c r="P17" s="32"/>
      <c r="Q17" s="32"/>
      <c r="R17" s="32"/>
      <c r="S17" s="4"/>
      <c r="T17" s="33"/>
      <c r="U17" s="34" t="s">
        <v>87</v>
      </c>
      <c r="W17" s="92">
        <f t="shared" si="1"/>
        <v>0</v>
      </c>
      <c r="Z17" s="166">
        <f>IF(ISTEXT(G17),0,1)</f>
        <v>0</v>
      </c>
      <c r="AA17" s="166"/>
      <c r="AB17" s="166"/>
      <c r="AC17" s="166"/>
      <c r="AD17" s="166"/>
      <c r="AE17" s="166"/>
      <c r="AF17" s="166">
        <f>IF(ISTEXT(M17),0,1)</f>
        <v>0</v>
      </c>
      <c r="AG17" s="166"/>
      <c r="AH17" s="166"/>
      <c r="AI17" s="166"/>
      <c r="AJ17" s="166"/>
      <c r="AK17" s="166"/>
    </row>
    <row r="18" spans="2:37" ht="14.5" thickBot="1" x14ac:dyDescent="0.35">
      <c r="B18" s="110"/>
      <c r="C18" s="35"/>
      <c r="D18" s="4"/>
      <c r="E18" s="4"/>
      <c r="F18" s="4"/>
      <c r="G18" s="4"/>
      <c r="H18" s="32"/>
      <c r="I18" s="32"/>
      <c r="J18" s="32"/>
      <c r="K18" s="32"/>
      <c r="L18" s="32"/>
      <c r="M18" s="4"/>
      <c r="N18" s="32"/>
      <c r="O18" s="32"/>
      <c r="P18" s="32"/>
      <c r="Q18" s="32"/>
      <c r="R18" s="32"/>
      <c r="S18" s="4"/>
      <c r="T18" s="160"/>
      <c r="U18" s="160"/>
      <c r="W18" s="92"/>
      <c r="Z18" s="166"/>
      <c r="AA18" s="166"/>
      <c r="AB18" s="166"/>
      <c r="AC18" s="166"/>
      <c r="AD18" s="166"/>
      <c r="AE18" s="166"/>
      <c r="AF18" s="166"/>
      <c r="AG18" s="166"/>
      <c r="AH18" s="166"/>
      <c r="AI18" s="166"/>
      <c r="AJ18" s="166"/>
      <c r="AK18" s="166"/>
    </row>
    <row r="19" spans="2:37" ht="14.5" thickBot="1" x14ac:dyDescent="0.35">
      <c r="B19" s="10" t="s">
        <v>99</v>
      </c>
      <c r="C19" s="11" t="s">
        <v>100</v>
      </c>
      <c r="D19" s="4"/>
      <c r="E19" s="4"/>
      <c r="F19" s="4"/>
      <c r="G19" s="4"/>
      <c r="H19" s="32"/>
      <c r="I19" s="32"/>
      <c r="J19" s="32"/>
      <c r="K19" s="32"/>
      <c r="L19" s="32"/>
      <c r="M19" s="4"/>
      <c r="N19" s="32"/>
      <c r="O19" s="32"/>
      <c r="P19" s="32"/>
      <c r="Q19" s="32"/>
      <c r="R19" s="32"/>
      <c r="S19" s="4"/>
      <c r="T19" s="160"/>
      <c r="U19" s="160"/>
      <c r="W19" s="92"/>
      <c r="Z19" s="166"/>
      <c r="AA19" s="166"/>
      <c r="AB19" s="166"/>
      <c r="AC19" s="166"/>
      <c r="AD19" s="166"/>
      <c r="AE19" s="166"/>
      <c r="AF19" s="166"/>
      <c r="AG19" s="166"/>
      <c r="AH19" s="166"/>
      <c r="AI19" s="166"/>
      <c r="AJ19" s="166"/>
      <c r="AK19" s="166"/>
    </row>
    <row r="20" spans="2:37" x14ac:dyDescent="0.3">
      <c r="B20" s="97">
        <v>11</v>
      </c>
      <c r="C20" s="12" t="s">
        <v>101</v>
      </c>
      <c r="D20" s="13" t="s">
        <v>102</v>
      </c>
      <c r="E20" s="98" t="s">
        <v>59</v>
      </c>
      <c r="F20" s="99">
        <v>2</v>
      </c>
      <c r="G20" s="100"/>
      <c r="H20" s="14">
        <v>5.8320114702029469E-2</v>
      </c>
      <c r="I20" s="15">
        <v>5.993481498579991E-2</v>
      </c>
      <c r="J20" s="15">
        <v>6.2208439435580944E-2</v>
      </c>
      <c r="K20" s="15">
        <v>6.4293283002843052E-2</v>
      </c>
      <c r="L20" s="16">
        <v>6.6021582530624498E-2</v>
      </c>
      <c r="M20" s="100"/>
      <c r="N20" s="14">
        <v>5.8320114702029469E-2</v>
      </c>
      <c r="O20" s="15">
        <v>5.993481498579991E-2</v>
      </c>
      <c r="P20" s="15">
        <v>6.2208439435580944E-2</v>
      </c>
      <c r="Q20" s="15">
        <v>6.4293283002843052E-2</v>
      </c>
      <c r="R20" s="16">
        <v>6.6021582530624498E-2</v>
      </c>
      <c r="S20" s="4"/>
      <c r="T20" s="36"/>
      <c r="U20" s="37"/>
      <c r="W20" s="92">
        <f t="shared" si="1"/>
        <v>0</v>
      </c>
      <c r="Z20" s="166"/>
      <c r="AA20" s="166">
        <f t="shared" ref="AA20:AE22" si="4">IF(ISNUMBER(H20),0,1)</f>
        <v>0</v>
      </c>
      <c r="AB20" s="166">
        <f t="shared" si="4"/>
        <v>0</v>
      </c>
      <c r="AC20" s="166">
        <f t="shared" si="4"/>
        <v>0</v>
      </c>
      <c r="AD20" s="166">
        <f t="shared" si="4"/>
        <v>0</v>
      </c>
      <c r="AE20" s="166">
        <f t="shared" si="4"/>
        <v>0</v>
      </c>
      <c r="AF20" s="166"/>
      <c r="AG20" s="166">
        <f t="shared" ref="AG20:AK22" si="5">IF(ISNUMBER(N20),0,1)</f>
        <v>0</v>
      </c>
      <c r="AH20" s="166">
        <f t="shared" si="5"/>
        <v>0</v>
      </c>
      <c r="AI20" s="166">
        <f t="shared" si="5"/>
        <v>0</v>
      </c>
      <c r="AJ20" s="166">
        <f t="shared" si="5"/>
        <v>0</v>
      </c>
      <c r="AK20" s="166">
        <f t="shared" si="5"/>
        <v>0</v>
      </c>
    </row>
    <row r="21" spans="2:37" x14ac:dyDescent="0.3">
      <c r="B21" s="97">
        <v>12</v>
      </c>
      <c r="C21" s="12" t="s">
        <v>103</v>
      </c>
      <c r="D21" s="19" t="s">
        <v>104</v>
      </c>
      <c r="E21" s="102" t="s">
        <v>59</v>
      </c>
      <c r="F21" s="103">
        <v>2</v>
      </c>
      <c r="G21" s="100"/>
      <c r="H21" s="20">
        <v>0</v>
      </c>
      <c r="I21" s="21">
        <v>0</v>
      </c>
      <c r="J21" s="21">
        <v>0</v>
      </c>
      <c r="K21" s="21">
        <v>0</v>
      </c>
      <c r="L21" s="22">
        <v>0</v>
      </c>
      <c r="M21" s="100"/>
      <c r="N21" s="20">
        <v>0</v>
      </c>
      <c r="O21" s="21">
        <v>0</v>
      </c>
      <c r="P21" s="21">
        <v>0</v>
      </c>
      <c r="Q21" s="21">
        <v>0</v>
      </c>
      <c r="R21" s="22">
        <v>0</v>
      </c>
      <c r="S21" s="4"/>
      <c r="T21" s="23"/>
      <c r="U21" s="24"/>
      <c r="W21" s="92">
        <f t="shared" si="1"/>
        <v>0</v>
      </c>
      <c r="Z21" s="166"/>
      <c r="AA21" s="166">
        <f t="shared" si="4"/>
        <v>0</v>
      </c>
      <c r="AB21" s="166">
        <f t="shared" si="4"/>
        <v>0</v>
      </c>
      <c r="AC21" s="166">
        <f t="shared" si="4"/>
        <v>0</v>
      </c>
      <c r="AD21" s="166">
        <f t="shared" si="4"/>
        <v>0</v>
      </c>
      <c r="AE21" s="166">
        <f t="shared" si="4"/>
        <v>0</v>
      </c>
      <c r="AF21" s="166"/>
      <c r="AG21" s="166">
        <f t="shared" si="5"/>
        <v>0</v>
      </c>
      <c r="AH21" s="166">
        <f t="shared" si="5"/>
        <v>0</v>
      </c>
      <c r="AI21" s="166">
        <f t="shared" si="5"/>
        <v>0</v>
      </c>
      <c r="AJ21" s="166">
        <f t="shared" si="5"/>
        <v>0</v>
      </c>
      <c r="AK21" s="166">
        <f t="shared" si="5"/>
        <v>0</v>
      </c>
    </row>
    <row r="22" spans="2:37" x14ac:dyDescent="0.3">
      <c r="B22" s="97">
        <v>13</v>
      </c>
      <c r="C22" s="12" t="s">
        <v>105</v>
      </c>
      <c r="D22" s="19" t="s">
        <v>106</v>
      </c>
      <c r="E22" s="102" t="s">
        <v>59</v>
      </c>
      <c r="F22" s="103">
        <v>2</v>
      </c>
      <c r="G22" s="100"/>
      <c r="H22" s="20">
        <v>0</v>
      </c>
      <c r="I22" s="21">
        <v>0</v>
      </c>
      <c r="J22" s="21">
        <v>0</v>
      </c>
      <c r="K22" s="21">
        <v>0</v>
      </c>
      <c r="L22" s="22">
        <v>0</v>
      </c>
      <c r="M22" s="100"/>
      <c r="N22" s="20">
        <v>0</v>
      </c>
      <c r="O22" s="21">
        <v>0</v>
      </c>
      <c r="P22" s="21">
        <v>0</v>
      </c>
      <c r="Q22" s="21">
        <v>0</v>
      </c>
      <c r="R22" s="22">
        <v>0</v>
      </c>
      <c r="S22" s="4"/>
      <c r="T22" s="23"/>
      <c r="U22" s="24"/>
      <c r="W22" s="92">
        <f t="shared" si="1"/>
        <v>0</v>
      </c>
      <c r="Z22" s="166"/>
      <c r="AA22" s="166">
        <f t="shared" si="4"/>
        <v>0</v>
      </c>
      <c r="AB22" s="166">
        <f t="shared" si="4"/>
        <v>0</v>
      </c>
      <c r="AC22" s="166">
        <f t="shared" si="4"/>
        <v>0</v>
      </c>
      <c r="AD22" s="166">
        <f t="shared" si="4"/>
        <v>0</v>
      </c>
      <c r="AE22" s="166">
        <f t="shared" si="4"/>
        <v>0</v>
      </c>
      <c r="AF22" s="166"/>
      <c r="AG22" s="166">
        <f t="shared" si="5"/>
        <v>0</v>
      </c>
      <c r="AH22" s="166">
        <f t="shared" si="5"/>
        <v>0</v>
      </c>
      <c r="AI22" s="166">
        <f t="shared" si="5"/>
        <v>0</v>
      </c>
      <c r="AJ22" s="166">
        <f t="shared" si="5"/>
        <v>0</v>
      </c>
      <c r="AK22" s="166">
        <f t="shared" si="5"/>
        <v>0</v>
      </c>
    </row>
    <row r="23" spans="2:37" ht="14.5" thickBot="1" x14ac:dyDescent="0.35">
      <c r="B23" s="97">
        <v>14</v>
      </c>
      <c r="C23" s="12" t="s">
        <v>107</v>
      </c>
      <c r="D23" s="19" t="s">
        <v>108</v>
      </c>
      <c r="E23" s="102" t="s">
        <v>59</v>
      </c>
      <c r="F23" s="103">
        <v>2</v>
      </c>
      <c r="G23" s="100"/>
      <c r="H23" s="25">
        <f>SUM(H20:H22)</f>
        <v>5.8320114702029469E-2</v>
      </c>
      <c r="I23" s="26">
        <f>SUM(I20:I22)</f>
        <v>5.993481498579991E-2</v>
      </c>
      <c r="J23" s="26">
        <f>SUM(J20:J22)</f>
        <v>6.2208439435580944E-2</v>
      </c>
      <c r="K23" s="26">
        <f>SUM(K20:K22)</f>
        <v>6.4293283002843052E-2</v>
      </c>
      <c r="L23" s="27">
        <f>SUM(L20:L22)</f>
        <v>6.6021582530624498E-2</v>
      </c>
      <c r="M23" s="100"/>
      <c r="N23" s="25">
        <f>SUM(N20:N22)</f>
        <v>5.8320114702029469E-2</v>
      </c>
      <c r="O23" s="26">
        <f>SUM(O20:O22)</f>
        <v>5.993481498579991E-2</v>
      </c>
      <c r="P23" s="26">
        <f>SUM(P20:P22)</f>
        <v>6.2208439435580944E-2</v>
      </c>
      <c r="Q23" s="26">
        <f>SUM(Q20:Q22)</f>
        <v>6.4293283002843052E-2</v>
      </c>
      <c r="R23" s="27">
        <f>SUM(R20:R22)</f>
        <v>6.6021582530624498E-2</v>
      </c>
      <c r="S23" s="4"/>
      <c r="T23" s="28" t="s">
        <v>109</v>
      </c>
      <c r="U23" s="29"/>
      <c r="W23" s="92"/>
      <c r="Z23" s="166"/>
      <c r="AA23" s="166"/>
      <c r="AB23" s="166"/>
      <c r="AC23" s="166"/>
      <c r="AD23" s="166"/>
      <c r="AE23" s="166"/>
      <c r="AF23" s="166"/>
      <c r="AG23" s="166"/>
      <c r="AH23" s="166"/>
      <c r="AI23" s="166"/>
      <c r="AJ23" s="166"/>
      <c r="AK23" s="166"/>
    </row>
    <row r="24" spans="2:37" ht="14.5" thickBot="1" x14ac:dyDescent="0.35">
      <c r="B24" s="104">
        <v>15</v>
      </c>
      <c r="C24" s="105" t="s">
        <v>110</v>
      </c>
      <c r="D24" s="30" t="s">
        <v>111</v>
      </c>
      <c r="E24" s="106" t="s">
        <v>85</v>
      </c>
      <c r="F24" s="107">
        <v>0</v>
      </c>
      <c r="G24" s="31" t="s">
        <v>86</v>
      </c>
      <c r="H24" s="32"/>
      <c r="I24" s="32"/>
      <c r="J24" s="32"/>
      <c r="K24" s="32"/>
      <c r="L24" s="32"/>
      <c r="M24" s="31" t="s">
        <v>86</v>
      </c>
      <c r="N24" s="32"/>
      <c r="O24" s="32"/>
      <c r="P24" s="32"/>
      <c r="Q24" s="32"/>
      <c r="R24" s="32"/>
      <c r="S24" s="4"/>
      <c r="T24" s="33"/>
      <c r="U24" s="34" t="s">
        <v>87</v>
      </c>
      <c r="W24" s="92">
        <f t="shared" si="1"/>
        <v>0</v>
      </c>
      <c r="Z24" s="166">
        <f>IF(ISTEXT(G24),0,1)</f>
        <v>0</v>
      </c>
      <c r="AA24" s="166"/>
      <c r="AB24" s="166"/>
      <c r="AC24" s="166"/>
      <c r="AD24" s="166"/>
      <c r="AE24" s="166"/>
      <c r="AF24" s="166">
        <f>IF(ISTEXT(M24),0,1)</f>
        <v>0</v>
      </c>
      <c r="AG24" s="166"/>
      <c r="AH24" s="166"/>
      <c r="AI24" s="166"/>
      <c r="AJ24" s="166"/>
      <c r="AK24" s="166"/>
    </row>
    <row r="25" spans="2:37" ht="15" customHeight="1" thickBot="1" x14ac:dyDescent="0.35">
      <c r="B25" s="110"/>
      <c r="C25" s="38"/>
      <c r="D25" s="4"/>
      <c r="E25" s="4"/>
      <c r="F25" s="4"/>
      <c r="G25" s="4"/>
      <c r="H25" s="32"/>
      <c r="I25" s="32"/>
      <c r="J25" s="32"/>
      <c r="K25" s="32"/>
      <c r="L25" s="32"/>
      <c r="M25" s="4"/>
      <c r="N25" s="32"/>
      <c r="O25" s="32"/>
      <c r="P25" s="32"/>
      <c r="Q25" s="32"/>
      <c r="R25" s="32"/>
      <c r="S25" s="4"/>
      <c r="T25" s="160"/>
      <c r="U25" s="160"/>
      <c r="W25" s="92"/>
      <c r="Z25" s="166"/>
      <c r="AA25" s="166"/>
      <c r="AB25" s="166"/>
      <c r="AC25" s="166"/>
      <c r="AD25" s="166"/>
      <c r="AE25" s="166"/>
      <c r="AF25" s="166"/>
      <c r="AG25" s="166"/>
      <c r="AH25" s="166"/>
      <c r="AI25" s="166"/>
      <c r="AJ25" s="166"/>
      <c r="AK25" s="166"/>
    </row>
    <row r="26" spans="2:37" ht="14.5" thickBot="1" x14ac:dyDescent="0.35">
      <c r="B26" s="10" t="s">
        <v>112</v>
      </c>
      <c r="C26" s="11" t="s">
        <v>32</v>
      </c>
      <c r="D26" s="4"/>
      <c r="E26" s="4"/>
      <c r="F26" s="4"/>
      <c r="G26" s="4"/>
      <c r="H26" s="32"/>
      <c r="I26" s="32"/>
      <c r="J26" s="32"/>
      <c r="K26" s="32"/>
      <c r="L26" s="32"/>
      <c r="M26" s="4"/>
      <c r="N26" s="32"/>
      <c r="O26" s="32"/>
      <c r="P26" s="32"/>
      <c r="Q26" s="32"/>
      <c r="R26" s="32"/>
      <c r="S26" s="4"/>
      <c r="T26" s="160"/>
      <c r="U26" s="160"/>
      <c r="W26" s="92"/>
      <c r="Z26" s="166"/>
      <c r="AA26" s="166"/>
      <c r="AB26" s="166"/>
      <c r="AC26" s="166"/>
      <c r="AD26" s="166"/>
      <c r="AE26" s="166"/>
      <c r="AF26" s="166"/>
      <c r="AG26" s="166"/>
      <c r="AH26" s="166"/>
      <c r="AI26" s="166"/>
      <c r="AJ26" s="166"/>
      <c r="AK26" s="166"/>
    </row>
    <row r="27" spans="2:37" x14ac:dyDescent="0.3">
      <c r="B27" s="97">
        <v>16</v>
      </c>
      <c r="C27" s="12" t="s">
        <v>38</v>
      </c>
      <c r="D27" s="13" t="s">
        <v>113</v>
      </c>
      <c r="E27" s="98" t="s">
        <v>59</v>
      </c>
      <c r="F27" s="99">
        <v>2</v>
      </c>
      <c r="G27" s="100"/>
      <c r="H27" s="14">
        <v>0.75107307728231998</v>
      </c>
      <c r="I27" s="15">
        <v>0.75679468440345177</v>
      </c>
      <c r="J27" s="15">
        <v>0.7206696870829814</v>
      </c>
      <c r="K27" s="15">
        <v>0.67434982615290284</v>
      </c>
      <c r="L27" s="16">
        <v>0.66516184076721085</v>
      </c>
      <c r="M27" s="100"/>
      <c r="N27" s="14">
        <v>0.75107307728231998</v>
      </c>
      <c r="O27" s="15">
        <v>0.75679468440345177</v>
      </c>
      <c r="P27" s="15">
        <v>0.7206696870829814</v>
      </c>
      <c r="Q27" s="15">
        <v>0.67434982615290284</v>
      </c>
      <c r="R27" s="16">
        <v>0.66516184076721085</v>
      </c>
      <c r="S27" s="4"/>
      <c r="T27" s="36"/>
      <c r="U27" s="37"/>
      <c r="W27" s="92">
        <f t="shared" si="1"/>
        <v>0</v>
      </c>
      <c r="Z27" s="166"/>
      <c r="AA27" s="166">
        <f t="shared" ref="AA27:AE29" si="6">IF(ISNUMBER(H27),0,1)</f>
        <v>0</v>
      </c>
      <c r="AB27" s="166">
        <f t="shared" si="6"/>
        <v>0</v>
      </c>
      <c r="AC27" s="166">
        <f t="shared" si="6"/>
        <v>0</v>
      </c>
      <c r="AD27" s="166">
        <f t="shared" si="6"/>
        <v>0</v>
      </c>
      <c r="AE27" s="166">
        <f t="shared" si="6"/>
        <v>0</v>
      </c>
      <c r="AF27" s="166"/>
      <c r="AG27" s="166">
        <f t="shared" ref="AG27:AK29" si="7">IF(ISNUMBER(N27),0,1)</f>
        <v>0</v>
      </c>
      <c r="AH27" s="166">
        <f t="shared" si="7"/>
        <v>0</v>
      </c>
      <c r="AI27" s="166">
        <f t="shared" si="7"/>
        <v>0</v>
      </c>
      <c r="AJ27" s="166">
        <f t="shared" si="7"/>
        <v>0</v>
      </c>
      <c r="AK27" s="166">
        <f t="shared" si="7"/>
        <v>0</v>
      </c>
    </row>
    <row r="28" spans="2:37" x14ac:dyDescent="0.3">
      <c r="B28" s="97">
        <v>17</v>
      </c>
      <c r="C28" s="12" t="s">
        <v>39</v>
      </c>
      <c r="D28" s="19" t="s">
        <v>114</v>
      </c>
      <c r="E28" s="102" t="s">
        <v>59</v>
      </c>
      <c r="F28" s="103">
        <v>2</v>
      </c>
      <c r="G28" s="100"/>
      <c r="H28" s="20">
        <v>0</v>
      </c>
      <c r="I28" s="21">
        <v>0</v>
      </c>
      <c r="J28" s="21">
        <v>0</v>
      </c>
      <c r="K28" s="21">
        <v>0</v>
      </c>
      <c r="L28" s="22">
        <v>0</v>
      </c>
      <c r="M28" s="100"/>
      <c r="N28" s="20">
        <v>0</v>
      </c>
      <c r="O28" s="21">
        <v>0</v>
      </c>
      <c r="P28" s="21">
        <v>0</v>
      </c>
      <c r="Q28" s="21">
        <v>0</v>
      </c>
      <c r="R28" s="22">
        <v>0</v>
      </c>
      <c r="S28" s="4"/>
      <c r="T28" s="23"/>
      <c r="U28" s="24"/>
      <c r="W28" s="92">
        <f t="shared" si="1"/>
        <v>0</v>
      </c>
      <c r="Z28" s="166"/>
      <c r="AA28" s="166">
        <f t="shared" si="6"/>
        <v>0</v>
      </c>
      <c r="AB28" s="166">
        <f t="shared" si="6"/>
        <v>0</v>
      </c>
      <c r="AC28" s="166">
        <f t="shared" si="6"/>
        <v>0</v>
      </c>
      <c r="AD28" s="166">
        <f t="shared" si="6"/>
        <v>0</v>
      </c>
      <c r="AE28" s="166">
        <f t="shared" si="6"/>
        <v>0</v>
      </c>
      <c r="AF28" s="166"/>
      <c r="AG28" s="166">
        <f t="shared" si="7"/>
        <v>0</v>
      </c>
      <c r="AH28" s="166">
        <f t="shared" si="7"/>
        <v>0</v>
      </c>
      <c r="AI28" s="166">
        <f t="shared" si="7"/>
        <v>0</v>
      </c>
      <c r="AJ28" s="166">
        <f t="shared" si="7"/>
        <v>0</v>
      </c>
      <c r="AK28" s="166">
        <f t="shared" si="7"/>
        <v>0</v>
      </c>
    </row>
    <row r="29" spans="2:37" x14ac:dyDescent="0.3">
      <c r="B29" s="97">
        <v>18</v>
      </c>
      <c r="C29" s="12" t="s">
        <v>40</v>
      </c>
      <c r="D29" s="19" t="s">
        <v>115</v>
      </c>
      <c r="E29" s="102" t="s">
        <v>59</v>
      </c>
      <c r="F29" s="103">
        <v>2</v>
      </c>
      <c r="G29" s="100"/>
      <c r="H29" s="20">
        <v>0</v>
      </c>
      <c r="I29" s="21">
        <v>0</v>
      </c>
      <c r="J29" s="21">
        <v>0</v>
      </c>
      <c r="K29" s="21">
        <v>0</v>
      </c>
      <c r="L29" s="22">
        <v>0</v>
      </c>
      <c r="M29" s="100"/>
      <c r="N29" s="20">
        <v>0</v>
      </c>
      <c r="O29" s="21">
        <v>0</v>
      </c>
      <c r="P29" s="21">
        <v>0</v>
      </c>
      <c r="Q29" s="21">
        <v>0</v>
      </c>
      <c r="R29" s="22">
        <v>0</v>
      </c>
      <c r="S29" s="4"/>
      <c r="T29" s="23"/>
      <c r="U29" s="24"/>
      <c r="W29" s="92">
        <f t="shared" si="1"/>
        <v>0</v>
      </c>
      <c r="Z29" s="166"/>
      <c r="AA29" s="166">
        <f t="shared" si="6"/>
        <v>0</v>
      </c>
      <c r="AB29" s="166">
        <f t="shared" si="6"/>
        <v>0</v>
      </c>
      <c r="AC29" s="166">
        <f t="shared" si="6"/>
        <v>0</v>
      </c>
      <c r="AD29" s="166">
        <f t="shared" si="6"/>
        <v>0</v>
      </c>
      <c r="AE29" s="166">
        <f t="shared" si="6"/>
        <v>0</v>
      </c>
      <c r="AF29" s="166"/>
      <c r="AG29" s="166">
        <f t="shared" si="7"/>
        <v>0</v>
      </c>
      <c r="AH29" s="166">
        <f t="shared" si="7"/>
        <v>0</v>
      </c>
      <c r="AI29" s="166">
        <f t="shared" si="7"/>
        <v>0</v>
      </c>
      <c r="AJ29" s="166">
        <f t="shared" si="7"/>
        <v>0</v>
      </c>
      <c r="AK29" s="166">
        <f t="shared" si="7"/>
        <v>0</v>
      </c>
    </row>
    <row r="30" spans="2:37" ht="14.5" thickBot="1" x14ac:dyDescent="0.35">
      <c r="B30" s="113">
        <v>19</v>
      </c>
      <c r="C30" s="39" t="s">
        <v>41</v>
      </c>
      <c r="D30" s="40" t="s">
        <v>116</v>
      </c>
      <c r="E30" s="114" t="s">
        <v>59</v>
      </c>
      <c r="F30" s="115">
        <v>2</v>
      </c>
      <c r="G30" s="100"/>
      <c r="H30" s="25">
        <f>SUM(H27:H29)</f>
        <v>0.75107307728231998</v>
      </c>
      <c r="I30" s="26">
        <f>SUM(I27:I29)</f>
        <v>0.75679468440345177</v>
      </c>
      <c r="J30" s="26">
        <f>SUM(J27:J29)</f>
        <v>0.7206696870829814</v>
      </c>
      <c r="K30" s="26">
        <f>SUM(K27:K29)</f>
        <v>0.67434982615290284</v>
      </c>
      <c r="L30" s="27">
        <f>SUM(L27:L29)</f>
        <v>0.66516184076721085</v>
      </c>
      <c r="M30" s="100"/>
      <c r="N30" s="25">
        <f>SUM(N27:N29)</f>
        <v>0.75107307728231998</v>
      </c>
      <c r="O30" s="26">
        <f>SUM(O27:O29)</f>
        <v>0.75679468440345177</v>
      </c>
      <c r="P30" s="26">
        <f>SUM(P27:P29)</f>
        <v>0.7206696870829814</v>
      </c>
      <c r="Q30" s="26">
        <f>SUM(Q27:Q29)</f>
        <v>0.67434982615290284</v>
      </c>
      <c r="R30" s="27">
        <f>SUM(R27:R29)</f>
        <v>0.66516184076721085</v>
      </c>
      <c r="S30" s="4"/>
      <c r="T30" s="41" t="s">
        <v>117</v>
      </c>
      <c r="U30" s="42"/>
      <c r="W30" s="92"/>
      <c r="Z30" s="166"/>
      <c r="AA30" s="166"/>
      <c r="AB30" s="166"/>
      <c r="AC30" s="166"/>
      <c r="AD30" s="166"/>
      <c r="AE30" s="166"/>
      <c r="AF30" s="166"/>
      <c r="AG30" s="166"/>
      <c r="AH30" s="166"/>
      <c r="AI30" s="166"/>
      <c r="AJ30" s="166"/>
      <c r="AK30" s="166"/>
    </row>
    <row r="31" spans="2:37" x14ac:dyDescent="0.3">
      <c r="B31" s="110"/>
      <c r="C31" s="35"/>
      <c r="D31" s="146"/>
      <c r="E31" s="146"/>
      <c r="F31" s="146"/>
      <c r="G31" s="4"/>
      <c r="H31" s="4"/>
      <c r="I31" s="4"/>
      <c r="J31" s="4"/>
      <c r="K31" s="4"/>
      <c r="L31" s="4"/>
      <c r="M31" s="4"/>
      <c r="N31" s="4"/>
      <c r="O31" s="4"/>
      <c r="P31" s="4"/>
      <c r="Q31" s="4"/>
      <c r="R31" s="4"/>
      <c r="S31" s="4"/>
      <c r="T31" s="4"/>
      <c r="Z31" s="167">
        <f>SUM(Z6:AK30)</f>
        <v>0</v>
      </c>
    </row>
    <row r="32" spans="2:37" x14ac:dyDescent="0.3">
      <c r="B32" s="58" t="s">
        <v>118</v>
      </c>
      <c r="C32" s="59"/>
      <c r="D32" s="59"/>
      <c r="E32" s="59"/>
      <c r="F32" s="59"/>
      <c r="G32" s="59"/>
      <c r="H32" s="59"/>
      <c r="I32" s="59"/>
      <c r="J32" s="59"/>
      <c r="K32" s="59"/>
      <c r="L32" s="43"/>
      <c r="M32" s="43"/>
      <c r="N32" s="4"/>
      <c r="O32" s="4"/>
      <c r="P32" s="4"/>
      <c r="Q32" s="4"/>
      <c r="R32" s="4"/>
      <c r="S32" s="4"/>
      <c r="T32" s="4"/>
    </row>
    <row r="33" spans="2:20" x14ac:dyDescent="0.3">
      <c r="B33" s="60"/>
      <c r="C33" s="117" t="s">
        <v>119</v>
      </c>
      <c r="D33" s="117"/>
      <c r="E33" s="59"/>
      <c r="F33" s="59"/>
      <c r="G33" s="59"/>
      <c r="H33" s="59"/>
      <c r="I33" s="59"/>
      <c r="J33" s="59"/>
      <c r="K33" s="59"/>
      <c r="L33" s="43"/>
      <c r="M33" s="43"/>
      <c r="N33" s="4"/>
      <c r="O33" s="4"/>
      <c r="P33" s="4"/>
      <c r="Q33" s="4"/>
      <c r="R33" s="4"/>
      <c r="S33" s="4"/>
      <c r="T33" s="4"/>
    </row>
    <row r="34" spans="2:20" x14ac:dyDescent="0.3">
      <c r="B34" s="61"/>
      <c r="C34" s="117" t="s">
        <v>120</v>
      </c>
      <c r="D34" s="117"/>
      <c r="E34" s="59"/>
      <c r="F34" s="59"/>
      <c r="G34" s="59"/>
      <c r="H34" s="59"/>
      <c r="I34" s="59"/>
      <c r="J34" s="59"/>
      <c r="K34" s="59"/>
      <c r="L34" s="43"/>
      <c r="M34" s="43"/>
      <c r="N34" s="4"/>
      <c r="O34" s="4"/>
      <c r="P34" s="4"/>
      <c r="Q34" s="4"/>
      <c r="R34" s="4"/>
      <c r="S34" s="4"/>
      <c r="T34" s="4"/>
    </row>
    <row r="35" spans="2:20" x14ac:dyDescent="0.3">
      <c r="B35" s="62"/>
      <c r="C35" s="117" t="s">
        <v>121</v>
      </c>
      <c r="D35" s="117"/>
      <c r="E35" s="59"/>
      <c r="F35" s="59"/>
      <c r="G35" s="59"/>
      <c r="H35" s="59"/>
      <c r="I35" s="59"/>
      <c r="J35" s="59"/>
      <c r="K35" s="59"/>
      <c r="L35" s="43"/>
      <c r="M35" s="43"/>
      <c r="N35" s="4"/>
      <c r="O35" s="4"/>
      <c r="P35" s="4"/>
      <c r="Q35" s="4"/>
      <c r="R35" s="4"/>
      <c r="S35" s="4"/>
      <c r="T35" s="4"/>
    </row>
    <row r="36" spans="2:20" x14ac:dyDescent="0.3">
      <c r="B36" s="63"/>
      <c r="C36" s="117" t="s">
        <v>122</v>
      </c>
      <c r="D36" s="117"/>
      <c r="E36" s="59"/>
      <c r="F36" s="59"/>
      <c r="G36" s="59"/>
      <c r="H36" s="59"/>
      <c r="I36" s="59"/>
      <c r="J36" s="59"/>
      <c r="K36" s="59"/>
      <c r="L36" s="43"/>
      <c r="M36" s="43"/>
      <c r="N36" s="4"/>
      <c r="O36" s="4"/>
      <c r="P36" s="4"/>
      <c r="Q36" s="4"/>
      <c r="R36" s="4"/>
      <c r="S36" s="4"/>
      <c r="T36" s="4"/>
    </row>
    <row r="37" spans="2:20" ht="14.5" thickBot="1" x14ac:dyDescent="0.35">
      <c r="B37" s="59"/>
      <c r="C37" s="59"/>
      <c r="D37" s="59"/>
      <c r="E37" s="59"/>
      <c r="F37" s="59"/>
      <c r="G37" s="59"/>
      <c r="H37" s="59"/>
      <c r="I37" s="59"/>
      <c r="J37" s="59"/>
      <c r="K37" s="59"/>
      <c r="L37" s="43"/>
      <c r="M37" s="43"/>
      <c r="N37" s="4"/>
      <c r="O37" s="4"/>
      <c r="P37" s="4"/>
      <c r="Q37" s="4"/>
      <c r="R37" s="4"/>
      <c r="S37" s="4"/>
      <c r="T37" s="4"/>
    </row>
    <row r="38" spans="2:20" ht="15.5" thickBot="1" x14ac:dyDescent="0.35">
      <c r="B38" s="168" t="s">
        <v>123</v>
      </c>
      <c r="C38" s="169"/>
      <c r="D38" s="169"/>
      <c r="E38" s="169"/>
      <c r="F38" s="169"/>
      <c r="G38" s="169"/>
      <c r="H38" s="169"/>
      <c r="I38" s="169"/>
      <c r="J38" s="169"/>
      <c r="K38" s="169"/>
      <c r="L38" s="170"/>
      <c r="M38" s="121"/>
      <c r="N38" s="121"/>
      <c r="O38" s="121"/>
      <c r="P38" s="121"/>
      <c r="Q38" s="121"/>
      <c r="R38" s="121"/>
      <c r="S38" s="4"/>
      <c r="T38" s="4"/>
    </row>
    <row r="39" spans="2:20" ht="15.5" thickBot="1" x14ac:dyDescent="0.35">
      <c r="B39" s="121"/>
      <c r="C39" s="122"/>
      <c r="D39" s="123"/>
      <c r="E39" s="123"/>
      <c r="F39" s="123"/>
      <c r="G39" s="123"/>
      <c r="H39" s="123"/>
      <c r="I39" s="123"/>
      <c r="J39" s="59"/>
      <c r="K39" s="59"/>
      <c r="L39" s="43"/>
      <c r="M39" s="43"/>
      <c r="N39" s="4"/>
      <c r="O39" s="4"/>
      <c r="P39" s="4"/>
      <c r="Q39" s="4"/>
      <c r="R39" s="4"/>
      <c r="S39" s="4"/>
      <c r="T39" s="4"/>
    </row>
    <row r="40" spans="2:20" ht="225" customHeight="1" thickBot="1" x14ac:dyDescent="0.35">
      <c r="B40" s="198" t="s">
        <v>124</v>
      </c>
      <c r="C40" s="199"/>
      <c r="D40" s="199"/>
      <c r="E40" s="199"/>
      <c r="F40" s="199"/>
      <c r="G40" s="199"/>
      <c r="H40" s="199"/>
      <c r="I40" s="199"/>
      <c r="J40" s="199"/>
      <c r="K40" s="199"/>
      <c r="L40" s="200"/>
      <c r="M40" s="124"/>
      <c r="N40" s="124"/>
      <c r="O40" s="124"/>
      <c r="P40" s="124"/>
      <c r="Q40" s="124"/>
      <c r="R40" s="124"/>
      <c r="S40" s="4"/>
      <c r="T40" s="4"/>
    </row>
    <row r="41" spans="2:20" ht="14.5" thickBot="1" x14ac:dyDescent="0.35">
      <c r="B41" s="59"/>
      <c r="C41" s="125"/>
      <c r="D41" s="59"/>
      <c r="E41" s="59"/>
      <c r="F41" s="59"/>
      <c r="G41" s="126"/>
      <c r="H41" s="126"/>
      <c r="I41" s="126"/>
      <c r="J41" s="59"/>
      <c r="K41" s="59"/>
      <c r="L41" s="43"/>
      <c r="M41" s="43"/>
      <c r="N41" s="4"/>
      <c r="O41" s="4"/>
      <c r="P41" s="4"/>
      <c r="Q41" s="4"/>
      <c r="R41" s="4"/>
      <c r="S41" s="4"/>
      <c r="T41" s="4"/>
    </row>
    <row r="42" spans="2:20" ht="15" customHeight="1" x14ac:dyDescent="0.3">
      <c r="B42" s="127" t="s">
        <v>125</v>
      </c>
      <c r="C42" s="201" t="s">
        <v>126</v>
      </c>
      <c r="D42" s="202"/>
      <c r="E42" s="202"/>
      <c r="F42" s="202"/>
      <c r="G42" s="202"/>
      <c r="H42" s="202"/>
      <c r="I42" s="202"/>
      <c r="J42" s="202"/>
      <c r="K42" s="202"/>
      <c r="L42" s="203"/>
      <c r="M42" s="128"/>
      <c r="N42" s="128"/>
      <c r="O42" s="128"/>
      <c r="P42" s="128"/>
      <c r="Q42" s="128"/>
      <c r="R42" s="128"/>
      <c r="S42" s="4"/>
      <c r="T42" s="4"/>
    </row>
    <row r="43" spans="2:20" ht="15" customHeight="1" x14ac:dyDescent="0.3">
      <c r="B43" s="129" t="s">
        <v>127</v>
      </c>
      <c r="C43" s="130" t="str">
        <f>$C$5</f>
        <v>RCV run off rate ~ RPI linked RCV</v>
      </c>
      <c r="D43" s="130"/>
      <c r="E43" s="130"/>
      <c r="F43" s="130"/>
      <c r="G43" s="130"/>
      <c r="H43" s="130"/>
      <c r="I43" s="130"/>
      <c r="J43" s="130"/>
      <c r="K43" s="130"/>
      <c r="L43" s="131"/>
      <c r="M43" s="171"/>
      <c r="N43" s="171"/>
      <c r="O43" s="171"/>
      <c r="P43" s="171"/>
      <c r="Q43" s="171"/>
      <c r="R43" s="171"/>
      <c r="S43" s="4"/>
      <c r="T43" s="4"/>
    </row>
    <row r="44" spans="2:20" ht="30" customHeight="1" x14ac:dyDescent="0.3">
      <c r="B44" s="133">
        <v>1</v>
      </c>
      <c r="C44" s="204" t="s">
        <v>128</v>
      </c>
      <c r="D44" s="205"/>
      <c r="E44" s="205"/>
      <c r="F44" s="205"/>
      <c r="G44" s="205"/>
      <c r="H44" s="205"/>
      <c r="I44" s="205"/>
      <c r="J44" s="205"/>
      <c r="K44" s="205"/>
      <c r="L44" s="206"/>
      <c r="M44" s="132"/>
      <c r="N44" s="132"/>
      <c r="O44" s="132"/>
      <c r="P44" s="132"/>
      <c r="Q44" s="132"/>
      <c r="R44" s="132"/>
      <c r="S44" s="4"/>
      <c r="T44" s="4"/>
    </row>
    <row r="45" spans="2:20" ht="15" customHeight="1" x14ac:dyDescent="0.3">
      <c r="B45" s="133">
        <v>2</v>
      </c>
      <c r="C45" s="204" t="s">
        <v>129</v>
      </c>
      <c r="D45" s="205"/>
      <c r="E45" s="205"/>
      <c r="F45" s="205"/>
      <c r="G45" s="205"/>
      <c r="H45" s="205"/>
      <c r="I45" s="205"/>
      <c r="J45" s="205"/>
      <c r="K45" s="205"/>
      <c r="L45" s="206"/>
      <c r="M45" s="132"/>
      <c r="N45" s="132"/>
      <c r="O45" s="132"/>
      <c r="P45" s="132"/>
      <c r="Q45" s="132"/>
      <c r="R45" s="132"/>
      <c r="S45" s="4"/>
      <c r="T45" s="4"/>
    </row>
    <row r="46" spans="2:20" ht="15" customHeight="1" x14ac:dyDescent="0.3">
      <c r="B46" s="133">
        <v>3</v>
      </c>
      <c r="C46" s="204" t="s">
        <v>130</v>
      </c>
      <c r="D46" s="205"/>
      <c r="E46" s="205"/>
      <c r="F46" s="205"/>
      <c r="G46" s="205"/>
      <c r="H46" s="205"/>
      <c r="I46" s="205"/>
      <c r="J46" s="205"/>
      <c r="K46" s="205"/>
      <c r="L46" s="206"/>
      <c r="M46" s="132"/>
      <c r="N46" s="132"/>
      <c r="O46" s="132"/>
      <c r="P46" s="132"/>
      <c r="Q46" s="132"/>
      <c r="R46" s="132"/>
      <c r="S46" s="4"/>
      <c r="T46" s="4"/>
    </row>
    <row r="47" spans="2:20" ht="15" customHeight="1" x14ac:dyDescent="0.3">
      <c r="B47" s="133">
        <v>4</v>
      </c>
      <c r="C47" s="204" t="s">
        <v>131</v>
      </c>
      <c r="D47" s="205"/>
      <c r="E47" s="205"/>
      <c r="F47" s="205"/>
      <c r="G47" s="205"/>
      <c r="H47" s="205"/>
      <c r="I47" s="205"/>
      <c r="J47" s="205"/>
      <c r="K47" s="205"/>
      <c r="L47" s="206"/>
      <c r="M47" s="132"/>
      <c r="N47" s="132"/>
      <c r="O47" s="132"/>
      <c r="P47" s="132"/>
      <c r="Q47" s="132"/>
      <c r="R47" s="132"/>
      <c r="S47" s="4"/>
      <c r="T47" s="4"/>
    </row>
    <row r="48" spans="2:20" ht="30" customHeight="1" x14ac:dyDescent="0.3">
      <c r="B48" s="133">
        <v>5</v>
      </c>
      <c r="C48" s="204" t="s">
        <v>132</v>
      </c>
      <c r="D48" s="205"/>
      <c r="E48" s="205"/>
      <c r="F48" s="205"/>
      <c r="G48" s="205"/>
      <c r="H48" s="205"/>
      <c r="I48" s="205"/>
      <c r="J48" s="205"/>
      <c r="K48" s="205"/>
      <c r="L48" s="206"/>
      <c r="M48" s="132"/>
      <c r="N48" s="132"/>
      <c r="O48" s="132"/>
      <c r="P48" s="132"/>
      <c r="Q48" s="132"/>
      <c r="R48" s="132"/>
      <c r="S48" s="4"/>
      <c r="T48" s="4"/>
    </row>
    <row r="49" spans="2:20" ht="15" customHeight="1" x14ac:dyDescent="0.3">
      <c r="B49" s="129" t="s">
        <v>133</v>
      </c>
      <c r="C49" s="130" t="str">
        <f>$C$12</f>
        <v>RCV run off rate ~ CPI/CPI(H) linked RCV</v>
      </c>
      <c r="D49" s="130"/>
      <c r="E49" s="130"/>
      <c r="F49" s="130"/>
      <c r="G49" s="130"/>
      <c r="H49" s="130"/>
      <c r="I49" s="130"/>
      <c r="J49" s="130"/>
      <c r="K49" s="130"/>
      <c r="L49" s="131"/>
      <c r="M49" s="171"/>
      <c r="N49" s="171"/>
      <c r="O49" s="171"/>
      <c r="P49" s="171"/>
      <c r="Q49" s="171"/>
      <c r="R49" s="171"/>
      <c r="S49" s="4"/>
      <c r="T49" s="4"/>
    </row>
    <row r="50" spans="2:20" ht="30" customHeight="1" x14ac:dyDescent="0.3">
      <c r="B50" s="133">
        <v>6</v>
      </c>
      <c r="C50" s="204" t="s">
        <v>134</v>
      </c>
      <c r="D50" s="205"/>
      <c r="E50" s="205"/>
      <c r="F50" s="205"/>
      <c r="G50" s="205"/>
      <c r="H50" s="205"/>
      <c r="I50" s="205"/>
      <c r="J50" s="205"/>
      <c r="K50" s="205"/>
      <c r="L50" s="206"/>
      <c r="M50" s="132"/>
      <c r="N50" s="132"/>
      <c r="O50" s="132"/>
      <c r="P50" s="132"/>
      <c r="Q50" s="132"/>
      <c r="R50" s="132"/>
      <c r="S50" s="4"/>
      <c r="T50" s="4"/>
    </row>
    <row r="51" spans="2:20" ht="30" customHeight="1" x14ac:dyDescent="0.3">
      <c r="B51" s="133">
        <v>7</v>
      </c>
      <c r="C51" s="204" t="s">
        <v>135</v>
      </c>
      <c r="D51" s="205"/>
      <c r="E51" s="205"/>
      <c r="F51" s="205"/>
      <c r="G51" s="205"/>
      <c r="H51" s="205"/>
      <c r="I51" s="205"/>
      <c r="J51" s="205"/>
      <c r="K51" s="205"/>
      <c r="L51" s="206"/>
      <c r="M51" s="132"/>
      <c r="N51" s="132"/>
      <c r="O51" s="132"/>
      <c r="P51" s="132"/>
      <c r="Q51" s="132"/>
      <c r="R51" s="132"/>
      <c r="S51" s="4"/>
      <c r="T51" s="4"/>
    </row>
    <row r="52" spans="2:20" ht="15" customHeight="1" x14ac:dyDescent="0.3">
      <c r="B52" s="133">
        <v>8</v>
      </c>
      <c r="C52" s="204" t="s">
        <v>136</v>
      </c>
      <c r="D52" s="205"/>
      <c r="E52" s="205"/>
      <c r="F52" s="205"/>
      <c r="G52" s="205"/>
      <c r="H52" s="205"/>
      <c r="I52" s="205"/>
      <c r="J52" s="205"/>
      <c r="K52" s="205"/>
      <c r="L52" s="206"/>
      <c r="M52" s="132"/>
      <c r="N52" s="132"/>
      <c r="O52" s="132"/>
      <c r="P52" s="132"/>
      <c r="Q52" s="132"/>
      <c r="R52" s="132"/>
      <c r="S52" s="4"/>
      <c r="T52" s="4"/>
    </row>
    <row r="53" spans="2:20" ht="15" customHeight="1" x14ac:dyDescent="0.3">
      <c r="B53" s="133">
        <v>9</v>
      </c>
      <c r="C53" s="204" t="s">
        <v>137</v>
      </c>
      <c r="D53" s="205"/>
      <c r="E53" s="205"/>
      <c r="F53" s="205"/>
      <c r="G53" s="205"/>
      <c r="H53" s="205"/>
      <c r="I53" s="205"/>
      <c r="J53" s="205"/>
      <c r="K53" s="205"/>
      <c r="L53" s="206"/>
      <c r="M53" s="132"/>
      <c r="N53" s="132"/>
      <c r="O53" s="132"/>
      <c r="P53" s="132"/>
      <c r="Q53" s="132"/>
      <c r="R53" s="132"/>
      <c r="S53" s="4"/>
      <c r="T53" s="4"/>
    </row>
    <row r="54" spans="2:20" ht="30" customHeight="1" x14ac:dyDescent="0.3">
      <c r="B54" s="133">
        <v>10</v>
      </c>
      <c r="C54" s="204" t="s">
        <v>138</v>
      </c>
      <c r="D54" s="205"/>
      <c r="E54" s="205"/>
      <c r="F54" s="205"/>
      <c r="G54" s="205"/>
      <c r="H54" s="205"/>
      <c r="I54" s="205"/>
      <c r="J54" s="205"/>
      <c r="K54" s="205"/>
      <c r="L54" s="206"/>
      <c r="M54" s="132"/>
      <c r="N54" s="132"/>
      <c r="O54" s="132"/>
      <c r="P54" s="132"/>
      <c r="Q54" s="132"/>
      <c r="R54" s="132"/>
      <c r="S54" s="4"/>
      <c r="T54" s="4"/>
    </row>
    <row r="55" spans="2:20" ht="15" customHeight="1" x14ac:dyDescent="0.3">
      <c r="B55" s="129" t="s">
        <v>139</v>
      </c>
      <c r="C55" s="130" t="str">
        <f>$C$19</f>
        <v xml:space="preserve">Post 2020 investment run off rate </v>
      </c>
      <c r="D55" s="130"/>
      <c r="E55" s="130"/>
      <c r="F55" s="130"/>
      <c r="G55" s="130"/>
      <c r="H55" s="130"/>
      <c r="I55" s="130"/>
      <c r="J55" s="130"/>
      <c r="K55" s="130"/>
      <c r="L55" s="131"/>
      <c r="M55" s="171"/>
      <c r="N55" s="171"/>
      <c r="O55" s="171"/>
      <c r="P55" s="171"/>
      <c r="Q55" s="171"/>
      <c r="R55" s="171"/>
      <c r="S55" s="4"/>
      <c r="T55" s="4"/>
    </row>
    <row r="56" spans="2:20" ht="30" customHeight="1" x14ac:dyDescent="0.3">
      <c r="B56" s="133">
        <v>11</v>
      </c>
      <c r="C56" s="204" t="s">
        <v>140</v>
      </c>
      <c r="D56" s="205"/>
      <c r="E56" s="205"/>
      <c r="F56" s="205"/>
      <c r="G56" s="205"/>
      <c r="H56" s="205"/>
      <c r="I56" s="205"/>
      <c r="J56" s="205"/>
      <c r="K56" s="205"/>
      <c r="L56" s="206"/>
      <c r="M56" s="132"/>
      <c r="N56" s="132"/>
      <c r="O56" s="132"/>
      <c r="P56" s="132"/>
      <c r="Q56" s="132"/>
      <c r="R56" s="132"/>
      <c r="S56" s="4"/>
      <c r="T56" s="4"/>
    </row>
    <row r="57" spans="2:20" ht="30" customHeight="1" x14ac:dyDescent="0.3">
      <c r="B57" s="133">
        <v>12</v>
      </c>
      <c r="C57" s="204" t="s">
        <v>141</v>
      </c>
      <c r="D57" s="205"/>
      <c r="E57" s="205"/>
      <c r="F57" s="205"/>
      <c r="G57" s="205"/>
      <c r="H57" s="205"/>
      <c r="I57" s="205"/>
      <c r="J57" s="205"/>
      <c r="K57" s="205"/>
      <c r="L57" s="206"/>
      <c r="M57" s="132"/>
      <c r="N57" s="132"/>
      <c r="O57" s="132"/>
      <c r="P57" s="132"/>
      <c r="Q57" s="132"/>
      <c r="R57" s="132"/>
      <c r="S57" s="4"/>
      <c r="T57" s="4"/>
    </row>
    <row r="58" spans="2:20" ht="15" customHeight="1" x14ac:dyDescent="0.3">
      <c r="B58" s="133">
        <v>13</v>
      </c>
      <c r="C58" s="204" t="s">
        <v>142</v>
      </c>
      <c r="D58" s="205"/>
      <c r="E58" s="205"/>
      <c r="F58" s="205"/>
      <c r="G58" s="205"/>
      <c r="H58" s="205"/>
      <c r="I58" s="205"/>
      <c r="J58" s="205"/>
      <c r="K58" s="205"/>
      <c r="L58" s="206"/>
      <c r="M58" s="132"/>
      <c r="N58" s="132"/>
      <c r="O58" s="132"/>
      <c r="P58" s="132"/>
      <c r="Q58" s="132"/>
      <c r="R58" s="132"/>
      <c r="S58" s="4"/>
      <c r="T58" s="4"/>
    </row>
    <row r="59" spans="2:20" ht="15" customHeight="1" x14ac:dyDescent="0.3">
      <c r="B59" s="133">
        <v>14</v>
      </c>
      <c r="C59" s="204" t="s">
        <v>143</v>
      </c>
      <c r="D59" s="205"/>
      <c r="E59" s="205"/>
      <c r="F59" s="205"/>
      <c r="G59" s="205"/>
      <c r="H59" s="205"/>
      <c r="I59" s="205"/>
      <c r="J59" s="205"/>
      <c r="K59" s="205"/>
      <c r="L59" s="206"/>
      <c r="M59" s="132"/>
      <c r="N59" s="132"/>
      <c r="O59" s="132"/>
      <c r="P59" s="132"/>
      <c r="Q59" s="132"/>
      <c r="R59" s="132"/>
      <c r="S59" s="4"/>
      <c r="T59" s="4"/>
    </row>
    <row r="60" spans="2:20" ht="15" customHeight="1" x14ac:dyDescent="0.3">
      <c r="B60" s="133">
        <v>15</v>
      </c>
      <c r="C60" s="204" t="s">
        <v>144</v>
      </c>
      <c r="D60" s="205"/>
      <c r="E60" s="205"/>
      <c r="F60" s="205"/>
      <c r="G60" s="205"/>
      <c r="H60" s="205"/>
      <c r="I60" s="205"/>
      <c r="J60" s="205"/>
      <c r="K60" s="205"/>
      <c r="L60" s="206"/>
      <c r="M60" s="132"/>
      <c r="N60" s="132"/>
      <c r="O60" s="132"/>
      <c r="P60" s="132"/>
      <c r="Q60" s="132"/>
      <c r="R60" s="132"/>
      <c r="S60" s="4"/>
      <c r="T60" s="4"/>
    </row>
    <row r="61" spans="2:20" ht="15" customHeight="1" x14ac:dyDescent="0.3">
      <c r="B61" s="129" t="s">
        <v>145</v>
      </c>
      <c r="C61" s="130" t="str">
        <f>$C$26</f>
        <v>PAYG Rate ~ water resources</v>
      </c>
      <c r="D61" s="130"/>
      <c r="E61" s="130"/>
      <c r="F61" s="130"/>
      <c r="G61" s="130"/>
      <c r="H61" s="130"/>
      <c r="I61" s="130"/>
      <c r="J61" s="130"/>
      <c r="K61" s="130"/>
      <c r="L61" s="131"/>
      <c r="M61" s="171"/>
      <c r="N61" s="171"/>
      <c r="O61" s="171"/>
      <c r="P61" s="171"/>
      <c r="Q61" s="171"/>
      <c r="R61" s="171"/>
      <c r="S61" s="4"/>
      <c r="T61" s="4"/>
    </row>
    <row r="62" spans="2:20" ht="30" customHeight="1" x14ac:dyDescent="0.3">
      <c r="B62" s="133">
        <v>16</v>
      </c>
      <c r="C62" s="204" t="s">
        <v>146</v>
      </c>
      <c r="D62" s="205"/>
      <c r="E62" s="205"/>
      <c r="F62" s="205"/>
      <c r="G62" s="205"/>
      <c r="H62" s="205"/>
      <c r="I62" s="205"/>
      <c r="J62" s="205"/>
      <c r="K62" s="205"/>
      <c r="L62" s="206"/>
      <c r="M62" s="132"/>
      <c r="N62" s="132"/>
      <c r="O62" s="132"/>
      <c r="P62" s="132"/>
      <c r="Q62" s="132"/>
      <c r="R62" s="132"/>
      <c r="S62" s="4"/>
      <c r="T62" s="4"/>
    </row>
    <row r="63" spans="2:20" ht="15" customHeight="1" x14ac:dyDescent="0.3">
      <c r="B63" s="133">
        <v>17</v>
      </c>
      <c r="C63" s="204" t="s">
        <v>147</v>
      </c>
      <c r="D63" s="205"/>
      <c r="E63" s="205"/>
      <c r="F63" s="205"/>
      <c r="G63" s="205"/>
      <c r="H63" s="205"/>
      <c r="I63" s="205"/>
      <c r="J63" s="205"/>
      <c r="K63" s="205"/>
      <c r="L63" s="206"/>
      <c r="M63" s="132"/>
      <c r="N63" s="132"/>
      <c r="O63" s="132"/>
      <c r="P63" s="132"/>
      <c r="Q63" s="132"/>
      <c r="R63" s="132"/>
      <c r="S63" s="4"/>
      <c r="T63" s="4"/>
    </row>
    <row r="64" spans="2:20" ht="15" customHeight="1" x14ac:dyDescent="0.3">
      <c r="B64" s="140">
        <v>18</v>
      </c>
      <c r="C64" s="204" t="s">
        <v>148</v>
      </c>
      <c r="D64" s="205"/>
      <c r="E64" s="205"/>
      <c r="F64" s="205"/>
      <c r="G64" s="205"/>
      <c r="H64" s="205"/>
      <c r="I64" s="205"/>
      <c r="J64" s="205"/>
      <c r="K64" s="205"/>
      <c r="L64" s="206"/>
      <c r="M64" s="132"/>
      <c r="N64" s="132"/>
      <c r="O64" s="132"/>
      <c r="P64" s="132"/>
      <c r="Q64" s="132"/>
      <c r="R64" s="132"/>
      <c r="S64" s="4"/>
      <c r="T64" s="4"/>
    </row>
    <row r="65" spans="2:20" ht="15" customHeight="1" thickBot="1" x14ac:dyDescent="0.35">
      <c r="B65" s="141">
        <v>19</v>
      </c>
      <c r="C65" s="208" t="s">
        <v>149</v>
      </c>
      <c r="D65" s="209"/>
      <c r="E65" s="209"/>
      <c r="F65" s="209"/>
      <c r="G65" s="209"/>
      <c r="H65" s="209"/>
      <c r="I65" s="209"/>
      <c r="J65" s="209"/>
      <c r="K65" s="209"/>
      <c r="L65" s="210"/>
      <c r="M65" s="132"/>
      <c r="N65" s="132"/>
      <c r="O65" s="132"/>
      <c r="P65" s="132"/>
      <c r="Q65" s="132"/>
      <c r="R65" s="132"/>
      <c r="S65" s="4"/>
      <c r="T65" s="4"/>
    </row>
    <row r="66" spans="2:20" x14ac:dyDescent="0.3"/>
    <row r="67" spans="2:20" x14ac:dyDescent="0.3"/>
  </sheetData>
  <mergeCells count="24">
    <mergeCell ref="C63:L63"/>
    <mergeCell ref="C64:L64"/>
    <mergeCell ref="C65:L65"/>
    <mergeCell ref="C57:L57"/>
    <mergeCell ref="C58:L58"/>
    <mergeCell ref="C59:L59"/>
    <mergeCell ref="C60:L60"/>
    <mergeCell ref="C62:L62"/>
    <mergeCell ref="C51:L51"/>
    <mergeCell ref="C52:L52"/>
    <mergeCell ref="C53:L53"/>
    <mergeCell ref="C54:L54"/>
    <mergeCell ref="C56:L56"/>
    <mergeCell ref="C45:L45"/>
    <mergeCell ref="C46:L46"/>
    <mergeCell ref="C47:L47"/>
    <mergeCell ref="C48:L48"/>
    <mergeCell ref="C50:L50"/>
    <mergeCell ref="T1:W1"/>
    <mergeCell ref="B3:C3"/>
    <mergeCell ref="B40:L40"/>
    <mergeCell ref="C42:L42"/>
    <mergeCell ref="C44:L44"/>
    <mergeCell ref="M2:R2"/>
  </mergeCells>
  <conditionalFormatting sqref="W5:W30">
    <cfRule type="cellIs" dxfId="7"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workbookViewId="0"/>
  </sheetViews>
  <sheetFormatPr defaultColWidth="0" defaultRowHeight="14" zeroHeight="1" x14ac:dyDescent="0.3"/>
  <cols>
    <col min="1" max="1" width="1.58203125" style="44" customWidth="1"/>
    <col min="2" max="2" width="6.58203125" style="44" customWidth="1"/>
    <col min="3" max="3" width="80.08203125" style="44" bestFit="1" customWidth="1"/>
    <col min="4" max="4" width="11.58203125" style="44" customWidth="1"/>
    <col min="5" max="6" width="5.58203125" style="44" customWidth="1"/>
    <col min="7" max="7" width="12.58203125" style="44" bestFit="1" customWidth="1"/>
    <col min="8" max="12" width="9.58203125" style="44" customWidth="1"/>
    <col min="13" max="13" width="12.58203125" style="44" bestFit="1" customWidth="1"/>
    <col min="14" max="18" width="9.58203125" style="44" customWidth="1"/>
    <col min="19" max="19" width="2.58203125" style="44" customWidth="1"/>
    <col min="20" max="20" width="26.58203125" style="44" bestFit="1" customWidth="1"/>
    <col min="21" max="21" width="27.08203125" style="44" bestFit="1" customWidth="1"/>
    <col min="22" max="22" width="3.5" style="44" customWidth="1"/>
    <col min="23" max="24" width="24.5" style="44" customWidth="1"/>
    <col min="25" max="25" width="4.58203125" style="44" customWidth="1"/>
    <col min="26" max="26" width="2.58203125" style="45" hidden="1" customWidth="1"/>
    <col min="27" max="27" width="4.58203125" style="148" hidden="1" customWidth="1"/>
    <col min="28" max="38" width="3" style="148" hidden="1" customWidth="1"/>
    <col min="39" max="39" width="2.58203125" style="45" hidden="1" customWidth="1"/>
    <col min="40" max="40" width="4.58203125" style="148" hidden="1" customWidth="1"/>
    <col min="41" max="51" width="1.08203125" style="148" hidden="1" customWidth="1"/>
    <col min="52" max="52" width="3.58203125" style="45" hidden="1" customWidth="1"/>
    <col min="53" max="16384" width="9.58203125" style="44" hidden="1"/>
  </cols>
  <sheetData>
    <row r="1" spans="2:52" ht="20" x14ac:dyDescent="0.3">
      <c r="B1" s="1" t="s">
        <v>150</v>
      </c>
      <c r="C1" s="1"/>
      <c r="D1" s="1"/>
      <c r="E1" s="1"/>
      <c r="F1" s="1"/>
      <c r="G1" s="1"/>
      <c r="H1" s="1"/>
      <c r="I1" s="1"/>
      <c r="J1" s="1"/>
      <c r="K1" s="1"/>
      <c r="L1" s="2"/>
      <c r="M1" s="2"/>
      <c r="N1" s="2"/>
      <c r="O1" s="2"/>
      <c r="P1" s="2"/>
      <c r="Q1" s="2"/>
      <c r="R1" s="3" t="s">
        <v>287</v>
      </c>
      <c r="S1" s="86"/>
      <c r="T1" s="191" t="s">
        <v>61</v>
      </c>
      <c r="U1" s="191"/>
      <c r="V1" s="191"/>
      <c r="W1" s="191"/>
      <c r="X1" s="191"/>
      <c r="Y1" s="4"/>
    </row>
    <row r="2" spans="2:52" ht="15.5" thickBot="1" x14ac:dyDescent="0.35">
      <c r="B2" s="4"/>
      <c r="C2" s="4"/>
      <c r="D2" s="4"/>
      <c r="E2" s="4"/>
      <c r="F2" s="4"/>
      <c r="G2" s="4"/>
      <c r="H2" s="4"/>
      <c r="I2" s="4"/>
      <c r="J2" s="4"/>
      <c r="K2" s="4"/>
      <c r="L2" s="4"/>
      <c r="M2" s="207" t="s">
        <v>62</v>
      </c>
      <c r="N2" s="207"/>
      <c r="O2" s="207"/>
      <c r="P2" s="207"/>
      <c r="Q2" s="207"/>
      <c r="R2" s="207"/>
      <c r="S2" s="4"/>
      <c r="T2" s="4"/>
      <c r="U2" s="4"/>
      <c r="V2" s="4"/>
      <c r="Y2" s="4"/>
    </row>
    <row r="3" spans="2:52" ht="14.5" thickBot="1" x14ac:dyDescent="0.35">
      <c r="B3" s="196" t="s">
        <v>63</v>
      </c>
      <c r="C3" s="197"/>
      <c r="D3" s="5" t="s">
        <v>64</v>
      </c>
      <c r="E3" s="6" t="s">
        <v>65</v>
      </c>
      <c r="F3" s="7" t="s">
        <v>66</v>
      </c>
      <c r="G3" s="6" t="s">
        <v>58</v>
      </c>
      <c r="H3" s="6" t="s">
        <v>33</v>
      </c>
      <c r="I3" s="6" t="s">
        <v>34</v>
      </c>
      <c r="J3" s="6" t="s">
        <v>35</v>
      </c>
      <c r="K3" s="6" t="s">
        <v>36</v>
      </c>
      <c r="L3" s="7" t="s">
        <v>37</v>
      </c>
      <c r="M3" s="6" t="s">
        <v>58</v>
      </c>
      <c r="N3" s="6" t="s">
        <v>33</v>
      </c>
      <c r="O3" s="6" t="s">
        <v>34</v>
      </c>
      <c r="P3" s="6" t="s">
        <v>35</v>
      </c>
      <c r="Q3" s="6" t="s">
        <v>36</v>
      </c>
      <c r="R3" s="7" t="s">
        <v>37</v>
      </c>
      <c r="S3" s="4"/>
      <c r="T3" s="172" t="s">
        <v>67</v>
      </c>
      <c r="U3" s="8" t="s">
        <v>68</v>
      </c>
      <c r="V3" s="4"/>
      <c r="W3" s="172" t="s">
        <v>69</v>
      </c>
      <c r="X3" s="8" t="s">
        <v>151</v>
      </c>
      <c r="Y3" s="4"/>
      <c r="AA3" s="44" t="s">
        <v>70</v>
      </c>
      <c r="AN3" s="44" t="s">
        <v>151</v>
      </c>
      <c r="AO3" s="44"/>
      <c r="AP3" s="44"/>
      <c r="AQ3" s="44"/>
      <c r="AR3" s="44"/>
      <c r="AS3" s="44"/>
      <c r="AT3" s="44"/>
      <c r="AU3" s="44"/>
      <c r="AV3" s="44"/>
      <c r="AW3" s="44"/>
      <c r="AX3" s="44"/>
      <c r="AY3" s="44"/>
    </row>
    <row r="4" spans="2:52" ht="14.5" thickBot="1" x14ac:dyDescent="0.35">
      <c r="B4" s="4"/>
      <c r="C4" s="4"/>
      <c r="D4" s="4"/>
      <c r="E4" s="4"/>
      <c r="F4" s="4"/>
      <c r="G4" s="4"/>
      <c r="H4" s="4"/>
      <c r="I4" s="4"/>
      <c r="J4" s="4"/>
      <c r="K4" s="4"/>
      <c r="L4" s="4"/>
      <c r="M4" s="4"/>
      <c r="N4" s="4"/>
      <c r="O4" s="4"/>
      <c r="P4" s="4"/>
      <c r="Q4" s="4"/>
      <c r="R4" s="4"/>
      <c r="S4" s="4"/>
      <c r="T4" s="4"/>
      <c r="U4" s="4"/>
      <c r="V4" s="4"/>
      <c r="W4" s="4"/>
      <c r="X4" s="4"/>
      <c r="Y4" s="4"/>
      <c r="AA4" s="44" t="s">
        <v>71</v>
      </c>
      <c r="AN4" s="44"/>
      <c r="AO4" s="44"/>
      <c r="AP4" s="44"/>
      <c r="AQ4" s="44"/>
      <c r="AR4" s="44"/>
      <c r="AS4" s="44"/>
      <c r="AT4" s="44"/>
      <c r="AU4" s="44"/>
      <c r="AV4" s="44"/>
      <c r="AW4" s="44"/>
      <c r="AX4" s="44"/>
      <c r="AY4" s="44"/>
    </row>
    <row r="5" spans="2:52" ht="14.5" thickBot="1" x14ac:dyDescent="0.35">
      <c r="B5" s="10" t="s">
        <v>72</v>
      </c>
      <c r="C5" s="11" t="s">
        <v>73</v>
      </c>
      <c r="D5" s="4"/>
      <c r="E5" s="4"/>
      <c r="F5" s="4"/>
      <c r="G5" s="4"/>
      <c r="H5" s="4"/>
      <c r="I5" s="4"/>
      <c r="J5" s="4"/>
      <c r="K5" s="4"/>
      <c r="L5" s="4"/>
      <c r="M5" s="4"/>
      <c r="N5" s="4"/>
      <c r="O5" s="4"/>
      <c r="P5" s="4"/>
      <c r="Q5" s="4"/>
      <c r="R5" s="4"/>
      <c r="S5" s="4"/>
      <c r="T5" s="4"/>
      <c r="U5" s="4"/>
      <c r="V5" s="4"/>
      <c r="W5" s="92"/>
      <c r="X5" s="93"/>
      <c r="Y5" s="4"/>
      <c r="AA5" s="149"/>
      <c r="AB5" s="149"/>
      <c r="AC5" s="149"/>
      <c r="AD5" s="149"/>
      <c r="AE5" s="149"/>
      <c r="AF5" s="149"/>
      <c r="AG5" s="149"/>
      <c r="AH5" s="149"/>
      <c r="AI5" s="149"/>
      <c r="AJ5" s="149"/>
      <c r="AK5" s="149"/>
      <c r="AL5" s="149"/>
      <c r="AM5" s="150"/>
      <c r="AN5" s="149"/>
      <c r="AO5" s="149"/>
      <c r="AP5" s="149"/>
      <c r="AQ5" s="149"/>
      <c r="AR5" s="149"/>
      <c r="AS5" s="149"/>
      <c r="AT5" s="149"/>
      <c r="AU5" s="149"/>
      <c r="AV5" s="149"/>
      <c r="AW5" s="149"/>
      <c r="AX5" s="149"/>
      <c r="AY5" s="149"/>
    </row>
    <row r="6" spans="2:52" x14ac:dyDescent="0.3">
      <c r="B6" s="97">
        <v>1</v>
      </c>
      <c r="C6" s="12" t="s">
        <v>152</v>
      </c>
      <c r="D6" s="13" t="s">
        <v>153</v>
      </c>
      <c r="E6" s="98" t="s">
        <v>59</v>
      </c>
      <c r="F6" s="99">
        <v>2</v>
      </c>
      <c r="G6" s="4"/>
      <c r="H6" s="14">
        <v>3.7999999999999999E-2</v>
      </c>
      <c r="I6" s="15">
        <v>3.7999999999999999E-2</v>
      </c>
      <c r="J6" s="15">
        <v>3.7999999999999999E-2</v>
      </c>
      <c r="K6" s="15">
        <v>3.7999999999999999E-2</v>
      </c>
      <c r="L6" s="16">
        <v>3.7999999999999999E-2</v>
      </c>
      <c r="M6" s="32"/>
      <c r="N6" s="14">
        <v>3.7999999999999999E-2</v>
      </c>
      <c r="O6" s="15">
        <v>3.7999999999999999E-2</v>
      </c>
      <c r="P6" s="15">
        <v>3.7999999999999999E-2</v>
      </c>
      <c r="Q6" s="15">
        <v>3.7999999999999999E-2</v>
      </c>
      <c r="R6" s="16">
        <v>3.7999999999999999E-2</v>
      </c>
      <c r="S6" s="4"/>
      <c r="T6" s="46"/>
      <c r="U6" s="47"/>
      <c r="V6" s="151"/>
      <c r="W6" s="92">
        <f>IF(SUM(AA6:AL6)=0,0,$AA$4)</f>
        <v>0</v>
      </c>
      <c r="X6" s="93"/>
      <c r="Y6" s="152"/>
      <c r="AA6" s="153"/>
      <c r="AB6" s="154">
        <f t="shared" ref="AB6:AF8" si="0">IF(ISNUMBER(H6),0,1)</f>
        <v>0</v>
      </c>
      <c r="AC6" s="154">
        <f t="shared" si="0"/>
        <v>0</v>
      </c>
      <c r="AD6" s="154">
        <f t="shared" si="0"/>
        <v>0</v>
      </c>
      <c r="AE6" s="154">
        <f t="shared" si="0"/>
        <v>0</v>
      </c>
      <c r="AF6" s="154">
        <f t="shared" si="0"/>
        <v>0</v>
      </c>
      <c r="AG6" s="153"/>
      <c r="AH6" s="154">
        <f>IF(ISNUMBER(N6),0,1)</f>
        <v>0</v>
      </c>
      <c r="AI6" s="154">
        <f>IF(ISNUMBER(O6),0,1)</f>
        <v>0</v>
      </c>
      <c r="AJ6" s="154">
        <f>IF(ISNUMBER(P6),0,1)</f>
        <v>0</v>
      </c>
      <c r="AK6" s="154">
        <f>IF(ISNUMBER(Q6),0,1)</f>
        <v>0</v>
      </c>
      <c r="AL6" s="154">
        <f>IF(ISNUMBER(R6),0,1)</f>
        <v>0</v>
      </c>
      <c r="AM6" s="155"/>
      <c r="AN6" s="153"/>
      <c r="AO6" s="153"/>
      <c r="AP6" s="153"/>
      <c r="AQ6" s="153"/>
      <c r="AR6" s="153"/>
      <c r="AS6" s="153"/>
      <c r="AT6" s="153"/>
      <c r="AU6" s="153"/>
      <c r="AV6" s="153"/>
      <c r="AW6" s="153"/>
      <c r="AX6" s="153"/>
      <c r="AY6" s="153"/>
      <c r="AZ6" s="155"/>
    </row>
    <row r="7" spans="2:52" x14ac:dyDescent="0.3">
      <c r="B7" s="97">
        <v>2</v>
      </c>
      <c r="C7" s="12" t="s">
        <v>154</v>
      </c>
      <c r="D7" s="48" t="s">
        <v>155</v>
      </c>
      <c r="E7" s="102" t="s">
        <v>59</v>
      </c>
      <c r="F7" s="103">
        <v>2</v>
      </c>
      <c r="G7" s="4"/>
      <c r="H7" s="20">
        <v>1.3921119928944693E-2</v>
      </c>
      <c r="I7" s="21">
        <v>1.5879291902586752E-2</v>
      </c>
      <c r="J7" s="21">
        <v>1.5872288509075547E-2</v>
      </c>
      <c r="K7" s="21">
        <v>1.399668661682274E-2</v>
      </c>
      <c r="L7" s="22">
        <v>1.110789694092607E-2</v>
      </c>
      <c r="M7" s="32"/>
      <c r="N7" s="20">
        <v>0.01</v>
      </c>
      <c r="O7" s="21">
        <v>0.01</v>
      </c>
      <c r="P7" s="21">
        <v>0.01</v>
      </c>
      <c r="Q7" s="21">
        <v>0.01</v>
      </c>
      <c r="R7" s="22">
        <v>0.01</v>
      </c>
      <c r="S7" s="4"/>
      <c r="T7" s="49"/>
      <c r="U7" s="50"/>
      <c r="V7" s="156"/>
      <c r="W7" s="92">
        <f t="shared" ref="W7:W23" si="1">IF(SUM(AA7:AL7)=0,0,$AA$4)</f>
        <v>0</v>
      </c>
      <c r="X7" s="93"/>
      <c r="Y7" s="152"/>
      <c r="AA7" s="153"/>
      <c r="AB7" s="154">
        <f t="shared" si="0"/>
        <v>0</v>
      </c>
      <c r="AC7" s="154">
        <f t="shared" si="0"/>
        <v>0</v>
      </c>
      <c r="AD7" s="154">
        <f t="shared" si="0"/>
        <v>0</v>
      </c>
      <c r="AE7" s="154">
        <f t="shared" si="0"/>
        <v>0</v>
      </c>
      <c r="AF7" s="154">
        <f t="shared" si="0"/>
        <v>0</v>
      </c>
      <c r="AG7" s="153"/>
      <c r="AH7" s="154">
        <f>IF(ISNUMBER(N7),0,1)</f>
        <v>0</v>
      </c>
      <c r="AI7" s="154">
        <f t="shared" ref="AI7:AL8" si="2">IF(ISNUMBER(O7),0,1)</f>
        <v>0</v>
      </c>
      <c r="AJ7" s="154">
        <f t="shared" si="2"/>
        <v>0</v>
      </c>
      <c r="AK7" s="154">
        <f t="shared" si="2"/>
        <v>0</v>
      </c>
      <c r="AL7" s="154">
        <f t="shared" si="2"/>
        <v>0</v>
      </c>
      <c r="AM7" s="155"/>
      <c r="AN7" s="153"/>
      <c r="AO7" s="153"/>
      <c r="AP7" s="153"/>
      <c r="AQ7" s="153"/>
      <c r="AR7" s="153"/>
      <c r="AS7" s="153"/>
      <c r="AT7" s="153"/>
      <c r="AU7" s="153"/>
      <c r="AV7" s="153"/>
      <c r="AW7" s="153"/>
      <c r="AX7" s="153"/>
      <c r="AY7" s="153"/>
      <c r="AZ7" s="155"/>
    </row>
    <row r="8" spans="2:52" x14ac:dyDescent="0.3">
      <c r="B8" s="97">
        <v>3</v>
      </c>
      <c r="C8" s="12" t="s">
        <v>156</v>
      </c>
      <c r="D8" s="48" t="s">
        <v>157</v>
      </c>
      <c r="E8" s="102" t="s">
        <v>59</v>
      </c>
      <c r="F8" s="103">
        <v>2</v>
      </c>
      <c r="G8" s="4"/>
      <c r="H8" s="20">
        <v>1.4399999999999968E-3</v>
      </c>
      <c r="I8" s="21">
        <v>1.4399999999999968E-3</v>
      </c>
      <c r="J8" s="21">
        <v>1.4400000000000038E-3</v>
      </c>
      <c r="K8" s="21">
        <v>1.4399999999999968E-3</v>
      </c>
      <c r="L8" s="22">
        <v>1.4399999999999968E-3</v>
      </c>
      <c r="M8" s="32"/>
      <c r="N8" s="20">
        <v>3.4399999999999999E-3</v>
      </c>
      <c r="O8" s="21">
        <v>3.4399999999999999E-3</v>
      </c>
      <c r="P8" s="21">
        <v>3.4399999999999999E-3</v>
      </c>
      <c r="Q8" s="21">
        <v>3.4399999999999999E-3</v>
      </c>
      <c r="R8" s="22">
        <v>3.4399999999999999E-3</v>
      </c>
      <c r="S8" s="4"/>
      <c r="T8" s="49"/>
      <c r="U8" s="50"/>
      <c r="V8" s="156"/>
      <c r="W8" s="92">
        <f t="shared" si="1"/>
        <v>0</v>
      </c>
      <c r="X8" s="93"/>
      <c r="Y8" s="152"/>
      <c r="AA8" s="153"/>
      <c r="AB8" s="154">
        <f t="shared" si="0"/>
        <v>0</v>
      </c>
      <c r="AC8" s="154">
        <f t="shared" si="0"/>
        <v>0</v>
      </c>
      <c r="AD8" s="154">
        <f t="shared" si="0"/>
        <v>0</v>
      </c>
      <c r="AE8" s="154">
        <f t="shared" si="0"/>
        <v>0</v>
      </c>
      <c r="AF8" s="154">
        <f t="shared" si="0"/>
        <v>0</v>
      </c>
      <c r="AG8" s="153"/>
      <c r="AH8" s="154">
        <f>IF(ISNUMBER(N8),0,1)</f>
        <v>0</v>
      </c>
      <c r="AI8" s="154">
        <f t="shared" si="2"/>
        <v>0</v>
      </c>
      <c r="AJ8" s="154">
        <f t="shared" si="2"/>
        <v>0</v>
      </c>
      <c r="AK8" s="154">
        <f t="shared" si="2"/>
        <v>0</v>
      </c>
      <c r="AL8" s="154">
        <f t="shared" si="2"/>
        <v>0</v>
      </c>
      <c r="AM8" s="155"/>
      <c r="AN8" s="153"/>
      <c r="AO8" s="153"/>
      <c r="AP8" s="153"/>
      <c r="AQ8" s="153"/>
      <c r="AR8" s="153"/>
      <c r="AS8" s="153"/>
      <c r="AT8" s="153"/>
      <c r="AU8" s="153"/>
      <c r="AV8" s="153"/>
      <c r="AW8" s="153"/>
      <c r="AX8" s="153"/>
      <c r="AY8" s="153"/>
      <c r="AZ8" s="155"/>
    </row>
    <row r="9" spans="2:52" ht="14.5" thickBot="1" x14ac:dyDescent="0.35">
      <c r="B9" s="97">
        <v>4</v>
      </c>
      <c r="C9" s="12" t="s">
        <v>158</v>
      </c>
      <c r="D9" s="48" t="s">
        <v>159</v>
      </c>
      <c r="E9" s="102" t="s">
        <v>59</v>
      </c>
      <c r="F9" s="103">
        <v>2</v>
      </c>
      <c r="G9" s="4"/>
      <c r="H9" s="25">
        <f>SUM(H6:H8)</f>
        <v>5.3361119928944691E-2</v>
      </c>
      <c r="I9" s="26">
        <f>SUM(I6:I8)</f>
        <v>5.5319291902586748E-2</v>
      </c>
      <c r="J9" s="26">
        <f>SUM(J6:J8)</f>
        <v>5.5312288509075554E-2</v>
      </c>
      <c r="K9" s="26">
        <f>SUM(K6:K8)</f>
        <v>5.3436686616822736E-2</v>
      </c>
      <c r="L9" s="27">
        <f>SUM(L6:L8)</f>
        <v>5.0547896940926068E-2</v>
      </c>
      <c r="M9" s="32"/>
      <c r="N9" s="25">
        <f>SUM(N6:N8)</f>
        <v>5.144E-2</v>
      </c>
      <c r="O9" s="26">
        <f>SUM(O6:O8)</f>
        <v>5.144E-2</v>
      </c>
      <c r="P9" s="26">
        <f>SUM(P6:P8)</f>
        <v>5.144E-2</v>
      </c>
      <c r="Q9" s="26">
        <f>SUM(Q6:Q8)</f>
        <v>5.144E-2</v>
      </c>
      <c r="R9" s="27">
        <f>SUM(R6:R8)</f>
        <v>5.144E-2</v>
      </c>
      <c r="S9" s="4"/>
      <c r="T9" s="28" t="s">
        <v>82</v>
      </c>
      <c r="U9" s="51"/>
      <c r="V9" s="157"/>
      <c r="W9" s="92"/>
      <c r="X9" s="93"/>
      <c r="Y9" s="152"/>
      <c r="AA9" s="153"/>
      <c r="AB9" s="153"/>
      <c r="AC9" s="153"/>
      <c r="AD9" s="153"/>
      <c r="AE9" s="153"/>
      <c r="AF9" s="153"/>
      <c r="AG9" s="153"/>
      <c r="AH9" s="153"/>
      <c r="AI9" s="153"/>
      <c r="AJ9" s="153"/>
      <c r="AK9" s="153"/>
      <c r="AL9" s="153"/>
      <c r="AM9" s="155"/>
      <c r="AN9" s="153"/>
      <c r="AO9" s="153"/>
      <c r="AP9" s="153"/>
      <c r="AQ9" s="153"/>
      <c r="AR9" s="153"/>
      <c r="AS9" s="153"/>
      <c r="AT9" s="153"/>
      <c r="AU9" s="153"/>
      <c r="AV9" s="153"/>
      <c r="AW9" s="153"/>
      <c r="AX9" s="153"/>
      <c r="AY9" s="153"/>
      <c r="AZ9" s="155"/>
    </row>
    <row r="10" spans="2:52" ht="14.5" thickBot="1" x14ac:dyDescent="0.35">
      <c r="B10" s="104">
        <v>5</v>
      </c>
      <c r="C10" s="105" t="s">
        <v>160</v>
      </c>
      <c r="D10" s="40" t="s">
        <v>161</v>
      </c>
      <c r="E10" s="106" t="s">
        <v>85</v>
      </c>
      <c r="F10" s="107">
        <v>0</v>
      </c>
      <c r="G10" s="52" t="s">
        <v>86</v>
      </c>
      <c r="H10" s="32"/>
      <c r="I10" s="32"/>
      <c r="J10" s="32"/>
      <c r="K10" s="32"/>
      <c r="L10" s="32"/>
      <c r="M10" s="52" t="s">
        <v>86</v>
      </c>
      <c r="N10" s="32"/>
      <c r="O10" s="32"/>
      <c r="P10" s="32"/>
      <c r="Q10" s="32"/>
      <c r="R10" s="32"/>
      <c r="S10" s="4"/>
      <c r="T10" s="33"/>
      <c r="U10" s="53" t="s">
        <v>87</v>
      </c>
      <c r="V10" s="156"/>
      <c r="W10" s="92">
        <f>IF(SUM(AA10:AL10)=0,0,$AA$4)</f>
        <v>0</v>
      </c>
      <c r="X10" s="93">
        <f>IF(SUM(AN10:AY10)=0,0,U10)</f>
        <v>0</v>
      </c>
      <c r="Y10" s="152"/>
      <c r="AA10" s="158">
        <f>IF(ISTEXT(G10),0,1)</f>
        <v>0</v>
      </c>
      <c r="AB10" s="153"/>
      <c r="AC10" s="153"/>
      <c r="AD10" s="153"/>
      <c r="AE10" s="153"/>
      <c r="AF10" s="153"/>
      <c r="AG10" s="158">
        <f>IF(ISTEXT(M10),0,1)</f>
        <v>0</v>
      </c>
      <c r="AH10" s="153"/>
      <c r="AI10" s="153"/>
      <c r="AJ10" s="153"/>
      <c r="AK10" s="153"/>
      <c r="AL10" s="153"/>
      <c r="AM10" s="155"/>
      <c r="AN10" s="158">
        <f>IF(M10=G10,0,1)</f>
        <v>0</v>
      </c>
      <c r="AO10" s="159"/>
      <c r="AP10" s="159"/>
      <c r="AQ10" s="159"/>
      <c r="AR10" s="159"/>
      <c r="AS10" s="159"/>
      <c r="AT10" s="159"/>
      <c r="AU10" s="159"/>
      <c r="AV10" s="159"/>
      <c r="AW10" s="159"/>
      <c r="AX10" s="159"/>
      <c r="AY10" s="159"/>
      <c r="AZ10" s="155"/>
    </row>
    <row r="11" spans="2:52" ht="14.5" thickBot="1" x14ac:dyDescent="0.35">
      <c r="B11" s="110"/>
      <c r="C11" s="35"/>
      <c r="D11" s="4"/>
      <c r="E11" s="4"/>
      <c r="F11" s="4"/>
      <c r="G11" s="4"/>
      <c r="H11" s="32"/>
      <c r="I11" s="32"/>
      <c r="J11" s="32"/>
      <c r="K11" s="32"/>
      <c r="L11" s="32"/>
      <c r="M11" s="32"/>
      <c r="N11" s="32"/>
      <c r="O11" s="32"/>
      <c r="P11" s="32"/>
      <c r="Q11" s="32"/>
      <c r="R11" s="32"/>
      <c r="S11" s="4"/>
      <c r="T11" s="160"/>
      <c r="U11" s="4"/>
      <c r="V11" s="4"/>
      <c r="W11" s="92"/>
      <c r="X11" s="93"/>
      <c r="Y11" s="160"/>
      <c r="AA11" s="153"/>
      <c r="AB11" s="153"/>
      <c r="AC11" s="153"/>
      <c r="AD11" s="153"/>
      <c r="AE11" s="153"/>
      <c r="AF11" s="153"/>
      <c r="AG11" s="153"/>
      <c r="AH11" s="153"/>
      <c r="AI11" s="153"/>
      <c r="AJ11" s="153"/>
      <c r="AK11" s="153"/>
      <c r="AL11" s="153"/>
      <c r="AM11" s="155"/>
      <c r="AN11" s="153"/>
      <c r="AO11" s="153"/>
      <c r="AP11" s="153"/>
      <c r="AQ11" s="153"/>
      <c r="AR11" s="153"/>
      <c r="AS11" s="153"/>
      <c r="AT11" s="153"/>
      <c r="AU11" s="153"/>
      <c r="AV11" s="153"/>
      <c r="AW11" s="153"/>
      <c r="AX11" s="153"/>
      <c r="AY11" s="153"/>
      <c r="AZ11" s="155"/>
    </row>
    <row r="12" spans="2:52" ht="14.5" thickBot="1" x14ac:dyDescent="0.35">
      <c r="B12" s="10" t="s">
        <v>88</v>
      </c>
      <c r="C12" s="11" t="s">
        <v>89</v>
      </c>
      <c r="D12" s="4"/>
      <c r="E12" s="4"/>
      <c r="F12" s="4"/>
      <c r="G12" s="4"/>
      <c r="H12" s="32"/>
      <c r="I12" s="32"/>
      <c r="J12" s="32"/>
      <c r="K12" s="32"/>
      <c r="L12" s="32"/>
      <c r="M12" s="32"/>
      <c r="N12" s="32"/>
      <c r="O12" s="32"/>
      <c r="P12" s="32"/>
      <c r="Q12" s="32"/>
      <c r="R12" s="32"/>
      <c r="S12" s="4"/>
      <c r="T12" s="160"/>
      <c r="U12" s="4"/>
      <c r="V12" s="4"/>
      <c r="W12" s="92"/>
      <c r="X12" s="93"/>
      <c r="Y12" s="160"/>
      <c r="AA12" s="153"/>
      <c r="AB12" s="153"/>
      <c r="AC12" s="153"/>
      <c r="AD12" s="153"/>
      <c r="AE12" s="153"/>
      <c r="AF12" s="153"/>
      <c r="AG12" s="153"/>
      <c r="AH12" s="153"/>
      <c r="AI12" s="153"/>
      <c r="AJ12" s="153"/>
      <c r="AK12" s="153"/>
      <c r="AL12" s="153"/>
      <c r="AM12" s="155"/>
      <c r="AN12" s="153"/>
      <c r="AO12" s="153"/>
      <c r="AP12" s="153"/>
      <c r="AQ12" s="153"/>
      <c r="AR12" s="153"/>
      <c r="AS12" s="153"/>
      <c r="AT12" s="153"/>
      <c r="AU12" s="153"/>
      <c r="AV12" s="153"/>
      <c r="AW12" s="153"/>
      <c r="AX12" s="153"/>
      <c r="AY12" s="153"/>
      <c r="AZ12" s="155"/>
    </row>
    <row r="13" spans="2:52" x14ac:dyDescent="0.3">
      <c r="B13" s="97">
        <v>6</v>
      </c>
      <c r="C13" s="12" t="s">
        <v>152</v>
      </c>
      <c r="D13" s="13" t="s">
        <v>162</v>
      </c>
      <c r="E13" s="98" t="s">
        <v>59</v>
      </c>
      <c r="F13" s="99">
        <v>2</v>
      </c>
      <c r="G13" s="4"/>
      <c r="H13" s="14">
        <v>3.8097029323244401E-2</v>
      </c>
      <c r="I13" s="15">
        <v>3.8468436488672937E-2</v>
      </c>
      <c r="J13" s="15">
        <v>3.9145134086018323E-2</v>
      </c>
      <c r="K13" s="15">
        <v>4.0037112022145507E-2</v>
      </c>
      <c r="L13" s="16">
        <v>4.1041783722551059E-2</v>
      </c>
      <c r="M13" s="32"/>
      <c r="N13" s="14">
        <v>3.8097029323244401E-2</v>
      </c>
      <c r="O13" s="15">
        <v>3.8468436488672937E-2</v>
      </c>
      <c r="P13" s="15">
        <v>3.9145134086018323E-2</v>
      </c>
      <c r="Q13" s="15">
        <v>4.0037112022145507E-2</v>
      </c>
      <c r="R13" s="16">
        <v>4.1041783722551059E-2</v>
      </c>
      <c r="S13" s="4"/>
      <c r="T13" s="36"/>
      <c r="U13" s="54"/>
      <c r="V13" s="156"/>
      <c r="W13" s="92">
        <f t="shared" si="1"/>
        <v>0</v>
      </c>
      <c r="X13" s="93"/>
      <c r="Y13" s="152"/>
      <c r="AA13" s="153"/>
      <c r="AB13" s="154">
        <f t="shared" ref="AB13:AF15" si="3">IF(ISNUMBER(H13),0,1)</f>
        <v>0</v>
      </c>
      <c r="AC13" s="154">
        <f t="shared" si="3"/>
        <v>0</v>
      </c>
      <c r="AD13" s="154">
        <f t="shared" si="3"/>
        <v>0</v>
      </c>
      <c r="AE13" s="154">
        <f t="shared" si="3"/>
        <v>0</v>
      </c>
      <c r="AF13" s="154">
        <f t="shared" si="3"/>
        <v>0</v>
      </c>
      <c r="AG13" s="153"/>
      <c r="AH13" s="154">
        <f t="shared" ref="AH13:AL15" si="4">IF(ISNUMBER(N13),0,1)</f>
        <v>0</v>
      </c>
      <c r="AI13" s="154">
        <f t="shared" si="4"/>
        <v>0</v>
      </c>
      <c r="AJ13" s="154">
        <f t="shared" si="4"/>
        <v>0</v>
      </c>
      <c r="AK13" s="154">
        <f t="shared" si="4"/>
        <v>0</v>
      </c>
      <c r="AL13" s="154">
        <f t="shared" si="4"/>
        <v>0</v>
      </c>
      <c r="AM13" s="155"/>
      <c r="AN13" s="153"/>
      <c r="AO13" s="153"/>
      <c r="AP13" s="153"/>
      <c r="AQ13" s="153"/>
      <c r="AR13" s="153"/>
      <c r="AS13" s="153"/>
      <c r="AT13" s="153"/>
      <c r="AU13" s="153"/>
      <c r="AV13" s="153"/>
      <c r="AW13" s="153"/>
      <c r="AX13" s="153"/>
      <c r="AY13" s="153"/>
      <c r="AZ13" s="155"/>
    </row>
    <row r="14" spans="2:52" x14ac:dyDescent="0.3">
      <c r="B14" s="97">
        <v>7</v>
      </c>
      <c r="C14" s="12" t="s">
        <v>154</v>
      </c>
      <c r="D14" s="48" t="s">
        <v>163</v>
      </c>
      <c r="E14" s="102" t="s">
        <v>59</v>
      </c>
      <c r="F14" s="103">
        <v>2</v>
      </c>
      <c r="G14" s="4"/>
      <c r="H14" s="20">
        <v>0</v>
      </c>
      <c r="I14" s="21">
        <v>0</v>
      </c>
      <c r="J14" s="21">
        <v>0</v>
      </c>
      <c r="K14" s="21">
        <v>0</v>
      </c>
      <c r="L14" s="22">
        <v>0</v>
      </c>
      <c r="M14" s="32"/>
      <c r="N14" s="20">
        <v>0</v>
      </c>
      <c r="O14" s="21">
        <v>0</v>
      </c>
      <c r="P14" s="21">
        <v>0</v>
      </c>
      <c r="Q14" s="21">
        <v>0</v>
      </c>
      <c r="R14" s="22">
        <v>0</v>
      </c>
      <c r="S14" s="4"/>
      <c r="T14" s="23"/>
      <c r="U14" s="50"/>
      <c r="V14" s="156"/>
      <c r="W14" s="92">
        <f t="shared" si="1"/>
        <v>0</v>
      </c>
      <c r="X14" s="93"/>
      <c r="Y14" s="152"/>
      <c r="AA14" s="153"/>
      <c r="AB14" s="154">
        <f t="shared" si="3"/>
        <v>0</v>
      </c>
      <c r="AC14" s="154">
        <f t="shared" si="3"/>
        <v>0</v>
      </c>
      <c r="AD14" s="154">
        <f t="shared" si="3"/>
        <v>0</v>
      </c>
      <c r="AE14" s="154">
        <f t="shared" si="3"/>
        <v>0</v>
      </c>
      <c r="AF14" s="154">
        <f t="shared" si="3"/>
        <v>0</v>
      </c>
      <c r="AG14" s="153"/>
      <c r="AH14" s="154">
        <f t="shared" si="4"/>
        <v>0</v>
      </c>
      <c r="AI14" s="154">
        <f t="shared" si="4"/>
        <v>0</v>
      </c>
      <c r="AJ14" s="154">
        <f t="shared" si="4"/>
        <v>0</v>
      </c>
      <c r="AK14" s="154">
        <f t="shared" si="4"/>
        <v>0</v>
      </c>
      <c r="AL14" s="154">
        <f t="shared" si="4"/>
        <v>0</v>
      </c>
      <c r="AM14" s="155"/>
      <c r="AN14" s="153"/>
      <c r="AO14" s="153"/>
      <c r="AP14" s="153"/>
      <c r="AQ14" s="153"/>
      <c r="AR14" s="153"/>
      <c r="AS14" s="153"/>
      <c r="AT14" s="153"/>
      <c r="AU14" s="153"/>
      <c r="AV14" s="153"/>
      <c r="AW14" s="153"/>
      <c r="AX14" s="153"/>
      <c r="AY14" s="153"/>
      <c r="AZ14" s="155"/>
    </row>
    <row r="15" spans="2:52" x14ac:dyDescent="0.3">
      <c r="B15" s="97">
        <v>8</v>
      </c>
      <c r="C15" s="12" t="s">
        <v>164</v>
      </c>
      <c r="D15" s="48" t="s">
        <v>165</v>
      </c>
      <c r="E15" s="102" t="s">
        <v>59</v>
      </c>
      <c r="F15" s="103">
        <v>2</v>
      </c>
      <c r="G15" s="4"/>
      <c r="H15" s="20">
        <v>1.4399999999999968E-3</v>
      </c>
      <c r="I15" s="21">
        <v>1.4399999999999968E-3</v>
      </c>
      <c r="J15" s="21">
        <v>1.4400000000000038E-3</v>
      </c>
      <c r="K15" s="21">
        <v>1.4399999999999968E-3</v>
      </c>
      <c r="L15" s="22">
        <v>1.4399999999999968E-3</v>
      </c>
      <c r="M15" s="32"/>
      <c r="N15" s="20">
        <v>3.4399999999999999E-3</v>
      </c>
      <c r="O15" s="21">
        <v>3.4399999999999999E-3</v>
      </c>
      <c r="P15" s="21">
        <v>3.4399999999999999E-3</v>
      </c>
      <c r="Q15" s="21">
        <v>3.4399999999999999E-3</v>
      </c>
      <c r="R15" s="22">
        <v>3.4399999999999999E-3</v>
      </c>
      <c r="S15" s="4"/>
      <c r="T15" s="23"/>
      <c r="U15" s="50"/>
      <c r="V15" s="156"/>
      <c r="W15" s="92">
        <f t="shared" si="1"/>
        <v>0</v>
      </c>
      <c r="X15" s="93"/>
      <c r="Y15" s="152"/>
      <c r="AA15" s="153"/>
      <c r="AB15" s="154">
        <f t="shared" si="3"/>
        <v>0</v>
      </c>
      <c r="AC15" s="154">
        <f t="shared" si="3"/>
        <v>0</v>
      </c>
      <c r="AD15" s="154">
        <f t="shared" si="3"/>
        <v>0</v>
      </c>
      <c r="AE15" s="154">
        <f t="shared" si="3"/>
        <v>0</v>
      </c>
      <c r="AF15" s="154">
        <f t="shared" si="3"/>
        <v>0</v>
      </c>
      <c r="AG15" s="153"/>
      <c r="AH15" s="154">
        <f t="shared" si="4"/>
        <v>0</v>
      </c>
      <c r="AI15" s="154">
        <f t="shared" si="4"/>
        <v>0</v>
      </c>
      <c r="AJ15" s="154">
        <f t="shared" si="4"/>
        <v>0</v>
      </c>
      <c r="AK15" s="154">
        <f t="shared" si="4"/>
        <v>0</v>
      </c>
      <c r="AL15" s="154">
        <f t="shared" si="4"/>
        <v>0</v>
      </c>
      <c r="AM15" s="155"/>
      <c r="AN15" s="153"/>
      <c r="AO15" s="153"/>
      <c r="AP15" s="153"/>
      <c r="AQ15" s="153"/>
      <c r="AR15" s="153"/>
      <c r="AS15" s="153"/>
      <c r="AT15" s="153"/>
      <c r="AU15" s="153"/>
      <c r="AV15" s="153"/>
      <c r="AW15" s="153"/>
      <c r="AX15" s="153"/>
      <c r="AY15" s="153"/>
      <c r="AZ15" s="155"/>
    </row>
    <row r="16" spans="2:52" ht="14.5" thickBot="1" x14ac:dyDescent="0.35">
      <c r="B16" s="97">
        <v>9</v>
      </c>
      <c r="C16" s="12" t="s">
        <v>166</v>
      </c>
      <c r="D16" s="48" t="s">
        <v>167</v>
      </c>
      <c r="E16" s="102" t="s">
        <v>59</v>
      </c>
      <c r="F16" s="103">
        <v>2</v>
      </c>
      <c r="G16" s="4"/>
      <c r="H16" s="25">
        <f>SUM(H13:H15)</f>
        <v>3.9537029323244398E-2</v>
      </c>
      <c r="I16" s="26">
        <f>SUM(I13:I15)</f>
        <v>3.9908436488672934E-2</v>
      </c>
      <c r="J16" s="26">
        <f>SUM(J13:J15)</f>
        <v>4.0585134086018326E-2</v>
      </c>
      <c r="K16" s="26">
        <f>SUM(K13:K15)</f>
        <v>4.1477112022145504E-2</v>
      </c>
      <c r="L16" s="27">
        <f>SUM(L13:L15)</f>
        <v>4.2481783722551056E-2</v>
      </c>
      <c r="M16" s="32"/>
      <c r="N16" s="25">
        <f>SUM(N13:N15)</f>
        <v>4.15370293232444E-2</v>
      </c>
      <c r="O16" s="26">
        <f>SUM(O13:O15)</f>
        <v>4.1908436488672936E-2</v>
      </c>
      <c r="P16" s="26">
        <f>SUM(P13:P15)</f>
        <v>4.2585134086018321E-2</v>
      </c>
      <c r="Q16" s="26">
        <f>SUM(Q13:Q15)</f>
        <v>4.3477112022145506E-2</v>
      </c>
      <c r="R16" s="27">
        <f>SUM(R13:R15)</f>
        <v>4.4481783722551058E-2</v>
      </c>
      <c r="S16" s="4"/>
      <c r="T16" s="28" t="s">
        <v>96</v>
      </c>
      <c r="U16" s="51"/>
      <c r="V16" s="157"/>
      <c r="W16" s="92"/>
      <c r="X16" s="93"/>
      <c r="Y16" s="152"/>
      <c r="AA16" s="153"/>
      <c r="AB16" s="153"/>
      <c r="AC16" s="153"/>
      <c r="AD16" s="153"/>
      <c r="AE16" s="153"/>
      <c r="AF16" s="153"/>
      <c r="AG16" s="153"/>
      <c r="AH16" s="153"/>
      <c r="AI16" s="153"/>
      <c r="AJ16" s="153"/>
      <c r="AK16" s="153"/>
      <c r="AL16" s="153"/>
      <c r="AM16" s="155"/>
      <c r="AN16" s="153"/>
      <c r="AO16" s="153"/>
      <c r="AP16" s="153"/>
      <c r="AQ16" s="153"/>
      <c r="AR16" s="153"/>
      <c r="AS16" s="153"/>
      <c r="AT16" s="153"/>
      <c r="AU16" s="153"/>
      <c r="AV16" s="153"/>
      <c r="AW16" s="153"/>
      <c r="AX16" s="153"/>
      <c r="AY16" s="153"/>
      <c r="AZ16" s="155"/>
    </row>
    <row r="17" spans="2:52" ht="14.5" thickBot="1" x14ac:dyDescent="0.35">
      <c r="B17" s="104">
        <v>10</v>
      </c>
      <c r="C17" s="105" t="s">
        <v>168</v>
      </c>
      <c r="D17" s="40" t="s">
        <v>169</v>
      </c>
      <c r="E17" s="106" t="s">
        <v>85</v>
      </c>
      <c r="F17" s="107">
        <v>0</v>
      </c>
      <c r="G17" s="52" t="s">
        <v>86</v>
      </c>
      <c r="H17" s="32"/>
      <c r="I17" s="32"/>
      <c r="J17" s="32"/>
      <c r="K17" s="32"/>
      <c r="L17" s="32"/>
      <c r="M17" s="52" t="s">
        <v>86</v>
      </c>
      <c r="N17" s="32"/>
      <c r="O17" s="32"/>
      <c r="P17" s="32"/>
      <c r="Q17" s="32"/>
      <c r="R17" s="32"/>
      <c r="S17" s="4"/>
      <c r="T17" s="33"/>
      <c r="U17" s="53" t="s">
        <v>87</v>
      </c>
      <c r="V17" s="156"/>
      <c r="W17" s="92">
        <f t="shared" si="1"/>
        <v>0</v>
      </c>
      <c r="X17" s="93">
        <f>IF(SUM(AN17:AY17)=0,0,U17)</f>
        <v>0</v>
      </c>
      <c r="Y17" s="152"/>
      <c r="AA17" s="158">
        <f>IF(ISTEXT(G17),0,1)</f>
        <v>0</v>
      </c>
      <c r="AB17" s="153"/>
      <c r="AC17" s="153"/>
      <c r="AD17" s="153"/>
      <c r="AE17" s="153"/>
      <c r="AF17" s="153"/>
      <c r="AG17" s="158">
        <f>IF(ISTEXT(M17),0,1)</f>
        <v>0</v>
      </c>
      <c r="AH17" s="153"/>
      <c r="AI17" s="153"/>
      <c r="AJ17" s="153"/>
      <c r="AK17" s="153"/>
      <c r="AL17" s="153"/>
      <c r="AM17" s="155"/>
      <c r="AN17" s="158">
        <f>IF(M17=G17,0,1)</f>
        <v>0</v>
      </c>
      <c r="AO17" s="159"/>
      <c r="AP17" s="159"/>
      <c r="AQ17" s="159"/>
      <c r="AR17" s="159"/>
      <c r="AS17" s="159"/>
      <c r="AT17" s="159"/>
      <c r="AU17" s="159"/>
      <c r="AV17" s="159"/>
      <c r="AW17" s="159"/>
      <c r="AX17" s="159"/>
      <c r="AY17" s="159"/>
      <c r="AZ17" s="155"/>
    </row>
    <row r="18" spans="2:52" ht="14.5" thickBot="1" x14ac:dyDescent="0.35">
      <c r="B18" s="110"/>
      <c r="C18" s="35"/>
      <c r="D18" s="4"/>
      <c r="E18" s="4"/>
      <c r="F18" s="4"/>
      <c r="G18" s="4"/>
      <c r="H18" s="32"/>
      <c r="I18" s="32"/>
      <c r="J18" s="32"/>
      <c r="K18" s="32"/>
      <c r="L18" s="32"/>
      <c r="M18" s="32"/>
      <c r="N18" s="32"/>
      <c r="O18" s="32"/>
      <c r="P18" s="32"/>
      <c r="Q18" s="32"/>
      <c r="R18" s="32"/>
      <c r="S18" s="4"/>
      <c r="T18" s="160"/>
      <c r="U18" s="4"/>
      <c r="V18" s="4"/>
      <c r="W18" s="92"/>
      <c r="X18" s="93"/>
      <c r="Y18" s="160"/>
      <c r="AA18" s="153"/>
      <c r="AB18" s="153"/>
      <c r="AC18" s="153"/>
      <c r="AD18" s="153"/>
      <c r="AE18" s="153"/>
      <c r="AF18" s="153"/>
      <c r="AG18" s="153"/>
      <c r="AH18" s="153"/>
      <c r="AI18" s="153"/>
      <c r="AJ18" s="153"/>
      <c r="AK18" s="153"/>
      <c r="AL18" s="153"/>
      <c r="AM18" s="155"/>
      <c r="AN18" s="153"/>
      <c r="AO18" s="153"/>
      <c r="AP18" s="153"/>
      <c r="AQ18" s="153"/>
      <c r="AR18" s="153"/>
      <c r="AS18" s="153"/>
      <c r="AT18" s="153"/>
      <c r="AU18" s="153"/>
      <c r="AV18" s="153"/>
      <c r="AW18" s="153"/>
      <c r="AX18" s="153"/>
      <c r="AY18" s="153"/>
      <c r="AZ18" s="155"/>
    </row>
    <row r="19" spans="2:52" ht="14.5" thickBot="1" x14ac:dyDescent="0.35">
      <c r="B19" s="10" t="s">
        <v>99</v>
      </c>
      <c r="C19" s="11" t="s">
        <v>42</v>
      </c>
      <c r="D19" s="4"/>
      <c r="E19" s="4"/>
      <c r="F19" s="4"/>
      <c r="G19" s="4"/>
      <c r="H19" s="32"/>
      <c r="I19" s="32"/>
      <c r="J19" s="32"/>
      <c r="K19" s="32"/>
      <c r="L19" s="32"/>
      <c r="M19" s="32"/>
      <c r="N19" s="32"/>
      <c r="O19" s="32"/>
      <c r="P19" s="32"/>
      <c r="Q19" s="32"/>
      <c r="R19" s="32"/>
      <c r="S19" s="4"/>
      <c r="T19" s="160"/>
      <c r="U19" s="4"/>
      <c r="V19" s="4"/>
      <c r="W19" s="92"/>
      <c r="X19" s="93"/>
      <c r="Y19" s="160"/>
      <c r="AA19" s="153"/>
      <c r="AB19" s="153"/>
      <c r="AC19" s="153"/>
      <c r="AD19" s="153"/>
      <c r="AE19" s="153"/>
      <c r="AF19" s="153"/>
      <c r="AG19" s="153"/>
      <c r="AH19" s="153"/>
      <c r="AI19" s="153"/>
      <c r="AJ19" s="153"/>
      <c r="AK19" s="153"/>
      <c r="AL19" s="153"/>
      <c r="AM19" s="155"/>
      <c r="AN19" s="153"/>
      <c r="AO19" s="153"/>
      <c r="AP19" s="153"/>
      <c r="AQ19" s="153"/>
      <c r="AR19" s="153"/>
      <c r="AS19" s="153"/>
      <c r="AT19" s="153"/>
      <c r="AU19" s="153"/>
      <c r="AV19" s="153"/>
      <c r="AW19" s="153"/>
      <c r="AX19" s="153"/>
      <c r="AY19" s="153"/>
      <c r="AZ19" s="155"/>
    </row>
    <row r="20" spans="2:52" x14ac:dyDescent="0.3">
      <c r="B20" s="97">
        <v>11</v>
      </c>
      <c r="C20" s="12" t="s">
        <v>43</v>
      </c>
      <c r="D20" s="13" t="s">
        <v>170</v>
      </c>
      <c r="E20" s="98" t="s">
        <v>59</v>
      </c>
      <c r="F20" s="99">
        <v>2</v>
      </c>
      <c r="G20" s="4"/>
      <c r="H20" s="14">
        <v>0.65089913646175468</v>
      </c>
      <c r="I20" s="15">
        <v>0.60647308333372218</v>
      </c>
      <c r="J20" s="15">
        <v>0.59570480918462787</v>
      </c>
      <c r="K20" s="15">
        <v>0.59787522927700909</v>
      </c>
      <c r="L20" s="16">
        <v>0.61094755623721086</v>
      </c>
      <c r="M20" s="32"/>
      <c r="N20" s="14">
        <v>0.65089913646175468</v>
      </c>
      <c r="O20" s="15">
        <v>0.60647308333372218</v>
      </c>
      <c r="P20" s="15">
        <v>0.59570480918462787</v>
      </c>
      <c r="Q20" s="15">
        <v>0.59787522927700909</v>
      </c>
      <c r="R20" s="16">
        <v>0.61094755623721086</v>
      </c>
      <c r="S20" s="4"/>
      <c r="T20" s="36"/>
      <c r="U20" s="54"/>
      <c r="V20" s="156"/>
      <c r="W20" s="92">
        <f t="shared" si="1"/>
        <v>0</v>
      </c>
      <c r="X20" s="93"/>
      <c r="Y20" s="152"/>
      <c r="AA20" s="153"/>
      <c r="AB20" s="154">
        <f t="shared" ref="AB20:AF22" si="5">IF(ISNUMBER(H20),0,1)</f>
        <v>0</v>
      </c>
      <c r="AC20" s="154">
        <f t="shared" si="5"/>
        <v>0</v>
      </c>
      <c r="AD20" s="154">
        <f t="shared" si="5"/>
        <v>0</v>
      </c>
      <c r="AE20" s="154">
        <f t="shared" si="5"/>
        <v>0</v>
      </c>
      <c r="AF20" s="154">
        <f t="shared" si="5"/>
        <v>0</v>
      </c>
      <c r="AG20" s="153"/>
      <c r="AH20" s="154">
        <f t="shared" ref="AH20:AL22" si="6">IF(ISNUMBER(N20),0,1)</f>
        <v>0</v>
      </c>
      <c r="AI20" s="154">
        <f t="shared" si="6"/>
        <v>0</v>
      </c>
      <c r="AJ20" s="154">
        <f t="shared" si="6"/>
        <v>0</v>
      </c>
      <c r="AK20" s="154">
        <f t="shared" si="6"/>
        <v>0</v>
      </c>
      <c r="AL20" s="154">
        <f t="shared" si="6"/>
        <v>0</v>
      </c>
      <c r="AM20" s="155"/>
      <c r="AN20" s="153"/>
      <c r="AO20" s="153"/>
      <c r="AP20" s="153"/>
      <c r="AQ20" s="153"/>
      <c r="AR20" s="153"/>
      <c r="AS20" s="153"/>
      <c r="AT20" s="153"/>
      <c r="AU20" s="153"/>
      <c r="AV20" s="153"/>
      <c r="AW20" s="153"/>
      <c r="AX20" s="153"/>
      <c r="AY20" s="153"/>
      <c r="AZ20" s="155"/>
    </row>
    <row r="21" spans="2:52" x14ac:dyDescent="0.3">
      <c r="B21" s="97">
        <v>12</v>
      </c>
      <c r="C21" s="12" t="s">
        <v>44</v>
      </c>
      <c r="D21" s="48" t="s">
        <v>171</v>
      </c>
      <c r="E21" s="102" t="s">
        <v>59</v>
      </c>
      <c r="F21" s="103">
        <v>2</v>
      </c>
      <c r="G21" s="4"/>
      <c r="H21" s="20">
        <v>0</v>
      </c>
      <c r="I21" s="21">
        <v>0</v>
      </c>
      <c r="J21" s="21">
        <v>0</v>
      </c>
      <c r="K21" s="21">
        <v>0</v>
      </c>
      <c r="L21" s="22">
        <v>0</v>
      </c>
      <c r="M21" s="32"/>
      <c r="N21" s="20">
        <v>0</v>
      </c>
      <c r="O21" s="21">
        <v>0</v>
      </c>
      <c r="P21" s="21">
        <v>0</v>
      </c>
      <c r="Q21" s="21">
        <v>0</v>
      </c>
      <c r="R21" s="22">
        <v>0</v>
      </c>
      <c r="S21" s="4"/>
      <c r="T21" s="23"/>
      <c r="U21" s="50"/>
      <c r="V21" s="156"/>
      <c r="W21" s="92">
        <f t="shared" si="1"/>
        <v>0</v>
      </c>
      <c r="X21" s="93"/>
      <c r="Y21" s="152"/>
      <c r="AA21" s="153"/>
      <c r="AB21" s="154">
        <f t="shared" si="5"/>
        <v>0</v>
      </c>
      <c r="AC21" s="154">
        <f t="shared" si="5"/>
        <v>0</v>
      </c>
      <c r="AD21" s="154">
        <f t="shared" si="5"/>
        <v>0</v>
      </c>
      <c r="AE21" s="154">
        <f t="shared" si="5"/>
        <v>0</v>
      </c>
      <c r="AF21" s="154">
        <f t="shared" si="5"/>
        <v>0</v>
      </c>
      <c r="AG21" s="153"/>
      <c r="AH21" s="154">
        <f t="shared" si="6"/>
        <v>0</v>
      </c>
      <c r="AI21" s="154">
        <f t="shared" si="6"/>
        <v>0</v>
      </c>
      <c r="AJ21" s="154">
        <f t="shared" si="6"/>
        <v>0</v>
      </c>
      <c r="AK21" s="154">
        <f t="shared" si="6"/>
        <v>0</v>
      </c>
      <c r="AL21" s="154">
        <f t="shared" si="6"/>
        <v>0</v>
      </c>
      <c r="AM21" s="155"/>
      <c r="AN21" s="153"/>
      <c r="AO21" s="153"/>
      <c r="AP21" s="153"/>
      <c r="AQ21" s="153"/>
      <c r="AR21" s="153"/>
      <c r="AS21" s="153"/>
      <c r="AT21" s="153"/>
      <c r="AU21" s="153"/>
      <c r="AV21" s="153"/>
      <c r="AW21" s="153"/>
      <c r="AX21" s="153"/>
      <c r="AY21" s="153"/>
      <c r="AZ21" s="155"/>
    </row>
    <row r="22" spans="2:52" x14ac:dyDescent="0.3">
      <c r="B22" s="97">
        <v>13</v>
      </c>
      <c r="C22" s="12" t="s">
        <v>45</v>
      </c>
      <c r="D22" s="48" t="s">
        <v>172</v>
      </c>
      <c r="E22" s="102" t="s">
        <v>59</v>
      </c>
      <c r="F22" s="103">
        <v>2</v>
      </c>
      <c r="G22" s="4"/>
      <c r="H22" s="20">
        <v>0</v>
      </c>
      <c r="I22" s="21">
        <v>0</v>
      </c>
      <c r="J22" s="21">
        <v>0</v>
      </c>
      <c r="K22" s="21">
        <v>0</v>
      </c>
      <c r="L22" s="22">
        <v>0</v>
      </c>
      <c r="M22" s="32"/>
      <c r="N22" s="20">
        <v>0</v>
      </c>
      <c r="O22" s="21">
        <v>0</v>
      </c>
      <c r="P22" s="21">
        <v>0</v>
      </c>
      <c r="Q22" s="21">
        <v>0</v>
      </c>
      <c r="R22" s="22">
        <v>0</v>
      </c>
      <c r="S22" s="4"/>
      <c r="T22" s="23"/>
      <c r="U22" s="50"/>
      <c r="V22" s="156"/>
      <c r="W22" s="92">
        <f t="shared" si="1"/>
        <v>0</v>
      </c>
      <c r="X22" s="93"/>
      <c r="Y22" s="152"/>
      <c r="AA22" s="153"/>
      <c r="AB22" s="154">
        <f t="shared" si="5"/>
        <v>0</v>
      </c>
      <c r="AC22" s="154">
        <f t="shared" si="5"/>
        <v>0</v>
      </c>
      <c r="AD22" s="154">
        <f t="shared" si="5"/>
        <v>0</v>
      </c>
      <c r="AE22" s="154">
        <f t="shared" si="5"/>
        <v>0</v>
      </c>
      <c r="AF22" s="154">
        <f t="shared" si="5"/>
        <v>0</v>
      </c>
      <c r="AG22" s="153"/>
      <c r="AH22" s="154">
        <f t="shared" si="6"/>
        <v>0</v>
      </c>
      <c r="AI22" s="154">
        <f t="shared" si="6"/>
        <v>0</v>
      </c>
      <c r="AJ22" s="154">
        <f t="shared" si="6"/>
        <v>0</v>
      </c>
      <c r="AK22" s="154">
        <f t="shared" si="6"/>
        <v>0</v>
      </c>
      <c r="AL22" s="154">
        <f t="shared" si="6"/>
        <v>0</v>
      </c>
      <c r="AM22" s="155"/>
      <c r="AN22" s="153"/>
      <c r="AO22" s="153"/>
      <c r="AP22" s="153"/>
      <c r="AQ22" s="153"/>
      <c r="AR22" s="153"/>
      <c r="AS22" s="153"/>
      <c r="AT22" s="153"/>
      <c r="AU22" s="153"/>
      <c r="AV22" s="153"/>
      <c r="AW22" s="153"/>
      <c r="AX22" s="153"/>
      <c r="AY22" s="153"/>
      <c r="AZ22" s="155"/>
    </row>
    <row r="23" spans="2:52" ht="14.5" thickBot="1" x14ac:dyDescent="0.35">
      <c r="B23" s="113">
        <v>14</v>
      </c>
      <c r="C23" s="39" t="s">
        <v>46</v>
      </c>
      <c r="D23" s="40" t="s">
        <v>173</v>
      </c>
      <c r="E23" s="114" t="s">
        <v>59</v>
      </c>
      <c r="F23" s="115">
        <v>2</v>
      </c>
      <c r="G23" s="4"/>
      <c r="H23" s="25">
        <f>SUM(H20:H22)</f>
        <v>0.65089913646175468</v>
      </c>
      <c r="I23" s="26">
        <f>SUM(I20:I22)</f>
        <v>0.60647308333372218</v>
      </c>
      <c r="J23" s="26">
        <f>SUM(J20:J22)</f>
        <v>0.59570480918462787</v>
      </c>
      <c r="K23" s="26">
        <f>SUM(K20:K22)</f>
        <v>0.59787522927700909</v>
      </c>
      <c r="L23" s="27">
        <f>SUM(L20:L22)</f>
        <v>0.61094755623721086</v>
      </c>
      <c r="M23" s="32"/>
      <c r="N23" s="25">
        <f>SUM(N20:N22)</f>
        <v>0.65089913646175468</v>
      </c>
      <c r="O23" s="26">
        <f>SUM(O20:O22)</f>
        <v>0.60647308333372218</v>
      </c>
      <c r="P23" s="26">
        <f>SUM(P20:P22)</f>
        <v>0.59570480918462787</v>
      </c>
      <c r="Q23" s="26">
        <f>SUM(Q20:Q22)</f>
        <v>0.59787522927700909</v>
      </c>
      <c r="R23" s="27">
        <f>SUM(R20:R22)</f>
        <v>0.61094755623721086</v>
      </c>
      <c r="S23" s="4"/>
      <c r="T23" s="55" t="s">
        <v>109</v>
      </c>
      <c r="U23" s="56"/>
      <c r="V23" s="157"/>
      <c r="W23" s="92">
        <f t="shared" si="1"/>
        <v>0</v>
      </c>
      <c r="X23" s="93"/>
      <c r="Y23" s="152"/>
      <c r="AA23" s="153"/>
      <c r="AB23" s="153"/>
      <c r="AC23" s="153"/>
      <c r="AD23" s="153"/>
      <c r="AE23" s="153"/>
      <c r="AF23" s="153"/>
      <c r="AG23" s="153"/>
      <c r="AH23" s="153"/>
      <c r="AI23" s="153"/>
      <c r="AJ23" s="153"/>
      <c r="AK23" s="153"/>
      <c r="AL23" s="153"/>
      <c r="AM23" s="155"/>
      <c r="AN23" s="153"/>
      <c r="AO23" s="153"/>
      <c r="AP23" s="153"/>
      <c r="AQ23" s="153"/>
      <c r="AR23" s="153"/>
      <c r="AS23" s="153"/>
      <c r="AT23" s="153"/>
      <c r="AU23" s="153"/>
      <c r="AV23" s="153"/>
      <c r="AW23" s="153"/>
      <c r="AX23" s="153"/>
      <c r="AY23" s="153"/>
      <c r="AZ23" s="155"/>
    </row>
    <row r="24" spans="2:52" x14ac:dyDescent="0.3">
      <c r="B24" s="110"/>
      <c r="C24" s="35"/>
      <c r="D24" s="146"/>
      <c r="E24" s="146"/>
      <c r="F24" s="146"/>
      <c r="G24" s="4"/>
      <c r="H24" s="4"/>
      <c r="I24" s="4"/>
      <c r="J24" s="4"/>
      <c r="K24" s="4"/>
      <c r="L24" s="4"/>
      <c r="M24" s="4"/>
      <c r="N24" s="4"/>
      <c r="O24" s="4"/>
      <c r="P24" s="4"/>
      <c r="Q24" s="4"/>
      <c r="R24" s="4"/>
      <c r="S24" s="4"/>
      <c r="T24" s="4"/>
      <c r="W24" s="92"/>
      <c r="X24" s="93"/>
      <c r="AA24" s="161">
        <f>SUM(AA6:AL23)</f>
        <v>0</v>
      </c>
      <c r="AB24" s="162"/>
      <c r="AC24" s="162"/>
      <c r="AD24" s="162"/>
      <c r="AE24" s="162"/>
      <c r="AF24" s="162"/>
      <c r="AG24" s="162"/>
      <c r="AH24" s="162"/>
      <c r="AI24" s="162"/>
      <c r="AJ24" s="162"/>
      <c r="AK24" s="162"/>
      <c r="AL24" s="162"/>
      <c r="AM24" s="155"/>
      <c r="AN24" s="163">
        <f>SUM(AN6:AN23)</f>
        <v>0</v>
      </c>
      <c r="AO24" s="164"/>
      <c r="AP24" s="164"/>
      <c r="AQ24" s="164"/>
      <c r="AR24" s="164"/>
      <c r="AS24" s="164"/>
      <c r="AT24" s="164"/>
      <c r="AU24" s="164"/>
      <c r="AV24" s="164"/>
      <c r="AW24" s="164"/>
      <c r="AX24" s="164"/>
      <c r="AY24" s="164"/>
      <c r="AZ24" s="155"/>
    </row>
    <row r="25" spans="2:52" x14ac:dyDescent="0.3">
      <c r="B25" s="58" t="s">
        <v>118</v>
      </c>
      <c r="C25" s="59"/>
      <c r="D25" s="59"/>
      <c r="E25" s="59"/>
      <c r="F25" s="59"/>
      <c r="G25" s="59"/>
      <c r="H25" s="59"/>
      <c r="I25" s="59"/>
      <c r="J25" s="59"/>
      <c r="K25" s="59"/>
      <c r="L25" s="43"/>
      <c r="M25" s="43"/>
      <c r="N25" s="4"/>
      <c r="O25" s="4"/>
      <c r="P25" s="4"/>
      <c r="Q25" s="4"/>
      <c r="R25" s="4"/>
      <c r="S25" s="4"/>
      <c r="T25" s="4"/>
      <c r="W25" s="92"/>
      <c r="X25" s="93"/>
      <c r="AA25" s="162"/>
      <c r="AB25" s="162"/>
      <c r="AC25" s="162"/>
      <c r="AD25" s="162"/>
      <c r="AE25" s="162"/>
      <c r="AF25" s="162"/>
      <c r="AG25" s="162"/>
      <c r="AH25" s="162"/>
      <c r="AI25" s="162"/>
      <c r="AJ25" s="162"/>
      <c r="AK25" s="162"/>
      <c r="AL25" s="162"/>
      <c r="AM25" s="155"/>
      <c r="AN25" s="162"/>
      <c r="AO25" s="162"/>
      <c r="AP25" s="162"/>
      <c r="AQ25" s="162"/>
      <c r="AR25" s="162"/>
      <c r="AS25" s="162"/>
      <c r="AT25" s="162"/>
      <c r="AU25" s="162"/>
      <c r="AV25" s="162"/>
      <c r="AW25" s="162"/>
      <c r="AX25" s="162"/>
      <c r="AY25" s="162"/>
      <c r="AZ25" s="155"/>
    </row>
    <row r="26" spans="2:52" x14ac:dyDescent="0.3">
      <c r="B26" s="60"/>
      <c r="C26" s="117" t="s">
        <v>119</v>
      </c>
      <c r="D26" s="117"/>
      <c r="E26" s="59"/>
      <c r="F26" s="59"/>
      <c r="G26" s="59"/>
      <c r="H26" s="59"/>
      <c r="I26" s="59"/>
      <c r="J26" s="59"/>
      <c r="K26" s="59"/>
      <c r="L26" s="43"/>
      <c r="M26" s="43"/>
      <c r="N26" s="4"/>
      <c r="O26" s="4"/>
      <c r="P26" s="4"/>
      <c r="Q26" s="4"/>
      <c r="R26" s="4"/>
      <c r="S26" s="4"/>
      <c r="T26" s="4"/>
      <c r="AA26" s="162"/>
      <c r="AB26" s="162"/>
      <c r="AC26" s="162"/>
      <c r="AD26" s="162"/>
      <c r="AE26" s="162"/>
      <c r="AF26" s="162"/>
      <c r="AG26" s="162"/>
      <c r="AH26" s="162"/>
      <c r="AI26" s="162"/>
      <c r="AJ26" s="162"/>
      <c r="AK26" s="162"/>
      <c r="AL26" s="162"/>
      <c r="AM26" s="155"/>
      <c r="AN26" s="162"/>
      <c r="AO26" s="162"/>
      <c r="AP26" s="162"/>
      <c r="AQ26" s="162"/>
      <c r="AR26" s="162"/>
      <c r="AS26" s="162"/>
      <c r="AT26" s="162"/>
      <c r="AU26" s="162"/>
      <c r="AV26" s="162"/>
      <c r="AW26" s="162"/>
      <c r="AX26" s="162"/>
      <c r="AY26" s="162"/>
      <c r="AZ26" s="155"/>
    </row>
    <row r="27" spans="2:52" x14ac:dyDescent="0.3">
      <c r="B27" s="61"/>
      <c r="C27" s="117" t="s">
        <v>120</v>
      </c>
      <c r="D27" s="117"/>
      <c r="E27" s="59"/>
      <c r="F27" s="59"/>
      <c r="G27" s="59"/>
      <c r="H27" s="59"/>
      <c r="I27" s="59"/>
      <c r="J27" s="59"/>
      <c r="K27" s="59"/>
      <c r="L27" s="43"/>
      <c r="M27" s="43"/>
      <c r="N27" s="4"/>
      <c r="O27" s="4"/>
      <c r="P27" s="4"/>
      <c r="Q27" s="4"/>
      <c r="R27" s="4"/>
      <c r="S27" s="4"/>
      <c r="T27" s="4"/>
    </row>
    <row r="28" spans="2:52" x14ac:dyDescent="0.3">
      <c r="B28" s="62"/>
      <c r="C28" s="117" t="s">
        <v>121</v>
      </c>
      <c r="D28" s="117"/>
      <c r="E28" s="59"/>
      <c r="F28" s="59"/>
      <c r="G28" s="59"/>
      <c r="H28" s="59"/>
      <c r="I28" s="59"/>
      <c r="J28" s="59"/>
      <c r="K28" s="59"/>
      <c r="L28" s="43"/>
      <c r="M28" s="43"/>
      <c r="N28" s="4"/>
      <c r="O28" s="4"/>
      <c r="P28" s="4"/>
      <c r="Q28" s="4"/>
      <c r="R28" s="4"/>
      <c r="S28" s="4"/>
      <c r="T28" s="4"/>
    </row>
    <row r="29" spans="2:52" x14ac:dyDescent="0.3">
      <c r="B29" s="63"/>
      <c r="C29" s="117" t="s">
        <v>122</v>
      </c>
      <c r="D29" s="117"/>
      <c r="E29" s="59"/>
      <c r="F29" s="59"/>
      <c r="G29" s="59"/>
      <c r="H29" s="59"/>
      <c r="I29" s="59"/>
      <c r="J29" s="59"/>
      <c r="K29" s="59"/>
      <c r="L29" s="43"/>
      <c r="M29" s="43"/>
      <c r="N29" s="4"/>
      <c r="O29" s="4"/>
      <c r="P29" s="4"/>
      <c r="Q29" s="4"/>
      <c r="R29" s="4"/>
      <c r="S29" s="4"/>
      <c r="T29" s="4"/>
    </row>
    <row r="30" spans="2:52" ht="14.5" thickBot="1" x14ac:dyDescent="0.35">
      <c r="B30" s="59"/>
      <c r="C30" s="59"/>
      <c r="D30" s="59"/>
      <c r="E30" s="59"/>
      <c r="F30" s="59"/>
      <c r="G30" s="59"/>
      <c r="H30" s="59"/>
      <c r="I30" s="59"/>
      <c r="J30" s="59"/>
      <c r="K30" s="59"/>
      <c r="L30" s="43"/>
      <c r="M30" s="43"/>
      <c r="N30" s="4"/>
      <c r="O30" s="4"/>
      <c r="P30" s="4"/>
      <c r="Q30" s="4"/>
      <c r="R30" s="4"/>
      <c r="S30" s="4"/>
      <c r="T30" s="4"/>
    </row>
    <row r="31" spans="2:52" ht="15.5" thickBot="1" x14ac:dyDescent="0.35">
      <c r="B31" s="211" t="s">
        <v>174</v>
      </c>
      <c r="C31" s="212"/>
      <c r="D31" s="212"/>
      <c r="E31" s="212"/>
      <c r="F31" s="212"/>
      <c r="G31" s="212"/>
      <c r="H31" s="212"/>
      <c r="I31" s="212"/>
      <c r="J31" s="212"/>
      <c r="K31" s="212"/>
      <c r="L31" s="213"/>
      <c r="M31" s="121"/>
      <c r="N31" s="121"/>
      <c r="O31" s="121"/>
      <c r="P31" s="121"/>
      <c r="Q31" s="121"/>
      <c r="R31" s="121"/>
      <c r="S31" s="4"/>
      <c r="T31" s="4"/>
    </row>
    <row r="32" spans="2:52" ht="15.5" thickBot="1" x14ac:dyDescent="0.35">
      <c r="B32" s="121"/>
      <c r="C32" s="122"/>
      <c r="D32" s="123"/>
      <c r="E32" s="123"/>
      <c r="F32" s="123"/>
      <c r="G32" s="123"/>
      <c r="H32" s="123"/>
      <c r="I32" s="123"/>
      <c r="J32" s="59"/>
      <c r="K32" s="59"/>
      <c r="L32" s="43"/>
      <c r="M32" s="43"/>
      <c r="N32" s="4"/>
      <c r="O32" s="4"/>
      <c r="P32" s="4"/>
      <c r="Q32" s="4"/>
      <c r="R32" s="4"/>
      <c r="S32" s="4"/>
      <c r="T32" s="4"/>
    </row>
    <row r="33" spans="2:20" ht="225" customHeight="1" thickBot="1" x14ac:dyDescent="0.35">
      <c r="B33" s="198" t="s">
        <v>175</v>
      </c>
      <c r="C33" s="199"/>
      <c r="D33" s="199"/>
      <c r="E33" s="199"/>
      <c r="F33" s="199"/>
      <c r="G33" s="199"/>
      <c r="H33" s="199"/>
      <c r="I33" s="199"/>
      <c r="J33" s="199"/>
      <c r="K33" s="199"/>
      <c r="L33" s="200"/>
      <c r="M33" s="124"/>
      <c r="N33" s="124"/>
      <c r="O33" s="124"/>
      <c r="P33" s="124"/>
      <c r="Q33" s="124"/>
      <c r="R33" s="124"/>
      <c r="S33" s="4"/>
      <c r="T33" s="4"/>
    </row>
    <row r="34" spans="2:20" ht="14.5" thickBot="1" x14ac:dyDescent="0.35">
      <c r="B34" s="59"/>
      <c r="C34" s="125"/>
      <c r="D34" s="59"/>
      <c r="E34" s="59"/>
      <c r="F34" s="59"/>
      <c r="G34" s="126"/>
      <c r="H34" s="126"/>
      <c r="I34" s="126"/>
      <c r="J34" s="59"/>
      <c r="K34" s="59"/>
      <c r="L34" s="43"/>
      <c r="M34" s="43"/>
      <c r="N34" s="4"/>
      <c r="O34" s="4"/>
      <c r="P34" s="4"/>
      <c r="Q34" s="4"/>
      <c r="R34" s="4"/>
      <c r="S34" s="4"/>
      <c r="T34" s="4"/>
    </row>
    <row r="35" spans="2:20" ht="15" customHeight="1" x14ac:dyDescent="0.3">
      <c r="B35" s="127" t="s">
        <v>125</v>
      </c>
      <c r="C35" s="201" t="s">
        <v>126</v>
      </c>
      <c r="D35" s="202"/>
      <c r="E35" s="202"/>
      <c r="F35" s="202"/>
      <c r="G35" s="202"/>
      <c r="H35" s="202"/>
      <c r="I35" s="202"/>
      <c r="J35" s="202"/>
      <c r="K35" s="202"/>
      <c r="L35" s="203"/>
      <c r="M35" s="128"/>
      <c r="N35" s="128"/>
      <c r="O35" s="128"/>
      <c r="P35" s="128"/>
      <c r="Q35" s="128"/>
      <c r="R35" s="128"/>
      <c r="S35" s="4"/>
      <c r="T35" s="4"/>
    </row>
    <row r="36" spans="2:20" ht="15" customHeight="1" x14ac:dyDescent="0.3">
      <c r="B36" s="129" t="s">
        <v>127</v>
      </c>
      <c r="C36" s="130" t="str">
        <f>$C$5</f>
        <v>RCV run off rate ~ RPI linked RCV</v>
      </c>
      <c r="D36" s="130"/>
      <c r="E36" s="130"/>
      <c r="F36" s="130"/>
      <c r="G36" s="130"/>
      <c r="H36" s="130"/>
      <c r="I36" s="130"/>
      <c r="J36" s="130"/>
      <c r="K36" s="130"/>
      <c r="L36" s="131"/>
      <c r="M36" s="132"/>
      <c r="N36" s="132"/>
      <c r="O36" s="132"/>
      <c r="P36" s="132"/>
      <c r="Q36" s="132"/>
      <c r="R36" s="132"/>
      <c r="S36" s="4"/>
      <c r="T36" s="4"/>
    </row>
    <row r="37" spans="2:20" ht="30" customHeight="1" x14ac:dyDescent="0.3">
      <c r="B37" s="133">
        <v>1</v>
      </c>
      <c r="C37" s="204" t="s">
        <v>176</v>
      </c>
      <c r="D37" s="205"/>
      <c r="E37" s="205"/>
      <c r="F37" s="205"/>
      <c r="G37" s="205"/>
      <c r="H37" s="205"/>
      <c r="I37" s="205"/>
      <c r="J37" s="205"/>
      <c r="K37" s="205"/>
      <c r="L37" s="206"/>
      <c r="M37" s="132"/>
      <c r="N37" s="132"/>
      <c r="O37" s="132"/>
      <c r="P37" s="132"/>
      <c r="Q37" s="132"/>
      <c r="R37" s="132"/>
      <c r="S37" s="4"/>
      <c r="T37" s="4"/>
    </row>
    <row r="38" spans="2:20" ht="30" customHeight="1" x14ac:dyDescent="0.3">
      <c r="B38" s="133">
        <v>2</v>
      </c>
      <c r="C38" s="204" t="s">
        <v>177</v>
      </c>
      <c r="D38" s="205"/>
      <c r="E38" s="205"/>
      <c r="F38" s="205"/>
      <c r="G38" s="205"/>
      <c r="H38" s="205"/>
      <c r="I38" s="205"/>
      <c r="J38" s="205"/>
      <c r="K38" s="205"/>
      <c r="L38" s="206"/>
      <c r="M38" s="132"/>
      <c r="N38" s="132"/>
      <c r="O38" s="132"/>
      <c r="P38" s="132"/>
      <c r="Q38" s="132"/>
      <c r="R38" s="132"/>
      <c r="S38" s="4"/>
      <c r="T38" s="4"/>
    </row>
    <row r="39" spans="2:20" ht="15" customHeight="1" x14ac:dyDescent="0.3">
      <c r="B39" s="133">
        <v>3</v>
      </c>
      <c r="C39" s="204" t="s">
        <v>178</v>
      </c>
      <c r="D39" s="205"/>
      <c r="E39" s="205"/>
      <c r="F39" s="205"/>
      <c r="G39" s="205"/>
      <c r="H39" s="205"/>
      <c r="I39" s="205"/>
      <c r="J39" s="205"/>
      <c r="K39" s="205"/>
      <c r="L39" s="206"/>
      <c r="M39" s="132"/>
      <c r="N39" s="132"/>
      <c r="O39" s="132"/>
      <c r="P39" s="132"/>
      <c r="Q39" s="132"/>
      <c r="R39" s="132"/>
      <c r="S39" s="4"/>
      <c r="T39" s="4"/>
    </row>
    <row r="40" spans="2:20" ht="15" customHeight="1" x14ac:dyDescent="0.3">
      <c r="B40" s="133">
        <v>4</v>
      </c>
      <c r="C40" s="204" t="s">
        <v>179</v>
      </c>
      <c r="D40" s="205"/>
      <c r="E40" s="205"/>
      <c r="F40" s="205"/>
      <c r="G40" s="205"/>
      <c r="H40" s="205"/>
      <c r="I40" s="205"/>
      <c r="J40" s="205"/>
      <c r="K40" s="205"/>
      <c r="L40" s="206"/>
      <c r="M40" s="132"/>
      <c r="N40" s="132"/>
      <c r="O40" s="132"/>
      <c r="P40" s="132"/>
      <c r="Q40" s="132"/>
      <c r="R40" s="132"/>
      <c r="S40" s="4"/>
      <c r="T40" s="4"/>
    </row>
    <row r="41" spans="2:20" ht="30" customHeight="1" x14ac:dyDescent="0.3">
      <c r="B41" s="133">
        <v>5</v>
      </c>
      <c r="C41" s="204" t="s">
        <v>132</v>
      </c>
      <c r="D41" s="205"/>
      <c r="E41" s="205"/>
      <c r="F41" s="205"/>
      <c r="G41" s="205"/>
      <c r="H41" s="205"/>
      <c r="I41" s="205"/>
      <c r="J41" s="205"/>
      <c r="K41" s="205"/>
      <c r="L41" s="206"/>
      <c r="M41" s="132"/>
      <c r="N41" s="132"/>
      <c r="O41" s="132"/>
      <c r="P41" s="132"/>
      <c r="Q41" s="132"/>
      <c r="R41" s="132"/>
      <c r="S41" s="4"/>
      <c r="T41" s="4"/>
    </row>
    <row r="42" spans="2:20" ht="15" customHeight="1" x14ac:dyDescent="0.3">
      <c r="B42" s="129" t="s">
        <v>133</v>
      </c>
      <c r="C42" s="130" t="str">
        <f>$C$12</f>
        <v>RCV run off rate ~ CPI/CPI(H) linked RCV</v>
      </c>
      <c r="D42" s="130"/>
      <c r="E42" s="130"/>
      <c r="F42" s="130"/>
      <c r="G42" s="130"/>
      <c r="H42" s="130"/>
      <c r="I42" s="130"/>
      <c r="J42" s="130"/>
      <c r="K42" s="130"/>
      <c r="L42" s="131"/>
      <c r="M42" s="132"/>
      <c r="N42" s="132"/>
      <c r="O42" s="132"/>
      <c r="P42" s="132"/>
      <c r="Q42" s="132"/>
      <c r="R42" s="132"/>
      <c r="S42" s="4"/>
      <c r="T42" s="4"/>
    </row>
    <row r="43" spans="2:20" ht="30" customHeight="1" x14ac:dyDescent="0.3">
      <c r="B43" s="133">
        <v>6</v>
      </c>
      <c r="C43" s="204" t="s">
        <v>180</v>
      </c>
      <c r="D43" s="205"/>
      <c r="E43" s="205"/>
      <c r="F43" s="205"/>
      <c r="G43" s="205"/>
      <c r="H43" s="205"/>
      <c r="I43" s="205"/>
      <c r="J43" s="205"/>
      <c r="K43" s="205"/>
      <c r="L43" s="206"/>
      <c r="M43" s="132"/>
      <c r="N43" s="132"/>
      <c r="O43" s="132"/>
      <c r="P43" s="132"/>
      <c r="Q43" s="132"/>
      <c r="R43" s="132"/>
      <c r="S43" s="4"/>
      <c r="T43" s="4"/>
    </row>
    <row r="44" spans="2:20" ht="30" customHeight="1" x14ac:dyDescent="0.3">
      <c r="B44" s="133">
        <v>7</v>
      </c>
      <c r="C44" s="204" t="s">
        <v>181</v>
      </c>
      <c r="D44" s="205"/>
      <c r="E44" s="205"/>
      <c r="F44" s="205"/>
      <c r="G44" s="205"/>
      <c r="H44" s="205"/>
      <c r="I44" s="205"/>
      <c r="J44" s="205"/>
      <c r="K44" s="205"/>
      <c r="L44" s="206"/>
      <c r="M44" s="132"/>
      <c r="N44" s="132"/>
      <c r="O44" s="132"/>
      <c r="P44" s="132"/>
      <c r="Q44" s="132"/>
      <c r="R44" s="132"/>
      <c r="S44" s="4"/>
      <c r="T44" s="4"/>
    </row>
    <row r="45" spans="2:20" ht="15" customHeight="1" x14ac:dyDescent="0.3">
      <c r="B45" s="133">
        <v>8</v>
      </c>
      <c r="C45" s="204" t="s">
        <v>182</v>
      </c>
      <c r="D45" s="205"/>
      <c r="E45" s="205"/>
      <c r="F45" s="205"/>
      <c r="G45" s="205"/>
      <c r="H45" s="205"/>
      <c r="I45" s="205"/>
      <c r="J45" s="205"/>
      <c r="K45" s="205"/>
      <c r="L45" s="206"/>
      <c r="M45" s="132"/>
      <c r="N45" s="132"/>
      <c r="O45" s="132"/>
      <c r="P45" s="132"/>
      <c r="Q45" s="132"/>
      <c r="R45" s="132"/>
      <c r="S45" s="4"/>
      <c r="T45" s="4"/>
    </row>
    <row r="46" spans="2:20" ht="15" customHeight="1" x14ac:dyDescent="0.3">
      <c r="B46" s="133">
        <v>9</v>
      </c>
      <c r="C46" s="204" t="s">
        <v>183</v>
      </c>
      <c r="D46" s="205"/>
      <c r="E46" s="205"/>
      <c r="F46" s="205"/>
      <c r="G46" s="205"/>
      <c r="H46" s="205"/>
      <c r="I46" s="205"/>
      <c r="J46" s="205"/>
      <c r="K46" s="205"/>
      <c r="L46" s="206"/>
      <c r="M46" s="132"/>
      <c r="N46" s="132"/>
      <c r="O46" s="132"/>
      <c r="P46" s="132"/>
      <c r="Q46" s="132"/>
      <c r="R46" s="132"/>
      <c r="S46" s="4"/>
      <c r="T46" s="4"/>
    </row>
    <row r="47" spans="2:20" ht="30" customHeight="1" x14ac:dyDescent="0.3">
      <c r="B47" s="133">
        <v>10</v>
      </c>
      <c r="C47" s="204" t="s">
        <v>138</v>
      </c>
      <c r="D47" s="205"/>
      <c r="E47" s="205"/>
      <c r="F47" s="205"/>
      <c r="G47" s="205"/>
      <c r="H47" s="205"/>
      <c r="I47" s="205"/>
      <c r="J47" s="205"/>
      <c r="K47" s="205"/>
      <c r="L47" s="206"/>
      <c r="M47" s="132"/>
      <c r="N47" s="132"/>
      <c r="O47" s="132"/>
      <c r="P47" s="132"/>
      <c r="Q47" s="132"/>
      <c r="R47" s="132"/>
      <c r="S47" s="4"/>
      <c r="T47" s="4"/>
    </row>
    <row r="48" spans="2:20" ht="15" customHeight="1" x14ac:dyDescent="0.3">
      <c r="B48" s="129" t="s">
        <v>139</v>
      </c>
      <c r="C48" s="130" t="str">
        <f>$C$19</f>
        <v>PAYG Rate ~ water network plus</v>
      </c>
      <c r="D48" s="130"/>
      <c r="E48" s="130"/>
      <c r="F48" s="130"/>
      <c r="G48" s="130"/>
      <c r="H48" s="130"/>
      <c r="I48" s="130"/>
      <c r="J48" s="130"/>
      <c r="K48" s="130"/>
      <c r="L48" s="131"/>
      <c r="M48" s="132"/>
      <c r="N48" s="132"/>
      <c r="O48" s="132"/>
      <c r="P48" s="132"/>
      <c r="Q48" s="132"/>
      <c r="R48" s="132"/>
      <c r="S48" s="4"/>
      <c r="T48" s="4"/>
    </row>
    <row r="49" spans="2:16" ht="30" customHeight="1" x14ac:dyDescent="0.3">
      <c r="B49" s="133">
        <v>11</v>
      </c>
      <c r="C49" s="204" t="s">
        <v>184</v>
      </c>
      <c r="D49" s="205"/>
      <c r="E49" s="205"/>
      <c r="F49" s="205"/>
      <c r="G49" s="205"/>
      <c r="H49" s="205"/>
      <c r="I49" s="205"/>
      <c r="J49" s="205"/>
      <c r="K49" s="205"/>
      <c r="L49" s="206"/>
      <c r="M49" s="132"/>
      <c r="N49" s="132"/>
      <c r="O49" s="43"/>
      <c r="P49" s="43"/>
    </row>
    <row r="50" spans="2:16" ht="15" customHeight="1" x14ac:dyDescent="0.3">
      <c r="B50" s="133">
        <v>12</v>
      </c>
      <c r="C50" s="204" t="s">
        <v>185</v>
      </c>
      <c r="D50" s="205"/>
      <c r="E50" s="205"/>
      <c r="F50" s="205"/>
      <c r="G50" s="205"/>
      <c r="H50" s="205"/>
      <c r="I50" s="205"/>
      <c r="J50" s="205"/>
      <c r="K50" s="205"/>
      <c r="L50" s="206"/>
      <c r="M50" s="132"/>
      <c r="N50" s="132"/>
      <c r="O50" s="43"/>
      <c r="P50" s="43"/>
    </row>
    <row r="51" spans="2:16" ht="15" customHeight="1" x14ac:dyDescent="0.3">
      <c r="B51" s="140">
        <v>13</v>
      </c>
      <c r="C51" s="204" t="s">
        <v>186</v>
      </c>
      <c r="D51" s="205"/>
      <c r="E51" s="205"/>
      <c r="F51" s="205"/>
      <c r="G51" s="205"/>
      <c r="H51" s="205"/>
      <c r="I51" s="205"/>
      <c r="J51" s="205"/>
      <c r="K51" s="205"/>
      <c r="L51" s="206"/>
      <c r="M51" s="132"/>
      <c r="N51" s="132"/>
      <c r="O51" s="43"/>
      <c r="P51" s="43"/>
    </row>
    <row r="52" spans="2:16" ht="15" customHeight="1" thickBot="1" x14ac:dyDescent="0.35">
      <c r="B52" s="141">
        <v>14</v>
      </c>
      <c r="C52" s="208" t="s">
        <v>187</v>
      </c>
      <c r="D52" s="209"/>
      <c r="E52" s="209"/>
      <c r="F52" s="209"/>
      <c r="G52" s="209"/>
      <c r="H52" s="209"/>
      <c r="I52" s="209"/>
      <c r="J52" s="209"/>
      <c r="K52" s="209"/>
      <c r="L52" s="210"/>
      <c r="M52" s="132"/>
      <c r="N52" s="132"/>
      <c r="O52" s="43"/>
      <c r="P52" s="43"/>
    </row>
    <row r="53" spans="2:16" x14ac:dyDescent="0.3"/>
  </sheetData>
  <mergeCells count="19">
    <mergeCell ref="C51:L51"/>
    <mergeCell ref="C52:L52"/>
    <mergeCell ref="C44:L44"/>
    <mergeCell ref="C45:L45"/>
    <mergeCell ref="C46:L46"/>
    <mergeCell ref="C47:L47"/>
    <mergeCell ref="C49:L49"/>
    <mergeCell ref="B33:L33"/>
    <mergeCell ref="C35:L35"/>
    <mergeCell ref="C37:L37"/>
    <mergeCell ref="M2:R2"/>
    <mergeCell ref="C50:L50"/>
    <mergeCell ref="C38:L38"/>
    <mergeCell ref="C39:L39"/>
    <mergeCell ref="C40:L40"/>
    <mergeCell ref="C41:L41"/>
    <mergeCell ref="C43:L43"/>
    <mergeCell ref="B3:C3"/>
    <mergeCell ref="B31:L31"/>
  </mergeCells>
  <conditionalFormatting sqref="Y6:Y10 Y13:Y17 Y20:Y23">
    <cfRule type="cellIs" dxfId="6" priority="2" operator="equal">
      <formula>0</formula>
    </cfRule>
  </conditionalFormatting>
  <conditionalFormatting sqref="W5:X25">
    <cfRule type="cellIs" dxfId="5"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
  <sheetViews>
    <sheetView workbookViewId="0"/>
  </sheetViews>
  <sheetFormatPr defaultColWidth="0" defaultRowHeight="14" zeroHeight="1" x14ac:dyDescent="0.3"/>
  <cols>
    <col min="1" max="1" width="1.58203125" style="44" customWidth="1"/>
    <col min="2" max="2" width="6.58203125" style="44" customWidth="1"/>
    <col min="3" max="3" width="83.08203125" style="44" customWidth="1"/>
    <col min="4" max="4" width="11.58203125" style="44" customWidth="1"/>
    <col min="5" max="6" width="5.58203125" style="44" customWidth="1"/>
    <col min="7" max="7" width="12.58203125" style="44" customWidth="1"/>
    <col min="8" max="12" width="9.58203125" style="44" customWidth="1"/>
    <col min="13" max="13" width="12.58203125" style="44" bestFit="1" customWidth="1"/>
    <col min="14" max="18" width="9.58203125" style="44" customWidth="1"/>
    <col min="19" max="19" width="2.58203125" style="44" customWidth="1"/>
    <col min="20" max="20" width="26.58203125" style="44" bestFit="1" customWidth="1"/>
    <col min="21" max="21" width="29.58203125" style="44" bestFit="1" customWidth="1"/>
    <col min="22" max="22" width="2.58203125" style="44" customWidth="1"/>
    <col min="23" max="23" width="20.58203125" style="44" bestFit="1" customWidth="1"/>
    <col min="24" max="24" width="25.58203125" style="44" bestFit="1" customWidth="1"/>
    <col min="25" max="25" width="9.58203125" style="44" customWidth="1"/>
    <col min="26" max="26" width="2.5" style="45" hidden="1" customWidth="1"/>
    <col min="27" max="38" width="3.5" style="44" hidden="1" customWidth="1"/>
    <col min="39" max="39" width="3.5" style="45" hidden="1" customWidth="1"/>
    <col min="40" max="51" width="3.5" style="44" hidden="1" customWidth="1"/>
    <col min="52" max="52" width="3.58203125" style="45" hidden="1" customWidth="1"/>
    <col min="53" max="16384" width="9.58203125" style="44" hidden="1"/>
  </cols>
  <sheetData>
    <row r="1" spans="2:51" ht="20" x14ac:dyDescent="0.3">
      <c r="B1" s="1" t="s">
        <v>188</v>
      </c>
      <c r="C1" s="1"/>
      <c r="D1" s="1"/>
      <c r="E1" s="1"/>
      <c r="F1" s="1"/>
      <c r="G1" s="1"/>
      <c r="H1" s="1"/>
      <c r="I1" s="1"/>
      <c r="J1" s="1"/>
      <c r="K1" s="1"/>
      <c r="L1" s="2"/>
      <c r="M1" s="2"/>
      <c r="N1" s="2"/>
      <c r="O1" s="2"/>
      <c r="P1" s="2"/>
      <c r="Q1" s="2"/>
      <c r="R1" s="3" t="s">
        <v>287</v>
      </c>
      <c r="S1" s="86"/>
      <c r="T1" s="195" t="s">
        <v>61</v>
      </c>
      <c r="U1" s="195"/>
      <c r="V1" s="195"/>
      <c r="W1" s="195"/>
      <c r="X1" s="191"/>
      <c r="AA1" s="43"/>
      <c r="AB1" s="43"/>
      <c r="AC1" s="43"/>
      <c r="AD1" s="43"/>
      <c r="AE1" s="43"/>
      <c r="AF1" s="43"/>
      <c r="AG1" s="43"/>
      <c r="AH1" s="43"/>
      <c r="AI1" s="43"/>
      <c r="AJ1" s="43"/>
      <c r="AK1" s="43"/>
      <c r="AL1" s="43"/>
      <c r="AN1" s="43"/>
      <c r="AO1" s="43"/>
      <c r="AP1" s="43"/>
      <c r="AQ1" s="43"/>
      <c r="AR1" s="43"/>
      <c r="AS1" s="43"/>
      <c r="AT1" s="43"/>
      <c r="AU1" s="43"/>
      <c r="AV1" s="43"/>
      <c r="AW1" s="43"/>
      <c r="AX1" s="43"/>
      <c r="AY1" s="43"/>
    </row>
    <row r="2" spans="2:51" ht="15" customHeight="1" thickBot="1" x14ac:dyDescent="0.35">
      <c r="B2" s="4"/>
      <c r="C2" s="4"/>
      <c r="D2" s="4"/>
      <c r="E2" s="4"/>
      <c r="F2" s="4"/>
      <c r="G2" s="4"/>
      <c r="H2" s="4"/>
      <c r="I2" s="4"/>
      <c r="J2" s="4"/>
      <c r="K2" s="4"/>
      <c r="L2" s="4"/>
      <c r="M2" s="207" t="s">
        <v>62</v>
      </c>
      <c r="N2" s="207"/>
      <c r="O2" s="207"/>
      <c r="P2" s="207"/>
      <c r="Q2" s="207"/>
      <c r="R2" s="207"/>
      <c r="S2" s="4"/>
      <c r="T2" s="4"/>
      <c r="U2" s="4"/>
      <c r="AA2" s="43"/>
      <c r="AB2" s="43"/>
      <c r="AC2" s="43"/>
      <c r="AD2" s="43"/>
      <c r="AE2" s="43"/>
      <c r="AF2" s="43"/>
      <c r="AG2" s="43"/>
      <c r="AH2" s="43"/>
      <c r="AI2" s="43"/>
      <c r="AJ2" s="43"/>
      <c r="AK2" s="43"/>
      <c r="AL2" s="43"/>
      <c r="AN2" s="43"/>
      <c r="AO2" s="43"/>
      <c r="AP2" s="43"/>
      <c r="AQ2" s="43"/>
      <c r="AR2" s="43"/>
      <c r="AS2" s="43"/>
      <c r="AT2" s="43"/>
      <c r="AU2" s="43"/>
      <c r="AV2" s="43"/>
      <c r="AW2" s="43"/>
      <c r="AX2" s="43"/>
      <c r="AY2" s="43"/>
    </row>
    <row r="3" spans="2:51" ht="28.4" customHeight="1" thickBot="1" x14ac:dyDescent="0.35">
      <c r="B3" s="196" t="s">
        <v>63</v>
      </c>
      <c r="C3" s="197"/>
      <c r="D3" s="5" t="s">
        <v>64</v>
      </c>
      <c r="E3" s="6" t="s">
        <v>65</v>
      </c>
      <c r="F3" s="7" t="s">
        <v>66</v>
      </c>
      <c r="G3" s="68" t="s">
        <v>58</v>
      </c>
      <c r="H3" s="6" t="s">
        <v>33</v>
      </c>
      <c r="I3" s="6" t="s">
        <v>34</v>
      </c>
      <c r="J3" s="6" t="s">
        <v>35</v>
      </c>
      <c r="K3" s="6" t="s">
        <v>36</v>
      </c>
      <c r="L3" s="7" t="s">
        <v>37</v>
      </c>
      <c r="M3" s="6" t="s">
        <v>58</v>
      </c>
      <c r="N3" s="6" t="s">
        <v>33</v>
      </c>
      <c r="O3" s="6" t="s">
        <v>34</v>
      </c>
      <c r="P3" s="6" t="s">
        <v>35</v>
      </c>
      <c r="Q3" s="6" t="s">
        <v>36</v>
      </c>
      <c r="R3" s="7" t="s">
        <v>37</v>
      </c>
      <c r="S3" s="4"/>
      <c r="T3" s="172" t="s">
        <v>67</v>
      </c>
      <c r="U3" s="69" t="s">
        <v>68</v>
      </c>
      <c r="W3" s="172" t="s">
        <v>69</v>
      </c>
      <c r="X3" s="69" t="s">
        <v>151</v>
      </c>
      <c r="AA3" s="43"/>
      <c r="AB3" s="43"/>
      <c r="AC3" s="43"/>
      <c r="AD3" s="43"/>
      <c r="AE3" s="43"/>
      <c r="AF3" s="43"/>
      <c r="AG3" s="43"/>
      <c r="AH3" s="43"/>
      <c r="AI3" s="43"/>
      <c r="AJ3" s="43"/>
      <c r="AK3" s="43"/>
      <c r="AL3" s="43"/>
      <c r="AN3" s="43"/>
      <c r="AO3" s="43"/>
      <c r="AP3" s="43"/>
      <c r="AQ3" s="43"/>
      <c r="AR3" s="43"/>
      <c r="AS3" s="43"/>
      <c r="AT3" s="43"/>
      <c r="AU3" s="43"/>
      <c r="AV3" s="43"/>
      <c r="AW3" s="43"/>
      <c r="AX3" s="43"/>
      <c r="AY3" s="43"/>
    </row>
    <row r="4" spans="2:51" ht="14.25" customHeight="1" thickBot="1" x14ac:dyDescent="0.35">
      <c r="B4" s="4"/>
      <c r="C4" s="4"/>
      <c r="D4" s="4"/>
      <c r="E4" s="4"/>
      <c r="F4" s="4"/>
      <c r="G4" s="4"/>
      <c r="H4" s="4"/>
      <c r="I4" s="4"/>
      <c r="J4" s="4"/>
      <c r="K4" s="4"/>
      <c r="L4" s="4"/>
      <c r="M4" s="4"/>
      <c r="N4" s="4"/>
      <c r="O4" s="4"/>
      <c r="P4" s="4"/>
      <c r="Q4" s="4"/>
      <c r="R4" s="4"/>
      <c r="S4" s="4"/>
      <c r="T4" s="4"/>
      <c r="U4" s="4"/>
      <c r="W4" s="90"/>
      <c r="X4" s="91"/>
      <c r="AA4" s="214" t="s">
        <v>70</v>
      </c>
      <c r="AB4" s="214"/>
      <c r="AC4" s="214"/>
      <c r="AD4" s="214"/>
      <c r="AE4" s="214"/>
      <c r="AF4" s="214"/>
      <c r="AG4" s="214"/>
      <c r="AH4" s="214"/>
      <c r="AI4" s="214"/>
      <c r="AJ4" s="214"/>
      <c r="AK4" s="214"/>
      <c r="AL4" s="214"/>
      <c r="AN4" s="214" t="s">
        <v>189</v>
      </c>
      <c r="AO4" s="214"/>
      <c r="AP4" s="214"/>
      <c r="AQ4" s="214"/>
      <c r="AR4" s="214"/>
      <c r="AS4" s="214"/>
      <c r="AT4" s="214"/>
      <c r="AU4" s="214"/>
      <c r="AV4" s="214"/>
      <c r="AW4" s="214"/>
      <c r="AX4" s="214"/>
      <c r="AY4" s="214"/>
    </row>
    <row r="5" spans="2:51" ht="14.5" thickBot="1" x14ac:dyDescent="0.35">
      <c r="B5" s="10" t="s">
        <v>72</v>
      </c>
      <c r="C5" s="11" t="s">
        <v>190</v>
      </c>
      <c r="D5" s="4"/>
      <c r="E5" s="4"/>
      <c r="F5" s="4"/>
      <c r="G5" s="4"/>
      <c r="H5" s="4"/>
      <c r="I5" s="4"/>
      <c r="J5" s="4"/>
      <c r="K5" s="4"/>
      <c r="L5" s="4"/>
      <c r="M5" s="4"/>
      <c r="N5" s="4"/>
      <c r="O5" s="4"/>
      <c r="P5" s="4"/>
      <c r="Q5" s="4"/>
      <c r="R5" s="4"/>
      <c r="S5" s="4"/>
      <c r="T5" s="4"/>
      <c r="U5" s="4"/>
      <c r="W5" s="92"/>
      <c r="X5" s="93"/>
      <c r="AA5" s="142" t="s">
        <v>71</v>
      </c>
      <c r="AB5" s="143"/>
      <c r="AC5" s="143"/>
      <c r="AD5" s="143"/>
      <c r="AE5" s="143"/>
      <c r="AF5" s="143"/>
      <c r="AG5" s="143"/>
      <c r="AH5" s="143"/>
      <c r="AI5" s="143"/>
      <c r="AJ5" s="143"/>
      <c r="AK5" s="143"/>
      <c r="AL5" s="143"/>
      <c r="AN5" s="142"/>
      <c r="AO5" s="143"/>
      <c r="AP5" s="143"/>
      <c r="AQ5" s="143"/>
      <c r="AR5" s="143"/>
      <c r="AS5" s="143"/>
      <c r="AT5" s="143"/>
      <c r="AU5" s="143"/>
      <c r="AV5" s="143"/>
      <c r="AW5" s="143"/>
      <c r="AX5" s="143"/>
      <c r="AY5" s="143"/>
    </row>
    <row r="6" spans="2:51" x14ac:dyDescent="0.3">
      <c r="B6" s="97">
        <v>1</v>
      </c>
      <c r="C6" s="12" t="s">
        <v>191</v>
      </c>
      <c r="D6" s="13" t="s">
        <v>192</v>
      </c>
      <c r="E6" s="98" t="s">
        <v>59</v>
      </c>
      <c r="F6" s="99">
        <v>2</v>
      </c>
      <c r="G6" s="4"/>
      <c r="H6" s="70">
        <v>4.4999999999999998E-2</v>
      </c>
      <c r="I6" s="71">
        <v>4.4999999999999998E-2</v>
      </c>
      <c r="J6" s="71">
        <v>4.4999999999999998E-2</v>
      </c>
      <c r="K6" s="71">
        <v>4.4999999999999998E-2</v>
      </c>
      <c r="L6" s="72">
        <v>4.4999999999999998E-2</v>
      </c>
      <c r="M6" s="100"/>
      <c r="N6" s="70">
        <v>4.4999999999999998E-2</v>
      </c>
      <c r="O6" s="71">
        <v>4.4999999999999998E-2</v>
      </c>
      <c r="P6" s="71">
        <v>4.4999999999999998E-2</v>
      </c>
      <c r="Q6" s="71">
        <v>4.4999999999999998E-2</v>
      </c>
      <c r="R6" s="72">
        <v>4.4999999999999998E-2</v>
      </c>
      <c r="S6" s="4"/>
      <c r="T6" s="73"/>
      <c r="U6" s="74"/>
      <c r="W6" s="92">
        <f xml:space="preserve"> IF( SUM( AA6:AL6 ) = 0, 0, $AA$5 )</f>
        <v>0</v>
      </c>
      <c r="X6" s="93"/>
      <c r="AA6" s="143"/>
      <c r="AB6" s="101">
        <v>0</v>
      </c>
      <c r="AC6" s="101">
        <v>0</v>
      </c>
      <c r="AD6" s="101">
        <v>0</v>
      </c>
      <c r="AE6" s="101">
        <v>0</v>
      </c>
      <c r="AF6" s="101">
        <v>0</v>
      </c>
      <c r="AG6" s="143"/>
      <c r="AH6" s="101">
        <v>0</v>
      </c>
      <c r="AI6" s="101">
        <v>0</v>
      </c>
      <c r="AJ6" s="101">
        <v>0</v>
      </c>
      <c r="AK6" s="101">
        <v>0</v>
      </c>
      <c r="AL6" s="101">
        <v>0</v>
      </c>
      <c r="AN6" s="143"/>
      <c r="AO6" s="143"/>
      <c r="AP6" s="143"/>
      <c r="AQ6" s="143"/>
      <c r="AR6" s="143"/>
      <c r="AS6" s="143"/>
      <c r="AT6" s="143"/>
      <c r="AU6" s="143"/>
      <c r="AV6" s="143"/>
      <c r="AW6" s="143"/>
      <c r="AX6" s="143"/>
      <c r="AY6" s="143"/>
    </row>
    <row r="7" spans="2:51" x14ac:dyDescent="0.3">
      <c r="B7" s="97">
        <v>2</v>
      </c>
      <c r="C7" s="12" t="s">
        <v>193</v>
      </c>
      <c r="D7" s="19" t="s">
        <v>194</v>
      </c>
      <c r="E7" s="102" t="s">
        <v>59</v>
      </c>
      <c r="F7" s="103">
        <v>2</v>
      </c>
      <c r="G7" s="4"/>
      <c r="H7" s="75">
        <v>1.3921119928944693E-2</v>
      </c>
      <c r="I7" s="76">
        <v>1.5879291902586752E-2</v>
      </c>
      <c r="J7" s="76">
        <v>1.5872288509075547E-2</v>
      </c>
      <c r="K7" s="76">
        <v>1.399668661682274E-2</v>
      </c>
      <c r="L7" s="77">
        <v>1.110789694092607E-2</v>
      </c>
      <c r="M7" s="100"/>
      <c r="N7" s="75">
        <v>0.01</v>
      </c>
      <c r="O7" s="76">
        <v>0.01</v>
      </c>
      <c r="P7" s="76">
        <v>0.01</v>
      </c>
      <c r="Q7" s="76">
        <v>0.01</v>
      </c>
      <c r="R7" s="77">
        <v>0.01</v>
      </c>
      <c r="S7" s="4"/>
      <c r="T7" s="78"/>
      <c r="U7" s="79"/>
      <c r="W7" s="92">
        <f xml:space="preserve"> IF( SUM( AA7:AL7 ) = 0, 0, $AA$5 )</f>
        <v>0</v>
      </c>
      <c r="X7" s="93"/>
      <c r="AA7" s="43"/>
      <c r="AB7" s="101">
        <v>0</v>
      </c>
      <c r="AC7" s="101">
        <v>0</v>
      </c>
      <c r="AD7" s="101">
        <v>0</v>
      </c>
      <c r="AE7" s="101">
        <v>0</v>
      </c>
      <c r="AF7" s="101">
        <v>0</v>
      </c>
      <c r="AG7" s="143"/>
      <c r="AH7" s="101">
        <v>0</v>
      </c>
      <c r="AI7" s="101">
        <v>0</v>
      </c>
      <c r="AJ7" s="101">
        <v>0</v>
      </c>
      <c r="AK7" s="101">
        <v>0</v>
      </c>
      <c r="AL7" s="101">
        <v>0</v>
      </c>
      <c r="AN7" s="43"/>
      <c r="AO7" s="143"/>
      <c r="AP7" s="143"/>
      <c r="AQ7" s="143"/>
      <c r="AR7" s="143"/>
      <c r="AS7" s="143"/>
      <c r="AT7" s="143"/>
      <c r="AU7" s="143"/>
      <c r="AV7" s="143"/>
      <c r="AW7" s="143"/>
      <c r="AX7" s="143"/>
      <c r="AY7" s="143"/>
    </row>
    <row r="8" spans="2:51" x14ac:dyDescent="0.3">
      <c r="B8" s="97">
        <v>3</v>
      </c>
      <c r="C8" s="12" t="s">
        <v>195</v>
      </c>
      <c r="D8" s="19" t="s">
        <v>196</v>
      </c>
      <c r="E8" s="102" t="s">
        <v>59</v>
      </c>
      <c r="F8" s="103">
        <v>2</v>
      </c>
      <c r="G8" s="4"/>
      <c r="H8" s="75">
        <v>1.4399999999999968E-3</v>
      </c>
      <c r="I8" s="76">
        <v>1.4399999999999968E-3</v>
      </c>
      <c r="J8" s="76">
        <v>1.4399999999999968E-3</v>
      </c>
      <c r="K8" s="76">
        <v>1.4399999999999968E-3</v>
      </c>
      <c r="L8" s="77">
        <v>1.4399999999999968E-3</v>
      </c>
      <c r="M8" s="100"/>
      <c r="N8" s="75">
        <v>1.4400000000000001E-3</v>
      </c>
      <c r="O8" s="76">
        <v>1.4400000000000001E-3</v>
      </c>
      <c r="P8" s="76">
        <v>1.4400000000000001E-3</v>
      </c>
      <c r="Q8" s="76">
        <v>1.4400000000000001E-3</v>
      </c>
      <c r="R8" s="77">
        <v>1.4400000000000001E-3</v>
      </c>
      <c r="S8" s="4"/>
      <c r="T8" s="78"/>
      <c r="U8" s="79"/>
      <c r="W8" s="92">
        <f xml:space="preserve"> IF( SUM( AA8:AL8 ) = 0, 0, $AA$5 )</f>
        <v>0</v>
      </c>
      <c r="X8" s="93"/>
      <c r="AA8" s="143"/>
      <c r="AB8" s="101">
        <v>0</v>
      </c>
      <c r="AC8" s="101">
        <v>0</v>
      </c>
      <c r="AD8" s="101">
        <v>0</v>
      </c>
      <c r="AE8" s="101">
        <v>0</v>
      </c>
      <c r="AF8" s="101">
        <v>0</v>
      </c>
      <c r="AG8" s="143"/>
      <c r="AH8" s="101">
        <v>0</v>
      </c>
      <c r="AI8" s="101">
        <v>0</v>
      </c>
      <c r="AJ8" s="101">
        <v>0</v>
      </c>
      <c r="AK8" s="101">
        <v>0</v>
      </c>
      <c r="AL8" s="101">
        <v>0</v>
      </c>
      <c r="AN8" s="143"/>
      <c r="AO8" s="143"/>
      <c r="AP8" s="143"/>
      <c r="AQ8" s="143"/>
      <c r="AR8" s="143"/>
      <c r="AS8" s="143"/>
      <c r="AT8" s="143"/>
      <c r="AU8" s="143"/>
      <c r="AV8" s="143"/>
      <c r="AW8" s="143"/>
      <c r="AX8" s="143"/>
      <c r="AY8" s="143"/>
    </row>
    <row r="9" spans="2:51" ht="14.5" thickBot="1" x14ac:dyDescent="0.35">
      <c r="B9" s="97">
        <v>4</v>
      </c>
      <c r="C9" s="12" t="s">
        <v>197</v>
      </c>
      <c r="D9" s="19" t="s">
        <v>198</v>
      </c>
      <c r="E9" s="102" t="s">
        <v>59</v>
      </c>
      <c r="F9" s="103">
        <v>2</v>
      </c>
      <c r="G9" s="4"/>
      <c r="H9" s="25">
        <f>SUM(H6:H8)</f>
        <v>6.036111992894469E-2</v>
      </c>
      <c r="I9" s="26">
        <f>SUM(I6:I8)</f>
        <v>6.2319291902586747E-2</v>
      </c>
      <c r="J9" s="26">
        <f>SUM(J6:J8)</f>
        <v>6.2312288509075539E-2</v>
      </c>
      <c r="K9" s="26">
        <f>SUM(K6:K8)</f>
        <v>6.0436686616822735E-2</v>
      </c>
      <c r="L9" s="27">
        <f>SUM(L6:L8)</f>
        <v>5.7547896940926067E-2</v>
      </c>
      <c r="M9" s="100"/>
      <c r="N9" s="25">
        <f>SUM(N6:N8)</f>
        <v>5.6439999999999997E-2</v>
      </c>
      <c r="O9" s="26">
        <f>SUM(O6:O8)</f>
        <v>5.6439999999999997E-2</v>
      </c>
      <c r="P9" s="26">
        <f>SUM(P6:P8)</f>
        <v>5.6439999999999997E-2</v>
      </c>
      <c r="Q9" s="26">
        <f>SUM(Q6:Q8)</f>
        <v>5.6439999999999997E-2</v>
      </c>
      <c r="R9" s="27">
        <f>SUM(R6:R8)</f>
        <v>5.6439999999999997E-2</v>
      </c>
      <c r="S9" s="4"/>
      <c r="T9" s="80" t="s">
        <v>199</v>
      </c>
      <c r="U9" s="81"/>
      <c r="W9" s="92"/>
      <c r="X9" s="93"/>
      <c r="AA9" s="143"/>
      <c r="AB9" s="143"/>
      <c r="AC9" s="143"/>
      <c r="AD9" s="143"/>
      <c r="AE9" s="143"/>
      <c r="AF9" s="143"/>
      <c r="AG9" s="143"/>
      <c r="AH9" s="143"/>
      <c r="AI9" s="143"/>
      <c r="AJ9" s="143"/>
      <c r="AK9" s="143"/>
      <c r="AL9" s="143"/>
      <c r="AN9" s="143"/>
      <c r="AO9" s="143"/>
      <c r="AP9" s="143"/>
      <c r="AQ9" s="143"/>
      <c r="AR9" s="143"/>
      <c r="AS9" s="143"/>
      <c r="AT9" s="143"/>
      <c r="AU9" s="143"/>
      <c r="AV9" s="143"/>
      <c r="AW9" s="143"/>
      <c r="AX9" s="143"/>
      <c r="AY9" s="143"/>
    </row>
    <row r="10" spans="2:51" ht="14.5" thickBot="1" x14ac:dyDescent="0.35">
      <c r="B10" s="104">
        <v>5</v>
      </c>
      <c r="C10" s="105" t="s">
        <v>200</v>
      </c>
      <c r="D10" s="30" t="s">
        <v>201</v>
      </c>
      <c r="E10" s="106" t="s">
        <v>85</v>
      </c>
      <c r="F10" s="144">
        <v>0</v>
      </c>
      <c r="G10" s="108" t="s">
        <v>86</v>
      </c>
      <c r="H10" s="4"/>
      <c r="I10" s="4"/>
      <c r="J10" s="4"/>
      <c r="K10" s="4"/>
      <c r="L10" s="4"/>
      <c r="M10" s="108" t="s">
        <v>86</v>
      </c>
      <c r="N10" s="4"/>
      <c r="O10" s="4"/>
      <c r="P10" s="4"/>
      <c r="Q10" s="4"/>
      <c r="R10" s="4"/>
      <c r="S10" s="4"/>
      <c r="T10" s="82"/>
      <c r="U10" s="83" t="s">
        <v>87</v>
      </c>
      <c r="W10" s="92">
        <f xml:space="preserve"> IF( SUM( AA10:AL10 ) = 0, 0, $AA$5 )</f>
        <v>0</v>
      </c>
      <c r="X10" s="92">
        <f>IF(SUM(AN10:AY10)=0,0,U10)</f>
        <v>0</v>
      </c>
      <c r="AA10" s="101">
        <v>0</v>
      </c>
      <c r="AB10" s="143"/>
      <c r="AC10" s="143"/>
      <c r="AD10" s="143"/>
      <c r="AE10" s="143"/>
      <c r="AF10" s="143"/>
      <c r="AG10" s="101">
        <v>0</v>
      </c>
      <c r="AH10" s="143"/>
      <c r="AI10" s="143"/>
      <c r="AJ10" s="143"/>
      <c r="AK10" s="143"/>
      <c r="AL10" s="143"/>
      <c r="AN10" s="143"/>
      <c r="AO10" s="143"/>
      <c r="AP10" s="143"/>
      <c r="AQ10" s="143"/>
      <c r="AR10" s="143"/>
      <c r="AS10" s="143"/>
      <c r="AT10" s="145">
        <f>IF(M10=G10,0,1)</f>
        <v>0</v>
      </c>
      <c r="AU10" s="143"/>
      <c r="AV10" s="143"/>
      <c r="AW10" s="143"/>
      <c r="AX10" s="143"/>
      <c r="AY10" s="143"/>
    </row>
    <row r="11" spans="2:51" ht="14.25" customHeight="1" thickBot="1" x14ac:dyDescent="0.35">
      <c r="B11" s="110"/>
      <c r="C11" s="35"/>
      <c r="D11" s="4"/>
      <c r="E11" s="4"/>
      <c r="F11" s="4"/>
      <c r="G11" s="4"/>
      <c r="H11" s="4"/>
      <c r="I11" s="4"/>
      <c r="J11" s="4"/>
      <c r="K11" s="4"/>
      <c r="L11" s="4"/>
      <c r="M11" s="4"/>
      <c r="N11" s="4"/>
      <c r="O11" s="4"/>
      <c r="P11" s="4"/>
      <c r="Q11" s="4"/>
      <c r="R11" s="4"/>
      <c r="S11" s="4"/>
      <c r="T11" s="57"/>
      <c r="U11" s="57"/>
      <c r="W11" s="92"/>
      <c r="X11" s="93"/>
      <c r="AA11" s="143"/>
      <c r="AB11" s="143"/>
      <c r="AC11" s="143"/>
      <c r="AD11" s="143"/>
      <c r="AE11" s="143"/>
      <c r="AF11" s="143"/>
      <c r="AG11" s="143"/>
      <c r="AH11" s="143"/>
      <c r="AI11" s="143"/>
      <c r="AJ11" s="143"/>
      <c r="AK11" s="143"/>
      <c r="AL11" s="143"/>
      <c r="AN11" s="143"/>
      <c r="AO11" s="143"/>
      <c r="AP11" s="143"/>
      <c r="AQ11" s="143"/>
      <c r="AR11" s="143"/>
      <c r="AS11" s="143"/>
      <c r="AT11" s="143"/>
      <c r="AU11" s="143"/>
      <c r="AV11" s="143"/>
      <c r="AW11" s="143"/>
      <c r="AX11" s="143"/>
      <c r="AY11" s="143"/>
    </row>
    <row r="12" spans="2:51" ht="14.5" thickBot="1" x14ac:dyDescent="0.35">
      <c r="B12" s="10" t="s">
        <v>88</v>
      </c>
      <c r="C12" s="11" t="s">
        <v>202</v>
      </c>
      <c r="D12" s="4"/>
      <c r="E12" s="4"/>
      <c r="F12" s="4"/>
      <c r="G12" s="4"/>
      <c r="H12" s="4"/>
      <c r="I12" s="4"/>
      <c r="J12" s="4"/>
      <c r="K12" s="4"/>
      <c r="L12" s="4"/>
      <c r="M12" s="4"/>
      <c r="N12" s="4"/>
      <c r="O12" s="4"/>
      <c r="P12" s="4"/>
      <c r="Q12" s="4"/>
      <c r="R12" s="4"/>
      <c r="S12" s="4"/>
      <c r="T12" s="57"/>
      <c r="U12" s="57"/>
      <c r="W12" s="92"/>
      <c r="X12" s="93"/>
      <c r="AA12" s="143"/>
      <c r="AB12" s="143"/>
      <c r="AC12" s="143"/>
      <c r="AD12" s="143"/>
      <c r="AE12" s="143"/>
      <c r="AF12" s="143"/>
      <c r="AG12" s="143"/>
      <c r="AH12" s="143"/>
      <c r="AI12" s="143"/>
      <c r="AJ12" s="143"/>
      <c r="AK12" s="143"/>
      <c r="AL12" s="143"/>
      <c r="AN12" s="143"/>
      <c r="AO12" s="143"/>
      <c r="AP12" s="143"/>
      <c r="AQ12" s="143"/>
      <c r="AR12" s="143"/>
      <c r="AS12" s="143"/>
      <c r="AT12" s="143"/>
      <c r="AU12" s="143"/>
      <c r="AV12" s="143"/>
      <c r="AW12" s="143"/>
      <c r="AX12" s="143"/>
      <c r="AY12" s="143"/>
    </row>
    <row r="13" spans="2:51" x14ac:dyDescent="0.3">
      <c r="B13" s="97">
        <v>6</v>
      </c>
      <c r="C13" s="12" t="s">
        <v>191</v>
      </c>
      <c r="D13" s="13" t="s">
        <v>203</v>
      </c>
      <c r="E13" s="98" t="s">
        <v>59</v>
      </c>
      <c r="F13" s="99">
        <v>2</v>
      </c>
      <c r="G13" s="4"/>
      <c r="H13" s="70">
        <v>4.4870218427123042E-2</v>
      </c>
      <c r="I13" s="71">
        <v>4.4506002155539785E-2</v>
      </c>
      <c r="J13" s="71">
        <v>4.4320831208794355E-2</v>
      </c>
      <c r="K13" s="71">
        <v>4.4304959899942119E-2</v>
      </c>
      <c r="L13" s="72">
        <v>4.4713570070239718E-2</v>
      </c>
      <c r="M13" s="100"/>
      <c r="N13" s="70">
        <v>4.4870218427123042E-2</v>
      </c>
      <c r="O13" s="71">
        <v>4.4506002155539785E-2</v>
      </c>
      <c r="P13" s="71">
        <v>4.4320831208794355E-2</v>
      </c>
      <c r="Q13" s="71">
        <v>4.4304959899942119E-2</v>
      </c>
      <c r="R13" s="72">
        <v>4.4713570070239718E-2</v>
      </c>
      <c r="S13" s="4"/>
      <c r="T13" s="73"/>
      <c r="U13" s="74"/>
      <c r="W13" s="92">
        <f xml:space="preserve"> IF( SUM( AA13:AL13 ) = 0, 0, $AA$5 )</f>
        <v>0</v>
      </c>
      <c r="X13" s="93"/>
      <c r="AA13" s="143"/>
      <c r="AB13" s="101">
        <v>0</v>
      </c>
      <c r="AC13" s="101">
        <v>0</v>
      </c>
      <c r="AD13" s="101">
        <v>0</v>
      </c>
      <c r="AE13" s="101">
        <v>0</v>
      </c>
      <c r="AF13" s="101">
        <v>0</v>
      </c>
      <c r="AG13" s="143"/>
      <c r="AH13" s="101">
        <v>0</v>
      </c>
      <c r="AI13" s="101">
        <v>0</v>
      </c>
      <c r="AJ13" s="101">
        <v>0</v>
      </c>
      <c r="AK13" s="101">
        <v>0</v>
      </c>
      <c r="AL13" s="101">
        <v>0</v>
      </c>
      <c r="AN13" s="143"/>
      <c r="AO13" s="143"/>
      <c r="AP13" s="143"/>
      <c r="AQ13" s="143"/>
      <c r="AR13" s="143"/>
      <c r="AS13" s="143"/>
      <c r="AT13" s="143"/>
      <c r="AU13" s="143"/>
      <c r="AV13" s="143"/>
      <c r="AW13" s="143"/>
      <c r="AX13" s="143"/>
      <c r="AY13" s="143"/>
    </row>
    <row r="14" spans="2:51" x14ac:dyDescent="0.3">
      <c r="B14" s="97">
        <v>7</v>
      </c>
      <c r="C14" s="12" t="s">
        <v>193</v>
      </c>
      <c r="D14" s="19" t="s">
        <v>204</v>
      </c>
      <c r="E14" s="102" t="s">
        <v>59</v>
      </c>
      <c r="F14" s="103">
        <v>2</v>
      </c>
      <c r="G14" s="4"/>
      <c r="H14" s="75">
        <v>0</v>
      </c>
      <c r="I14" s="76">
        <v>0</v>
      </c>
      <c r="J14" s="76">
        <v>0</v>
      </c>
      <c r="K14" s="76">
        <v>0</v>
      </c>
      <c r="L14" s="77">
        <v>0</v>
      </c>
      <c r="M14" s="100"/>
      <c r="N14" s="75">
        <v>0</v>
      </c>
      <c r="O14" s="76">
        <v>0</v>
      </c>
      <c r="P14" s="76">
        <v>0</v>
      </c>
      <c r="Q14" s="76">
        <v>0</v>
      </c>
      <c r="R14" s="77">
        <v>0</v>
      </c>
      <c r="S14" s="4"/>
      <c r="T14" s="78"/>
      <c r="U14" s="79"/>
      <c r="W14" s="92">
        <f xml:space="preserve"> IF( SUM( AA14:AL14 ) = 0, 0, $AA$5 )</f>
        <v>0</v>
      </c>
      <c r="X14" s="93"/>
      <c r="AA14" s="43"/>
      <c r="AB14" s="101">
        <v>0</v>
      </c>
      <c r="AC14" s="101">
        <v>0</v>
      </c>
      <c r="AD14" s="101">
        <v>0</v>
      </c>
      <c r="AE14" s="101">
        <v>0</v>
      </c>
      <c r="AF14" s="101">
        <v>0</v>
      </c>
      <c r="AG14" s="143"/>
      <c r="AH14" s="101">
        <v>0</v>
      </c>
      <c r="AI14" s="101">
        <v>0</v>
      </c>
      <c r="AJ14" s="101">
        <v>0</v>
      </c>
      <c r="AK14" s="101">
        <v>0</v>
      </c>
      <c r="AL14" s="101">
        <v>0</v>
      </c>
      <c r="AN14" s="43"/>
      <c r="AO14" s="143"/>
      <c r="AP14" s="143"/>
      <c r="AQ14" s="143"/>
      <c r="AR14" s="143"/>
      <c r="AS14" s="143"/>
      <c r="AT14" s="143"/>
      <c r="AU14" s="143"/>
      <c r="AV14" s="143"/>
      <c r="AW14" s="143"/>
      <c r="AX14" s="143"/>
      <c r="AY14" s="143"/>
    </row>
    <row r="15" spans="2:51" x14ac:dyDescent="0.3">
      <c r="B15" s="97">
        <v>8</v>
      </c>
      <c r="C15" s="12" t="s">
        <v>205</v>
      </c>
      <c r="D15" s="19" t="s">
        <v>206</v>
      </c>
      <c r="E15" s="102" t="s">
        <v>59</v>
      </c>
      <c r="F15" s="103">
        <v>2</v>
      </c>
      <c r="G15" s="4"/>
      <c r="H15" s="75">
        <v>1.4399999999999968E-3</v>
      </c>
      <c r="I15" s="76">
        <v>1.4399999999999968E-3</v>
      </c>
      <c r="J15" s="76">
        <v>1.4399999999999968E-3</v>
      </c>
      <c r="K15" s="76">
        <v>1.4399999999999968E-3</v>
      </c>
      <c r="L15" s="77">
        <v>1.4399999999999968E-3</v>
      </c>
      <c r="M15" s="100"/>
      <c r="N15" s="75">
        <v>1.4400000000000001E-3</v>
      </c>
      <c r="O15" s="76">
        <v>1.4400000000000001E-3</v>
      </c>
      <c r="P15" s="76">
        <v>1.4400000000000001E-3</v>
      </c>
      <c r="Q15" s="76">
        <v>1.4400000000000001E-3</v>
      </c>
      <c r="R15" s="77">
        <v>1.4400000000000001E-3</v>
      </c>
      <c r="S15" s="4"/>
      <c r="T15" s="78"/>
      <c r="U15" s="79"/>
      <c r="W15" s="92">
        <f xml:space="preserve"> IF( SUM( AA15:AL15 ) = 0, 0, $AA$5 )</f>
        <v>0</v>
      </c>
      <c r="X15" s="93"/>
      <c r="AA15" s="143"/>
      <c r="AB15" s="101">
        <v>0</v>
      </c>
      <c r="AC15" s="101">
        <v>0</v>
      </c>
      <c r="AD15" s="101">
        <v>0</v>
      </c>
      <c r="AE15" s="101">
        <v>0</v>
      </c>
      <c r="AF15" s="101">
        <v>0</v>
      </c>
      <c r="AG15" s="143"/>
      <c r="AH15" s="101">
        <v>0</v>
      </c>
      <c r="AI15" s="101">
        <v>0</v>
      </c>
      <c r="AJ15" s="101">
        <v>0</v>
      </c>
      <c r="AK15" s="101">
        <v>0</v>
      </c>
      <c r="AL15" s="101">
        <v>0</v>
      </c>
      <c r="AN15" s="143"/>
      <c r="AO15" s="143"/>
      <c r="AP15" s="143"/>
      <c r="AQ15" s="143"/>
      <c r="AR15" s="143"/>
      <c r="AS15" s="143"/>
      <c r="AT15" s="143"/>
      <c r="AU15" s="143"/>
      <c r="AV15" s="143"/>
      <c r="AW15" s="143"/>
      <c r="AX15" s="143"/>
      <c r="AY15" s="143"/>
    </row>
    <row r="16" spans="2:51" ht="14.5" thickBot="1" x14ac:dyDescent="0.35">
      <c r="B16" s="97">
        <v>9</v>
      </c>
      <c r="C16" s="12" t="s">
        <v>207</v>
      </c>
      <c r="D16" s="19" t="s">
        <v>208</v>
      </c>
      <c r="E16" s="102" t="s">
        <v>59</v>
      </c>
      <c r="F16" s="103">
        <v>2</v>
      </c>
      <c r="G16" s="4"/>
      <c r="H16" s="25">
        <f>SUM(H13:H15)</f>
        <v>4.6310218427123039E-2</v>
      </c>
      <c r="I16" s="26">
        <f>SUM(I13:I15)</f>
        <v>4.5946002155539782E-2</v>
      </c>
      <c r="J16" s="26">
        <f>SUM(J13:J15)</f>
        <v>4.5760831208794352E-2</v>
      </c>
      <c r="K16" s="26">
        <f>SUM(K13:K15)</f>
        <v>4.5744959899942116E-2</v>
      </c>
      <c r="L16" s="27">
        <f>SUM(L13:L15)</f>
        <v>4.6153570070239715E-2</v>
      </c>
      <c r="M16" s="100"/>
      <c r="N16" s="25">
        <f>SUM(N13:N15)</f>
        <v>4.6310218427123039E-2</v>
      </c>
      <c r="O16" s="26">
        <f>SUM(O13:O15)</f>
        <v>4.5946002155539782E-2</v>
      </c>
      <c r="P16" s="26">
        <f>SUM(P13:P15)</f>
        <v>4.5760831208794352E-2</v>
      </c>
      <c r="Q16" s="26">
        <f>SUM(Q13:Q15)</f>
        <v>4.5744959899942116E-2</v>
      </c>
      <c r="R16" s="27">
        <f>SUM(R13:R15)</f>
        <v>4.6153570070239715E-2</v>
      </c>
      <c r="S16" s="4"/>
      <c r="T16" s="80" t="s">
        <v>209</v>
      </c>
      <c r="U16" s="81"/>
      <c r="W16" s="92"/>
      <c r="X16" s="93"/>
      <c r="AA16" s="143"/>
      <c r="AB16" s="143"/>
      <c r="AC16" s="143"/>
      <c r="AD16" s="143"/>
      <c r="AE16" s="143"/>
      <c r="AF16" s="143"/>
      <c r="AG16" s="143"/>
      <c r="AH16" s="143"/>
      <c r="AI16" s="143"/>
      <c r="AJ16" s="143"/>
      <c r="AK16" s="143"/>
      <c r="AL16" s="143"/>
      <c r="AN16" s="143"/>
      <c r="AO16" s="143"/>
      <c r="AP16" s="143"/>
      <c r="AQ16" s="143"/>
      <c r="AR16" s="143"/>
      <c r="AS16" s="143"/>
      <c r="AT16" s="143"/>
      <c r="AU16" s="143"/>
      <c r="AV16" s="143"/>
      <c r="AW16" s="143"/>
      <c r="AX16" s="143"/>
      <c r="AY16" s="143"/>
    </row>
    <row r="17" spans="2:51" ht="14.5" thickBot="1" x14ac:dyDescent="0.35">
      <c r="B17" s="104">
        <v>10</v>
      </c>
      <c r="C17" s="105" t="s">
        <v>210</v>
      </c>
      <c r="D17" s="30" t="s">
        <v>211</v>
      </c>
      <c r="E17" s="106" t="s">
        <v>85</v>
      </c>
      <c r="F17" s="144">
        <v>0</v>
      </c>
      <c r="G17" s="108" t="s">
        <v>86</v>
      </c>
      <c r="H17" s="4"/>
      <c r="I17" s="4"/>
      <c r="J17" s="4"/>
      <c r="K17" s="4"/>
      <c r="L17" s="4"/>
      <c r="M17" s="108" t="s">
        <v>86</v>
      </c>
      <c r="N17" s="4"/>
      <c r="O17" s="4"/>
      <c r="P17" s="4"/>
      <c r="Q17" s="4"/>
      <c r="R17" s="4"/>
      <c r="S17" s="4"/>
      <c r="T17" s="82"/>
      <c r="U17" s="83" t="s">
        <v>87</v>
      </c>
      <c r="W17" s="92">
        <f xml:space="preserve"> IF( SUM( AA17:AL17 ) = 0, 0, $AA$5 )</f>
        <v>0</v>
      </c>
      <c r="X17" s="92">
        <f>IF(SUM(AN17:AY17)=0,0,U17)</f>
        <v>0</v>
      </c>
      <c r="AA17" s="101">
        <v>0</v>
      </c>
      <c r="AB17" s="143"/>
      <c r="AC17" s="143"/>
      <c r="AD17" s="143"/>
      <c r="AE17" s="143"/>
      <c r="AF17" s="143"/>
      <c r="AG17" s="101">
        <v>0</v>
      </c>
      <c r="AH17" s="143"/>
      <c r="AI17" s="143"/>
      <c r="AJ17" s="143"/>
      <c r="AK17" s="143"/>
      <c r="AL17" s="143"/>
      <c r="AN17" s="143"/>
      <c r="AO17" s="143"/>
      <c r="AP17" s="143"/>
      <c r="AQ17" s="143"/>
      <c r="AR17" s="143"/>
      <c r="AS17" s="143"/>
      <c r="AT17" s="101">
        <f>IF(M17=G17,0,1)</f>
        <v>0</v>
      </c>
      <c r="AU17" s="143"/>
      <c r="AV17" s="143"/>
      <c r="AW17" s="143"/>
      <c r="AX17" s="143"/>
      <c r="AY17" s="143"/>
    </row>
    <row r="18" spans="2:51" ht="14.25" customHeight="1" thickBot="1" x14ac:dyDescent="0.35">
      <c r="B18" s="110"/>
      <c r="C18" s="35"/>
      <c r="D18" s="4"/>
      <c r="E18" s="4"/>
      <c r="F18" s="4"/>
      <c r="G18" s="4"/>
      <c r="H18" s="4"/>
      <c r="I18" s="4"/>
      <c r="J18" s="4"/>
      <c r="K18" s="4"/>
      <c r="L18" s="4"/>
      <c r="M18" s="4"/>
      <c r="N18" s="4"/>
      <c r="O18" s="4"/>
      <c r="P18" s="4"/>
      <c r="Q18" s="4"/>
      <c r="R18" s="4"/>
      <c r="S18" s="4"/>
      <c r="T18" s="57"/>
      <c r="U18" s="57"/>
      <c r="W18" s="92"/>
      <c r="X18" s="93"/>
      <c r="AA18" s="143"/>
      <c r="AB18" s="143"/>
      <c r="AC18" s="143"/>
      <c r="AD18" s="143"/>
      <c r="AE18" s="143"/>
      <c r="AF18" s="143"/>
      <c r="AG18" s="143"/>
      <c r="AH18" s="143"/>
      <c r="AI18" s="143"/>
      <c r="AJ18" s="143"/>
      <c r="AK18" s="143"/>
      <c r="AL18" s="143"/>
      <c r="AN18" s="143"/>
      <c r="AO18" s="143"/>
      <c r="AP18" s="143"/>
      <c r="AQ18" s="143"/>
      <c r="AR18" s="143"/>
      <c r="AS18" s="143"/>
      <c r="AT18" s="143"/>
      <c r="AU18" s="143"/>
      <c r="AV18" s="143"/>
      <c r="AW18" s="143"/>
      <c r="AX18" s="143"/>
      <c r="AY18" s="143"/>
    </row>
    <row r="19" spans="2:51" ht="14.5" thickBot="1" x14ac:dyDescent="0.35">
      <c r="B19" s="10" t="s">
        <v>99</v>
      </c>
      <c r="C19" s="11" t="s">
        <v>47</v>
      </c>
      <c r="D19" s="4"/>
      <c r="E19" s="4"/>
      <c r="F19" s="4"/>
      <c r="G19" s="4"/>
      <c r="H19" s="4"/>
      <c r="I19" s="4"/>
      <c r="J19" s="4"/>
      <c r="K19" s="4"/>
      <c r="L19" s="4"/>
      <c r="M19" s="4"/>
      <c r="N19" s="4"/>
      <c r="O19" s="4"/>
      <c r="P19" s="4"/>
      <c r="Q19" s="4"/>
      <c r="R19" s="4"/>
      <c r="S19" s="4"/>
      <c r="T19" s="57"/>
      <c r="U19" s="57"/>
      <c r="W19" s="92"/>
      <c r="X19" s="93"/>
      <c r="AA19" s="143"/>
      <c r="AB19" s="143"/>
      <c r="AC19" s="143"/>
      <c r="AD19" s="143"/>
      <c r="AE19" s="143"/>
      <c r="AF19" s="143"/>
      <c r="AG19" s="143"/>
      <c r="AH19" s="143"/>
      <c r="AI19" s="143"/>
      <c r="AJ19" s="143"/>
      <c r="AK19" s="143"/>
      <c r="AL19" s="143"/>
      <c r="AN19" s="143"/>
      <c r="AO19" s="143"/>
      <c r="AP19" s="143"/>
      <c r="AQ19" s="143"/>
      <c r="AR19" s="143"/>
      <c r="AS19" s="143"/>
      <c r="AT19" s="143"/>
      <c r="AU19" s="143"/>
      <c r="AV19" s="143"/>
      <c r="AW19" s="143"/>
      <c r="AX19" s="143"/>
      <c r="AY19" s="143"/>
    </row>
    <row r="20" spans="2:51" x14ac:dyDescent="0.3">
      <c r="B20" s="97">
        <v>11</v>
      </c>
      <c r="C20" s="12" t="s">
        <v>48</v>
      </c>
      <c r="D20" s="13" t="s">
        <v>212</v>
      </c>
      <c r="E20" s="98" t="s">
        <v>59</v>
      </c>
      <c r="F20" s="99">
        <v>2</v>
      </c>
      <c r="G20" s="4"/>
      <c r="H20" s="70">
        <v>0.60357674196669997</v>
      </c>
      <c r="I20" s="71">
        <v>0.55286215267719208</v>
      </c>
      <c r="J20" s="71">
        <v>0.53791307445749159</v>
      </c>
      <c r="K20" s="71">
        <v>0.5422623281094533</v>
      </c>
      <c r="L20" s="72">
        <v>0.61266363523756617</v>
      </c>
      <c r="M20" s="100"/>
      <c r="N20" s="70">
        <v>0.60357674196669997</v>
      </c>
      <c r="O20" s="71">
        <v>0.55286215267719208</v>
      </c>
      <c r="P20" s="71">
        <v>0.53791307445749159</v>
      </c>
      <c r="Q20" s="71">
        <v>0.5422623281094533</v>
      </c>
      <c r="R20" s="72">
        <v>0.61266363523756617</v>
      </c>
      <c r="S20" s="4"/>
      <c r="T20" s="73"/>
      <c r="U20" s="74"/>
      <c r="W20" s="92">
        <f xml:space="preserve"> IF( SUM( AA20:AL20 ) = 0, 0, $AA$5 )</f>
        <v>0</v>
      </c>
      <c r="X20" s="93"/>
      <c r="AA20" s="143"/>
      <c r="AB20" s="101">
        <v>0</v>
      </c>
      <c r="AC20" s="101">
        <v>0</v>
      </c>
      <c r="AD20" s="101">
        <v>0</v>
      </c>
      <c r="AE20" s="101">
        <v>0</v>
      </c>
      <c r="AF20" s="101">
        <v>0</v>
      </c>
      <c r="AG20" s="143"/>
      <c r="AH20" s="101">
        <v>0</v>
      </c>
      <c r="AI20" s="101">
        <v>0</v>
      </c>
      <c r="AJ20" s="101">
        <v>0</v>
      </c>
      <c r="AK20" s="101">
        <v>0</v>
      </c>
      <c r="AL20" s="101">
        <v>0</v>
      </c>
      <c r="AN20" s="143"/>
      <c r="AO20" s="143"/>
      <c r="AP20" s="143"/>
      <c r="AQ20" s="143"/>
      <c r="AR20" s="143"/>
      <c r="AS20" s="143"/>
      <c r="AT20" s="143"/>
      <c r="AU20" s="143"/>
      <c r="AV20" s="143"/>
      <c r="AW20" s="143"/>
      <c r="AX20" s="143"/>
      <c r="AY20" s="143"/>
    </row>
    <row r="21" spans="2:51" x14ac:dyDescent="0.3">
      <c r="B21" s="97">
        <v>12</v>
      </c>
      <c r="C21" s="12" t="s">
        <v>49</v>
      </c>
      <c r="D21" s="19" t="s">
        <v>213</v>
      </c>
      <c r="E21" s="102" t="s">
        <v>59</v>
      </c>
      <c r="F21" s="103">
        <v>2</v>
      </c>
      <c r="G21" s="4"/>
      <c r="H21" s="75">
        <v>0</v>
      </c>
      <c r="I21" s="76">
        <v>0</v>
      </c>
      <c r="J21" s="76">
        <v>0</v>
      </c>
      <c r="K21" s="76">
        <v>0</v>
      </c>
      <c r="L21" s="77">
        <v>0</v>
      </c>
      <c r="M21" s="100"/>
      <c r="N21" s="75">
        <v>0</v>
      </c>
      <c r="O21" s="76">
        <v>0</v>
      </c>
      <c r="P21" s="76">
        <v>0</v>
      </c>
      <c r="Q21" s="76">
        <v>0</v>
      </c>
      <c r="R21" s="77">
        <v>0</v>
      </c>
      <c r="S21" s="4"/>
      <c r="T21" s="78"/>
      <c r="U21" s="79"/>
      <c r="W21" s="92">
        <f xml:space="preserve"> IF( SUM( AA21:AL21 ) = 0, 0, $AA$5 )</f>
        <v>0</v>
      </c>
      <c r="X21" s="93"/>
      <c r="AA21" s="43"/>
      <c r="AB21" s="101">
        <v>0</v>
      </c>
      <c r="AC21" s="101">
        <v>0</v>
      </c>
      <c r="AD21" s="101">
        <v>0</v>
      </c>
      <c r="AE21" s="101">
        <v>0</v>
      </c>
      <c r="AF21" s="101">
        <v>0</v>
      </c>
      <c r="AG21" s="143"/>
      <c r="AH21" s="101">
        <v>0</v>
      </c>
      <c r="AI21" s="101">
        <v>0</v>
      </c>
      <c r="AJ21" s="101">
        <v>0</v>
      </c>
      <c r="AK21" s="101">
        <v>0</v>
      </c>
      <c r="AL21" s="101">
        <v>0</v>
      </c>
      <c r="AN21" s="43"/>
      <c r="AO21" s="143"/>
      <c r="AP21" s="143"/>
      <c r="AQ21" s="143"/>
      <c r="AR21" s="143"/>
      <c r="AS21" s="143"/>
      <c r="AT21" s="143"/>
      <c r="AU21" s="143"/>
      <c r="AV21" s="143"/>
      <c r="AW21" s="143"/>
      <c r="AX21" s="143"/>
      <c r="AY21" s="143"/>
    </row>
    <row r="22" spans="2:51" x14ac:dyDescent="0.3">
      <c r="B22" s="97">
        <v>13</v>
      </c>
      <c r="C22" s="12" t="s">
        <v>50</v>
      </c>
      <c r="D22" s="19" t="s">
        <v>214</v>
      </c>
      <c r="E22" s="102" t="s">
        <v>59</v>
      </c>
      <c r="F22" s="103">
        <v>2</v>
      </c>
      <c r="G22" s="4"/>
      <c r="H22" s="75">
        <v>0</v>
      </c>
      <c r="I22" s="76">
        <v>0</v>
      </c>
      <c r="J22" s="76">
        <v>0</v>
      </c>
      <c r="K22" s="76">
        <v>0</v>
      </c>
      <c r="L22" s="77">
        <v>0</v>
      </c>
      <c r="M22" s="100"/>
      <c r="N22" s="75">
        <v>0</v>
      </c>
      <c r="O22" s="76">
        <v>0</v>
      </c>
      <c r="P22" s="76">
        <v>0</v>
      </c>
      <c r="Q22" s="76">
        <v>0</v>
      </c>
      <c r="R22" s="77">
        <v>0</v>
      </c>
      <c r="S22" s="4"/>
      <c r="T22" s="78"/>
      <c r="U22" s="79"/>
      <c r="W22" s="92">
        <f xml:space="preserve"> IF( SUM( AA22:AL22 ) = 0, 0, $AA$5 )</f>
        <v>0</v>
      </c>
      <c r="X22" s="93"/>
      <c r="AA22" s="143"/>
      <c r="AB22" s="101">
        <v>0</v>
      </c>
      <c r="AC22" s="101">
        <v>0</v>
      </c>
      <c r="AD22" s="101">
        <v>0</v>
      </c>
      <c r="AE22" s="101">
        <v>0</v>
      </c>
      <c r="AF22" s="101">
        <v>0</v>
      </c>
      <c r="AG22" s="143"/>
      <c r="AH22" s="101">
        <v>0</v>
      </c>
      <c r="AI22" s="101">
        <v>0</v>
      </c>
      <c r="AJ22" s="101">
        <v>0</v>
      </c>
      <c r="AK22" s="101">
        <v>0</v>
      </c>
      <c r="AL22" s="101">
        <v>0</v>
      </c>
      <c r="AN22" s="143"/>
      <c r="AO22" s="143"/>
      <c r="AP22" s="143"/>
      <c r="AQ22" s="143"/>
      <c r="AR22" s="143"/>
      <c r="AS22" s="143"/>
      <c r="AT22" s="143"/>
      <c r="AU22" s="143"/>
      <c r="AV22" s="143"/>
      <c r="AW22" s="143"/>
      <c r="AX22" s="143"/>
      <c r="AY22" s="143"/>
    </row>
    <row r="23" spans="2:51" ht="14.5" thickBot="1" x14ac:dyDescent="0.35">
      <c r="B23" s="113">
        <v>14</v>
      </c>
      <c r="C23" s="39" t="s">
        <v>51</v>
      </c>
      <c r="D23" s="40" t="s">
        <v>215</v>
      </c>
      <c r="E23" s="114" t="s">
        <v>59</v>
      </c>
      <c r="F23" s="115">
        <v>2</v>
      </c>
      <c r="G23" s="4"/>
      <c r="H23" s="25">
        <f>SUM(H20:H22)</f>
        <v>0.60357674196669997</v>
      </c>
      <c r="I23" s="26">
        <f>SUM(I20:I22)</f>
        <v>0.55286215267719208</v>
      </c>
      <c r="J23" s="26">
        <f>SUM(J20:J22)</f>
        <v>0.53791307445749159</v>
      </c>
      <c r="K23" s="26">
        <f>SUM(K20:K22)</f>
        <v>0.5422623281094533</v>
      </c>
      <c r="L23" s="27">
        <f>SUM(L20:L22)</f>
        <v>0.61266363523756617</v>
      </c>
      <c r="M23" s="100"/>
      <c r="N23" s="25">
        <f>SUM(N20:N22)</f>
        <v>0.60357674196669997</v>
      </c>
      <c r="O23" s="26">
        <f>SUM(O20:O22)</f>
        <v>0.55286215267719208</v>
      </c>
      <c r="P23" s="26">
        <f>SUM(P20:P22)</f>
        <v>0.53791307445749159</v>
      </c>
      <c r="Q23" s="26">
        <f>SUM(Q20:Q22)</f>
        <v>0.5422623281094533</v>
      </c>
      <c r="R23" s="27">
        <f>SUM(R20:R22)</f>
        <v>0.61266363523756617</v>
      </c>
      <c r="S23" s="4"/>
      <c r="T23" s="82" t="s">
        <v>216</v>
      </c>
      <c r="U23" s="83"/>
      <c r="W23" s="92"/>
      <c r="X23" s="93"/>
    </row>
    <row r="24" spans="2:51" ht="14.25" customHeight="1" x14ac:dyDescent="0.3">
      <c r="B24" s="110"/>
      <c r="C24" s="35"/>
      <c r="D24" s="146"/>
      <c r="E24" s="146"/>
      <c r="F24" s="146"/>
      <c r="G24" s="4"/>
      <c r="H24" s="4"/>
      <c r="I24" s="4"/>
      <c r="J24" s="4"/>
      <c r="K24" s="4"/>
      <c r="L24" s="4"/>
      <c r="M24" s="4"/>
      <c r="N24" s="4"/>
      <c r="O24" s="4"/>
      <c r="P24" s="4"/>
      <c r="Q24" s="4"/>
      <c r="R24" s="4"/>
      <c r="S24" s="4"/>
      <c r="T24" s="4"/>
      <c r="W24" s="92"/>
      <c r="X24" s="93"/>
      <c r="AN24" s="116">
        <f>SUM(AN5:AY23)</f>
        <v>0</v>
      </c>
    </row>
    <row r="25" spans="2:51" ht="14.25" customHeight="1" x14ac:dyDescent="0.3">
      <c r="B25" s="58" t="s">
        <v>118</v>
      </c>
      <c r="C25" s="59"/>
      <c r="D25" s="59"/>
      <c r="E25" s="59"/>
      <c r="F25" s="59"/>
      <c r="G25" s="59"/>
      <c r="H25" s="59"/>
      <c r="I25" s="59"/>
      <c r="J25" s="59"/>
      <c r="K25" s="59"/>
      <c r="L25" s="43"/>
      <c r="M25" s="43"/>
      <c r="N25" s="4"/>
      <c r="O25" s="4"/>
      <c r="P25" s="4"/>
      <c r="Q25" s="4"/>
      <c r="R25" s="4"/>
      <c r="S25" s="4"/>
      <c r="T25" s="4"/>
      <c r="W25" s="92"/>
      <c r="X25" s="93"/>
    </row>
    <row r="26" spans="2:51" x14ac:dyDescent="0.3">
      <c r="B26" s="60"/>
      <c r="C26" s="117" t="s">
        <v>119</v>
      </c>
      <c r="D26" s="117"/>
      <c r="E26" s="59"/>
      <c r="F26" s="59"/>
      <c r="G26" s="59"/>
      <c r="H26" s="59"/>
      <c r="I26" s="59"/>
      <c r="J26" s="59"/>
      <c r="K26" s="59"/>
      <c r="L26" s="43"/>
      <c r="M26" s="43"/>
      <c r="N26" s="4"/>
      <c r="O26" s="4"/>
      <c r="P26" s="4"/>
      <c r="Q26" s="4"/>
      <c r="R26" s="4"/>
      <c r="S26" s="4"/>
      <c r="T26" s="4"/>
    </row>
    <row r="27" spans="2:51" x14ac:dyDescent="0.3">
      <c r="B27" s="61"/>
      <c r="C27" s="117" t="s">
        <v>120</v>
      </c>
      <c r="D27" s="117"/>
      <c r="E27" s="59"/>
      <c r="F27" s="59"/>
      <c r="G27" s="59"/>
      <c r="H27" s="59"/>
      <c r="I27" s="59"/>
      <c r="J27" s="59"/>
      <c r="K27" s="59"/>
      <c r="L27" s="43"/>
      <c r="M27" s="43"/>
      <c r="N27" s="4"/>
      <c r="O27" s="4"/>
      <c r="P27" s="4"/>
      <c r="Q27" s="4"/>
      <c r="R27" s="4"/>
      <c r="S27" s="4"/>
      <c r="T27" s="4"/>
    </row>
    <row r="28" spans="2:51" x14ac:dyDescent="0.3">
      <c r="B28" s="62"/>
      <c r="C28" s="117" t="s">
        <v>121</v>
      </c>
      <c r="D28" s="117"/>
      <c r="E28" s="59"/>
      <c r="F28" s="59"/>
      <c r="G28" s="59"/>
      <c r="H28" s="59"/>
      <c r="I28" s="59"/>
      <c r="J28" s="59"/>
      <c r="K28" s="59"/>
      <c r="L28" s="43"/>
      <c r="M28" s="43"/>
      <c r="N28" s="4"/>
      <c r="O28" s="4"/>
      <c r="P28" s="4"/>
      <c r="Q28" s="4"/>
      <c r="R28" s="4"/>
      <c r="S28" s="4"/>
      <c r="T28" s="4"/>
    </row>
    <row r="29" spans="2:51" x14ac:dyDescent="0.3">
      <c r="B29" s="63"/>
      <c r="C29" s="117" t="s">
        <v>122</v>
      </c>
      <c r="D29" s="117"/>
      <c r="E29" s="59"/>
      <c r="F29" s="59"/>
      <c r="G29" s="59"/>
      <c r="H29" s="59"/>
      <c r="I29" s="59"/>
      <c r="J29" s="59"/>
      <c r="K29" s="59"/>
      <c r="L29" s="43"/>
      <c r="M29" s="43"/>
      <c r="N29" s="4"/>
      <c r="O29" s="4"/>
      <c r="P29" s="4"/>
      <c r="Q29" s="4"/>
      <c r="R29" s="4"/>
      <c r="S29" s="4"/>
      <c r="T29" s="4"/>
    </row>
    <row r="30" spans="2:51" ht="14.25" customHeight="1" thickBot="1" x14ac:dyDescent="0.35">
      <c r="B30" s="59"/>
      <c r="C30" s="59"/>
      <c r="D30" s="59"/>
      <c r="E30" s="59"/>
      <c r="F30" s="59"/>
      <c r="G30" s="59"/>
      <c r="H30" s="59"/>
      <c r="I30" s="59"/>
      <c r="J30" s="59"/>
      <c r="K30" s="59"/>
      <c r="L30" s="43"/>
      <c r="M30" s="43"/>
      <c r="N30" s="4"/>
      <c r="O30" s="4"/>
      <c r="P30" s="4"/>
      <c r="Q30" s="4"/>
      <c r="R30" s="4"/>
      <c r="S30" s="4"/>
      <c r="T30" s="4"/>
    </row>
    <row r="31" spans="2:51" ht="15.5" thickBot="1" x14ac:dyDescent="0.35">
      <c r="B31" s="211" t="s">
        <v>217</v>
      </c>
      <c r="C31" s="212"/>
      <c r="D31" s="212"/>
      <c r="E31" s="212"/>
      <c r="F31" s="212"/>
      <c r="G31" s="212"/>
      <c r="H31" s="212"/>
      <c r="I31" s="212"/>
      <c r="J31" s="212"/>
      <c r="K31" s="212"/>
      <c r="L31" s="213"/>
      <c r="M31" s="121"/>
      <c r="N31" s="121"/>
      <c r="O31" s="121"/>
      <c r="P31" s="121"/>
      <c r="Q31" s="121"/>
      <c r="R31" s="121"/>
      <c r="S31" s="4"/>
      <c r="T31" s="4"/>
    </row>
    <row r="32" spans="2:51" ht="14.25" customHeight="1" thickBot="1" x14ac:dyDescent="0.35">
      <c r="B32" s="121"/>
      <c r="C32" s="122"/>
      <c r="D32" s="123"/>
      <c r="E32" s="123"/>
      <c r="F32" s="123"/>
      <c r="G32" s="123"/>
      <c r="H32" s="123"/>
      <c r="I32" s="123"/>
      <c r="J32" s="59"/>
      <c r="K32" s="59"/>
      <c r="L32" s="43"/>
      <c r="M32" s="43"/>
      <c r="N32" s="4"/>
      <c r="O32" s="4"/>
      <c r="P32" s="4"/>
      <c r="Q32" s="4"/>
      <c r="R32" s="4"/>
      <c r="S32" s="4"/>
      <c r="T32" s="4"/>
    </row>
    <row r="33" spans="2:20" ht="215.25" customHeight="1" thickBot="1" x14ac:dyDescent="0.35">
      <c r="B33" s="198" t="s">
        <v>218</v>
      </c>
      <c r="C33" s="199"/>
      <c r="D33" s="199"/>
      <c r="E33" s="199"/>
      <c r="F33" s="199"/>
      <c r="G33" s="199"/>
      <c r="H33" s="199"/>
      <c r="I33" s="199"/>
      <c r="J33" s="199"/>
      <c r="K33" s="199"/>
      <c r="L33" s="200"/>
      <c r="M33" s="124"/>
      <c r="N33" s="124"/>
      <c r="O33" s="124"/>
      <c r="P33" s="124"/>
      <c r="Q33" s="124"/>
      <c r="R33" s="124"/>
      <c r="S33" s="4"/>
      <c r="T33" s="4"/>
    </row>
    <row r="34" spans="2:20" ht="14.25" customHeight="1" thickBot="1" x14ac:dyDescent="0.35">
      <c r="B34" s="59"/>
      <c r="C34" s="125"/>
      <c r="D34" s="59"/>
      <c r="E34" s="59"/>
      <c r="F34" s="59"/>
      <c r="G34" s="126"/>
      <c r="H34" s="126"/>
      <c r="I34" s="126"/>
      <c r="J34" s="59"/>
      <c r="K34" s="59"/>
      <c r="L34" s="43"/>
      <c r="M34" s="43"/>
      <c r="N34" s="4"/>
      <c r="O34" s="4"/>
      <c r="P34" s="4"/>
      <c r="Q34" s="4"/>
      <c r="R34" s="4"/>
      <c r="S34" s="4"/>
      <c r="T34" s="4"/>
    </row>
    <row r="35" spans="2:20" x14ac:dyDescent="0.3">
      <c r="B35" s="127" t="s">
        <v>125</v>
      </c>
      <c r="C35" s="201" t="s">
        <v>126</v>
      </c>
      <c r="D35" s="202"/>
      <c r="E35" s="202"/>
      <c r="F35" s="202"/>
      <c r="G35" s="202"/>
      <c r="H35" s="202"/>
      <c r="I35" s="202"/>
      <c r="J35" s="202"/>
      <c r="K35" s="202"/>
      <c r="L35" s="203"/>
      <c r="M35" s="128"/>
      <c r="N35" s="128"/>
      <c r="O35" s="128"/>
      <c r="P35" s="128"/>
      <c r="Q35" s="128"/>
      <c r="R35" s="128"/>
      <c r="S35" s="4"/>
      <c r="T35" s="4"/>
    </row>
    <row r="36" spans="2:20" x14ac:dyDescent="0.3">
      <c r="B36" s="129" t="s">
        <v>127</v>
      </c>
      <c r="C36" s="130" t="str">
        <f>$C$5</f>
        <v>RCV run off rate  ~ RPI linked RCV</v>
      </c>
      <c r="D36" s="130"/>
      <c r="E36" s="130"/>
      <c r="F36" s="130"/>
      <c r="G36" s="130"/>
      <c r="H36" s="130"/>
      <c r="I36" s="130"/>
      <c r="J36" s="130"/>
      <c r="K36" s="130"/>
      <c r="L36" s="131"/>
      <c r="M36" s="132"/>
      <c r="N36" s="132"/>
      <c r="O36" s="132"/>
      <c r="P36" s="132"/>
      <c r="Q36" s="132"/>
      <c r="R36" s="132"/>
      <c r="S36" s="4"/>
      <c r="T36" s="4"/>
    </row>
    <row r="37" spans="2:20" ht="30" customHeight="1" x14ac:dyDescent="0.3">
      <c r="B37" s="133">
        <v>1</v>
      </c>
      <c r="C37" s="204" t="s">
        <v>219</v>
      </c>
      <c r="D37" s="205"/>
      <c r="E37" s="205"/>
      <c r="F37" s="205"/>
      <c r="G37" s="205"/>
      <c r="H37" s="205"/>
      <c r="I37" s="205"/>
      <c r="J37" s="205"/>
      <c r="K37" s="205"/>
      <c r="L37" s="206"/>
      <c r="M37" s="132"/>
      <c r="N37" s="132"/>
      <c r="O37" s="132"/>
      <c r="P37" s="132"/>
      <c r="Q37" s="132"/>
      <c r="R37" s="132"/>
      <c r="S37" s="4"/>
      <c r="T37" s="4"/>
    </row>
    <row r="38" spans="2:20" ht="30" customHeight="1" x14ac:dyDescent="0.3">
      <c r="B38" s="133">
        <v>2</v>
      </c>
      <c r="C38" s="204" t="s">
        <v>220</v>
      </c>
      <c r="D38" s="205"/>
      <c r="E38" s="205"/>
      <c r="F38" s="205"/>
      <c r="G38" s="205"/>
      <c r="H38" s="205"/>
      <c r="I38" s="205"/>
      <c r="J38" s="205"/>
      <c r="K38" s="205"/>
      <c r="L38" s="206"/>
      <c r="M38" s="132"/>
      <c r="N38" s="132"/>
      <c r="O38" s="132"/>
      <c r="P38" s="132"/>
      <c r="Q38" s="132"/>
      <c r="R38" s="132"/>
      <c r="S38" s="4"/>
      <c r="T38" s="4"/>
    </row>
    <row r="39" spans="2:20" x14ac:dyDescent="0.3">
      <c r="B39" s="133">
        <v>3</v>
      </c>
      <c r="C39" s="204" t="s">
        <v>221</v>
      </c>
      <c r="D39" s="205"/>
      <c r="E39" s="205"/>
      <c r="F39" s="205"/>
      <c r="G39" s="205"/>
      <c r="H39" s="205"/>
      <c r="I39" s="205"/>
      <c r="J39" s="205"/>
      <c r="K39" s="205"/>
      <c r="L39" s="206"/>
      <c r="M39" s="132"/>
      <c r="N39" s="132"/>
      <c r="O39" s="132"/>
      <c r="P39" s="132"/>
      <c r="Q39" s="132"/>
      <c r="R39" s="132"/>
      <c r="S39" s="4"/>
      <c r="T39" s="4"/>
    </row>
    <row r="40" spans="2:20" x14ac:dyDescent="0.3">
      <c r="B40" s="133">
        <v>4</v>
      </c>
      <c r="C40" s="204" t="s">
        <v>222</v>
      </c>
      <c r="D40" s="205"/>
      <c r="E40" s="205"/>
      <c r="F40" s="205"/>
      <c r="G40" s="205"/>
      <c r="H40" s="205"/>
      <c r="I40" s="205"/>
      <c r="J40" s="205"/>
      <c r="K40" s="205"/>
      <c r="L40" s="206"/>
      <c r="M40" s="132"/>
      <c r="N40" s="132"/>
      <c r="O40" s="132"/>
      <c r="P40" s="132"/>
      <c r="Q40" s="132"/>
      <c r="R40" s="132"/>
      <c r="S40" s="4"/>
      <c r="T40" s="4"/>
    </row>
    <row r="41" spans="2:20" ht="30" customHeight="1" x14ac:dyDescent="0.3">
      <c r="B41" s="133">
        <v>5</v>
      </c>
      <c r="C41" s="204" t="s">
        <v>132</v>
      </c>
      <c r="D41" s="205"/>
      <c r="E41" s="205"/>
      <c r="F41" s="205"/>
      <c r="G41" s="205"/>
      <c r="H41" s="205"/>
      <c r="I41" s="205"/>
      <c r="J41" s="205"/>
      <c r="K41" s="205"/>
      <c r="L41" s="206"/>
      <c r="M41" s="132"/>
      <c r="N41" s="132"/>
      <c r="O41" s="132"/>
      <c r="P41" s="132"/>
      <c r="Q41" s="132"/>
      <c r="R41" s="132"/>
      <c r="S41" s="4"/>
      <c r="T41" s="4"/>
    </row>
    <row r="42" spans="2:20" x14ac:dyDescent="0.3">
      <c r="B42" s="129" t="s">
        <v>133</v>
      </c>
      <c r="C42" s="130" t="str">
        <f>$C$12</f>
        <v>RCV run off rate  ~ CPI/CPI(H) linked RCV</v>
      </c>
      <c r="D42" s="130"/>
      <c r="E42" s="130"/>
      <c r="F42" s="130"/>
      <c r="G42" s="130"/>
      <c r="H42" s="130"/>
      <c r="I42" s="130"/>
      <c r="J42" s="130"/>
      <c r="K42" s="130"/>
      <c r="L42" s="131"/>
      <c r="M42" s="132"/>
      <c r="N42" s="132"/>
      <c r="O42" s="132"/>
      <c r="P42" s="132"/>
      <c r="Q42" s="132"/>
      <c r="R42" s="132"/>
      <c r="S42" s="4"/>
      <c r="T42" s="4"/>
    </row>
    <row r="43" spans="2:20" ht="30" customHeight="1" x14ac:dyDescent="0.3">
      <c r="B43" s="133">
        <v>6</v>
      </c>
      <c r="C43" s="204" t="s">
        <v>223</v>
      </c>
      <c r="D43" s="205"/>
      <c r="E43" s="205"/>
      <c r="F43" s="205"/>
      <c r="G43" s="205"/>
      <c r="H43" s="205"/>
      <c r="I43" s="205"/>
      <c r="J43" s="205"/>
      <c r="K43" s="205"/>
      <c r="L43" s="206"/>
      <c r="M43" s="132"/>
      <c r="N43" s="132"/>
      <c r="O43" s="132"/>
      <c r="P43" s="132"/>
      <c r="Q43" s="132"/>
      <c r="R43" s="132"/>
      <c r="S43" s="4"/>
      <c r="T43" s="4"/>
    </row>
    <row r="44" spans="2:20" ht="30" customHeight="1" x14ac:dyDescent="0.3">
      <c r="B44" s="133">
        <v>7</v>
      </c>
      <c r="C44" s="204" t="s">
        <v>224</v>
      </c>
      <c r="D44" s="205"/>
      <c r="E44" s="205"/>
      <c r="F44" s="205"/>
      <c r="G44" s="205"/>
      <c r="H44" s="205"/>
      <c r="I44" s="205"/>
      <c r="J44" s="205"/>
      <c r="K44" s="205"/>
      <c r="L44" s="206"/>
      <c r="M44" s="132"/>
      <c r="N44" s="132"/>
      <c r="O44" s="132"/>
      <c r="P44" s="132"/>
      <c r="Q44" s="132"/>
      <c r="R44" s="132"/>
      <c r="S44" s="4"/>
      <c r="T44" s="4"/>
    </row>
    <row r="45" spans="2:20" x14ac:dyDescent="0.3">
      <c r="B45" s="133">
        <v>8</v>
      </c>
      <c r="C45" s="204" t="s">
        <v>225</v>
      </c>
      <c r="D45" s="205"/>
      <c r="E45" s="205"/>
      <c r="F45" s="205"/>
      <c r="G45" s="205"/>
      <c r="H45" s="205"/>
      <c r="I45" s="205"/>
      <c r="J45" s="205"/>
      <c r="K45" s="205"/>
      <c r="L45" s="206"/>
      <c r="M45" s="132"/>
      <c r="N45" s="132"/>
      <c r="O45" s="132"/>
      <c r="P45" s="132"/>
      <c r="Q45" s="132"/>
      <c r="R45" s="132"/>
      <c r="S45" s="4"/>
      <c r="T45" s="4"/>
    </row>
    <row r="46" spans="2:20" ht="15" customHeight="1" x14ac:dyDescent="0.3">
      <c r="B46" s="133">
        <v>9</v>
      </c>
      <c r="C46" s="204" t="s">
        <v>226</v>
      </c>
      <c r="D46" s="205"/>
      <c r="E46" s="205"/>
      <c r="F46" s="205"/>
      <c r="G46" s="205"/>
      <c r="H46" s="205"/>
      <c r="I46" s="205"/>
      <c r="J46" s="205"/>
      <c r="K46" s="205"/>
      <c r="L46" s="206"/>
      <c r="M46" s="132"/>
      <c r="N46" s="132"/>
      <c r="O46" s="132"/>
      <c r="P46" s="132"/>
      <c r="Q46" s="132"/>
      <c r="R46" s="132"/>
      <c r="S46" s="4"/>
      <c r="T46" s="4"/>
    </row>
    <row r="47" spans="2:20" ht="30" customHeight="1" x14ac:dyDescent="0.3">
      <c r="B47" s="133">
        <v>10</v>
      </c>
      <c r="C47" s="204" t="s">
        <v>138</v>
      </c>
      <c r="D47" s="205"/>
      <c r="E47" s="205"/>
      <c r="F47" s="205"/>
      <c r="G47" s="205"/>
      <c r="H47" s="205"/>
      <c r="I47" s="205"/>
      <c r="J47" s="205"/>
      <c r="K47" s="205"/>
      <c r="L47" s="206"/>
      <c r="M47" s="132"/>
      <c r="N47" s="132"/>
      <c r="O47" s="132"/>
      <c r="P47" s="132"/>
      <c r="Q47" s="132"/>
      <c r="R47" s="132"/>
      <c r="S47" s="4"/>
      <c r="T47" s="4"/>
    </row>
    <row r="48" spans="2:20" ht="15" customHeight="1" x14ac:dyDescent="0.3">
      <c r="B48" s="129" t="s">
        <v>139</v>
      </c>
      <c r="C48" s="130" t="str">
        <f>$C$19</f>
        <v>PAYG Rate ~ wastewater network plus</v>
      </c>
      <c r="D48" s="130"/>
      <c r="E48" s="130"/>
      <c r="F48" s="130"/>
      <c r="G48" s="130"/>
      <c r="H48" s="130"/>
      <c r="I48" s="130"/>
      <c r="J48" s="130"/>
      <c r="K48" s="130"/>
      <c r="L48" s="131"/>
      <c r="M48" s="132"/>
      <c r="N48" s="132"/>
      <c r="O48" s="132"/>
      <c r="P48" s="132"/>
      <c r="Q48" s="132"/>
      <c r="R48" s="132"/>
      <c r="S48" s="4"/>
      <c r="T48" s="4"/>
    </row>
    <row r="49" spans="2:20" ht="30" customHeight="1" x14ac:dyDescent="0.3">
      <c r="B49" s="133">
        <v>11</v>
      </c>
      <c r="C49" s="204" t="s">
        <v>227</v>
      </c>
      <c r="D49" s="205"/>
      <c r="E49" s="205"/>
      <c r="F49" s="205"/>
      <c r="G49" s="205"/>
      <c r="H49" s="205"/>
      <c r="I49" s="205"/>
      <c r="J49" s="205"/>
      <c r="K49" s="205"/>
      <c r="L49" s="206"/>
      <c r="M49" s="132"/>
      <c r="N49" s="132"/>
      <c r="O49" s="132"/>
      <c r="P49" s="132"/>
      <c r="Q49" s="132"/>
      <c r="R49" s="132"/>
      <c r="S49" s="4"/>
      <c r="T49" s="4"/>
    </row>
    <row r="50" spans="2:20" ht="15" customHeight="1" x14ac:dyDescent="0.3">
      <c r="B50" s="133">
        <v>12</v>
      </c>
      <c r="C50" s="204" t="s">
        <v>228</v>
      </c>
      <c r="D50" s="205"/>
      <c r="E50" s="205"/>
      <c r="F50" s="205"/>
      <c r="G50" s="205"/>
      <c r="H50" s="205"/>
      <c r="I50" s="205"/>
      <c r="J50" s="205"/>
      <c r="K50" s="205"/>
      <c r="L50" s="206"/>
      <c r="M50" s="132"/>
      <c r="N50" s="132"/>
      <c r="O50" s="43"/>
      <c r="P50" s="43"/>
    </row>
    <row r="51" spans="2:20" ht="15" customHeight="1" x14ac:dyDescent="0.3">
      <c r="B51" s="140">
        <v>13</v>
      </c>
      <c r="C51" s="204" t="s">
        <v>229</v>
      </c>
      <c r="D51" s="205"/>
      <c r="E51" s="205"/>
      <c r="F51" s="205"/>
      <c r="G51" s="205"/>
      <c r="H51" s="205"/>
      <c r="I51" s="205"/>
      <c r="J51" s="205"/>
      <c r="K51" s="205"/>
      <c r="L51" s="206"/>
      <c r="M51" s="132"/>
      <c r="N51" s="132"/>
      <c r="O51" s="43"/>
      <c r="P51" s="43"/>
    </row>
    <row r="52" spans="2:20" ht="15" customHeight="1" thickBot="1" x14ac:dyDescent="0.35">
      <c r="B52" s="141">
        <v>14</v>
      </c>
      <c r="C52" s="208" t="s">
        <v>230</v>
      </c>
      <c r="D52" s="209"/>
      <c r="E52" s="209"/>
      <c r="F52" s="209"/>
      <c r="G52" s="209"/>
      <c r="H52" s="209"/>
      <c r="I52" s="209"/>
      <c r="J52" s="209"/>
      <c r="K52" s="209"/>
      <c r="L52" s="210"/>
      <c r="M52" s="132"/>
      <c r="N52" s="132"/>
      <c r="O52" s="43"/>
      <c r="P52" s="43"/>
    </row>
    <row r="53" spans="2:20" x14ac:dyDescent="0.3"/>
    <row r="54" spans="2:20" x14ac:dyDescent="0.3"/>
  </sheetData>
  <mergeCells count="22">
    <mergeCell ref="C52:L52"/>
    <mergeCell ref="C46:L46"/>
    <mergeCell ref="C47:L47"/>
    <mergeCell ref="C49:L49"/>
    <mergeCell ref="C50:L50"/>
    <mergeCell ref="C51:L51"/>
    <mergeCell ref="C40:L40"/>
    <mergeCell ref="C41:L41"/>
    <mergeCell ref="C43:L43"/>
    <mergeCell ref="C44:L44"/>
    <mergeCell ref="C45:L45"/>
    <mergeCell ref="B33:L33"/>
    <mergeCell ref="C35:L35"/>
    <mergeCell ref="C37:L37"/>
    <mergeCell ref="C38:L38"/>
    <mergeCell ref="C39:L39"/>
    <mergeCell ref="B3:C3"/>
    <mergeCell ref="T1:W1"/>
    <mergeCell ref="AA4:AL4"/>
    <mergeCell ref="AN4:AY4"/>
    <mergeCell ref="B31:L31"/>
    <mergeCell ref="M2:R2"/>
  </mergeCells>
  <conditionalFormatting sqref="W5:X9 W11:X16 W10 W18:X25 W17">
    <cfRule type="cellIs" dxfId="4" priority="16" operator="equal">
      <formula>0</formula>
    </cfRule>
  </conditionalFormatting>
  <conditionalFormatting sqref="X10">
    <cfRule type="cellIs" dxfId="3" priority="5" operator="equal">
      <formula>0</formula>
    </cfRule>
  </conditionalFormatting>
  <conditionalFormatting sqref="X17">
    <cfRule type="cellIs" dxfId="2" priority="4"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
  <sheetViews>
    <sheetView workbookViewId="0"/>
  </sheetViews>
  <sheetFormatPr defaultColWidth="0" defaultRowHeight="14" zeroHeight="1" x14ac:dyDescent="0.3"/>
  <cols>
    <col min="1" max="1" width="1.58203125" style="44" customWidth="1"/>
    <col min="2" max="2" width="6.58203125" style="44" customWidth="1"/>
    <col min="3" max="3" width="76.08203125" style="44" bestFit="1" customWidth="1"/>
    <col min="4" max="4" width="11.58203125" style="44" customWidth="1"/>
    <col min="5" max="6" width="5.58203125" style="44" customWidth="1"/>
    <col min="7" max="7" width="12.58203125" style="44" bestFit="1" customWidth="1"/>
    <col min="8" max="12" width="9.58203125" style="44" customWidth="1"/>
    <col min="13" max="13" width="12.58203125" style="44" bestFit="1" customWidth="1"/>
    <col min="14" max="18" width="9.58203125" style="44" customWidth="1"/>
    <col min="19" max="19" width="2.58203125" style="44" customWidth="1"/>
    <col min="20" max="20" width="26.58203125" style="44" bestFit="1" customWidth="1"/>
    <col min="21" max="21" width="29.58203125" style="44" bestFit="1" customWidth="1"/>
    <col min="22" max="22" width="2.58203125" style="44" customWidth="1"/>
    <col min="23" max="23" width="21.58203125" style="43" customWidth="1"/>
    <col min="24" max="24" width="25.58203125" style="43" bestFit="1" customWidth="1"/>
    <col min="25" max="25" width="3" style="43" customWidth="1"/>
    <col min="26" max="26" width="2.58203125" style="87" hidden="1" customWidth="1"/>
    <col min="27" max="38" width="8.08203125" style="88" hidden="1" customWidth="1"/>
    <col min="39" max="39" width="1.58203125" style="87" hidden="1" customWidth="1"/>
    <col min="40" max="40" width="16.08203125" style="89" hidden="1" customWidth="1"/>
    <col min="41" max="41" width="1.58203125" style="87" hidden="1" customWidth="1"/>
    <col min="42" max="16384" width="9.58203125" style="44" hidden="1"/>
  </cols>
  <sheetData>
    <row r="1" spans="2:40" ht="20" x14ac:dyDescent="0.3">
      <c r="B1" s="1" t="s">
        <v>231</v>
      </c>
      <c r="C1" s="1"/>
      <c r="D1" s="1"/>
      <c r="E1" s="1"/>
      <c r="F1" s="1"/>
      <c r="G1" s="1"/>
      <c r="H1" s="1"/>
      <c r="I1" s="1"/>
      <c r="J1" s="1"/>
      <c r="K1" s="1"/>
      <c r="L1" s="2"/>
      <c r="M1" s="2"/>
      <c r="N1" s="2"/>
      <c r="O1" s="2"/>
      <c r="P1" s="2"/>
      <c r="Q1" s="2"/>
      <c r="R1" s="3" t="s">
        <v>287</v>
      </c>
      <c r="S1" s="86"/>
      <c r="T1" s="195" t="s">
        <v>61</v>
      </c>
      <c r="U1" s="195"/>
      <c r="V1" s="195"/>
      <c r="W1" s="195"/>
      <c r="X1" s="191"/>
    </row>
    <row r="2" spans="2:40" ht="15" customHeight="1" thickBot="1" x14ac:dyDescent="0.35">
      <c r="B2" s="4"/>
      <c r="C2" s="4"/>
      <c r="D2" s="4"/>
      <c r="E2" s="4"/>
      <c r="F2" s="4"/>
      <c r="G2" s="4"/>
      <c r="H2" s="4"/>
      <c r="I2" s="4"/>
      <c r="J2" s="4"/>
      <c r="K2" s="4"/>
      <c r="L2" s="4"/>
      <c r="M2" s="207" t="s">
        <v>62</v>
      </c>
      <c r="N2" s="207"/>
      <c r="O2" s="207"/>
      <c r="P2" s="207"/>
      <c r="Q2" s="207"/>
      <c r="R2" s="207"/>
      <c r="S2" s="4"/>
      <c r="T2" s="4"/>
      <c r="U2" s="4"/>
    </row>
    <row r="3" spans="2:40" ht="28.4" customHeight="1" thickBot="1" x14ac:dyDescent="0.35">
      <c r="B3" s="196" t="s">
        <v>63</v>
      </c>
      <c r="C3" s="197"/>
      <c r="D3" s="5" t="s">
        <v>64</v>
      </c>
      <c r="E3" s="6" t="s">
        <v>65</v>
      </c>
      <c r="F3" s="7" t="s">
        <v>66</v>
      </c>
      <c r="G3" s="6" t="s">
        <v>58</v>
      </c>
      <c r="H3" s="6" t="s">
        <v>33</v>
      </c>
      <c r="I3" s="6" t="s">
        <v>34</v>
      </c>
      <c r="J3" s="6" t="s">
        <v>35</v>
      </c>
      <c r="K3" s="6" t="s">
        <v>36</v>
      </c>
      <c r="L3" s="7" t="s">
        <v>37</v>
      </c>
      <c r="M3" s="6" t="s">
        <v>58</v>
      </c>
      <c r="N3" s="6" t="s">
        <v>33</v>
      </c>
      <c r="O3" s="6" t="s">
        <v>34</v>
      </c>
      <c r="P3" s="6" t="s">
        <v>35</v>
      </c>
      <c r="Q3" s="6" t="s">
        <v>36</v>
      </c>
      <c r="R3" s="7" t="s">
        <v>37</v>
      </c>
      <c r="S3" s="4"/>
      <c r="T3" s="172" t="s">
        <v>67</v>
      </c>
      <c r="U3" s="69" t="s">
        <v>68</v>
      </c>
      <c r="W3" s="172" t="s">
        <v>69</v>
      </c>
      <c r="X3" s="69" t="s">
        <v>232</v>
      </c>
    </row>
    <row r="4" spans="2:40" ht="14.25" customHeight="1" thickBot="1" x14ac:dyDescent="0.35">
      <c r="B4" s="4"/>
      <c r="C4" s="4"/>
      <c r="D4" s="4"/>
      <c r="E4" s="4"/>
      <c r="F4" s="4"/>
      <c r="G4" s="4"/>
      <c r="H4" s="4"/>
      <c r="I4" s="4"/>
      <c r="J4" s="4"/>
      <c r="K4" s="4"/>
      <c r="L4" s="4"/>
      <c r="M4" s="4"/>
      <c r="N4" s="4"/>
      <c r="O4" s="4"/>
      <c r="P4" s="4"/>
      <c r="Q4" s="4"/>
      <c r="R4" s="4"/>
      <c r="S4" s="4"/>
      <c r="T4" s="4"/>
      <c r="U4" s="4"/>
      <c r="W4" s="90"/>
      <c r="X4" s="91"/>
      <c r="AA4" s="214" t="s">
        <v>70</v>
      </c>
      <c r="AB4" s="214"/>
      <c r="AC4" s="214"/>
      <c r="AD4" s="214"/>
      <c r="AE4" s="214"/>
      <c r="AF4" s="214"/>
      <c r="AG4" s="214"/>
      <c r="AH4" s="214"/>
      <c r="AI4" s="214"/>
      <c r="AJ4" s="214"/>
      <c r="AK4" s="214"/>
      <c r="AL4" s="214"/>
      <c r="AN4" s="89" t="s">
        <v>233</v>
      </c>
    </row>
    <row r="5" spans="2:40" ht="14.5" thickBot="1" x14ac:dyDescent="0.35">
      <c r="B5" s="10" t="s">
        <v>72</v>
      </c>
      <c r="C5" s="11" t="s">
        <v>190</v>
      </c>
      <c r="D5" s="4"/>
      <c r="E5" s="4"/>
      <c r="F5" s="4"/>
      <c r="G5" s="4"/>
      <c r="H5" s="4"/>
      <c r="I5" s="4"/>
      <c r="J5" s="4"/>
      <c r="K5" s="4"/>
      <c r="L5" s="4"/>
      <c r="M5" s="4"/>
      <c r="N5" s="4"/>
      <c r="O5" s="4"/>
      <c r="P5" s="4"/>
      <c r="Q5" s="4"/>
      <c r="R5" s="4"/>
      <c r="S5" s="4"/>
      <c r="T5" s="4"/>
      <c r="U5" s="4"/>
      <c r="W5" s="92"/>
      <c r="X5" s="93"/>
      <c r="AA5" s="94" t="s">
        <v>71</v>
      </c>
      <c r="AB5" s="95"/>
      <c r="AC5" s="95"/>
      <c r="AD5" s="95"/>
      <c r="AE5" s="95"/>
      <c r="AF5" s="95"/>
      <c r="AG5" s="95"/>
      <c r="AH5" s="95"/>
      <c r="AI5" s="95"/>
      <c r="AJ5" s="95"/>
      <c r="AK5" s="95"/>
      <c r="AL5" s="95"/>
      <c r="AN5" s="96"/>
    </row>
    <row r="6" spans="2:40" x14ac:dyDescent="0.3">
      <c r="B6" s="97">
        <v>1</v>
      </c>
      <c r="C6" s="12" t="s">
        <v>234</v>
      </c>
      <c r="D6" s="13" t="s">
        <v>235</v>
      </c>
      <c r="E6" s="98" t="s">
        <v>59</v>
      </c>
      <c r="F6" s="99">
        <v>2</v>
      </c>
      <c r="G6" s="100"/>
      <c r="H6" s="70">
        <v>6.2E-2</v>
      </c>
      <c r="I6" s="71">
        <v>6.2E-2</v>
      </c>
      <c r="J6" s="71">
        <v>6.2E-2</v>
      </c>
      <c r="K6" s="71">
        <v>6.2E-2</v>
      </c>
      <c r="L6" s="72">
        <v>6.2E-2</v>
      </c>
      <c r="M6" s="100"/>
      <c r="N6" s="70">
        <v>6.2E-2</v>
      </c>
      <c r="O6" s="71">
        <v>6.2E-2</v>
      </c>
      <c r="P6" s="71">
        <v>6.2E-2</v>
      </c>
      <c r="Q6" s="71">
        <v>6.2E-2</v>
      </c>
      <c r="R6" s="72">
        <v>6.2E-2</v>
      </c>
      <c r="S6" s="4"/>
      <c r="T6" s="73"/>
      <c r="U6" s="74"/>
      <c r="W6" s="92">
        <f xml:space="preserve"> IF( SUM( AA6:AL6 ) = 0, 0, $AA$5 )</f>
        <v>0</v>
      </c>
      <c r="X6" s="93"/>
      <c r="AA6" s="95"/>
      <c r="AB6" s="101">
        <v>0</v>
      </c>
      <c r="AC6" s="101">
        <v>0</v>
      </c>
      <c r="AD6" s="101">
        <v>0</v>
      </c>
      <c r="AE6" s="101">
        <v>0</v>
      </c>
      <c r="AF6" s="101">
        <v>0</v>
      </c>
      <c r="AG6" s="95"/>
      <c r="AH6" s="101">
        <v>0</v>
      </c>
      <c r="AI6" s="101">
        <v>0</v>
      </c>
      <c r="AJ6" s="101">
        <v>0</v>
      </c>
      <c r="AK6" s="101">
        <v>0</v>
      </c>
      <c r="AL6" s="101">
        <v>0</v>
      </c>
      <c r="AN6" s="96"/>
    </row>
    <row r="7" spans="2:40" x14ac:dyDescent="0.3">
      <c r="B7" s="97">
        <v>2</v>
      </c>
      <c r="C7" s="12" t="s">
        <v>236</v>
      </c>
      <c r="D7" s="48" t="s">
        <v>237</v>
      </c>
      <c r="E7" s="102" t="s">
        <v>59</v>
      </c>
      <c r="F7" s="103">
        <v>2</v>
      </c>
      <c r="G7" s="100"/>
      <c r="H7" s="75">
        <v>1.3921119928944693E-2</v>
      </c>
      <c r="I7" s="76">
        <v>1.5879291902586752E-2</v>
      </c>
      <c r="J7" s="76">
        <v>1.5872288509075547E-2</v>
      </c>
      <c r="K7" s="76">
        <v>1.399668661682274E-2</v>
      </c>
      <c r="L7" s="77">
        <v>1.110789694092607E-2</v>
      </c>
      <c r="M7" s="100"/>
      <c r="N7" s="75">
        <v>0.01</v>
      </c>
      <c r="O7" s="76">
        <v>0.01</v>
      </c>
      <c r="P7" s="76">
        <v>0.01</v>
      </c>
      <c r="Q7" s="76">
        <v>0.01</v>
      </c>
      <c r="R7" s="77">
        <v>0.01</v>
      </c>
      <c r="S7" s="4"/>
      <c r="T7" s="78"/>
      <c r="U7" s="79"/>
      <c r="W7" s="92">
        <f xml:space="preserve"> IF( SUM( AA7:AL7 ) = 0, 0, $AA$5 )</f>
        <v>0</v>
      </c>
      <c r="X7" s="93"/>
      <c r="AB7" s="101">
        <v>0</v>
      </c>
      <c r="AC7" s="101">
        <v>0</v>
      </c>
      <c r="AD7" s="101">
        <v>0</v>
      </c>
      <c r="AE7" s="101">
        <v>0</v>
      </c>
      <c r="AF7" s="101">
        <v>0</v>
      </c>
      <c r="AG7" s="95"/>
      <c r="AH7" s="101">
        <v>0</v>
      </c>
      <c r="AI7" s="101">
        <v>0</v>
      </c>
      <c r="AJ7" s="101">
        <v>0</v>
      </c>
      <c r="AK7" s="101">
        <v>0</v>
      </c>
      <c r="AL7" s="101">
        <v>0</v>
      </c>
      <c r="AN7" s="96"/>
    </row>
    <row r="8" spans="2:40" x14ac:dyDescent="0.3">
      <c r="B8" s="97">
        <v>3</v>
      </c>
      <c r="C8" s="12" t="s">
        <v>238</v>
      </c>
      <c r="D8" s="48" t="s">
        <v>239</v>
      </c>
      <c r="E8" s="102" t="s">
        <v>59</v>
      </c>
      <c r="F8" s="103">
        <v>2</v>
      </c>
      <c r="G8" s="100"/>
      <c r="H8" s="75">
        <v>1.4399999999999968E-3</v>
      </c>
      <c r="I8" s="76">
        <v>1.4399999999999968E-3</v>
      </c>
      <c r="J8" s="76">
        <v>1.4399999999999968E-3</v>
      </c>
      <c r="K8" s="76">
        <v>1.4399999999999968E-3</v>
      </c>
      <c r="L8" s="77">
        <v>1.4399999999999968E-3</v>
      </c>
      <c r="M8" s="100"/>
      <c r="N8" s="75">
        <v>1.4399999999999968E-3</v>
      </c>
      <c r="O8" s="76">
        <v>1.4399999999999968E-3</v>
      </c>
      <c r="P8" s="76">
        <v>1.4399999999999968E-3</v>
      </c>
      <c r="Q8" s="76">
        <v>1.4399999999999968E-3</v>
      </c>
      <c r="R8" s="77">
        <v>1.4399999999999968E-3</v>
      </c>
      <c r="S8" s="4"/>
      <c r="T8" s="78"/>
      <c r="U8" s="79"/>
      <c r="W8" s="92">
        <f xml:space="preserve"> IF( SUM( AA8:AL8 ) = 0, 0, $AA$5 )</f>
        <v>0</v>
      </c>
      <c r="X8" s="93"/>
      <c r="AA8" s="95"/>
      <c r="AB8" s="101">
        <v>0</v>
      </c>
      <c r="AC8" s="101">
        <v>0</v>
      </c>
      <c r="AD8" s="101">
        <v>0</v>
      </c>
      <c r="AE8" s="101">
        <v>0</v>
      </c>
      <c r="AF8" s="101">
        <v>0</v>
      </c>
      <c r="AG8" s="95"/>
      <c r="AH8" s="101">
        <v>0</v>
      </c>
      <c r="AI8" s="101">
        <v>0</v>
      </c>
      <c r="AJ8" s="101">
        <v>0</v>
      </c>
      <c r="AK8" s="101">
        <v>0</v>
      </c>
      <c r="AL8" s="101">
        <v>0</v>
      </c>
      <c r="AN8" s="96"/>
    </row>
    <row r="9" spans="2:40" ht="14.5" thickBot="1" x14ac:dyDescent="0.35">
      <c r="B9" s="97">
        <v>4</v>
      </c>
      <c r="C9" s="12" t="s">
        <v>240</v>
      </c>
      <c r="D9" s="48" t="s">
        <v>241</v>
      </c>
      <c r="E9" s="102" t="s">
        <v>59</v>
      </c>
      <c r="F9" s="103">
        <v>2</v>
      </c>
      <c r="G9" s="100"/>
      <c r="H9" s="25">
        <f>SUM(H6:H8)</f>
        <v>7.7361119928944691E-2</v>
      </c>
      <c r="I9" s="26">
        <f>SUM(I6:I8)</f>
        <v>7.9319291902586742E-2</v>
      </c>
      <c r="J9" s="26">
        <f>SUM(J6:J8)</f>
        <v>7.931228850907554E-2</v>
      </c>
      <c r="K9" s="26">
        <f>SUM(K6:K8)</f>
        <v>7.7436686616822736E-2</v>
      </c>
      <c r="L9" s="27">
        <f>SUM(L6:L8)</f>
        <v>7.4547896940926062E-2</v>
      </c>
      <c r="M9" s="100"/>
      <c r="N9" s="25">
        <f>SUM(N6:N8)</f>
        <v>7.3439999999999991E-2</v>
      </c>
      <c r="O9" s="26">
        <f>SUM(O6:O8)</f>
        <v>7.3439999999999991E-2</v>
      </c>
      <c r="P9" s="26">
        <f>SUM(P6:P8)</f>
        <v>7.3439999999999991E-2</v>
      </c>
      <c r="Q9" s="26">
        <f>SUM(Q6:Q8)</f>
        <v>7.3439999999999991E-2</v>
      </c>
      <c r="R9" s="27">
        <f>SUM(R6:R8)</f>
        <v>7.3439999999999991E-2</v>
      </c>
      <c r="S9" s="4"/>
      <c r="T9" s="80" t="s">
        <v>199</v>
      </c>
      <c r="U9" s="81"/>
      <c r="W9" s="92">
        <f xml:space="preserve"> IF( SUM( AA9:AL9 ) = 0, 0, $AA$5 )</f>
        <v>0</v>
      </c>
      <c r="X9" s="93"/>
      <c r="AA9" s="95"/>
      <c r="AB9" s="95"/>
      <c r="AC9" s="95"/>
      <c r="AD9" s="95"/>
      <c r="AE9" s="95"/>
      <c r="AF9" s="95"/>
      <c r="AG9" s="95"/>
      <c r="AH9" s="95"/>
      <c r="AI9" s="95"/>
      <c r="AJ9" s="95"/>
      <c r="AK9" s="95"/>
      <c r="AL9" s="95"/>
      <c r="AN9" s="96"/>
    </row>
    <row r="10" spans="2:40" ht="14.5" thickBot="1" x14ac:dyDescent="0.35">
      <c r="B10" s="104">
        <v>5</v>
      </c>
      <c r="C10" s="105" t="s">
        <v>242</v>
      </c>
      <c r="D10" s="40" t="s">
        <v>243</v>
      </c>
      <c r="E10" s="106" t="s">
        <v>85</v>
      </c>
      <c r="F10" s="107">
        <v>0</v>
      </c>
      <c r="G10" s="108" t="s">
        <v>86</v>
      </c>
      <c r="H10" s="32"/>
      <c r="I10" s="32"/>
      <c r="J10" s="32"/>
      <c r="K10" s="32"/>
      <c r="L10" s="32"/>
      <c r="M10" s="108" t="s">
        <v>86</v>
      </c>
      <c r="N10" s="32"/>
      <c r="O10" s="32"/>
      <c r="P10" s="32"/>
      <c r="Q10" s="32"/>
      <c r="R10" s="32"/>
      <c r="S10" s="4"/>
      <c r="T10" s="82"/>
      <c r="U10" s="83" t="s">
        <v>87</v>
      </c>
      <c r="W10" s="92">
        <f xml:space="preserve"> IF( SUM( AA10:AL10 ) = 0, 0, $AA$5 )</f>
        <v>0</v>
      </c>
      <c r="X10" s="93">
        <f>IF(AN10=0,0,U10)</f>
        <v>0</v>
      </c>
      <c r="AA10" s="101">
        <v>0</v>
      </c>
      <c r="AB10" s="95"/>
      <c r="AC10" s="95"/>
      <c r="AD10" s="95"/>
      <c r="AE10" s="95"/>
      <c r="AF10" s="95"/>
      <c r="AG10" s="101">
        <v>0</v>
      </c>
      <c r="AH10" s="95"/>
      <c r="AI10" s="95"/>
      <c r="AJ10" s="95"/>
      <c r="AK10" s="95"/>
      <c r="AL10" s="95"/>
      <c r="AN10" s="109">
        <f>IF(G10=M10,0,1)</f>
        <v>0</v>
      </c>
    </row>
    <row r="11" spans="2:40" ht="14.25" customHeight="1" thickBot="1" x14ac:dyDescent="0.35">
      <c r="B11" s="110"/>
      <c r="C11" s="35"/>
      <c r="D11" s="4"/>
      <c r="E11" s="4"/>
      <c r="F11" s="4"/>
      <c r="G11" s="32"/>
      <c r="H11" s="32"/>
      <c r="I11" s="32"/>
      <c r="J11" s="32"/>
      <c r="K11" s="32"/>
      <c r="L11" s="32"/>
      <c r="M11" s="32"/>
      <c r="N11" s="32"/>
      <c r="O11" s="32"/>
      <c r="P11" s="32"/>
      <c r="Q11" s="32"/>
      <c r="R11" s="32"/>
      <c r="S11" s="4"/>
      <c r="T11" s="111"/>
      <c r="U11" s="111"/>
      <c r="W11" s="92"/>
      <c r="X11" s="93"/>
      <c r="AA11" s="95"/>
      <c r="AB11" s="95"/>
      <c r="AC11" s="95"/>
      <c r="AD11" s="95"/>
      <c r="AE11" s="95"/>
      <c r="AF11" s="95"/>
      <c r="AG11" s="95"/>
      <c r="AH11" s="95"/>
      <c r="AI11" s="95"/>
      <c r="AJ11" s="95"/>
      <c r="AK11" s="95"/>
      <c r="AL11" s="95"/>
      <c r="AN11" s="96"/>
    </row>
    <row r="12" spans="2:40" ht="14.5" thickBot="1" x14ac:dyDescent="0.35">
      <c r="B12" s="10" t="s">
        <v>88</v>
      </c>
      <c r="C12" s="11" t="s">
        <v>202</v>
      </c>
      <c r="D12" s="4"/>
      <c r="E12" s="4"/>
      <c r="F12" s="4"/>
      <c r="G12" s="32"/>
      <c r="H12" s="32"/>
      <c r="I12" s="32"/>
      <c r="J12" s="32"/>
      <c r="K12" s="32"/>
      <c r="L12" s="32"/>
      <c r="M12" s="32"/>
      <c r="N12" s="32"/>
      <c r="O12" s="32"/>
      <c r="P12" s="32"/>
      <c r="Q12" s="32"/>
      <c r="R12" s="32"/>
      <c r="S12" s="4"/>
      <c r="T12" s="111"/>
      <c r="U12" s="111"/>
      <c r="W12" s="92"/>
      <c r="X12" s="93"/>
      <c r="AA12" s="95"/>
      <c r="AB12" s="95"/>
      <c r="AC12" s="95"/>
      <c r="AD12" s="95"/>
      <c r="AE12" s="95"/>
      <c r="AF12" s="95"/>
      <c r="AG12" s="95"/>
      <c r="AH12" s="95"/>
      <c r="AI12" s="95"/>
      <c r="AJ12" s="95"/>
      <c r="AK12" s="95"/>
      <c r="AL12" s="95"/>
      <c r="AN12" s="96"/>
    </row>
    <row r="13" spans="2:40" x14ac:dyDescent="0.3">
      <c r="B13" s="97">
        <v>6</v>
      </c>
      <c r="C13" s="12" t="s">
        <v>234</v>
      </c>
      <c r="D13" s="13" t="s">
        <v>244</v>
      </c>
      <c r="E13" s="98" t="s">
        <v>59</v>
      </c>
      <c r="F13" s="99">
        <v>2</v>
      </c>
      <c r="G13" s="100"/>
      <c r="H13" s="70">
        <v>6.2E-2</v>
      </c>
      <c r="I13" s="71">
        <v>6.2E-2</v>
      </c>
      <c r="J13" s="71">
        <v>6.2E-2</v>
      </c>
      <c r="K13" s="71">
        <v>6.2E-2</v>
      </c>
      <c r="L13" s="72">
        <v>6.2E-2</v>
      </c>
      <c r="M13" s="100"/>
      <c r="N13" s="70">
        <v>6.2E-2</v>
      </c>
      <c r="O13" s="71">
        <v>6.2E-2</v>
      </c>
      <c r="P13" s="71">
        <v>6.2E-2</v>
      </c>
      <c r="Q13" s="71">
        <v>6.2E-2</v>
      </c>
      <c r="R13" s="72">
        <v>6.2E-2</v>
      </c>
      <c r="S13" s="4"/>
      <c r="T13" s="73"/>
      <c r="U13" s="74"/>
      <c r="W13" s="92">
        <f xml:space="preserve"> IF( SUM( AA13:AL13 ) = 0, 0, $AA$5 )</f>
        <v>0</v>
      </c>
      <c r="X13" s="93"/>
      <c r="AA13" s="95"/>
      <c r="AB13" s="101">
        <v>0</v>
      </c>
      <c r="AC13" s="101">
        <v>0</v>
      </c>
      <c r="AD13" s="101">
        <v>0</v>
      </c>
      <c r="AE13" s="101">
        <v>0</v>
      </c>
      <c r="AF13" s="101">
        <v>0</v>
      </c>
      <c r="AG13" s="95"/>
      <c r="AH13" s="101">
        <v>0</v>
      </c>
      <c r="AI13" s="101">
        <v>0</v>
      </c>
      <c r="AJ13" s="101">
        <v>0</v>
      </c>
      <c r="AK13" s="101">
        <v>0</v>
      </c>
      <c r="AL13" s="101">
        <v>0</v>
      </c>
      <c r="AN13" s="96"/>
    </row>
    <row r="14" spans="2:40" x14ac:dyDescent="0.3">
      <c r="B14" s="97">
        <v>7</v>
      </c>
      <c r="C14" s="12" t="s">
        <v>236</v>
      </c>
      <c r="D14" s="48" t="s">
        <v>245</v>
      </c>
      <c r="E14" s="102" t="s">
        <v>59</v>
      </c>
      <c r="F14" s="103">
        <v>2</v>
      </c>
      <c r="G14" s="100"/>
      <c r="H14" s="75">
        <v>0</v>
      </c>
      <c r="I14" s="76">
        <v>0</v>
      </c>
      <c r="J14" s="76">
        <v>0</v>
      </c>
      <c r="K14" s="76">
        <v>0</v>
      </c>
      <c r="L14" s="77">
        <v>0</v>
      </c>
      <c r="M14" s="100"/>
      <c r="N14" s="75">
        <v>0</v>
      </c>
      <c r="O14" s="76">
        <v>0</v>
      </c>
      <c r="P14" s="76">
        <v>0</v>
      </c>
      <c r="Q14" s="76">
        <v>0</v>
      </c>
      <c r="R14" s="77">
        <v>0</v>
      </c>
      <c r="S14" s="4"/>
      <c r="T14" s="78"/>
      <c r="U14" s="79"/>
      <c r="W14" s="92">
        <f xml:space="preserve"> IF( SUM( AA14:AL14 ) = 0, 0, $AA$5 )</f>
        <v>0</v>
      </c>
      <c r="X14" s="93"/>
      <c r="AB14" s="101">
        <v>0</v>
      </c>
      <c r="AC14" s="101">
        <v>0</v>
      </c>
      <c r="AD14" s="101">
        <v>0</v>
      </c>
      <c r="AE14" s="101">
        <v>0</v>
      </c>
      <c r="AF14" s="101">
        <v>0</v>
      </c>
      <c r="AG14" s="95"/>
      <c r="AH14" s="101">
        <v>0</v>
      </c>
      <c r="AI14" s="101">
        <v>0</v>
      </c>
      <c r="AJ14" s="101">
        <v>0</v>
      </c>
      <c r="AK14" s="101">
        <v>0</v>
      </c>
      <c r="AL14" s="101">
        <v>0</v>
      </c>
      <c r="AN14" s="96"/>
    </row>
    <row r="15" spans="2:40" x14ac:dyDescent="0.3">
      <c r="B15" s="97">
        <v>8</v>
      </c>
      <c r="C15" s="12" t="s">
        <v>246</v>
      </c>
      <c r="D15" s="48" t="s">
        <v>247</v>
      </c>
      <c r="E15" s="102" t="s">
        <v>59</v>
      </c>
      <c r="F15" s="103">
        <v>2</v>
      </c>
      <c r="G15" s="100"/>
      <c r="H15" s="75">
        <v>1.4399999999999968E-3</v>
      </c>
      <c r="I15" s="76">
        <v>1.4399999999999968E-3</v>
      </c>
      <c r="J15" s="76">
        <v>1.4399999999999968E-3</v>
      </c>
      <c r="K15" s="76">
        <v>1.4399999999999968E-3</v>
      </c>
      <c r="L15" s="77">
        <v>1.4399999999999968E-3</v>
      </c>
      <c r="M15" s="100"/>
      <c r="N15" s="75">
        <v>1.4399999999999968E-3</v>
      </c>
      <c r="O15" s="76">
        <v>1.4399999999999968E-3</v>
      </c>
      <c r="P15" s="76">
        <v>1.4399999999999968E-3</v>
      </c>
      <c r="Q15" s="76">
        <v>1.4399999999999968E-3</v>
      </c>
      <c r="R15" s="77">
        <v>1.4399999999999968E-3</v>
      </c>
      <c r="S15" s="4"/>
      <c r="T15" s="78"/>
      <c r="U15" s="79"/>
      <c r="W15" s="92">
        <f xml:space="preserve"> IF( SUM( AA15:AL15 ) = 0, 0, $AA$5 )</f>
        <v>0</v>
      </c>
      <c r="X15" s="93"/>
      <c r="AA15" s="95"/>
      <c r="AB15" s="101">
        <v>0</v>
      </c>
      <c r="AC15" s="101">
        <v>0</v>
      </c>
      <c r="AD15" s="101">
        <v>0</v>
      </c>
      <c r="AE15" s="101">
        <v>0</v>
      </c>
      <c r="AF15" s="101">
        <v>0</v>
      </c>
      <c r="AG15" s="95"/>
      <c r="AH15" s="101">
        <v>0</v>
      </c>
      <c r="AI15" s="101">
        <v>0</v>
      </c>
      <c r="AJ15" s="101">
        <v>0</v>
      </c>
      <c r="AK15" s="101">
        <v>0</v>
      </c>
      <c r="AL15" s="101">
        <v>0</v>
      </c>
      <c r="AN15" s="96"/>
    </row>
    <row r="16" spans="2:40" ht="14.5" thickBot="1" x14ac:dyDescent="0.35">
      <c r="B16" s="97">
        <v>9</v>
      </c>
      <c r="C16" s="12" t="s">
        <v>248</v>
      </c>
      <c r="D16" s="48" t="s">
        <v>249</v>
      </c>
      <c r="E16" s="102" t="s">
        <v>59</v>
      </c>
      <c r="F16" s="103">
        <v>2</v>
      </c>
      <c r="G16" s="100"/>
      <c r="H16" s="25">
        <f>SUM(H13:H15)</f>
        <v>6.3439999999999996E-2</v>
      </c>
      <c r="I16" s="26">
        <f>SUM(I13:I15)</f>
        <v>6.3439999999999996E-2</v>
      </c>
      <c r="J16" s="26">
        <f>SUM(J13:J15)</f>
        <v>6.3439999999999996E-2</v>
      </c>
      <c r="K16" s="26">
        <f>SUM(K13:K15)</f>
        <v>6.3439999999999996E-2</v>
      </c>
      <c r="L16" s="27">
        <f>SUM(L13:L15)</f>
        <v>6.3439999999999996E-2</v>
      </c>
      <c r="M16" s="100"/>
      <c r="N16" s="25">
        <f>SUM(N13:N15)</f>
        <v>6.3439999999999996E-2</v>
      </c>
      <c r="O16" s="26">
        <f>SUM(O13:O15)</f>
        <v>6.3439999999999996E-2</v>
      </c>
      <c r="P16" s="26">
        <f>SUM(P13:P15)</f>
        <v>6.3439999999999996E-2</v>
      </c>
      <c r="Q16" s="26">
        <f>SUM(Q13:Q15)</f>
        <v>6.3439999999999996E-2</v>
      </c>
      <c r="R16" s="27">
        <f>SUM(R13:R15)</f>
        <v>6.3439999999999996E-2</v>
      </c>
      <c r="S16" s="4"/>
      <c r="T16" s="80" t="s">
        <v>209</v>
      </c>
      <c r="U16" s="81"/>
      <c r="W16" s="92">
        <f xml:space="preserve"> IF( SUM( AA16:AL16 ) = 0, 0, $AA$5 )</f>
        <v>0</v>
      </c>
      <c r="X16" s="93"/>
      <c r="AA16" s="95"/>
      <c r="AB16" s="95"/>
      <c r="AC16" s="95"/>
      <c r="AD16" s="95"/>
      <c r="AE16" s="95"/>
      <c r="AF16" s="95"/>
      <c r="AG16" s="95"/>
      <c r="AH16" s="95"/>
      <c r="AI16" s="95"/>
      <c r="AJ16" s="95"/>
      <c r="AK16" s="95"/>
      <c r="AL16" s="95"/>
      <c r="AN16" s="96"/>
    </row>
    <row r="17" spans="2:41" ht="14.5" thickBot="1" x14ac:dyDescent="0.35">
      <c r="B17" s="104">
        <v>10</v>
      </c>
      <c r="C17" s="105" t="s">
        <v>250</v>
      </c>
      <c r="D17" s="40" t="s">
        <v>251</v>
      </c>
      <c r="E17" s="106" t="s">
        <v>85</v>
      </c>
      <c r="F17" s="107">
        <v>0</v>
      </c>
      <c r="G17" s="108" t="s">
        <v>86</v>
      </c>
      <c r="H17" s="32"/>
      <c r="I17" s="32"/>
      <c r="J17" s="32"/>
      <c r="K17" s="32"/>
      <c r="L17" s="32"/>
      <c r="M17" s="108" t="s">
        <v>86</v>
      </c>
      <c r="N17" s="32"/>
      <c r="O17" s="32"/>
      <c r="P17" s="32"/>
      <c r="Q17" s="32"/>
      <c r="R17" s="32"/>
      <c r="S17" s="4"/>
      <c r="T17" s="82"/>
      <c r="U17" s="83" t="s">
        <v>87</v>
      </c>
      <c r="W17" s="92">
        <f xml:space="preserve"> IF( SUM( AA17:AL17 ) = 0, 0, $AA$5 )</f>
        <v>0</v>
      </c>
      <c r="X17" s="93">
        <f>IF(AN17=0,0,U17)</f>
        <v>0</v>
      </c>
      <c r="AA17" s="101">
        <v>0</v>
      </c>
      <c r="AB17" s="95"/>
      <c r="AC17" s="95"/>
      <c r="AD17" s="95"/>
      <c r="AE17" s="95"/>
      <c r="AF17" s="95"/>
      <c r="AG17" s="101">
        <v>0</v>
      </c>
      <c r="AH17" s="95"/>
      <c r="AI17" s="95"/>
      <c r="AJ17" s="95"/>
      <c r="AK17" s="95"/>
      <c r="AL17" s="95"/>
      <c r="AN17" s="109">
        <f>IF(G17=M17,0,1)</f>
        <v>0</v>
      </c>
    </row>
    <row r="18" spans="2:41" ht="14.25" customHeight="1" thickBot="1" x14ac:dyDescent="0.35">
      <c r="B18" s="110"/>
      <c r="C18" s="35"/>
      <c r="D18" s="4"/>
      <c r="E18" s="4"/>
      <c r="F18" s="4"/>
      <c r="G18" s="32"/>
      <c r="H18" s="32"/>
      <c r="I18" s="32"/>
      <c r="J18" s="32"/>
      <c r="K18" s="32"/>
      <c r="L18" s="32"/>
      <c r="M18" s="32"/>
      <c r="N18" s="32"/>
      <c r="O18" s="32"/>
      <c r="P18" s="32"/>
      <c r="Q18" s="32"/>
      <c r="R18" s="32"/>
      <c r="S18" s="4"/>
      <c r="T18" s="111"/>
      <c r="U18" s="111"/>
      <c r="W18" s="92"/>
      <c r="X18" s="93"/>
      <c r="AA18" s="95"/>
      <c r="AB18" s="95"/>
      <c r="AC18" s="95"/>
      <c r="AD18" s="95"/>
      <c r="AE18" s="95"/>
      <c r="AF18" s="95"/>
      <c r="AG18" s="95"/>
      <c r="AH18" s="95"/>
      <c r="AI18" s="95"/>
      <c r="AJ18" s="95"/>
      <c r="AK18" s="95"/>
      <c r="AL18" s="95"/>
      <c r="AN18" s="96"/>
    </row>
    <row r="19" spans="2:41" ht="14.5" thickBot="1" x14ac:dyDescent="0.35">
      <c r="B19" s="10" t="s">
        <v>99</v>
      </c>
      <c r="C19" s="11" t="s">
        <v>100</v>
      </c>
      <c r="D19" s="4"/>
      <c r="E19" s="4"/>
      <c r="F19" s="4"/>
      <c r="G19" s="32"/>
      <c r="H19" s="32"/>
      <c r="I19" s="32"/>
      <c r="J19" s="32"/>
      <c r="K19" s="32"/>
      <c r="L19" s="32"/>
      <c r="M19" s="32"/>
      <c r="N19" s="32"/>
      <c r="O19" s="32"/>
      <c r="P19" s="32"/>
      <c r="Q19" s="32"/>
      <c r="R19" s="32"/>
      <c r="S19" s="4"/>
      <c r="T19" s="111"/>
      <c r="U19" s="111"/>
      <c r="W19" s="92"/>
      <c r="X19" s="93"/>
      <c r="AA19" s="95"/>
      <c r="AB19" s="95"/>
      <c r="AC19" s="95"/>
      <c r="AD19" s="95"/>
      <c r="AE19" s="95"/>
      <c r="AF19" s="95"/>
      <c r="AG19" s="95"/>
      <c r="AH19" s="95"/>
      <c r="AI19" s="95"/>
      <c r="AJ19" s="95"/>
      <c r="AK19" s="95"/>
      <c r="AL19" s="95"/>
      <c r="AN19" s="96"/>
    </row>
    <row r="20" spans="2:41" x14ac:dyDescent="0.3">
      <c r="B20" s="97">
        <v>11</v>
      </c>
      <c r="C20" s="12" t="s">
        <v>252</v>
      </c>
      <c r="D20" s="13" t="s">
        <v>253</v>
      </c>
      <c r="E20" s="98" t="s">
        <v>59</v>
      </c>
      <c r="F20" s="99">
        <v>2</v>
      </c>
      <c r="G20" s="100"/>
      <c r="H20" s="70">
        <v>4.9787853909156271E-2</v>
      </c>
      <c r="I20" s="71">
        <v>5.05202817730592E-2</v>
      </c>
      <c r="J20" s="71">
        <v>5.1574599443993285E-2</v>
      </c>
      <c r="K20" s="71">
        <v>5.2777464704522103E-2</v>
      </c>
      <c r="L20" s="72">
        <v>5.4252267614749862E-2</v>
      </c>
      <c r="M20" s="100"/>
      <c r="N20" s="70">
        <v>4.9787853909156271E-2</v>
      </c>
      <c r="O20" s="71">
        <v>5.05202817730592E-2</v>
      </c>
      <c r="P20" s="71">
        <v>5.1574599443993285E-2</v>
      </c>
      <c r="Q20" s="71">
        <v>5.2777464704522103E-2</v>
      </c>
      <c r="R20" s="72">
        <v>5.4252267614749862E-2</v>
      </c>
      <c r="S20" s="4"/>
      <c r="T20" s="73"/>
      <c r="U20" s="74"/>
      <c r="W20" s="92">
        <f xml:space="preserve"> IF( SUM( AA20:AL20 ) = 0, 0, $AA$5 )</f>
        <v>0</v>
      </c>
      <c r="X20" s="93"/>
      <c r="AA20" s="95"/>
      <c r="AB20" s="101">
        <v>0</v>
      </c>
      <c r="AC20" s="101">
        <v>0</v>
      </c>
      <c r="AD20" s="101">
        <v>0</v>
      </c>
      <c r="AE20" s="101">
        <v>0</v>
      </c>
      <c r="AF20" s="101">
        <v>0</v>
      </c>
      <c r="AG20" s="95"/>
      <c r="AH20" s="101">
        <v>0</v>
      </c>
      <c r="AI20" s="101">
        <v>0</v>
      </c>
      <c r="AJ20" s="101">
        <v>0</v>
      </c>
      <c r="AK20" s="101">
        <v>0</v>
      </c>
      <c r="AL20" s="101">
        <v>0</v>
      </c>
      <c r="AN20" s="96"/>
    </row>
    <row r="21" spans="2:41" x14ac:dyDescent="0.3">
      <c r="B21" s="97">
        <v>12</v>
      </c>
      <c r="C21" s="12" t="s">
        <v>254</v>
      </c>
      <c r="D21" s="48" t="s">
        <v>255</v>
      </c>
      <c r="E21" s="102" t="s">
        <v>59</v>
      </c>
      <c r="F21" s="103">
        <v>2</v>
      </c>
      <c r="G21" s="100"/>
      <c r="H21" s="75">
        <v>0</v>
      </c>
      <c r="I21" s="76">
        <v>0</v>
      </c>
      <c r="J21" s="76">
        <v>0</v>
      </c>
      <c r="K21" s="76">
        <v>0</v>
      </c>
      <c r="L21" s="77">
        <v>0</v>
      </c>
      <c r="M21" s="100"/>
      <c r="N21" s="75">
        <v>0</v>
      </c>
      <c r="O21" s="76">
        <v>0</v>
      </c>
      <c r="P21" s="76">
        <v>0</v>
      </c>
      <c r="Q21" s="76">
        <v>0</v>
      </c>
      <c r="R21" s="77">
        <v>0</v>
      </c>
      <c r="S21" s="4"/>
      <c r="T21" s="78"/>
      <c r="U21" s="79"/>
      <c r="W21" s="92">
        <f xml:space="preserve"> IF( SUM( AA21:AL21 ) = 0, 0, $AA$5 )</f>
        <v>0</v>
      </c>
      <c r="X21" s="93"/>
      <c r="AB21" s="101">
        <v>0</v>
      </c>
      <c r="AC21" s="101">
        <v>0</v>
      </c>
      <c r="AD21" s="101">
        <v>0</v>
      </c>
      <c r="AE21" s="101">
        <v>0</v>
      </c>
      <c r="AF21" s="101">
        <v>0</v>
      </c>
      <c r="AG21" s="95"/>
      <c r="AH21" s="101">
        <v>0</v>
      </c>
      <c r="AI21" s="101">
        <v>0</v>
      </c>
      <c r="AJ21" s="101">
        <v>0</v>
      </c>
      <c r="AK21" s="101">
        <v>0</v>
      </c>
      <c r="AL21" s="101">
        <v>0</v>
      </c>
      <c r="AN21" s="96"/>
    </row>
    <row r="22" spans="2:41" x14ac:dyDescent="0.3">
      <c r="B22" s="97">
        <v>13</v>
      </c>
      <c r="C22" s="12" t="s">
        <v>256</v>
      </c>
      <c r="D22" s="48" t="s">
        <v>257</v>
      </c>
      <c r="E22" s="102" t="s">
        <v>59</v>
      </c>
      <c r="F22" s="103">
        <v>2</v>
      </c>
      <c r="G22" s="100"/>
      <c r="H22" s="75">
        <v>0</v>
      </c>
      <c r="I22" s="76">
        <v>0</v>
      </c>
      <c r="J22" s="76">
        <v>0</v>
      </c>
      <c r="K22" s="76">
        <v>0</v>
      </c>
      <c r="L22" s="77">
        <v>0</v>
      </c>
      <c r="M22" s="100"/>
      <c r="N22" s="75">
        <v>0</v>
      </c>
      <c r="O22" s="76">
        <v>0</v>
      </c>
      <c r="P22" s="76">
        <v>0</v>
      </c>
      <c r="Q22" s="76">
        <v>0</v>
      </c>
      <c r="R22" s="77">
        <v>0</v>
      </c>
      <c r="S22" s="4"/>
      <c r="T22" s="78"/>
      <c r="U22" s="79"/>
      <c r="W22" s="92">
        <f xml:space="preserve"> IF( SUM( AA22:AL22 ) = 0, 0, $AA$5 )</f>
        <v>0</v>
      </c>
      <c r="X22" s="93"/>
      <c r="AA22" s="95"/>
      <c r="AB22" s="101">
        <v>0</v>
      </c>
      <c r="AC22" s="101">
        <v>0</v>
      </c>
      <c r="AD22" s="101">
        <v>0</v>
      </c>
      <c r="AE22" s="101">
        <v>0</v>
      </c>
      <c r="AF22" s="101">
        <v>0</v>
      </c>
      <c r="AG22" s="95"/>
      <c r="AH22" s="101">
        <v>0</v>
      </c>
      <c r="AI22" s="101">
        <v>0</v>
      </c>
      <c r="AJ22" s="101">
        <v>0</v>
      </c>
      <c r="AK22" s="101">
        <v>0</v>
      </c>
      <c r="AL22" s="101">
        <v>0</v>
      </c>
      <c r="AN22" s="96"/>
    </row>
    <row r="23" spans="2:41" ht="14.5" thickBot="1" x14ac:dyDescent="0.35">
      <c r="B23" s="97">
        <v>14</v>
      </c>
      <c r="C23" s="12" t="s">
        <v>258</v>
      </c>
      <c r="D23" s="48" t="s">
        <v>259</v>
      </c>
      <c r="E23" s="102" t="s">
        <v>59</v>
      </c>
      <c r="F23" s="103">
        <v>2</v>
      </c>
      <c r="G23" s="100"/>
      <c r="H23" s="25">
        <f>SUM(H20:H22)</f>
        <v>4.9787853909156271E-2</v>
      </c>
      <c r="I23" s="26">
        <f>SUM(I20:I22)</f>
        <v>5.05202817730592E-2</v>
      </c>
      <c r="J23" s="26">
        <f>SUM(J20:J22)</f>
        <v>5.1574599443993285E-2</v>
      </c>
      <c r="K23" s="26">
        <f>SUM(K20:K22)</f>
        <v>5.2777464704522103E-2</v>
      </c>
      <c r="L23" s="27">
        <f>SUM(L20:L22)</f>
        <v>5.4252267614749862E-2</v>
      </c>
      <c r="M23" s="100"/>
      <c r="N23" s="25">
        <f>SUM(N20:N22)</f>
        <v>4.9787853909156271E-2</v>
      </c>
      <c r="O23" s="26">
        <f>SUM(O20:O22)</f>
        <v>5.05202817730592E-2</v>
      </c>
      <c r="P23" s="26">
        <f>SUM(P20:P22)</f>
        <v>5.1574599443993285E-2</v>
      </c>
      <c r="Q23" s="26">
        <f>SUM(Q20:Q22)</f>
        <v>5.2777464704522103E-2</v>
      </c>
      <c r="R23" s="27">
        <f>SUM(R20:R22)</f>
        <v>5.4252267614749862E-2</v>
      </c>
      <c r="S23" s="4"/>
      <c r="T23" s="84" t="s">
        <v>216</v>
      </c>
      <c r="U23" s="85"/>
      <c r="W23" s="92">
        <f xml:space="preserve"> IF( SUM( AA23:AL23 ) = 0, 0, $AA$5 )</f>
        <v>0</v>
      </c>
      <c r="X23" s="93"/>
      <c r="AA23" s="95"/>
      <c r="AB23" s="95"/>
      <c r="AC23" s="95"/>
      <c r="AD23" s="95"/>
      <c r="AE23" s="95"/>
      <c r="AF23" s="95"/>
      <c r="AG23" s="95"/>
      <c r="AH23" s="95"/>
      <c r="AI23" s="95"/>
      <c r="AJ23" s="95"/>
      <c r="AK23" s="95"/>
      <c r="AL23" s="95"/>
      <c r="AN23" s="96"/>
    </row>
    <row r="24" spans="2:41" ht="14.5" thickBot="1" x14ac:dyDescent="0.35">
      <c r="B24" s="104">
        <v>15</v>
      </c>
      <c r="C24" s="105" t="s">
        <v>260</v>
      </c>
      <c r="D24" s="40" t="s">
        <v>261</v>
      </c>
      <c r="E24" s="106" t="s">
        <v>85</v>
      </c>
      <c r="F24" s="107">
        <v>0</v>
      </c>
      <c r="G24" s="108" t="s">
        <v>86</v>
      </c>
      <c r="H24" s="32"/>
      <c r="I24" s="32"/>
      <c r="J24" s="32"/>
      <c r="K24" s="32"/>
      <c r="L24" s="32"/>
      <c r="M24" s="108" t="s">
        <v>86</v>
      </c>
      <c r="N24" s="32"/>
      <c r="O24" s="32"/>
      <c r="P24" s="32"/>
      <c r="Q24" s="32"/>
      <c r="R24" s="32"/>
      <c r="S24" s="4"/>
      <c r="T24" s="82"/>
      <c r="U24" s="83" t="s">
        <v>87</v>
      </c>
      <c r="W24" s="92">
        <f xml:space="preserve"> IF( SUM( AA24:AL24 ) = 0, 0, $AA$5 )</f>
        <v>0</v>
      </c>
      <c r="X24" s="93">
        <f>IF(AN24=0,0,U24)</f>
        <v>0</v>
      </c>
      <c r="AA24" s="101">
        <v>0</v>
      </c>
      <c r="AB24" s="95"/>
      <c r="AC24" s="95"/>
      <c r="AD24" s="95"/>
      <c r="AE24" s="95"/>
      <c r="AF24" s="95"/>
      <c r="AG24" s="101">
        <v>0</v>
      </c>
      <c r="AH24" s="95"/>
      <c r="AI24" s="95"/>
      <c r="AJ24" s="95"/>
      <c r="AK24" s="95"/>
      <c r="AL24" s="95"/>
      <c r="AM24" s="112"/>
      <c r="AN24" s="109">
        <f>IF(G24=M24,0,1)</f>
        <v>0</v>
      </c>
      <c r="AO24" s="112"/>
    </row>
    <row r="25" spans="2:41" ht="14.25" customHeight="1" thickBot="1" x14ac:dyDescent="0.35">
      <c r="B25" s="110"/>
      <c r="C25" s="38"/>
      <c r="D25" s="4"/>
      <c r="E25" s="4"/>
      <c r="F25" s="4"/>
      <c r="G25" s="32"/>
      <c r="H25" s="32"/>
      <c r="I25" s="32"/>
      <c r="J25" s="32"/>
      <c r="K25" s="32"/>
      <c r="L25" s="32"/>
      <c r="M25" s="32"/>
      <c r="N25" s="32"/>
      <c r="O25" s="32"/>
      <c r="P25" s="32"/>
      <c r="Q25" s="32"/>
      <c r="R25" s="32"/>
      <c r="S25" s="4"/>
      <c r="T25" s="111"/>
      <c r="U25" s="111"/>
      <c r="W25" s="92"/>
      <c r="X25" s="93"/>
      <c r="Z25" s="112"/>
      <c r="AA25" s="95"/>
      <c r="AB25" s="95"/>
      <c r="AC25" s="95"/>
      <c r="AD25" s="95"/>
      <c r="AE25" s="95"/>
      <c r="AF25" s="95"/>
      <c r="AG25" s="95"/>
      <c r="AH25" s="95"/>
      <c r="AI25" s="95"/>
      <c r="AJ25" s="95"/>
      <c r="AK25" s="95"/>
      <c r="AL25" s="95"/>
      <c r="AM25" s="112"/>
      <c r="AN25" s="96"/>
      <c r="AO25" s="112"/>
    </row>
    <row r="26" spans="2:41" ht="14.5" thickBot="1" x14ac:dyDescent="0.35">
      <c r="B26" s="10" t="s">
        <v>112</v>
      </c>
      <c r="C26" s="11" t="s">
        <v>52</v>
      </c>
      <c r="D26" s="4"/>
      <c r="E26" s="4"/>
      <c r="F26" s="4"/>
      <c r="G26" s="32"/>
      <c r="H26" s="32"/>
      <c r="I26" s="32"/>
      <c r="J26" s="32"/>
      <c r="K26" s="32"/>
      <c r="L26" s="32"/>
      <c r="M26" s="32"/>
      <c r="N26" s="32"/>
      <c r="O26" s="32"/>
      <c r="P26" s="32"/>
      <c r="Q26" s="32"/>
      <c r="R26" s="32"/>
      <c r="S26" s="4"/>
      <c r="T26" s="111"/>
      <c r="U26" s="111"/>
      <c r="W26" s="92"/>
      <c r="X26" s="93"/>
      <c r="Z26" s="112"/>
      <c r="AA26" s="95"/>
      <c r="AB26" s="95"/>
      <c r="AC26" s="95"/>
      <c r="AD26" s="95"/>
      <c r="AE26" s="95"/>
      <c r="AF26" s="95"/>
      <c r="AG26" s="95"/>
      <c r="AH26" s="95"/>
      <c r="AI26" s="95"/>
      <c r="AJ26" s="95"/>
      <c r="AK26" s="95"/>
      <c r="AL26" s="95"/>
      <c r="AM26" s="112"/>
      <c r="AN26" s="96"/>
      <c r="AO26" s="112"/>
    </row>
    <row r="27" spans="2:41" x14ac:dyDescent="0.3">
      <c r="B27" s="97">
        <v>16</v>
      </c>
      <c r="C27" s="12" t="s">
        <v>53</v>
      </c>
      <c r="D27" s="13" t="s">
        <v>262</v>
      </c>
      <c r="E27" s="98" t="s">
        <v>59</v>
      </c>
      <c r="F27" s="99">
        <v>2</v>
      </c>
      <c r="G27" s="100"/>
      <c r="H27" s="70">
        <v>0.38800785509284991</v>
      </c>
      <c r="I27" s="71">
        <v>0.38476067324784097</v>
      </c>
      <c r="J27" s="71">
        <v>0.36636601202657915</v>
      </c>
      <c r="K27" s="71">
        <v>0.38049729203370425</v>
      </c>
      <c r="L27" s="72">
        <v>0.42223240293159914</v>
      </c>
      <c r="M27" s="100"/>
      <c r="N27" s="70">
        <v>0.38800785509284991</v>
      </c>
      <c r="O27" s="71">
        <v>0.38476067324784097</v>
      </c>
      <c r="P27" s="71">
        <v>0.36636601202657915</v>
      </c>
      <c r="Q27" s="71">
        <v>0.38049729203370425</v>
      </c>
      <c r="R27" s="72">
        <v>0.42223240293159914</v>
      </c>
      <c r="S27" s="4"/>
      <c r="T27" s="73"/>
      <c r="U27" s="74"/>
      <c r="W27" s="92">
        <f xml:space="preserve"> IF( SUM( AA27:AL27 ) = 0, 0, $AA$5 )</f>
        <v>0</v>
      </c>
      <c r="X27" s="93"/>
      <c r="AA27" s="95"/>
      <c r="AB27" s="101">
        <v>0</v>
      </c>
      <c r="AC27" s="101">
        <v>0</v>
      </c>
      <c r="AD27" s="101">
        <v>0</v>
      </c>
      <c r="AE27" s="101">
        <v>0</v>
      </c>
      <c r="AF27" s="101">
        <v>0</v>
      </c>
      <c r="AG27" s="95"/>
      <c r="AH27" s="101">
        <v>0</v>
      </c>
      <c r="AI27" s="101">
        <v>0</v>
      </c>
      <c r="AJ27" s="101">
        <v>0</v>
      </c>
      <c r="AK27" s="101">
        <v>0</v>
      </c>
      <c r="AL27" s="101">
        <v>0</v>
      </c>
      <c r="AN27" s="96"/>
    </row>
    <row r="28" spans="2:41" x14ac:dyDescent="0.3">
      <c r="B28" s="97">
        <v>17</v>
      </c>
      <c r="C28" s="12" t="s">
        <v>54</v>
      </c>
      <c r="D28" s="48" t="s">
        <v>263</v>
      </c>
      <c r="E28" s="102" t="s">
        <v>59</v>
      </c>
      <c r="F28" s="103">
        <v>2</v>
      </c>
      <c r="G28" s="100"/>
      <c r="H28" s="75">
        <v>0</v>
      </c>
      <c r="I28" s="76">
        <v>0</v>
      </c>
      <c r="J28" s="76">
        <v>0</v>
      </c>
      <c r="K28" s="76">
        <v>0</v>
      </c>
      <c r="L28" s="77">
        <v>0</v>
      </c>
      <c r="M28" s="100"/>
      <c r="N28" s="75">
        <v>0</v>
      </c>
      <c r="O28" s="76">
        <v>0</v>
      </c>
      <c r="P28" s="76">
        <v>0</v>
      </c>
      <c r="Q28" s="76">
        <v>0</v>
      </c>
      <c r="R28" s="77">
        <v>0</v>
      </c>
      <c r="S28" s="4"/>
      <c r="T28" s="78"/>
      <c r="U28" s="79"/>
      <c r="W28" s="92">
        <f xml:space="preserve"> IF( SUM( AA28:AL28 ) = 0, 0, $AA$5 )</f>
        <v>0</v>
      </c>
      <c r="X28" s="93"/>
      <c r="AB28" s="101">
        <v>0</v>
      </c>
      <c r="AC28" s="101">
        <v>0</v>
      </c>
      <c r="AD28" s="101">
        <v>0</v>
      </c>
      <c r="AE28" s="101">
        <v>0</v>
      </c>
      <c r="AF28" s="101">
        <v>0</v>
      </c>
      <c r="AG28" s="95"/>
      <c r="AH28" s="101">
        <v>0</v>
      </c>
      <c r="AI28" s="101">
        <v>0</v>
      </c>
      <c r="AJ28" s="101">
        <v>0</v>
      </c>
      <c r="AK28" s="101">
        <v>0</v>
      </c>
      <c r="AL28" s="101">
        <v>0</v>
      </c>
      <c r="AN28" s="96"/>
    </row>
    <row r="29" spans="2:41" x14ac:dyDescent="0.3">
      <c r="B29" s="97">
        <v>18</v>
      </c>
      <c r="C29" s="12" t="s">
        <v>55</v>
      </c>
      <c r="D29" s="48" t="s">
        <v>264</v>
      </c>
      <c r="E29" s="102" t="s">
        <v>59</v>
      </c>
      <c r="F29" s="103">
        <v>2</v>
      </c>
      <c r="G29" s="100"/>
      <c r="H29" s="75">
        <v>0</v>
      </c>
      <c r="I29" s="76">
        <v>0</v>
      </c>
      <c r="J29" s="76">
        <v>0</v>
      </c>
      <c r="K29" s="76">
        <v>0</v>
      </c>
      <c r="L29" s="77">
        <v>0</v>
      </c>
      <c r="M29" s="100"/>
      <c r="N29" s="75">
        <v>0</v>
      </c>
      <c r="O29" s="76">
        <v>0</v>
      </c>
      <c r="P29" s="76">
        <v>0</v>
      </c>
      <c r="Q29" s="76">
        <v>0</v>
      </c>
      <c r="R29" s="77">
        <v>0</v>
      </c>
      <c r="S29" s="4"/>
      <c r="T29" s="78"/>
      <c r="U29" s="79"/>
      <c r="W29" s="92">
        <f xml:space="preserve"> IF( SUM( AA29:AL29 ) = 0, 0, $AA$5 )</f>
        <v>0</v>
      </c>
      <c r="X29" s="93"/>
      <c r="AA29" s="95"/>
      <c r="AB29" s="101">
        <v>0</v>
      </c>
      <c r="AC29" s="101">
        <v>0</v>
      </c>
      <c r="AD29" s="101">
        <v>0</v>
      </c>
      <c r="AE29" s="101">
        <v>0</v>
      </c>
      <c r="AF29" s="101">
        <v>0</v>
      </c>
      <c r="AG29" s="95"/>
      <c r="AH29" s="101">
        <v>0</v>
      </c>
      <c r="AI29" s="101">
        <v>0</v>
      </c>
      <c r="AJ29" s="101">
        <v>0</v>
      </c>
      <c r="AK29" s="101">
        <v>0</v>
      </c>
      <c r="AL29" s="101">
        <v>0</v>
      </c>
      <c r="AN29" s="96"/>
    </row>
    <row r="30" spans="2:41" ht="14.5" thickBot="1" x14ac:dyDescent="0.35">
      <c r="B30" s="113">
        <v>19</v>
      </c>
      <c r="C30" s="39" t="s">
        <v>56</v>
      </c>
      <c r="D30" s="40" t="s">
        <v>265</v>
      </c>
      <c r="E30" s="114" t="s">
        <v>59</v>
      </c>
      <c r="F30" s="115">
        <v>2</v>
      </c>
      <c r="G30" s="100"/>
      <c r="H30" s="25">
        <f>SUM(H27:H29)</f>
        <v>0.38800785509284991</v>
      </c>
      <c r="I30" s="26">
        <f>SUM(I27:I29)</f>
        <v>0.38476067324784097</v>
      </c>
      <c r="J30" s="26">
        <f>SUM(J27:J29)</f>
        <v>0.36636601202657915</v>
      </c>
      <c r="K30" s="26">
        <f>SUM(K27:K29)</f>
        <v>0.38049729203370425</v>
      </c>
      <c r="L30" s="27">
        <f>SUM(L27:L29)</f>
        <v>0.42223240293159914</v>
      </c>
      <c r="M30" s="100"/>
      <c r="N30" s="25">
        <f>SUM(N27:N29)</f>
        <v>0.38800785509284991</v>
      </c>
      <c r="O30" s="26">
        <f>SUM(O27:O29)</f>
        <v>0.38476067324784097</v>
      </c>
      <c r="P30" s="26">
        <f>SUM(P27:P29)</f>
        <v>0.36636601202657915</v>
      </c>
      <c r="Q30" s="26">
        <f>SUM(Q27:Q29)</f>
        <v>0.38049729203370425</v>
      </c>
      <c r="R30" s="27">
        <f>SUM(R27:R29)</f>
        <v>0.42223240293159914</v>
      </c>
      <c r="S30" s="4"/>
      <c r="T30" s="82" t="s">
        <v>266</v>
      </c>
      <c r="U30" s="83"/>
      <c r="W30" s="92">
        <f xml:space="preserve"> IF( SUM( AA30:AL30 ) = 0, 0, $AA$5 )</f>
        <v>0</v>
      </c>
      <c r="X30" s="93"/>
      <c r="AA30" s="95"/>
      <c r="AB30" s="95"/>
      <c r="AC30" s="95"/>
      <c r="AD30" s="95"/>
      <c r="AE30" s="95"/>
      <c r="AF30" s="95"/>
      <c r="AG30" s="95"/>
      <c r="AH30" s="95"/>
      <c r="AI30" s="95"/>
      <c r="AJ30" s="95"/>
      <c r="AK30" s="95"/>
      <c r="AL30" s="95"/>
      <c r="AN30" s="96"/>
    </row>
    <row r="31" spans="2:41" ht="14.25" customHeight="1" x14ac:dyDescent="0.3">
      <c r="B31" s="110"/>
      <c r="C31" s="35"/>
      <c r="D31" s="4"/>
      <c r="E31" s="4"/>
      <c r="F31" s="4"/>
      <c r="G31" s="4"/>
      <c r="H31" s="4"/>
      <c r="I31" s="4"/>
      <c r="J31" s="4"/>
      <c r="K31" s="4"/>
      <c r="L31" s="4"/>
      <c r="M31" s="4"/>
      <c r="N31" s="4"/>
      <c r="O31" s="4"/>
      <c r="P31" s="4"/>
      <c r="Q31" s="4"/>
      <c r="R31" s="4"/>
      <c r="S31" s="4"/>
      <c r="T31" s="4"/>
      <c r="W31" s="92"/>
      <c r="X31" s="93"/>
      <c r="AA31" s="95"/>
      <c r="AB31" s="95"/>
      <c r="AC31" s="95"/>
      <c r="AD31" s="95"/>
      <c r="AE31" s="95"/>
      <c r="AF31" s="95"/>
      <c r="AG31" s="95"/>
      <c r="AH31" s="95"/>
      <c r="AI31" s="95"/>
      <c r="AJ31" s="95"/>
      <c r="AK31" s="95"/>
      <c r="AL31" s="95"/>
      <c r="AM31" s="112"/>
      <c r="AN31" s="116">
        <f>SUM(AN5:AN30)</f>
        <v>0</v>
      </c>
      <c r="AO31" s="112"/>
    </row>
    <row r="32" spans="2:41" ht="14.25" customHeight="1" x14ac:dyDescent="0.3">
      <c r="B32" s="58" t="s">
        <v>118</v>
      </c>
      <c r="C32" s="59"/>
      <c r="D32" s="4"/>
      <c r="E32" s="4"/>
      <c r="F32" s="4"/>
      <c r="G32" s="4"/>
      <c r="H32" s="4"/>
      <c r="I32" s="4"/>
      <c r="J32" s="4"/>
      <c r="K32" s="4"/>
      <c r="L32" s="4"/>
      <c r="M32" s="4"/>
      <c r="N32" s="4"/>
      <c r="O32" s="4"/>
      <c r="P32" s="4"/>
      <c r="Q32" s="4"/>
      <c r="R32" s="4"/>
      <c r="S32" s="4"/>
      <c r="T32" s="4"/>
      <c r="W32" s="92"/>
      <c r="X32" s="93"/>
      <c r="AA32" s="95"/>
      <c r="AB32" s="95"/>
      <c r="AC32" s="95"/>
      <c r="AD32" s="95"/>
      <c r="AE32" s="95"/>
      <c r="AF32" s="95"/>
      <c r="AG32" s="95"/>
      <c r="AH32" s="95"/>
      <c r="AI32" s="95"/>
      <c r="AJ32" s="95"/>
      <c r="AK32" s="95"/>
      <c r="AL32" s="95"/>
      <c r="AN32" s="96"/>
    </row>
    <row r="33" spans="2:41" x14ac:dyDescent="0.3">
      <c r="B33" s="60"/>
      <c r="C33" s="117" t="s">
        <v>119</v>
      </c>
      <c r="D33" s="117"/>
      <c r="E33" s="59"/>
      <c r="F33" s="59"/>
      <c r="G33" s="59"/>
      <c r="H33" s="59"/>
      <c r="I33" s="59"/>
      <c r="J33" s="59"/>
      <c r="K33" s="59"/>
      <c r="L33" s="43"/>
      <c r="M33" s="43"/>
      <c r="N33" s="4"/>
      <c r="O33" s="4"/>
      <c r="P33" s="4"/>
      <c r="Q33" s="4"/>
      <c r="R33" s="4"/>
      <c r="S33" s="4"/>
      <c r="T33" s="4"/>
      <c r="W33" s="92"/>
      <c r="X33" s="93"/>
      <c r="AA33" s="95"/>
      <c r="AB33" s="95"/>
      <c r="AC33" s="95"/>
      <c r="AD33" s="95"/>
      <c r="AE33" s="95"/>
      <c r="AF33" s="95"/>
      <c r="AG33" s="95"/>
      <c r="AH33" s="95"/>
      <c r="AI33" s="95"/>
      <c r="AJ33" s="95"/>
      <c r="AK33" s="95"/>
      <c r="AL33" s="95"/>
      <c r="AN33" s="96"/>
    </row>
    <row r="34" spans="2:41" x14ac:dyDescent="0.3">
      <c r="B34" s="61"/>
      <c r="C34" s="117" t="s">
        <v>120</v>
      </c>
      <c r="D34" s="117"/>
      <c r="E34" s="59"/>
      <c r="F34" s="59"/>
      <c r="G34" s="59"/>
      <c r="H34" s="59"/>
      <c r="I34" s="59"/>
      <c r="J34" s="59"/>
      <c r="K34" s="59"/>
      <c r="L34" s="43"/>
      <c r="M34" s="43"/>
      <c r="N34" s="4"/>
      <c r="O34" s="4"/>
      <c r="P34" s="4"/>
      <c r="Q34" s="4"/>
      <c r="R34" s="4"/>
      <c r="S34" s="4"/>
      <c r="T34" s="4"/>
      <c r="W34" s="92"/>
      <c r="X34" s="93"/>
      <c r="AA34" s="95"/>
      <c r="AB34" s="95"/>
      <c r="AC34" s="95"/>
      <c r="AD34" s="95"/>
      <c r="AE34" s="95"/>
      <c r="AF34" s="95"/>
      <c r="AG34" s="95"/>
      <c r="AH34" s="95"/>
      <c r="AI34" s="95"/>
      <c r="AJ34" s="95"/>
      <c r="AK34" s="95"/>
      <c r="AL34" s="95"/>
    </row>
    <row r="35" spans="2:41" x14ac:dyDescent="0.3">
      <c r="B35" s="62"/>
      <c r="C35" s="117" t="s">
        <v>121</v>
      </c>
      <c r="D35" s="117"/>
      <c r="E35" s="59"/>
      <c r="F35" s="59"/>
      <c r="G35" s="59"/>
      <c r="H35" s="59"/>
      <c r="I35" s="59"/>
      <c r="J35" s="59"/>
      <c r="K35" s="59"/>
      <c r="L35" s="43"/>
      <c r="M35" s="43"/>
      <c r="N35" s="4"/>
      <c r="O35" s="4"/>
      <c r="P35" s="4"/>
      <c r="Q35" s="4"/>
      <c r="R35" s="4"/>
      <c r="S35" s="4"/>
      <c r="T35" s="4"/>
      <c r="W35" s="92"/>
      <c r="X35" s="93"/>
      <c r="AA35" s="95"/>
      <c r="AB35" s="95"/>
      <c r="AC35" s="95"/>
      <c r="AD35" s="95"/>
      <c r="AE35" s="95"/>
      <c r="AF35" s="95"/>
      <c r="AG35" s="95"/>
      <c r="AH35" s="95"/>
      <c r="AI35" s="95"/>
      <c r="AJ35" s="95"/>
      <c r="AK35" s="95"/>
      <c r="AL35" s="95"/>
    </row>
    <row r="36" spans="2:41" x14ac:dyDescent="0.3">
      <c r="B36" s="63"/>
      <c r="C36" s="117" t="s">
        <v>122</v>
      </c>
      <c r="D36" s="117"/>
      <c r="E36" s="59"/>
      <c r="F36" s="59"/>
      <c r="G36" s="59"/>
      <c r="H36" s="59"/>
      <c r="I36" s="59"/>
      <c r="J36" s="59"/>
      <c r="K36" s="59"/>
      <c r="L36" s="43"/>
      <c r="M36" s="43"/>
      <c r="N36" s="4"/>
      <c r="O36" s="4"/>
      <c r="P36" s="4"/>
      <c r="Q36" s="4"/>
      <c r="R36" s="4"/>
      <c r="S36" s="4"/>
      <c r="T36" s="4"/>
      <c r="W36" s="118"/>
      <c r="X36" s="119"/>
      <c r="AA36" s="95"/>
      <c r="AB36" s="95"/>
      <c r="AC36" s="95"/>
      <c r="AD36" s="95"/>
      <c r="AE36" s="95"/>
      <c r="AF36" s="95"/>
      <c r="AG36" s="95"/>
      <c r="AH36" s="95"/>
      <c r="AI36" s="95"/>
      <c r="AJ36" s="95"/>
      <c r="AK36" s="95"/>
      <c r="AL36" s="95"/>
    </row>
    <row r="37" spans="2:41" ht="14.25" customHeight="1" thickBot="1" x14ac:dyDescent="0.35">
      <c r="B37" s="59"/>
      <c r="C37" s="59"/>
      <c r="D37" s="59"/>
      <c r="E37" s="59"/>
      <c r="F37" s="59"/>
      <c r="G37" s="59"/>
      <c r="H37" s="59"/>
      <c r="I37" s="59"/>
      <c r="J37" s="59"/>
      <c r="K37" s="59"/>
      <c r="L37" s="43"/>
      <c r="M37" s="43"/>
      <c r="N37" s="4"/>
      <c r="O37" s="4"/>
      <c r="P37" s="4"/>
      <c r="Q37" s="4"/>
      <c r="R37" s="4"/>
      <c r="S37" s="4"/>
      <c r="T37" s="4"/>
      <c r="W37" s="118"/>
      <c r="X37" s="119"/>
      <c r="Z37" s="120"/>
      <c r="AA37" s="95"/>
      <c r="AB37" s="95"/>
      <c r="AC37" s="95"/>
      <c r="AD37" s="95"/>
      <c r="AE37" s="95"/>
      <c r="AF37" s="95"/>
      <c r="AG37" s="95"/>
      <c r="AH37" s="95"/>
      <c r="AI37" s="95"/>
      <c r="AJ37" s="95"/>
      <c r="AK37" s="95"/>
      <c r="AL37" s="95"/>
      <c r="AM37" s="120"/>
      <c r="AO37" s="120"/>
    </row>
    <row r="38" spans="2:41" ht="15.5" thickBot="1" x14ac:dyDescent="0.35">
      <c r="B38" s="211" t="s">
        <v>267</v>
      </c>
      <c r="C38" s="212"/>
      <c r="D38" s="212"/>
      <c r="E38" s="212"/>
      <c r="F38" s="212"/>
      <c r="G38" s="212"/>
      <c r="H38" s="212"/>
      <c r="I38" s="212"/>
      <c r="J38" s="212"/>
      <c r="K38" s="212"/>
      <c r="L38" s="213"/>
      <c r="M38" s="121"/>
      <c r="N38" s="121"/>
      <c r="O38" s="121"/>
      <c r="P38" s="121"/>
      <c r="Q38" s="121"/>
      <c r="R38" s="121"/>
      <c r="S38" s="4"/>
      <c r="T38" s="4"/>
      <c r="W38" s="118"/>
      <c r="X38" s="119"/>
      <c r="Z38" s="120"/>
      <c r="AA38" s="95"/>
      <c r="AB38" s="95"/>
      <c r="AC38" s="95"/>
      <c r="AD38" s="95"/>
      <c r="AE38" s="95"/>
      <c r="AF38" s="95"/>
      <c r="AG38" s="95"/>
      <c r="AH38" s="95"/>
      <c r="AI38" s="95"/>
      <c r="AJ38" s="95"/>
      <c r="AK38" s="95"/>
      <c r="AL38" s="95"/>
      <c r="AM38" s="120"/>
      <c r="AO38" s="120"/>
    </row>
    <row r="39" spans="2:41" ht="14.25" customHeight="1" thickBot="1" x14ac:dyDescent="0.35">
      <c r="B39" s="121"/>
      <c r="C39" s="122"/>
      <c r="D39" s="123"/>
      <c r="E39" s="123"/>
      <c r="F39" s="123"/>
      <c r="G39" s="123"/>
      <c r="H39" s="123"/>
      <c r="I39" s="123"/>
      <c r="J39" s="59"/>
      <c r="K39" s="59"/>
      <c r="L39" s="43"/>
      <c r="M39" s="43"/>
      <c r="N39" s="4"/>
      <c r="O39" s="4"/>
      <c r="P39" s="4"/>
      <c r="Q39" s="4"/>
      <c r="R39" s="4"/>
      <c r="S39" s="4"/>
      <c r="T39" s="4"/>
      <c r="W39" s="92"/>
      <c r="X39" s="93"/>
      <c r="Z39" s="120"/>
      <c r="AA39" s="95"/>
      <c r="AB39" s="95"/>
      <c r="AC39" s="95"/>
      <c r="AD39" s="95"/>
      <c r="AE39" s="95"/>
      <c r="AF39" s="95"/>
      <c r="AG39" s="95"/>
      <c r="AH39" s="95"/>
      <c r="AI39" s="95"/>
      <c r="AJ39" s="95"/>
      <c r="AK39" s="95"/>
      <c r="AL39" s="95"/>
      <c r="AM39" s="120"/>
      <c r="AO39" s="120"/>
    </row>
    <row r="40" spans="2:41" ht="235.5" customHeight="1" thickBot="1" x14ac:dyDescent="0.35">
      <c r="B40" s="198" t="s">
        <v>268</v>
      </c>
      <c r="C40" s="199"/>
      <c r="D40" s="199"/>
      <c r="E40" s="199"/>
      <c r="F40" s="199"/>
      <c r="G40" s="199"/>
      <c r="H40" s="199"/>
      <c r="I40" s="199"/>
      <c r="J40" s="199"/>
      <c r="K40" s="199"/>
      <c r="L40" s="200"/>
      <c r="M40" s="124"/>
      <c r="N40" s="124"/>
      <c r="O40" s="124"/>
      <c r="P40" s="124"/>
      <c r="Q40" s="124"/>
      <c r="R40" s="124"/>
      <c r="S40" s="4"/>
      <c r="T40" s="4"/>
      <c r="W40" s="92"/>
      <c r="X40" s="93"/>
      <c r="Z40" s="120"/>
      <c r="AA40" s="95"/>
      <c r="AB40" s="95"/>
      <c r="AC40" s="95"/>
      <c r="AD40" s="95"/>
      <c r="AE40" s="95"/>
      <c r="AF40" s="95"/>
      <c r="AG40" s="95"/>
      <c r="AH40" s="95"/>
      <c r="AI40" s="95"/>
      <c r="AJ40" s="95"/>
      <c r="AK40" s="95"/>
      <c r="AL40" s="95"/>
      <c r="AM40" s="120"/>
      <c r="AO40" s="120"/>
    </row>
    <row r="41" spans="2:41" ht="14.25" customHeight="1" thickBot="1" x14ac:dyDescent="0.35">
      <c r="B41" s="59"/>
      <c r="C41" s="125"/>
      <c r="D41" s="59"/>
      <c r="E41" s="59"/>
      <c r="F41" s="59"/>
      <c r="G41" s="126"/>
      <c r="H41" s="126"/>
      <c r="I41" s="126"/>
      <c r="J41" s="59"/>
      <c r="K41" s="59"/>
      <c r="L41" s="43"/>
      <c r="M41" s="43"/>
      <c r="N41" s="4"/>
      <c r="O41" s="4"/>
      <c r="P41" s="4"/>
      <c r="Q41" s="4"/>
      <c r="R41" s="4"/>
      <c r="S41" s="4"/>
      <c r="T41" s="4"/>
      <c r="W41" s="92"/>
      <c r="X41" s="93"/>
      <c r="Z41" s="120"/>
      <c r="AA41" s="95"/>
      <c r="AB41" s="95"/>
      <c r="AC41" s="95"/>
      <c r="AD41" s="95"/>
      <c r="AE41" s="95"/>
      <c r="AF41" s="95"/>
      <c r="AG41" s="95"/>
      <c r="AH41" s="95"/>
      <c r="AI41" s="95"/>
      <c r="AJ41" s="95"/>
      <c r="AK41" s="95"/>
      <c r="AL41" s="95"/>
      <c r="AM41" s="120"/>
      <c r="AO41" s="120"/>
    </row>
    <row r="42" spans="2:41" x14ac:dyDescent="0.3">
      <c r="B42" s="127" t="s">
        <v>125</v>
      </c>
      <c r="C42" s="201" t="s">
        <v>126</v>
      </c>
      <c r="D42" s="202"/>
      <c r="E42" s="202"/>
      <c r="F42" s="202"/>
      <c r="G42" s="202"/>
      <c r="H42" s="202"/>
      <c r="I42" s="202"/>
      <c r="J42" s="202"/>
      <c r="K42" s="202"/>
      <c r="L42" s="203"/>
      <c r="M42" s="128"/>
      <c r="N42" s="128"/>
      <c r="O42" s="128"/>
      <c r="P42" s="128"/>
      <c r="Q42" s="128"/>
      <c r="R42" s="128"/>
      <c r="S42" s="4"/>
      <c r="T42" s="4"/>
      <c r="W42" s="92"/>
      <c r="X42" s="93"/>
      <c r="Z42" s="120"/>
      <c r="AA42" s="95"/>
      <c r="AB42" s="95"/>
      <c r="AC42" s="95"/>
      <c r="AD42" s="95"/>
      <c r="AE42" s="95"/>
      <c r="AF42" s="95"/>
      <c r="AG42" s="95"/>
      <c r="AH42" s="95"/>
      <c r="AI42" s="95"/>
      <c r="AJ42" s="95"/>
      <c r="AK42" s="95"/>
      <c r="AL42" s="95"/>
      <c r="AM42" s="120"/>
      <c r="AO42" s="120"/>
    </row>
    <row r="43" spans="2:41" x14ac:dyDescent="0.3">
      <c r="B43" s="129" t="s">
        <v>127</v>
      </c>
      <c r="C43" s="130" t="str">
        <f>$C$5</f>
        <v>RCV run off rate  ~ RPI linked RCV</v>
      </c>
      <c r="D43" s="130"/>
      <c r="E43" s="130"/>
      <c r="F43" s="130"/>
      <c r="G43" s="130"/>
      <c r="H43" s="130"/>
      <c r="I43" s="130"/>
      <c r="J43" s="130"/>
      <c r="K43" s="130"/>
      <c r="L43" s="131"/>
      <c r="M43" s="132"/>
      <c r="N43" s="132"/>
      <c r="O43" s="132"/>
      <c r="P43" s="132"/>
      <c r="Q43" s="132"/>
      <c r="R43" s="132"/>
      <c r="S43" s="4"/>
      <c r="T43" s="4"/>
      <c r="W43" s="92"/>
      <c r="X43" s="93"/>
      <c r="Z43" s="120"/>
      <c r="AA43" s="95"/>
      <c r="AB43" s="95"/>
      <c r="AC43" s="95"/>
      <c r="AD43" s="95"/>
      <c r="AE43" s="95"/>
      <c r="AF43" s="95"/>
      <c r="AG43" s="95"/>
      <c r="AH43" s="95"/>
      <c r="AI43" s="95"/>
      <c r="AJ43" s="95"/>
      <c r="AK43" s="95"/>
      <c r="AL43" s="95"/>
      <c r="AM43" s="120"/>
      <c r="AO43" s="120"/>
    </row>
    <row r="44" spans="2:41" ht="30" customHeight="1" x14ac:dyDescent="0.3">
      <c r="B44" s="133">
        <v>1</v>
      </c>
      <c r="C44" s="204" t="s">
        <v>269</v>
      </c>
      <c r="D44" s="205"/>
      <c r="E44" s="205"/>
      <c r="F44" s="205"/>
      <c r="G44" s="205"/>
      <c r="H44" s="205"/>
      <c r="I44" s="205"/>
      <c r="J44" s="205"/>
      <c r="K44" s="205"/>
      <c r="L44" s="206"/>
      <c r="M44" s="132"/>
      <c r="N44" s="132"/>
      <c r="O44" s="132"/>
      <c r="P44" s="132"/>
      <c r="Q44" s="132"/>
      <c r="R44" s="132"/>
      <c r="S44" s="4"/>
      <c r="T44" s="4"/>
      <c r="W44" s="92"/>
      <c r="X44" s="93"/>
      <c r="Z44" s="120"/>
      <c r="AA44" s="95"/>
      <c r="AB44" s="95"/>
      <c r="AC44" s="95"/>
      <c r="AD44" s="95"/>
      <c r="AE44" s="95"/>
      <c r="AF44" s="95"/>
      <c r="AG44" s="95"/>
      <c r="AH44" s="95"/>
      <c r="AI44" s="95"/>
      <c r="AJ44" s="95"/>
      <c r="AK44" s="95"/>
      <c r="AL44" s="95"/>
      <c r="AM44" s="120"/>
      <c r="AO44" s="120"/>
    </row>
    <row r="45" spans="2:41" ht="30" customHeight="1" x14ac:dyDescent="0.3">
      <c r="B45" s="133">
        <v>2</v>
      </c>
      <c r="C45" s="204" t="s">
        <v>270</v>
      </c>
      <c r="D45" s="205"/>
      <c r="E45" s="205"/>
      <c r="F45" s="205"/>
      <c r="G45" s="205"/>
      <c r="H45" s="205"/>
      <c r="I45" s="205"/>
      <c r="J45" s="205"/>
      <c r="K45" s="205"/>
      <c r="L45" s="206"/>
      <c r="M45" s="132"/>
      <c r="N45" s="132"/>
      <c r="O45" s="132"/>
      <c r="P45" s="132"/>
      <c r="Q45" s="132"/>
      <c r="R45" s="132"/>
      <c r="S45" s="4"/>
      <c r="T45" s="4"/>
      <c r="W45" s="92"/>
      <c r="X45" s="93"/>
      <c r="Z45" s="112"/>
      <c r="AA45" s="95"/>
      <c r="AB45" s="95"/>
      <c r="AC45" s="95"/>
      <c r="AD45" s="95"/>
      <c r="AE45" s="95"/>
      <c r="AF45" s="95"/>
      <c r="AG45" s="95"/>
      <c r="AH45" s="95"/>
      <c r="AI45" s="95"/>
      <c r="AJ45" s="95"/>
      <c r="AK45" s="95"/>
      <c r="AL45" s="95"/>
      <c r="AM45" s="112"/>
      <c r="AO45" s="112"/>
    </row>
    <row r="46" spans="2:41" ht="15" customHeight="1" x14ac:dyDescent="0.3">
      <c r="B46" s="133">
        <v>3</v>
      </c>
      <c r="C46" s="204" t="s">
        <v>271</v>
      </c>
      <c r="D46" s="205"/>
      <c r="E46" s="205"/>
      <c r="F46" s="205"/>
      <c r="G46" s="205"/>
      <c r="H46" s="205"/>
      <c r="I46" s="205"/>
      <c r="J46" s="205"/>
      <c r="K46" s="205"/>
      <c r="L46" s="206"/>
      <c r="M46" s="132"/>
      <c r="N46" s="132"/>
      <c r="O46" s="132"/>
      <c r="P46" s="132"/>
      <c r="Q46" s="132"/>
      <c r="R46" s="132"/>
      <c r="S46" s="4"/>
      <c r="T46" s="4"/>
      <c r="W46" s="92"/>
      <c r="X46" s="93"/>
      <c r="Z46" s="112"/>
      <c r="AA46" s="95"/>
      <c r="AB46" s="95"/>
      <c r="AC46" s="95"/>
      <c r="AD46" s="95"/>
      <c r="AE46" s="95"/>
      <c r="AF46" s="95"/>
      <c r="AG46" s="95"/>
      <c r="AH46" s="95"/>
      <c r="AI46" s="95"/>
      <c r="AJ46" s="95"/>
      <c r="AK46" s="95"/>
      <c r="AL46" s="95"/>
      <c r="AM46" s="112"/>
      <c r="AO46" s="112"/>
    </row>
    <row r="47" spans="2:41" ht="15" customHeight="1" x14ac:dyDescent="0.3">
      <c r="B47" s="133">
        <v>4</v>
      </c>
      <c r="C47" s="204" t="s">
        <v>272</v>
      </c>
      <c r="D47" s="205"/>
      <c r="E47" s="205"/>
      <c r="F47" s="205"/>
      <c r="G47" s="205"/>
      <c r="H47" s="205"/>
      <c r="I47" s="205"/>
      <c r="J47" s="205"/>
      <c r="K47" s="205"/>
      <c r="L47" s="206"/>
      <c r="M47" s="132"/>
      <c r="N47" s="132"/>
      <c r="O47" s="132"/>
      <c r="P47" s="132"/>
      <c r="Q47" s="132"/>
      <c r="R47" s="132"/>
      <c r="S47" s="4"/>
      <c r="T47" s="4"/>
      <c r="W47" s="92"/>
      <c r="X47" s="93"/>
      <c r="Z47" s="112"/>
      <c r="AA47" s="95"/>
      <c r="AB47" s="95"/>
      <c r="AC47" s="95"/>
      <c r="AD47" s="95"/>
      <c r="AE47" s="95"/>
      <c r="AF47" s="95"/>
      <c r="AG47" s="95"/>
      <c r="AH47" s="95"/>
      <c r="AI47" s="95"/>
      <c r="AJ47" s="95"/>
      <c r="AK47" s="95"/>
      <c r="AL47" s="95"/>
      <c r="AM47" s="112"/>
      <c r="AO47" s="112"/>
    </row>
    <row r="48" spans="2:41" ht="30" customHeight="1" x14ac:dyDescent="0.3">
      <c r="B48" s="133">
        <v>5</v>
      </c>
      <c r="C48" s="204" t="s">
        <v>132</v>
      </c>
      <c r="D48" s="205"/>
      <c r="E48" s="205"/>
      <c r="F48" s="205"/>
      <c r="G48" s="205"/>
      <c r="H48" s="205"/>
      <c r="I48" s="205"/>
      <c r="J48" s="205"/>
      <c r="K48" s="205"/>
      <c r="L48" s="206"/>
      <c r="M48" s="132"/>
      <c r="N48" s="132"/>
      <c r="O48" s="132"/>
      <c r="P48" s="132"/>
      <c r="Q48" s="132"/>
      <c r="R48" s="132"/>
      <c r="S48" s="4"/>
      <c r="T48" s="4"/>
      <c r="W48" s="92"/>
      <c r="X48" s="93"/>
      <c r="Z48" s="134"/>
      <c r="AA48" s="95"/>
      <c r="AB48" s="95"/>
      <c r="AC48" s="95"/>
      <c r="AD48" s="95"/>
      <c r="AE48" s="95"/>
      <c r="AF48" s="95"/>
      <c r="AG48" s="95"/>
      <c r="AH48" s="95"/>
      <c r="AI48" s="95"/>
      <c r="AJ48" s="95"/>
      <c r="AK48" s="95"/>
      <c r="AL48" s="95"/>
      <c r="AM48" s="134"/>
      <c r="AO48" s="134"/>
    </row>
    <row r="49" spans="2:41" ht="15" customHeight="1" x14ac:dyDescent="0.3">
      <c r="B49" s="129" t="s">
        <v>133</v>
      </c>
      <c r="C49" s="130" t="str">
        <f>$C$12</f>
        <v>RCV run off rate  ~ CPI/CPI(H) linked RCV</v>
      </c>
      <c r="D49" s="130"/>
      <c r="E49" s="130"/>
      <c r="F49" s="130"/>
      <c r="G49" s="130"/>
      <c r="H49" s="130"/>
      <c r="I49" s="130"/>
      <c r="J49" s="130"/>
      <c r="K49" s="130"/>
      <c r="L49" s="131"/>
      <c r="M49" s="132"/>
      <c r="N49" s="132"/>
      <c r="O49" s="132"/>
      <c r="P49" s="132"/>
      <c r="Q49" s="132"/>
      <c r="R49" s="132"/>
      <c r="S49" s="4"/>
      <c r="T49" s="4"/>
      <c r="W49" s="92"/>
      <c r="X49" s="93"/>
      <c r="Z49" s="134"/>
      <c r="AA49" s="95"/>
      <c r="AB49" s="95"/>
      <c r="AC49" s="95"/>
      <c r="AD49" s="95"/>
      <c r="AE49" s="95"/>
      <c r="AF49" s="95"/>
      <c r="AG49" s="95"/>
      <c r="AH49" s="95"/>
      <c r="AI49" s="95"/>
      <c r="AJ49" s="95"/>
      <c r="AK49" s="95"/>
      <c r="AL49" s="95"/>
      <c r="AM49" s="134"/>
      <c r="AO49" s="134"/>
    </row>
    <row r="50" spans="2:41" ht="30" customHeight="1" x14ac:dyDescent="0.3">
      <c r="B50" s="133">
        <v>6</v>
      </c>
      <c r="C50" s="204" t="s">
        <v>273</v>
      </c>
      <c r="D50" s="205"/>
      <c r="E50" s="205"/>
      <c r="F50" s="205"/>
      <c r="G50" s="205"/>
      <c r="H50" s="205"/>
      <c r="I50" s="205"/>
      <c r="J50" s="205"/>
      <c r="K50" s="205"/>
      <c r="L50" s="206"/>
      <c r="M50" s="132"/>
      <c r="N50" s="132"/>
      <c r="O50" s="132"/>
      <c r="P50" s="132"/>
      <c r="Q50" s="132"/>
      <c r="R50" s="132"/>
      <c r="S50" s="4"/>
      <c r="T50" s="4"/>
      <c r="W50" s="92"/>
      <c r="X50" s="93"/>
      <c r="Z50" s="134"/>
      <c r="AA50" s="95"/>
      <c r="AB50" s="95"/>
      <c r="AC50" s="95"/>
      <c r="AD50" s="95"/>
      <c r="AE50" s="95"/>
      <c r="AF50" s="95"/>
      <c r="AG50" s="95"/>
      <c r="AH50" s="95"/>
      <c r="AI50" s="95"/>
      <c r="AJ50" s="95"/>
      <c r="AK50" s="95"/>
      <c r="AL50" s="95"/>
      <c r="AM50" s="134"/>
      <c r="AO50" s="134"/>
    </row>
    <row r="51" spans="2:41" ht="30" customHeight="1" x14ac:dyDescent="0.3">
      <c r="B51" s="133">
        <v>7</v>
      </c>
      <c r="C51" s="204" t="s">
        <v>274</v>
      </c>
      <c r="D51" s="205"/>
      <c r="E51" s="205"/>
      <c r="F51" s="205"/>
      <c r="G51" s="205"/>
      <c r="H51" s="205"/>
      <c r="I51" s="205"/>
      <c r="J51" s="205"/>
      <c r="K51" s="205"/>
      <c r="L51" s="206"/>
      <c r="M51" s="132"/>
      <c r="N51" s="132"/>
      <c r="O51" s="132"/>
      <c r="P51" s="132"/>
      <c r="Q51" s="132"/>
      <c r="R51" s="132"/>
      <c r="S51" s="4"/>
      <c r="T51" s="4"/>
      <c r="W51" s="92"/>
      <c r="X51" s="93"/>
      <c r="Z51" s="134"/>
      <c r="AA51" s="95"/>
      <c r="AB51" s="95"/>
      <c r="AC51" s="95"/>
      <c r="AD51" s="95"/>
      <c r="AE51" s="95"/>
      <c r="AF51" s="95"/>
      <c r="AG51" s="95"/>
      <c r="AH51" s="95"/>
      <c r="AI51" s="95"/>
      <c r="AJ51" s="95"/>
      <c r="AK51" s="95"/>
      <c r="AL51" s="95"/>
      <c r="AM51" s="134"/>
      <c r="AO51" s="134"/>
    </row>
    <row r="52" spans="2:41" ht="15" customHeight="1" x14ac:dyDescent="0.3">
      <c r="B52" s="133">
        <v>8</v>
      </c>
      <c r="C52" s="204" t="s">
        <v>275</v>
      </c>
      <c r="D52" s="205"/>
      <c r="E52" s="205"/>
      <c r="F52" s="205"/>
      <c r="G52" s="205"/>
      <c r="H52" s="205"/>
      <c r="I52" s="205"/>
      <c r="J52" s="205"/>
      <c r="K52" s="205"/>
      <c r="L52" s="206"/>
      <c r="M52" s="132"/>
      <c r="N52" s="132"/>
      <c r="O52" s="132"/>
      <c r="P52" s="132"/>
      <c r="Q52" s="132"/>
      <c r="R52" s="132"/>
      <c r="S52" s="4"/>
      <c r="T52" s="4"/>
      <c r="W52" s="92"/>
      <c r="X52" s="93"/>
      <c r="Z52" s="134"/>
      <c r="AA52" s="95"/>
      <c r="AB52" s="95"/>
      <c r="AC52" s="95"/>
      <c r="AD52" s="95"/>
      <c r="AE52" s="95"/>
      <c r="AF52" s="95"/>
      <c r="AG52" s="95"/>
      <c r="AH52" s="95"/>
      <c r="AI52" s="95"/>
      <c r="AJ52" s="95"/>
      <c r="AK52" s="95"/>
      <c r="AL52" s="95"/>
      <c r="AM52" s="134"/>
      <c r="AO52" s="134"/>
    </row>
    <row r="53" spans="2:41" ht="15" customHeight="1" x14ac:dyDescent="0.3">
      <c r="B53" s="133">
        <v>9</v>
      </c>
      <c r="C53" s="204" t="s">
        <v>276</v>
      </c>
      <c r="D53" s="205"/>
      <c r="E53" s="205"/>
      <c r="F53" s="205"/>
      <c r="G53" s="205"/>
      <c r="H53" s="205"/>
      <c r="I53" s="205"/>
      <c r="J53" s="205"/>
      <c r="K53" s="205"/>
      <c r="L53" s="206"/>
      <c r="M53" s="132"/>
      <c r="N53" s="132"/>
      <c r="O53" s="132"/>
      <c r="P53" s="132"/>
      <c r="Q53" s="132"/>
      <c r="R53" s="132"/>
      <c r="S53" s="4"/>
      <c r="T53" s="4"/>
      <c r="W53" s="92"/>
      <c r="X53" s="93"/>
      <c r="Z53" s="134"/>
      <c r="AA53" s="95"/>
      <c r="AB53" s="95"/>
      <c r="AC53" s="95"/>
      <c r="AD53" s="95"/>
      <c r="AE53" s="95"/>
      <c r="AF53" s="95"/>
      <c r="AG53" s="95"/>
      <c r="AH53" s="95"/>
      <c r="AI53" s="95"/>
      <c r="AJ53" s="95"/>
      <c r="AK53" s="95"/>
      <c r="AL53" s="95"/>
      <c r="AM53" s="134"/>
      <c r="AO53" s="134"/>
    </row>
    <row r="54" spans="2:41" ht="30" customHeight="1" x14ac:dyDescent="0.3">
      <c r="B54" s="133">
        <v>10</v>
      </c>
      <c r="C54" s="204" t="s">
        <v>138</v>
      </c>
      <c r="D54" s="205"/>
      <c r="E54" s="205"/>
      <c r="F54" s="205"/>
      <c r="G54" s="205"/>
      <c r="H54" s="205"/>
      <c r="I54" s="205"/>
      <c r="J54" s="205"/>
      <c r="K54" s="205"/>
      <c r="L54" s="206"/>
      <c r="M54" s="132"/>
      <c r="N54" s="132"/>
      <c r="O54" s="132"/>
      <c r="P54" s="132"/>
      <c r="Q54" s="132"/>
      <c r="R54" s="132"/>
      <c r="S54" s="4"/>
      <c r="T54" s="4"/>
      <c r="W54" s="92"/>
      <c r="X54" s="93"/>
      <c r="Z54" s="135"/>
      <c r="AA54" s="95"/>
      <c r="AB54" s="95"/>
      <c r="AC54" s="95"/>
      <c r="AD54" s="95"/>
      <c r="AE54" s="95"/>
      <c r="AF54" s="95"/>
      <c r="AG54" s="95"/>
      <c r="AH54" s="95"/>
      <c r="AI54" s="95"/>
      <c r="AJ54" s="95"/>
      <c r="AK54" s="95"/>
      <c r="AL54" s="95"/>
      <c r="AM54" s="135"/>
      <c r="AO54" s="135"/>
    </row>
    <row r="55" spans="2:41" ht="15" customHeight="1" x14ac:dyDescent="0.3">
      <c r="B55" s="129" t="s">
        <v>139</v>
      </c>
      <c r="C55" s="130" t="str">
        <f>$C$19</f>
        <v xml:space="preserve">Post 2020 investment run off rate </v>
      </c>
      <c r="D55" s="130"/>
      <c r="E55" s="130"/>
      <c r="F55" s="130"/>
      <c r="G55" s="130"/>
      <c r="H55" s="130"/>
      <c r="I55" s="130"/>
      <c r="J55" s="130"/>
      <c r="K55" s="130"/>
      <c r="L55" s="131"/>
      <c r="M55" s="132"/>
      <c r="N55" s="132"/>
      <c r="O55" s="132"/>
      <c r="P55" s="132"/>
      <c r="Q55" s="132"/>
      <c r="R55" s="132"/>
      <c r="S55" s="4"/>
      <c r="T55" s="4"/>
      <c r="W55" s="92"/>
      <c r="X55" s="93"/>
      <c r="Z55" s="135"/>
      <c r="AA55" s="95"/>
      <c r="AB55" s="95"/>
      <c r="AC55" s="95"/>
      <c r="AD55" s="95"/>
      <c r="AE55" s="95"/>
      <c r="AF55" s="95"/>
      <c r="AG55" s="95"/>
      <c r="AH55" s="95"/>
      <c r="AI55" s="95"/>
      <c r="AJ55" s="95"/>
      <c r="AK55" s="95"/>
      <c r="AL55" s="95"/>
      <c r="AM55" s="135"/>
      <c r="AO55" s="135"/>
    </row>
    <row r="56" spans="2:41" ht="30" customHeight="1" x14ac:dyDescent="0.3">
      <c r="B56" s="133">
        <v>11</v>
      </c>
      <c r="C56" s="204" t="s">
        <v>277</v>
      </c>
      <c r="D56" s="205"/>
      <c r="E56" s="205"/>
      <c r="F56" s="205"/>
      <c r="G56" s="205"/>
      <c r="H56" s="205"/>
      <c r="I56" s="205"/>
      <c r="J56" s="205"/>
      <c r="K56" s="205"/>
      <c r="L56" s="206"/>
      <c r="M56" s="132"/>
      <c r="N56" s="132"/>
      <c r="O56" s="132"/>
      <c r="P56" s="132"/>
      <c r="Q56" s="132"/>
      <c r="R56" s="132"/>
      <c r="S56" s="4"/>
      <c r="T56" s="4"/>
      <c r="W56" s="92"/>
      <c r="X56" s="93"/>
      <c r="Z56" s="135"/>
      <c r="AA56" s="95"/>
      <c r="AB56" s="95"/>
      <c r="AC56" s="95"/>
      <c r="AD56" s="95"/>
      <c r="AE56" s="95"/>
      <c r="AF56" s="95"/>
      <c r="AG56" s="95"/>
      <c r="AH56" s="95"/>
      <c r="AI56" s="95"/>
      <c r="AJ56" s="95"/>
      <c r="AK56" s="95"/>
      <c r="AL56" s="95"/>
      <c r="AM56" s="135"/>
      <c r="AO56" s="135"/>
    </row>
    <row r="57" spans="2:41" ht="30" customHeight="1" x14ac:dyDescent="0.3">
      <c r="B57" s="133">
        <v>12</v>
      </c>
      <c r="C57" s="204" t="s">
        <v>278</v>
      </c>
      <c r="D57" s="205"/>
      <c r="E57" s="205"/>
      <c r="F57" s="205"/>
      <c r="G57" s="205"/>
      <c r="H57" s="205"/>
      <c r="I57" s="205"/>
      <c r="J57" s="205"/>
      <c r="K57" s="205"/>
      <c r="L57" s="206"/>
      <c r="M57" s="132"/>
      <c r="N57" s="132"/>
      <c r="O57" s="132"/>
      <c r="P57" s="132"/>
      <c r="Q57" s="132"/>
      <c r="R57" s="132"/>
      <c r="S57" s="4"/>
      <c r="T57" s="4"/>
      <c r="W57" s="92"/>
      <c r="X57" s="93"/>
      <c r="Z57" s="135"/>
      <c r="AA57" s="95"/>
      <c r="AB57" s="95"/>
      <c r="AC57" s="95"/>
      <c r="AD57" s="95"/>
      <c r="AE57" s="95"/>
      <c r="AF57" s="95"/>
      <c r="AG57" s="95"/>
      <c r="AH57" s="95"/>
      <c r="AI57" s="95"/>
      <c r="AJ57" s="95"/>
      <c r="AK57" s="95"/>
      <c r="AL57" s="95"/>
      <c r="AM57" s="135"/>
      <c r="AO57" s="135"/>
    </row>
    <row r="58" spans="2:41" ht="15" customHeight="1" x14ac:dyDescent="0.3">
      <c r="B58" s="133">
        <v>13</v>
      </c>
      <c r="C58" s="204" t="s">
        <v>279</v>
      </c>
      <c r="D58" s="205"/>
      <c r="E58" s="205"/>
      <c r="F58" s="205"/>
      <c r="G58" s="205"/>
      <c r="H58" s="205"/>
      <c r="I58" s="205"/>
      <c r="J58" s="205"/>
      <c r="K58" s="205"/>
      <c r="L58" s="206"/>
      <c r="M58" s="132"/>
      <c r="N58" s="132"/>
      <c r="O58" s="132"/>
      <c r="P58" s="132"/>
      <c r="Q58" s="132"/>
      <c r="R58" s="132"/>
      <c r="S58" s="4"/>
      <c r="T58" s="4"/>
      <c r="W58" s="136"/>
      <c r="X58" s="137"/>
      <c r="Z58" s="135"/>
      <c r="AA58" s="95"/>
      <c r="AB58" s="95"/>
      <c r="AC58" s="95"/>
      <c r="AD58" s="95"/>
      <c r="AE58" s="95"/>
      <c r="AF58" s="95"/>
      <c r="AG58" s="95"/>
      <c r="AH58" s="95"/>
      <c r="AI58" s="95"/>
      <c r="AJ58" s="95"/>
      <c r="AK58" s="95"/>
      <c r="AL58" s="95"/>
      <c r="AM58" s="135"/>
      <c r="AO58" s="135"/>
    </row>
    <row r="59" spans="2:41" ht="15" customHeight="1" x14ac:dyDescent="0.3">
      <c r="B59" s="133">
        <v>14</v>
      </c>
      <c r="C59" s="204" t="s">
        <v>280</v>
      </c>
      <c r="D59" s="205"/>
      <c r="E59" s="205"/>
      <c r="F59" s="205"/>
      <c r="G59" s="205"/>
      <c r="H59" s="205"/>
      <c r="I59" s="205"/>
      <c r="J59" s="205"/>
      <c r="K59" s="205"/>
      <c r="L59" s="206"/>
      <c r="M59" s="132"/>
      <c r="N59" s="132"/>
      <c r="O59" s="132"/>
      <c r="P59" s="132"/>
      <c r="Q59" s="132"/>
      <c r="R59" s="132"/>
      <c r="S59" s="4"/>
      <c r="T59" s="4"/>
      <c r="Z59" s="135"/>
      <c r="AA59" s="138"/>
      <c r="AM59" s="135"/>
      <c r="AO59" s="135"/>
    </row>
    <row r="60" spans="2:41" ht="15" customHeight="1" x14ac:dyDescent="0.3">
      <c r="B60" s="133">
        <v>15</v>
      </c>
      <c r="C60" s="204" t="s">
        <v>144</v>
      </c>
      <c r="D60" s="205"/>
      <c r="E60" s="205"/>
      <c r="F60" s="205"/>
      <c r="G60" s="205"/>
      <c r="H60" s="205"/>
      <c r="I60" s="205"/>
      <c r="J60" s="205"/>
      <c r="K60" s="205"/>
      <c r="L60" s="206"/>
      <c r="M60" s="132"/>
      <c r="N60" s="132"/>
      <c r="O60" s="132"/>
      <c r="P60" s="132"/>
      <c r="Q60" s="132"/>
      <c r="R60" s="132"/>
      <c r="S60" s="4"/>
      <c r="T60" s="4"/>
      <c r="Z60" s="135"/>
      <c r="AA60" s="139"/>
      <c r="AM60" s="135"/>
      <c r="AO60" s="135"/>
    </row>
    <row r="61" spans="2:41" ht="15" customHeight="1" x14ac:dyDescent="0.3">
      <c r="B61" s="129" t="s">
        <v>145</v>
      </c>
      <c r="C61" s="130" t="str">
        <f>$C$26</f>
        <v>PAYG Rate ~ bioresources</v>
      </c>
      <c r="D61" s="130"/>
      <c r="E61" s="130"/>
      <c r="F61" s="130"/>
      <c r="G61" s="130"/>
      <c r="H61" s="130"/>
      <c r="I61" s="130"/>
      <c r="J61" s="130"/>
      <c r="K61" s="130"/>
      <c r="L61" s="131"/>
      <c r="M61" s="132"/>
      <c r="N61" s="132"/>
      <c r="O61" s="132"/>
      <c r="P61" s="132"/>
      <c r="Q61" s="132"/>
      <c r="R61" s="132"/>
      <c r="S61" s="4"/>
      <c r="T61" s="4"/>
      <c r="Z61" s="135"/>
      <c r="AA61" s="139"/>
      <c r="AM61" s="135"/>
      <c r="AO61" s="135"/>
    </row>
    <row r="62" spans="2:41" ht="30" customHeight="1" x14ac:dyDescent="0.3">
      <c r="B62" s="133">
        <v>16</v>
      </c>
      <c r="C62" s="204" t="s">
        <v>281</v>
      </c>
      <c r="D62" s="205"/>
      <c r="E62" s="205"/>
      <c r="F62" s="205"/>
      <c r="G62" s="205"/>
      <c r="H62" s="205"/>
      <c r="I62" s="205"/>
      <c r="J62" s="205"/>
      <c r="K62" s="205"/>
      <c r="L62" s="206"/>
      <c r="M62" s="132"/>
      <c r="N62" s="132"/>
      <c r="O62" s="43"/>
      <c r="P62" s="43"/>
      <c r="Z62" s="135"/>
      <c r="AA62" s="139"/>
      <c r="AM62" s="135"/>
      <c r="AO62" s="135"/>
    </row>
    <row r="63" spans="2:41" ht="15" customHeight="1" x14ac:dyDescent="0.3">
      <c r="B63" s="133">
        <v>17</v>
      </c>
      <c r="C63" s="204" t="s">
        <v>282</v>
      </c>
      <c r="D63" s="205"/>
      <c r="E63" s="205"/>
      <c r="F63" s="205"/>
      <c r="G63" s="205"/>
      <c r="H63" s="205"/>
      <c r="I63" s="205"/>
      <c r="J63" s="205"/>
      <c r="K63" s="205"/>
      <c r="L63" s="206"/>
      <c r="M63" s="132"/>
      <c r="N63" s="132"/>
      <c r="O63" s="43"/>
      <c r="P63" s="43"/>
      <c r="Z63" s="135"/>
      <c r="AA63" s="138"/>
      <c r="AM63" s="135"/>
      <c r="AO63" s="135"/>
    </row>
    <row r="64" spans="2:41" ht="15" customHeight="1" x14ac:dyDescent="0.3">
      <c r="B64" s="140">
        <v>18</v>
      </c>
      <c r="C64" s="204" t="s">
        <v>283</v>
      </c>
      <c r="D64" s="205"/>
      <c r="E64" s="205"/>
      <c r="F64" s="205"/>
      <c r="G64" s="205"/>
      <c r="H64" s="205"/>
      <c r="I64" s="205"/>
      <c r="J64" s="205"/>
      <c r="K64" s="205"/>
      <c r="L64" s="206"/>
      <c r="M64" s="132"/>
      <c r="N64" s="132"/>
      <c r="O64" s="43"/>
      <c r="P64" s="43"/>
      <c r="Z64" s="135"/>
      <c r="AA64" s="139"/>
      <c r="AM64" s="135"/>
      <c r="AO64" s="135"/>
    </row>
    <row r="65" spans="2:27" ht="15" customHeight="1" thickBot="1" x14ac:dyDescent="0.35">
      <c r="B65" s="141">
        <v>19</v>
      </c>
      <c r="C65" s="208" t="s">
        <v>284</v>
      </c>
      <c r="D65" s="209"/>
      <c r="E65" s="209"/>
      <c r="F65" s="209"/>
      <c r="G65" s="209"/>
      <c r="H65" s="209"/>
      <c r="I65" s="209"/>
      <c r="J65" s="209"/>
      <c r="K65" s="209"/>
      <c r="L65" s="210"/>
      <c r="M65" s="132"/>
      <c r="N65" s="132"/>
      <c r="O65" s="43"/>
      <c r="P65" s="43"/>
      <c r="AA65" s="139"/>
    </row>
    <row r="66" spans="2:27" x14ac:dyDescent="0.3"/>
  </sheetData>
  <mergeCells count="26">
    <mergeCell ref="C60:L60"/>
    <mergeCell ref="C62:L62"/>
    <mergeCell ref="C63:L63"/>
    <mergeCell ref="C64:L64"/>
    <mergeCell ref="C65:L65"/>
    <mergeCell ref="C54:L54"/>
    <mergeCell ref="C56:L56"/>
    <mergeCell ref="C57:L57"/>
    <mergeCell ref="C58:L58"/>
    <mergeCell ref="C59:L59"/>
    <mergeCell ref="C48:L48"/>
    <mergeCell ref="C50:L50"/>
    <mergeCell ref="C51:L51"/>
    <mergeCell ref="C52:L52"/>
    <mergeCell ref="C53:L53"/>
    <mergeCell ref="C42:L42"/>
    <mergeCell ref="C44:L44"/>
    <mergeCell ref="C45:L45"/>
    <mergeCell ref="C46:L46"/>
    <mergeCell ref="C47:L47"/>
    <mergeCell ref="T1:W1"/>
    <mergeCell ref="B3:C3"/>
    <mergeCell ref="AA4:AL4"/>
    <mergeCell ref="B38:L38"/>
    <mergeCell ref="B40:L40"/>
    <mergeCell ref="M2:R2"/>
  </mergeCells>
  <conditionalFormatting sqref="W36:X58">
    <cfRule type="cellIs" dxfId="1" priority="19" operator="equal">
      <formula>0</formula>
    </cfRule>
  </conditionalFormatting>
  <conditionalFormatting sqref="W5:X35">
    <cfRule type="cellIs" dxfId="0" priority="18"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PAYG summary tables</vt:lpstr>
      <vt:lpstr>Tables--&gt;</vt:lpstr>
      <vt:lpstr>Wr4</vt:lpstr>
      <vt:lpstr>Wn4</vt:lpstr>
      <vt:lpstr>WWn6</vt:lpstr>
      <vt:lpstr>Bio5</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2019-12-12T12:48:24Z</dcterms:created>
  <dcterms:modified xsi:type="dcterms:W3CDTF">2019-12-12T14:31:12Z</dcterms:modified>
  <cp:category/>
  <cp:contentStatus/>
</cp:coreProperties>
</file>