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ylan.spedding\Desktop\"/>
    </mc:Choice>
  </mc:AlternateContent>
  <bookViews>
    <workbookView xWindow="0" yWindow="0" windowWidth="28800" windowHeight="12525" tabRatio="759"/>
  </bookViews>
  <sheets>
    <sheet name="Cover" sheetId="19" r:id="rId1"/>
    <sheet name="Map &amp; Key" sheetId="21" r:id="rId2"/>
    <sheet name="CLEAR_SHEET" sheetId="22" state="hidden" r:id="rId3"/>
    <sheet name="InpR" sheetId="20" r:id="rId4"/>
    <sheet name="InpCol" sheetId="6" r:id="rId5"/>
    <sheet name="Time" sheetId="8" r:id="rId6"/>
    <sheet name="Export incentive" sheetId="14" r:id="rId7"/>
    <sheet name="Import incentive" sheetId="15" r:id="rId8"/>
    <sheet name="Outputs" sheetId="17" r:id="rId9"/>
  </sheets>
  <externalReferences>
    <externalReference r:id="rId1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55" i="14" l="1"/>
  <c r="BH55" i="14"/>
  <c r="BG55" i="14"/>
  <c r="BF55" i="14"/>
  <c r="BE55" i="14"/>
  <c r="BD55" i="14"/>
  <c r="BC55" i="14"/>
  <c r="BB55" i="14"/>
  <c r="BA55" i="14"/>
  <c r="AZ55" i="14"/>
  <c r="AY55" i="14"/>
  <c r="AX55" i="14"/>
  <c r="AW55" i="14"/>
  <c r="AV55" i="14"/>
  <c r="AU55" i="14"/>
  <c r="AT55" i="14"/>
  <c r="AS55" i="14"/>
  <c r="AR55" i="14"/>
  <c r="AQ55" i="14"/>
  <c r="AP55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E55" i="14"/>
  <c r="G228" i="14"/>
  <c r="F228" i="14"/>
  <c r="E228" i="14"/>
  <c r="E34" i="14"/>
  <c r="E131" i="14"/>
  <c r="G131" i="14"/>
  <c r="F131" i="14"/>
  <c r="G34" i="14"/>
  <c r="F34" i="14"/>
  <c r="G30" i="17" l="1"/>
  <c r="E30" i="17"/>
  <c r="E22" i="17"/>
  <c r="G22" i="17"/>
  <c r="E20" i="17"/>
  <c r="G20" i="17"/>
  <c r="G18" i="17"/>
  <c r="E18" i="17"/>
  <c r="E12" i="17" l="1"/>
  <c r="G12" i="17"/>
  <c r="E10" i="17"/>
  <c r="G10" i="17"/>
  <c r="G28" i="17"/>
  <c r="E28" i="17"/>
  <c r="G8" i="17" l="1"/>
  <c r="E8" i="17"/>
  <c r="G314" i="14"/>
  <c r="F314" i="14"/>
  <c r="E314" i="14"/>
  <c r="G313" i="14"/>
  <c r="F313" i="14"/>
  <c r="E313" i="14"/>
  <c r="G310" i="14" l="1"/>
  <c r="F310" i="14"/>
  <c r="E310" i="14"/>
  <c r="G309" i="14"/>
  <c r="F309" i="14"/>
  <c r="E309" i="14"/>
  <c r="I85" i="15"/>
  <c r="G85" i="15"/>
  <c r="F85" i="15"/>
  <c r="E85" i="15"/>
  <c r="I81" i="15"/>
  <c r="G81" i="15"/>
  <c r="F81" i="15"/>
  <c r="E81" i="15"/>
  <c r="I68" i="15"/>
  <c r="G68" i="15"/>
  <c r="F68" i="15"/>
  <c r="E68" i="15"/>
  <c r="I64" i="15"/>
  <c r="G64" i="15"/>
  <c r="F64" i="15"/>
  <c r="E64" i="15"/>
  <c r="I51" i="15"/>
  <c r="G51" i="15"/>
  <c r="F51" i="15"/>
  <c r="E51" i="15"/>
  <c r="F315" i="14" l="1"/>
  <c r="F22" i="17" s="1"/>
  <c r="F311" i="14"/>
  <c r="F12" i="17" s="1"/>
  <c r="I47" i="15"/>
  <c r="G47" i="15"/>
  <c r="F47" i="15"/>
  <c r="E47" i="15"/>
  <c r="I93" i="15"/>
  <c r="G93" i="15"/>
  <c r="F93" i="15"/>
  <c r="E93" i="15"/>
  <c r="I92" i="15"/>
  <c r="G92" i="15"/>
  <c r="F92" i="15"/>
  <c r="E92" i="15"/>
  <c r="I91" i="15"/>
  <c r="G91" i="15"/>
  <c r="F91" i="15"/>
  <c r="E91" i="15"/>
  <c r="O33" i="15"/>
  <c r="N33" i="15"/>
  <c r="M33" i="15"/>
  <c r="L33" i="15"/>
  <c r="K33" i="15"/>
  <c r="J33" i="15"/>
  <c r="I33" i="15"/>
  <c r="G33" i="15"/>
  <c r="F33" i="15"/>
  <c r="E33" i="15"/>
  <c r="O29" i="15"/>
  <c r="N29" i="15"/>
  <c r="M29" i="15"/>
  <c r="L29" i="15"/>
  <c r="K29" i="15"/>
  <c r="J29" i="15"/>
  <c r="I29" i="15"/>
  <c r="G29" i="15"/>
  <c r="F29" i="15"/>
  <c r="E29" i="15"/>
  <c r="G34" i="15"/>
  <c r="E34" i="15"/>
  <c r="G30" i="15"/>
  <c r="E30" i="15"/>
  <c r="G26" i="15"/>
  <c r="E26" i="15"/>
  <c r="O25" i="15"/>
  <c r="N25" i="15"/>
  <c r="M25" i="15"/>
  <c r="L25" i="15"/>
  <c r="K25" i="15"/>
  <c r="J25" i="15"/>
  <c r="I25" i="15"/>
  <c r="G25" i="15"/>
  <c r="F25" i="15"/>
  <c r="E25" i="15"/>
  <c r="O22" i="15"/>
  <c r="N22" i="15"/>
  <c r="M22" i="15"/>
  <c r="L22" i="15"/>
  <c r="K22" i="15"/>
  <c r="J22" i="15"/>
  <c r="I22" i="15"/>
  <c r="H22" i="15"/>
  <c r="G22" i="15"/>
  <c r="F22" i="15"/>
  <c r="E22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O18" i="15"/>
  <c r="N18" i="15"/>
  <c r="M18" i="15"/>
  <c r="L18" i="15"/>
  <c r="K18" i="15"/>
  <c r="J18" i="15"/>
  <c r="I18" i="15"/>
  <c r="H18" i="15"/>
  <c r="G18" i="15"/>
  <c r="F18" i="15"/>
  <c r="E18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O14" i="15"/>
  <c r="N14" i="15"/>
  <c r="M14" i="15"/>
  <c r="L14" i="15"/>
  <c r="K14" i="15"/>
  <c r="J14" i="15"/>
  <c r="I14" i="15"/>
  <c r="H14" i="15"/>
  <c r="G14" i="15"/>
  <c r="F14" i="15"/>
  <c r="E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F19" i="15" l="1"/>
  <c r="F30" i="15" s="1"/>
  <c r="M31" i="15" s="1"/>
  <c r="M92" i="15" s="1"/>
  <c r="F15" i="15"/>
  <c r="F26" i="15" s="1"/>
  <c r="O27" i="15" s="1"/>
  <c r="O51" i="15" s="1"/>
  <c r="F23" i="15"/>
  <c r="F34" i="15" s="1"/>
  <c r="K31" i="15" l="1"/>
  <c r="O31" i="15"/>
  <c r="N31" i="15"/>
  <c r="M68" i="15"/>
  <c r="M64" i="15"/>
  <c r="L31" i="15"/>
  <c r="L64" i="15" s="1"/>
  <c r="J31" i="15"/>
  <c r="J64" i="15" s="1"/>
  <c r="N27" i="15"/>
  <c r="N51" i="15" s="1"/>
  <c r="M27" i="15"/>
  <c r="M51" i="15" s="1"/>
  <c r="J27" i="15"/>
  <c r="J51" i="15" s="1"/>
  <c r="K27" i="15"/>
  <c r="K51" i="15" s="1"/>
  <c r="J92" i="15"/>
  <c r="N92" i="15"/>
  <c r="N64" i="15"/>
  <c r="N68" i="15"/>
  <c r="O92" i="15"/>
  <c r="O68" i="15"/>
  <c r="O64" i="15"/>
  <c r="L92" i="15"/>
  <c r="K92" i="15"/>
  <c r="K68" i="15"/>
  <c r="K64" i="15"/>
  <c r="L27" i="15"/>
  <c r="L51" i="15" s="1"/>
  <c r="N91" i="15"/>
  <c r="O91" i="15"/>
  <c r="O47" i="15"/>
  <c r="O35" i="15"/>
  <c r="K35" i="15"/>
  <c r="N35" i="15"/>
  <c r="J35" i="15"/>
  <c r="M35" i="15"/>
  <c r="L35" i="15"/>
  <c r="L68" i="15" l="1"/>
  <c r="H31" i="15"/>
  <c r="H68" i="15" s="1"/>
  <c r="J68" i="15"/>
  <c r="N47" i="15"/>
  <c r="H27" i="15"/>
  <c r="H51" i="15" s="1"/>
  <c r="K47" i="15"/>
  <c r="M91" i="15"/>
  <c r="M47" i="15"/>
  <c r="H92" i="15"/>
  <c r="H64" i="15"/>
  <c r="L93" i="15"/>
  <c r="L81" i="15"/>
  <c r="L85" i="15"/>
  <c r="K93" i="15"/>
  <c r="K81" i="15"/>
  <c r="K85" i="15"/>
  <c r="L47" i="15"/>
  <c r="J47" i="15"/>
  <c r="J81" i="15"/>
  <c r="J85" i="15"/>
  <c r="N93" i="15"/>
  <c r="N81" i="15"/>
  <c r="N85" i="15"/>
  <c r="K91" i="15"/>
  <c r="M93" i="15"/>
  <c r="M85" i="15"/>
  <c r="M81" i="15"/>
  <c r="O93" i="15"/>
  <c r="O81" i="15"/>
  <c r="O85" i="15"/>
  <c r="L91" i="15"/>
  <c r="J91" i="15"/>
  <c r="H35" i="15"/>
  <c r="J93" i="15"/>
  <c r="H47" i="15" l="1"/>
  <c r="H91" i="15"/>
  <c r="H93" i="15"/>
  <c r="H81" i="15"/>
  <c r="H85" i="15"/>
  <c r="I141" i="15"/>
  <c r="G141" i="15"/>
  <c r="F141" i="15"/>
  <c r="E141" i="15"/>
  <c r="G136" i="15"/>
  <c r="F136" i="15"/>
  <c r="E136" i="15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E85" i="8"/>
  <c r="I116" i="15"/>
  <c r="G116" i="15"/>
  <c r="F116" i="15"/>
  <c r="E116" i="15"/>
  <c r="I115" i="15"/>
  <c r="G115" i="15"/>
  <c r="F115" i="15"/>
  <c r="E115" i="15"/>
  <c r="I114" i="15"/>
  <c r="G114" i="15"/>
  <c r="F114" i="15"/>
  <c r="E114" i="15"/>
  <c r="I111" i="15"/>
  <c r="G111" i="15"/>
  <c r="F111" i="15"/>
  <c r="E111" i="15"/>
  <c r="I108" i="15"/>
  <c r="G108" i="15"/>
  <c r="F108" i="15"/>
  <c r="E108" i="15"/>
  <c r="I107" i="15"/>
  <c r="G107" i="15"/>
  <c r="F107" i="15"/>
  <c r="E107" i="15"/>
  <c r="I106" i="15"/>
  <c r="G106" i="15"/>
  <c r="F106" i="15"/>
  <c r="E106" i="15"/>
  <c r="I100" i="15"/>
  <c r="G100" i="15"/>
  <c r="F100" i="15"/>
  <c r="E100" i="15"/>
  <c r="H112" i="20" l="1"/>
  <c r="H106" i="20"/>
  <c r="H33" i="15" s="1"/>
  <c r="H96" i="20"/>
  <c r="H29" i="15" s="1"/>
  <c r="O97" i="15"/>
  <c r="N97" i="15"/>
  <c r="M97" i="15"/>
  <c r="L97" i="15"/>
  <c r="K97" i="15"/>
  <c r="J97" i="15"/>
  <c r="I97" i="15"/>
  <c r="H97" i="15"/>
  <c r="G97" i="15"/>
  <c r="F97" i="15"/>
  <c r="E97" i="15"/>
  <c r="O96" i="15"/>
  <c r="N96" i="15"/>
  <c r="M96" i="15"/>
  <c r="L96" i="15"/>
  <c r="K96" i="15"/>
  <c r="J96" i="15"/>
  <c r="I96" i="15"/>
  <c r="H96" i="15"/>
  <c r="G96" i="15"/>
  <c r="F96" i="15"/>
  <c r="E96" i="15"/>
  <c r="O90" i="15"/>
  <c r="N90" i="15"/>
  <c r="M90" i="15"/>
  <c r="L90" i="15"/>
  <c r="K90" i="15"/>
  <c r="J90" i="15"/>
  <c r="I90" i="15"/>
  <c r="H90" i="15"/>
  <c r="G90" i="15"/>
  <c r="F90" i="15"/>
  <c r="E90" i="15"/>
  <c r="O56" i="15"/>
  <c r="N56" i="15"/>
  <c r="M56" i="15"/>
  <c r="L56" i="15"/>
  <c r="K56" i="15"/>
  <c r="J56" i="15"/>
  <c r="I56" i="15"/>
  <c r="H56" i="15"/>
  <c r="G56" i="15"/>
  <c r="F56" i="15"/>
  <c r="O73" i="15"/>
  <c r="N73" i="15"/>
  <c r="M73" i="15"/>
  <c r="L73" i="15"/>
  <c r="K73" i="15"/>
  <c r="J73" i="15"/>
  <c r="I73" i="15"/>
  <c r="H73" i="15"/>
  <c r="G73" i="15"/>
  <c r="F73" i="15"/>
  <c r="E73" i="15"/>
  <c r="E56" i="15"/>
  <c r="O75" i="15"/>
  <c r="N75" i="15"/>
  <c r="M75" i="15"/>
  <c r="L75" i="15"/>
  <c r="K75" i="15"/>
  <c r="J75" i="15"/>
  <c r="I75" i="15"/>
  <c r="H75" i="15"/>
  <c r="G75" i="15"/>
  <c r="F75" i="15"/>
  <c r="E75" i="15"/>
  <c r="O58" i="15"/>
  <c r="N58" i="15"/>
  <c r="M58" i="15"/>
  <c r="L58" i="15"/>
  <c r="K58" i="15"/>
  <c r="J58" i="15"/>
  <c r="I58" i="15"/>
  <c r="H58" i="15"/>
  <c r="G58" i="15"/>
  <c r="F58" i="15"/>
  <c r="E58" i="15"/>
  <c r="O46" i="15"/>
  <c r="N46" i="15"/>
  <c r="M46" i="15"/>
  <c r="L46" i="15"/>
  <c r="K46" i="15"/>
  <c r="J46" i="15"/>
  <c r="I46" i="15"/>
  <c r="H46" i="15"/>
  <c r="G46" i="15"/>
  <c r="F46" i="15"/>
  <c r="K48" i="15" s="1"/>
  <c r="E46" i="15"/>
  <c r="O43" i="15"/>
  <c r="N43" i="15"/>
  <c r="M43" i="15"/>
  <c r="L43" i="15"/>
  <c r="K43" i="15"/>
  <c r="J43" i="15"/>
  <c r="I43" i="15"/>
  <c r="H43" i="15"/>
  <c r="G43" i="15"/>
  <c r="F43" i="15"/>
  <c r="E43" i="15"/>
  <c r="O63" i="15"/>
  <c r="N63" i="15"/>
  <c r="M63" i="15"/>
  <c r="L63" i="15"/>
  <c r="K63" i="15"/>
  <c r="J63" i="15"/>
  <c r="I63" i="15"/>
  <c r="H63" i="15"/>
  <c r="G63" i="15"/>
  <c r="F63" i="15"/>
  <c r="E63" i="15"/>
  <c r="O60" i="15"/>
  <c r="N60" i="15"/>
  <c r="M60" i="15"/>
  <c r="L60" i="15"/>
  <c r="K60" i="15"/>
  <c r="J60" i="15"/>
  <c r="I60" i="15"/>
  <c r="H60" i="15"/>
  <c r="G60" i="15"/>
  <c r="F60" i="15"/>
  <c r="E60" i="15"/>
  <c r="O48" i="15"/>
  <c r="N48" i="15"/>
  <c r="M48" i="15"/>
  <c r="J48" i="15"/>
  <c r="O41" i="15"/>
  <c r="N41" i="15"/>
  <c r="M41" i="15"/>
  <c r="L41" i="15"/>
  <c r="K41" i="15"/>
  <c r="J41" i="15"/>
  <c r="I41" i="15"/>
  <c r="H41" i="15"/>
  <c r="G41" i="15"/>
  <c r="F41" i="15"/>
  <c r="E41" i="15"/>
  <c r="O39" i="15"/>
  <c r="N39" i="15"/>
  <c r="M39" i="15"/>
  <c r="L39" i="15"/>
  <c r="K39" i="15"/>
  <c r="J39" i="15"/>
  <c r="I39" i="15"/>
  <c r="H39" i="15"/>
  <c r="G39" i="15"/>
  <c r="F39" i="15"/>
  <c r="E39" i="15"/>
  <c r="F140" i="15"/>
  <c r="BI336" i="14"/>
  <c r="BH336" i="14"/>
  <c r="BG336" i="14"/>
  <c r="BF336" i="14"/>
  <c r="BE336" i="14"/>
  <c r="BD336" i="14"/>
  <c r="BC336" i="14"/>
  <c r="BB336" i="14"/>
  <c r="BA336" i="14"/>
  <c r="AZ336" i="14"/>
  <c r="AY336" i="14"/>
  <c r="AX336" i="14"/>
  <c r="AW336" i="14"/>
  <c r="AV336" i="14"/>
  <c r="AU336" i="14"/>
  <c r="AT336" i="14"/>
  <c r="AS336" i="14"/>
  <c r="AR336" i="14"/>
  <c r="AQ336" i="14"/>
  <c r="AP336" i="14"/>
  <c r="AO336" i="14"/>
  <c r="AN336" i="14"/>
  <c r="AM336" i="14"/>
  <c r="AL336" i="14"/>
  <c r="AK336" i="14"/>
  <c r="AJ336" i="14"/>
  <c r="AI336" i="14"/>
  <c r="AH336" i="14"/>
  <c r="AG336" i="14"/>
  <c r="AF336" i="14"/>
  <c r="AE336" i="14"/>
  <c r="AD336" i="14"/>
  <c r="AC336" i="14"/>
  <c r="AB336" i="14"/>
  <c r="AA336" i="14"/>
  <c r="Z336" i="14"/>
  <c r="Y336" i="14"/>
  <c r="X336" i="14"/>
  <c r="W336" i="14"/>
  <c r="V336" i="14"/>
  <c r="U336" i="14"/>
  <c r="T336" i="14"/>
  <c r="S336" i="14"/>
  <c r="R336" i="14"/>
  <c r="Q336" i="14"/>
  <c r="P336" i="14"/>
  <c r="O336" i="14"/>
  <c r="N336" i="14"/>
  <c r="M336" i="14"/>
  <c r="L336" i="14"/>
  <c r="K336" i="14"/>
  <c r="J336" i="14"/>
  <c r="I336" i="14"/>
  <c r="H336" i="14"/>
  <c r="G336" i="14"/>
  <c r="E336" i="14"/>
  <c r="BI331" i="14"/>
  <c r="BH331" i="14"/>
  <c r="BG331" i="14"/>
  <c r="BF331" i="14"/>
  <c r="BE331" i="14"/>
  <c r="BD331" i="14"/>
  <c r="BC331" i="14"/>
  <c r="BB331" i="14"/>
  <c r="BA331" i="14"/>
  <c r="AZ331" i="14"/>
  <c r="AY331" i="14"/>
  <c r="AX331" i="14"/>
  <c r="AW331" i="14"/>
  <c r="AV331" i="14"/>
  <c r="AU331" i="14"/>
  <c r="AT331" i="14"/>
  <c r="AS331" i="14"/>
  <c r="AR331" i="14"/>
  <c r="AQ331" i="14"/>
  <c r="AP331" i="14"/>
  <c r="AO331" i="14"/>
  <c r="AN331" i="14"/>
  <c r="AM331" i="14"/>
  <c r="AL331" i="14"/>
  <c r="AK331" i="14"/>
  <c r="AJ331" i="14"/>
  <c r="AI331" i="14"/>
  <c r="AH331" i="14"/>
  <c r="AG331" i="14"/>
  <c r="AF331" i="14"/>
  <c r="AE331" i="14"/>
  <c r="AD331" i="14"/>
  <c r="AC331" i="14"/>
  <c r="AB331" i="14"/>
  <c r="AA331" i="14"/>
  <c r="Z331" i="14"/>
  <c r="Y331" i="14"/>
  <c r="X331" i="14"/>
  <c r="W331" i="14"/>
  <c r="V331" i="14"/>
  <c r="U331" i="14"/>
  <c r="T331" i="14"/>
  <c r="S331" i="14"/>
  <c r="R331" i="14"/>
  <c r="Q331" i="14"/>
  <c r="P331" i="14"/>
  <c r="O331" i="14"/>
  <c r="N331" i="14"/>
  <c r="M331" i="14"/>
  <c r="L331" i="14"/>
  <c r="K331" i="14"/>
  <c r="J331" i="14"/>
  <c r="I331" i="14"/>
  <c r="H331" i="14"/>
  <c r="G331" i="14"/>
  <c r="E331" i="14"/>
  <c r="BI326" i="14"/>
  <c r="BH326" i="14"/>
  <c r="BG326" i="14"/>
  <c r="BF326" i="14"/>
  <c r="BE326" i="14"/>
  <c r="BD326" i="14"/>
  <c r="BC326" i="14"/>
  <c r="BB326" i="14"/>
  <c r="BA326" i="14"/>
  <c r="AZ326" i="14"/>
  <c r="AY326" i="14"/>
  <c r="AX326" i="14"/>
  <c r="AW326" i="14"/>
  <c r="AV326" i="14"/>
  <c r="AU326" i="14"/>
  <c r="AT326" i="14"/>
  <c r="AS326" i="14"/>
  <c r="AR326" i="14"/>
  <c r="AQ326" i="14"/>
  <c r="AP326" i="14"/>
  <c r="AO326" i="14"/>
  <c r="AN326" i="14"/>
  <c r="AM326" i="14"/>
  <c r="AL326" i="14"/>
  <c r="AK326" i="14"/>
  <c r="AJ326" i="14"/>
  <c r="AI326" i="14"/>
  <c r="AH326" i="14"/>
  <c r="AG326" i="14"/>
  <c r="AF326" i="14"/>
  <c r="AE326" i="14"/>
  <c r="AD326" i="14"/>
  <c r="AC326" i="14"/>
  <c r="AB326" i="14"/>
  <c r="AA326" i="14"/>
  <c r="Z326" i="14"/>
  <c r="Y326" i="14"/>
  <c r="X326" i="14"/>
  <c r="W326" i="14"/>
  <c r="V326" i="14"/>
  <c r="U326" i="14"/>
  <c r="T326" i="14"/>
  <c r="S326" i="14"/>
  <c r="R326" i="14"/>
  <c r="Q326" i="14"/>
  <c r="P326" i="14"/>
  <c r="O326" i="14"/>
  <c r="N326" i="14"/>
  <c r="M326" i="14"/>
  <c r="L326" i="14"/>
  <c r="K326" i="14"/>
  <c r="J326" i="14"/>
  <c r="I326" i="14"/>
  <c r="H326" i="14"/>
  <c r="G326" i="14"/>
  <c r="E326" i="14"/>
  <c r="BI321" i="14"/>
  <c r="BH321" i="14"/>
  <c r="BG321" i="14"/>
  <c r="BF321" i="14"/>
  <c r="BE321" i="14"/>
  <c r="BD321" i="14"/>
  <c r="BC321" i="14"/>
  <c r="BB321" i="14"/>
  <c r="BA321" i="14"/>
  <c r="AZ321" i="14"/>
  <c r="AY321" i="14"/>
  <c r="AX321" i="14"/>
  <c r="AW321" i="14"/>
  <c r="AV321" i="14"/>
  <c r="AU321" i="14"/>
  <c r="AT321" i="14"/>
  <c r="AS321" i="14"/>
  <c r="AR321" i="14"/>
  <c r="AQ321" i="14"/>
  <c r="AP321" i="14"/>
  <c r="AO321" i="14"/>
  <c r="AN321" i="14"/>
  <c r="AM321" i="14"/>
  <c r="AL321" i="14"/>
  <c r="AK321" i="14"/>
  <c r="AJ321" i="14"/>
  <c r="AI321" i="14"/>
  <c r="AH321" i="14"/>
  <c r="AG321" i="14"/>
  <c r="AF321" i="14"/>
  <c r="AE321" i="14"/>
  <c r="AD321" i="14"/>
  <c r="AC321" i="14"/>
  <c r="AB321" i="14"/>
  <c r="AA321" i="14"/>
  <c r="Z321" i="14"/>
  <c r="Y321" i="14"/>
  <c r="X321" i="14"/>
  <c r="W321" i="14"/>
  <c r="V321" i="14"/>
  <c r="U321" i="14"/>
  <c r="T321" i="14"/>
  <c r="S321" i="14"/>
  <c r="R321" i="14"/>
  <c r="Q321" i="14"/>
  <c r="P321" i="14"/>
  <c r="O321" i="14"/>
  <c r="N321" i="14"/>
  <c r="M321" i="14"/>
  <c r="L321" i="14"/>
  <c r="K321" i="14"/>
  <c r="J321" i="14"/>
  <c r="I321" i="14"/>
  <c r="H321" i="14"/>
  <c r="G321" i="14"/>
  <c r="E321" i="14"/>
  <c r="BI335" i="14"/>
  <c r="BH335" i="14"/>
  <c r="BG335" i="14"/>
  <c r="BF335" i="14"/>
  <c r="BE335" i="14"/>
  <c r="BD335" i="14"/>
  <c r="BC335" i="14"/>
  <c r="BB335" i="14"/>
  <c r="BA335" i="14"/>
  <c r="AZ335" i="14"/>
  <c r="AY335" i="14"/>
  <c r="AX335" i="14"/>
  <c r="AW335" i="14"/>
  <c r="AV335" i="14"/>
  <c r="AU335" i="14"/>
  <c r="AT335" i="14"/>
  <c r="AS335" i="14"/>
  <c r="AR335" i="14"/>
  <c r="AQ335" i="14"/>
  <c r="AP335" i="14"/>
  <c r="AO335" i="14"/>
  <c r="AN335" i="14"/>
  <c r="AM335" i="14"/>
  <c r="AL335" i="14"/>
  <c r="AK335" i="14"/>
  <c r="AJ335" i="14"/>
  <c r="AI335" i="14"/>
  <c r="AH335" i="14"/>
  <c r="AG335" i="14"/>
  <c r="AF335" i="14"/>
  <c r="AE335" i="14"/>
  <c r="AD335" i="14"/>
  <c r="AC335" i="14"/>
  <c r="AB335" i="14"/>
  <c r="AA335" i="14"/>
  <c r="Z335" i="14"/>
  <c r="Y335" i="14"/>
  <c r="X335" i="14"/>
  <c r="W335" i="14"/>
  <c r="V335" i="14"/>
  <c r="U335" i="14"/>
  <c r="T335" i="14"/>
  <c r="S335" i="14"/>
  <c r="R335" i="14"/>
  <c r="Q335" i="14"/>
  <c r="P335" i="14"/>
  <c r="O335" i="14"/>
  <c r="N335" i="14"/>
  <c r="M335" i="14"/>
  <c r="L335" i="14"/>
  <c r="K335" i="14"/>
  <c r="J335" i="14"/>
  <c r="I335" i="14"/>
  <c r="H335" i="14"/>
  <c r="G335" i="14"/>
  <c r="E335" i="14"/>
  <c r="BI330" i="14"/>
  <c r="BH330" i="14"/>
  <c r="BG330" i="14"/>
  <c r="BF330" i="14"/>
  <c r="BE330" i="14"/>
  <c r="BD330" i="14"/>
  <c r="BC330" i="14"/>
  <c r="BB330" i="14"/>
  <c r="BA330" i="14"/>
  <c r="AZ330" i="14"/>
  <c r="AY330" i="14"/>
  <c r="AX330" i="14"/>
  <c r="AW330" i="14"/>
  <c r="AV330" i="14"/>
  <c r="AU330" i="14"/>
  <c r="AT330" i="14"/>
  <c r="AS330" i="14"/>
  <c r="AR330" i="14"/>
  <c r="AQ330" i="14"/>
  <c r="AP330" i="14"/>
  <c r="AO330" i="14"/>
  <c r="AN330" i="14"/>
  <c r="AM330" i="14"/>
  <c r="AL330" i="14"/>
  <c r="AK330" i="14"/>
  <c r="AJ330" i="14"/>
  <c r="AI330" i="14"/>
  <c r="AH330" i="14"/>
  <c r="AG330" i="14"/>
  <c r="AF330" i="14"/>
  <c r="AE330" i="14"/>
  <c r="AD330" i="14"/>
  <c r="AC330" i="14"/>
  <c r="AB330" i="14"/>
  <c r="AA330" i="14"/>
  <c r="Z330" i="14"/>
  <c r="Y330" i="14"/>
  <c r="X330" i="14"/>
  <c r="W330" i="14"/>
  <c r="V330" i="14"/>
  <c r="U330" i="14"/>
  <c r="T330" i="14"/>
  <c r="S330" i="14"/>
  <c r="R330" i="14"/>
  <c r="Q330" i="14"/>
  <c r="P330" i="14"/>
  <c r="O330" i="14"/>
  <c r="N330" i="14"/>
  <c r="M330" i="14"/>
  <c r="L330" i="14"/>
  <c r="K330" i="14"/>
  <c r="J330" i="14"/>
  <c r="I330" i="14"/>
  <c r="H330" i="14"/>
  <c r="G330" i="14"/>
  <c r="E330" i="14"/>
  <c r="BI325" i="14"/>
  <c r="BH325" i="14"/>
  <c r="BG325" i="14"/>
  <c r="BF325" i="14"/>
  <c r="BE325" i="14"/>
  <c r="BD325" i="14"/>
  <c r="BC325" i="14"/>
  <c r="BB325" i="14"/>
  <c r="BA325" i="14"/>
  <c r="AZ325" i="14"/>
  <c r="AY325" i="14"/>
  <c r="AX325" i="14"/>
  <c r="AW325" i="14"/>
  <c r="AV325" i="14"/>
  <c r="AU325" i="14"/>
  <c r="AT325" i="14"/>
  <c r="AS325" i="14"/>
  <c r="AR325" i="14"/>
  <c r="AQ325" i="14"/>
  <c r="AP325" i="14"/>
  <c r="AO325" i="14"/>
  <c r="AN325" i="14"/>
  <c r="AM325" i="14"/>
  <c r="AL325" i="14"/>
  <c r="AK325" i="14"/>
  <c r="AJ325" i="14"/>
  <c r="AI325" i="14"/>
  <c r="AH325" i="14"/>
  <c r="AG325" i="14"/>
  <c r="AF325" i="14"/>
  <c r="AE325" i="14"/>
  <c r="AD325" i="14"/>
  <c r="AC325" i="14"/>
  <c r="AB325" i="14"/>
  <c r="AA325" i="14"/>
  <c r="Z325" i="14"/>
  <c r="Y325" i="14"/>
  <c r="X325" i="14"/>
  <c r="W325" i="14"/>
  <c r="V325" i="14"/>
  <c r="U325" i="14"/>
  <c r="T325" i="14"/>
  <c r="S325" i="14"/>
  <c r="R325" i="14"/>
  <c r="Q325" i="14"/>
  <c r="P325" i="14"/>
  <c r="O325" i="14"/>
  <c r="N325" i="14"/>
  <c r="M325" i="14"/>
  <c r="L325" i="14"/>
  <c r="K325" i="14"/>
  <c r="J325" i="14"/>
  <c r="I325" i="14"/>
  <c r="H325" i="14"/>
  <c r="G325" i="14"/>
  <c r="E325" i="14"/>
  <c r="BI320" i="14"/>
  <c r="BH320" i="14"/>
  <c r="BG320" i="14"/>
  <c r="BF320" i="14"/>
  <c r="BE320" i="14"/>
  <c r="BD320" i="14"/>
  <c r="BC320" i="14"/>
  <c r="BB320" i="14"/>
  <c r="BA320" i="14"/>
  <c r="AZ320" i="14"/>
  <c r="AY320" i="14"/>
  <c r="AX320" i="14"/>
  <c r="AW320" i="14"/>
  <c r="AV320" i="14"/>
  <c r="AU320" i="14"/>
  <c r="AT320" i="14"/>
  <c r="AS320" i="14"/>
  <c r="AR320" i="14"/>
  <c r="AQ320" i="14"/>
  <c r="AP320" i="14"/>
  <c r="AO320" i="14"/>
  <c r="AN320" i="14"/>
  <c r="AM320" i="14"/>
  <c r="AL320" i="14"/>
  <c r="AK320" i="14"/>
  <c r="AJ320" i="14"/>
  <c r="AI320" i="14"/>
  <c r="AH320" i="14"/>
  <c r="AG320" i="14"/>
  <c r="AF320" i="14"/>
  <c r="AE320" i="14"/>
  <c r="AD320" i="14"/>
  <c r="AC320" i="14"/>
  <c r="AB320" i="14"/>
  <c r="AA320" i="14"/>
  <c r="Z320" i="14"/>
  <c r="Y320" i="14"/>
  <c r="X320" i="14"/>
  <c r="W320" i="14"/>
  <c r="V320" i="14"/>
  <c r="U320" i="14"/>
  <c r="T320" i="14"/>
  <c r="S320" i="14"/>
  <c r="R320" i="14"/>
  <c r="Q320" i="14"/>
  <c r="P320" i="14"/>
  <c r="O320" i="14"/>
  <c r="N320" i="14"/>
  <c r="M320" i="14"/>
  <c r="L320" i="14"/>
  <c r="K320" i="14"/>
  <c r="J320" i="14"/>
  <c r="I320" i="14"/>
  <c r="H320" i="14"/>
  <c r="G320" i="14"/>
  <c r="E320" i="14"/>
  <c r="BI334" i="14"/>
  <c r="BH334" i="14"/>
  <c r="BG334" i="14"/>
  <c r="BF334" i="14"/>
  <c r="BE334" i="14"/>
  <c r="BD334" i="14"/>
  <c r="BC334" i="14"/>
  <c r="BB334" i="14"/>
  <c r="BA334" i="14"/>
  <c r="AZ334" i="14"/>
  <c r="AY334" i="14"/>
  <c r="AX334" i="14"/>
  <c r="AW334" i="14"/>
  <c r="AV334" i="14"/>
  <c r="AU334" i="14"/>
  <c r="AT334" i="14"/>
  <c r="AS334" i="14"/>
  <c r="AR334" i="14"/>
  <c r="AQ334" i="14"/>
  <c r="AP334" i="14"/>
  <c r="AO334" i="14"/>
  <c r="AN334" i="14"/>
  <c r="AM334" i="14"/>
  <c r="AL334" i="14"/>
  <c r="AK334" i="14"/>
  <c r="AJ334" i="14"/>
  <c r="AI334" i="14"/>
  <c r="AH334" i="14"/>
  <c r="AG334" i="14"/>
  <c r="AF334" i="14"/>
  <c r="AE334" i="14"/>
  <c r="AD334" i="14"/>
  <c r="AC334" i="14"/>
  <c r="AB334" i="14"/>
  <c r="AA334" i="14"/>
  <c r="Z334" i="14"/>
  <c r="Y334" i="14"/>
  <c r="X334" i="14"/>
  <c r="W334" i="14"/>
  <c r="V334" i="14"/>
  <c r="U334" i="14"/>
  <c r="T334" i="14"/>
  <c r="S334" i="14"/>
  <c r="R334" i="14"/>
  <c r="Q334" i="14"/>
  <c r="P334" i="14"/>
  <c r="O334" i="14"/>
  <c r="N334" i="14"/>
  <c r="M334" i="14"/>
  <c r="L334" i="14"/>
  <c r="K334" i="14"/>
  <c r="J334" i="14"/>
  <c r="I334" i="14"/>
  <c r="H334" i="14"/>
  <c r="G334" i="14"/>
  <c r="E334" i="14"/>
  <c r="BI329" i="14"/>
  <c r="BH329" i="14"/>
  <c r="BG329" i="14"/>
  <c r="BF329" i="14"/>
  <c r="BE329" i="14"/>
  <c r="BD329" i="14"/>
  <c r="BC329" i="14"/>
  <c r="BB329" i="14"/>
  <c r="BA329" i="14"/>
  <c r="AZ329" i="14"/>
  <c r="AY329" i="14"/>
  <c r="AX329" i="14"/>
  <c r="AW329" i="14"/>
  <c r="AV329" i="14"/>
  <c r="AU329" i="14"/>
  <c r="AT329" i="14"/>
  <c r="AS329" i="14"/>
  <c r="AR329" i="14"/>
  <c r="AQ329" i="14"/>
  <c r="AP329" i="14"/>
  <c r="AO329" i="14"/>
  <c r="AN329" i="14"/>
  <c r="AM329" i="14"/>
  <c r="AL329" i="14"/>
  <c r="AK329" i="14"/>
  <c r="AJ329" i="14"/>
  <c r="AI329" i="14"/>
  <c r="AH329" i="14"/>
  <c r="AG329" i="14"/>
  <c r="AF329" i="14"/>
  <c r="AE329" i="14"/>
  <c r="AD329" i="14"/>
  <c r="AC329" i="14"/>
  <c r="AB329" i="14"/>
  <c r="AA329" i="14"/>
  <c r="Z329" i="14"/>
  <c r="Y329" i="14"/>
  <c r="X329" i="14"/>
  <c r="W329" i="14"/>
  <c r="V329" i="14"/>
  <c r="U329" i="14"/>
  <c r="T329" i="14"/>
  <c r="S329" i="14"/>
  <c r="R329" i="14"/>
  <c r="Q329" i="14"/>
  <c r="P329" i="14"/>
  <c r="O329" i="14"/>
  <c r="N329" i="14"/>
  <c r="M329" i="14"/>
  <c r="L329" i="14"/>
  <c r="K329" i="14"/>
  <c r="J329" i="14"/>
  <c r="I329" i="14"/>
  <c r="H329" i="14"/>
  <c r="G329" i="14"/>
  <c r="E329" i="14"/>
  <c r="BI324" i="14"/>
  <c r="BH324" i="14"/>
  <c r="BG324" i="14"/>
  <c r="BF324" i="14"/>
  <c r="BE324" i="14"/>
  <c r="BD324" i="14"/>
  <c r="BC324" i="14"/>
  <c r="BB324" i="14"/>
  <c r="BA324" i="14"/>
  <c r="AZ324" i="14"/>
  <c r="AY324" i="14"/>
  <c r="AX324" i="14"/>
  <c r="AW324" i="14"/>
  <c r="AV324" i="14"/>
  <c r="AU324" i="14"/>
  <c r="AT324" i="14"/>
  <c r="AS324" i="14"/>
  <c r="AR324" i="14"/>
  <c r="AQ324" i="14"/>
  <c r="AP324" i="14"/>
  <c r="AO324" i="14"/>
  <c r="AN324" i="14"/>
  <c r="AM324" i="14"/>
  <c r="AL324" i="14"/>
  <c r="AK324" i="14"/>
  <c r="AJ324" i="14"/>
  <c r="AI324" i="14"/>
  <c r="AH324" i="14"/>
  <c r="AG324" i="14"/>
  <c r="AF324" i="14"/>
  <c r="AE324" i="14"/>
  <c r="AD324" i="14"/>
  <c r="AC324" i="14"/>
  <c r="AB324" i="14"/>
  <c r="AA324" i="14"/>
  <c r="Z324" i="14"/>
  <c r="Y324" i="14"/>
  <c r="X324" i="14"/>
  <c r="W324" i="14"/>
  <c r="V324" i="14"/>
  <c r="U324" i="14"/>
  <c r="T324" i="14"/>
  <c r="S324" i="14"/>
  <c r="R324" i="14"/>
  <c r="Q324" i="14"/>
  <c r="P324" i="14"/>
  <c r="O324" i="14"/>
  <c r="N324" i="14"/>
  <c r="M324" i="14"/>
  <c r="L324" i="14"/>
  <c r="K324" i="14"/>
  <c r="J324" i="14"/>
  <c r="I324" i="14"/>
  <c r="H324" i="14"/>
  <c r="G324" i="14"/>
  <c r="E324" i="14"/>
  <c r="BI319" i="14"/>
  <c r="BH319" i="14"/>
  <c r="BG319" i="14"/>
  <c r="BF319" i="14"/>
  <c r="BE319" i="14"/>
  <c r="BD319" i="14"/>
  <c r="BC319" i="14"/>
  <c r="BB319" i="14"/>
  <c r="BA319" i="14"/>
  <c r="AZ319" i="14"/>
  <c r="AY319" i="14"/>
  <c r="AX319" i="14"/>
  <c r="AW319" i="14"/>
  <c r="AV319" i="14"/>
  <c r="AU319" i="14"/>
  <c r="AT319" i="14"/>
  <c r="AS319" i="14"/>
  <c r="AR319" i="14"/>
  <c r="AQ319" i="14"/>
  <c r="AP319" i="14"/>
  <c r="AO319" i="14"/>
  <c r="AN319" i="14"/>
  <c r="AM319" i="14"/>
  <c r="AL319" i="14"/>
  <c r="AK319" i="14"/>
  <c r="AJ319" i="14"/>
  <c r="AI319" i="14"/>
  <c r="AH319" i="14"/>
  <c r="AG319" i="14"/>
  <c r="AF319" i="14"/>
  <c r="AE319" i="14"/>
  <c r="AD319" i="14"/>
  <c r="AC319" i="14"/>
  <c r="AB319" i="14"/>
  <c r="AA319" i="14"/>
  <c r="Z319" i="14"/>
  <c r="Y319" i="14"/>
  <c r="X319" i="14"/>
  <c r="W319" i="14"/>
  <c r="V319" i="14"/>
  <c r="U319" i="14"/>
  <c r="T319" i="14"/>
  <c r="S319" i="14"/>
  <c r="R319" i="14"/>
  <c r="Q319" i="14"/>
  <c r="P319" i="14"/>
  <c r="O319" i="14"/>
  <c r="N319" i="14"/>
  <c r="M319" i="14"/>
  <c r="L319" i="14"/>
  <c r="K319" i="14"/>
  <c r="J319" i="14"/>
  <c r="I319" i="14"/>
  <c r="H319" i="14"/>
  <c r="G319" i="14"/>
  <c r="E319" i="14"/>
  <c r="L48" i="15" l="1"/>
  <c r="H48" i="15"/>
  <c r="M94" i="15"/>
  <c r="M100" i="15" s="1"/>
  <c r="K94" i="15"/>
  <c r="K100" i="15" s="1"/>
  <c r="O94" i="15"/>
  <c r="O100" i="15" s="1"/>
  <c r="L94" i="15"/>
  <c r="L100" i="15" s="1"/>
  <c r="J94" i="15"/>
  <c r="N94" i="15"/>
  <c r="N100" i="15" s="1"/>
  <c r="H94" i="15" l="1"/>
  <c r="H100" i="15" s="1"/>
  <c r="J100" i="15"/>
  <c r="BI304" i="14" l="1"/>
  <c r="BH304" i="14"/>
  <c r="BG304" i="14"/>
  <c r="BF304" i="14"/>
  <c r="BE304" i="14"/>
  <c r="BD304" i="14"/>
  <c r="BC304" i="14"/>
  <c r="BB304" i="14"/>
  <c r="BA304" i="14"/>
  <c r="AZ304" i="14"/>
  <c r="AY304" i="14"/>
  <c r="AX304" i="14"/>
  <c r="AW304" i="14"/>
  <c r="AV304" i="14"/>
  <c r="AU304" i="14"/>
  <c r="AT304" i="14"/>
  <c r="AS304" i="14"/>
  <c r="AR304" i="14"/>
  <c r="AQ304" i="14"/>
  <c r="AP304" i="14"/>
  <c r="AO304" i="14"/>
  <c r="AN304" i="14"/>
  <c r="AM304" i="14"/>
  <c r="AL304" i="14"/>
  <c r="AK304" i="14"/>
  <c r="AJ304" i="14"/>
  <c r="AI304" i="14"/>
  <c r="AH304" i="14"/>
  <c r="AG304" i="14"/>
  <c r="AF304" i="14"/>
  <c r="AE304" i="14"/>
  <c r="AD304" i="14"/>
  <c r="AC304" i="14"/>
  <c r="AB304" i="14"/>
  <c r="AA304" i="14"/>
  <c r="Z304" i="14"/>
  <c r="Y304" i="14"/>
  <c r="X304" i="14"/>
  <c r="W304" i="14"/>
  <c r="V304" i="14"/>
  <c r="U304" i="14"/>
  <c r="T304" i="14"/>
  <c r="S304" i="14"/>
  <c r="R304" i="14"/>
  <c r="Q304" i="14"/>
  <c r="P304" i="14"/>
  <c r="O304" i="14"/>
  <c r="N304" i="14"/>
  <c r="M304" i="14"/>
  <c r="L304" i="14"/>
  <c r="K304" i="14"/>
  <c r="J304" i="14"/>
  <c r="I304" i="14"/>
  <c r="H304" i="14"/>
  <c r="G304" i="14"/>
  <c r="E304" i="14"/>
  <c r="BI300" i="14"/>
  <c r="BH300" i="14"/>
  <c r="BG300" i="14"/>
  <c r="BF300" i="14"/>
  <c r="BE300" i="14"/>
  <c r="BD300" i="14"/>
  <c r="BC300" i="14"/>
  <c r="BB300" i="14"/>
  <c r="BA300" i="14"/>
  <c r="AZ300" i="14"/>
  <c r="AY300" i="14"/>
  <c r="AX300" i="14"/>
  <c r="AW300" i="14"/>
  <c r="AV300" i="14"/>
  <c r="AU300" i="14"/>
  <c r="AT300" i="14"/>
  <c r="AS300" i="14"/>
  <c r="AR300" i="14"/>
  <c r="AQ300" i="14"/>
  <c r="AP300" i="14"/>
  <c r="AO300" i="14"/>
  <c r="AN300" i="14"/>
  <c r="AM300" i="14"/>
  <c r="AL300" i="14"/>
  <c r="AK300" i="14"/>
  <c r="AJ300" i="14"/>
  <c r="AI300" i="14"/>
  <c r="AH300" i="14"/>
  <c r="AG300" i="14"/>
  <c r="AF300" i="14"/>
  <c r="AE300" i="14"/>
  <c r="AD300" i="14"/>
  <c r="AC300" i="14"/>
  <c r="AB300" i="14"/>
  <c r="AA300" i="14"/>
  <c r="Z300" i="14"/>
  <c r="Y300" i="14"/>
  <c r="X300" i="14"/>
  <c r="W300" i="14"/>
  <c r="V300" i="14"/>
  <c r="U300" i="14"/>
  <c r="T300" i="14"/>
  <c r="S300" i="14"/>
  <c r="R300" i="14"/>
  <c r="Q300" i="14"/>
  <c r="P300" i="14"/>
  <c r="O300" i="14"/>
  <c r="N300" i="14"/>
  <c r="M300" i="14"/>
  <c r="L300" i="14"/>
  <c r="K300" i="14"/>
  <c r="J300" i="14"/>
  <c r="I300" i="14"/>
  <c r="H300" i="14"/>
  <c r="G300" i="14"/>
  <c r="E300" i="14"/>
  <c r="BI296" i="14"/>
  <c r="BH296" i="14"/>
  <c r="BG296" i="14"/>
  <c r="BF296" i="14"/>
  <c r="BE296" i="14"/>
  <c r="BD296" i="14"/>
  <c r="BC296" i="14"/>
  <c r="BB296" i="14"/>
  <c r="BA296" i="14"/>
  <c r="AZ296" i="14"/>
  <c r="AY296" i="14"/>
  <c r="AX296" i="14"/>
  <c r="AW296" i="14"/>
  <c r="AV296" i="14"/>
  <c r="AU296" i="14"/>
  <c r="AT296" i="14"/>
  <c r="AS296" i="14"/>
  <c r="AR296" i="14"/>
  <c r="AQ296" i="14"/>
  <c r="AP296" i="14"/>
  <c r="AO296" i="14"/>
  <c r="AN296" i="14"/>
  <c r="AM296" i="14"/>
  <c r="AL296" i="14"/>
  <c r="AK296" i="14"/>
  <c r="AJ296" i="14"/>
  <c r="AI296" i="14"/>
  <c r="AH296" i="14"/>
  <c r="AG296" i="14"/>
  <c r="AF296" i="14"/>
  <c r="AE296" i="14"/>
  <c r="AD296" i="14"/>
  <c r="AC296" i="14"/>
  <c r="AB296" i="14"/>
  <c r="AA296" i="14"/>
  <c r="Z296" i="14"/>
  <c r="Y296" i="14"/>
  <c r="X296" i="14"/>
  <c r="W296" i="14"/>
  <c r="V296" i="14"/>
  <c r="U296" i="14"/>
  <c r="T296" i="14"/>
  <c r="S296" i="14"/>
  <c r="R296" i="14"/>
  <c r="Q296" i="14"/>
  <c r="P296" i="14"/>
  <c r="O296" i="14"/>
  <c r="N296" i="14"/>
  <c r="M296" i="14"/>
  <c r="L296" i="14"/>
  <c r="K296" i="14"/>
  <c r="J296" i="14"/>
  <c r="I296" i="14"/>
  <c r="H296" i="14"/>
  <c r="G296" i="14"/>
  <c r="E296" i="14"/>
  <c r="BI292" i="14"/>
  <c r="BH292" i="14"/>
  <c r="BG292" i="14"/>
  <c r="BF292" i="14"/>
  <c r="BE292" i="14"/>
  <c r="BD292" i="14"/>
  <c r="BC292" i="14"/>
  <c r="BB292" i="14"/>
  <c r="BA292" i="14"/>
  <c r="AZ292" i="14"/>
  <c r="AY292" i="14"/>
  <c r="AX292" i="14"/>
  <c r="AW292" i="14"/>
  <c r="AV292" i="14"/>
  <c r="AU292" i="14"/>
  <c r="AT292" i="14"/>
  <c r="AS292" i="14"/>
  <c r="AR292" i="14"/>
  <c r="AQ292" i="14"/>
  <c r="AP292" i="14"/>
  <c r="AO292" i="14"/>
  <c r="AN292" i="14"/>
  <c r="AM292" i="14"/>
  <c r="AL292" i="14"/>
  <c r="AK292" i="14"/>
  <c r="AJ292" i="14"/>
  <c r="AI292" i="14"/>
  <c r="AH292" i="14"/>
  <c r="AG292" i="14"/>
  <c r="AF292" i="14"/>
  <c r="AE292" i="14"/>
  <c r="AD292" i="14"/>
  <c r="AC292" i="14"/>
  <c r="AB292" i="14"/>
  <c r="AA292" i="14"/>
  <c r="Z292" i="14"/>
  <c r="Y292" i="14"/>
  <c r="X292" i="14"/>
  <c r="W292" i="14"/>
  <c r="V292" i="14"/>
  <c r="U292" i="14"/>
  <c r="T292" i="14"/>
  <c r="S292" i="14"/>
  <c r="R292" i="14"/>
  <c r="Q292" i="14"/>
  <c r="P292" i="14"/>
  <c r="O292" i="14"/>
  <c r="N292" i="14"/>
  <c r="M292" i="14"/>
  <c r="L292" i="14"/>
  <c r="K292" i="14"/>
  <c r="J292" i="14"/>
  <c r="I292" i="14"/>
  <c r="H292" i="14"/>
  <c r="G292" i="14"/>
  <c r="E292" i="14"/>
  <c r="BI303" i="14"/>
  <c r="BH303" i="14"/>
  <c r="BG303" i="14"/>
  <c r="BF303" i="14"/>
  <c r="BE303" i="14"/>
  <c r="BD303" i="14"/>
  <c r="BC303" i="14"/>
  <c r="BB303" i="14"/>
  <c r="BA303" i="14"/>
  <c r="AZ303" i="14"/>
  <c r="AY303" i="14"/>
  <c r="AX303" i="14"/>
  <c r="AW303" i="14"/>
  <c r="AV303" i="14"/>
  <c r="AU303" i="14"/>
  <c r="AT303" i="14"/>
  <c r="AS303" i="14"/>
  <c r="AR303" i="14"/>
  <c r="AQ303" i="14"/>
  <c r="AP303" i="14"/>
  <c r="AO303" i="14"/>
  <c r="AN303" i="14"/>
  <c r="AM303" i="14"/>
  <c r="AL303" i="14"/>
  <c r="AK303" i="14"/>
  <c r="AJ303" i="14"/>
  <c r="AI303" i="14"/>
  <c r="AH303" i="14"/>
  <c r="AG303" i="14"/>
  <c r="AF303" i="14"/>
  <c r="AE303" i="14"/>
  <c r="AD303" i="14"/>
  <c r="AC303" i="14"/>
  <c r="AB303" i="14"/>
  <c r="AA303" i="14"/>
  <c r="Z303" i="14"/>
  <c r="Y303" i="14"/>
  <c r="X303" i="14"/>
  <c r="W303" i="14"/>
  <c r="V303" i="14"/>
  <c r="U303" i="14"/>
  <c r="T303" i="14"/>
  <c r="S303" i="14"/>
  <c r="R303" i="14"/>
  <c r="Q303" i="14"/>
  <c r="P303" i="14"/>
  <c r="O303" i="14"/>
  <c r="N303" i="14"/>
  <c r="M303" i="14"/>
  <c r="L303" i="14"/>
  <c r="K303" i="14"/>
  <c r="J303" i="14"/>
  <c r="I303" i="14"/>
  <c r="H303" i="14"/>
  <c r="G303" i="14"/>
  <c r="E303" i="14"/>
  <c r="BI299" i="14"/>
  <c r="BH299" i="14"/>
  <c r="BG299" i="14"/>
  <c r="BF299" i="14"/>
  <c r="BE299" i="14"/>
  <c r="BD299" i="14"/>
  <c r="BC299" i="14"/>
  <c r="BB299" i="14"/>
  <c r="BA299" i="14"/>
  <c r="AZ299" i="14"/>
  <c r="AY299" i="14"/>
  <c r="AX299" i="14"/>
  <c r="AW299" i="14"/>
  <c r="AV299" i="14"/>
  <c r="AU299" i="14"/>
  <c r="AT299" i="14"/>
  <c r="AS299" i="14"/>
  <c r="AR299" i="14"/>
  <c r="AQ299" i="14"/>
  <c r="AP299" i="14"/>
  <c r="AO299" i="14"/>
  <c r="AN299" i="14"/>
  <c r="AM299" i="14"/>
  <c r="AL299" i="14"/>
  <c r="AK299" i="14"/>
  <c r="AJ299" i="14"/>
  <c r="AI299" i="14"/>
  <c r="AH299" i="14"/>
  <c r="AG299" i="14"/>
  <c r="AF299" i="14"/>
  <c r="AE299" i="14"/>
  <c r="AD299" i="14"/>
  <c r="AC299" i="14"/>
  <c r="AB299" i="14"/>
  <c r="AA299" i="14"/>
  <c r="Z299" i="14"/>
  <c r="Y299" i="14"/>
  <c r="X299" i="14"/>
  <c r="W299" i="14"/>
  <c r="V299" i="14"/>
  <c r="U299" i="14"/>
  <c r="T299" i="14"/>
  <c r="S299" i="14"/>
  <c r="R299" i="14"/>
  <c r="Q299" i="14"/>
  <c r="P299" i="14"/>
  <c r="O299" i="14"/>
  <c r="N299" i="14"/>
  <c r="M299" i="14"/>
  <c r="L299" i="14"/>
  <c r="K299" i="14"/>
  <c r="J299" i="14"/>
  <c r="I299" i="14"/>
  <c r="H299" i="14"/>
  <c r="G299" i="14"/>
  <c r="E299" i="14"/>
  <c r="BI295" i="14"/>
  <c r="BH295" i="14"/>
  <c r="BG295" i="14"/>
  <c r="BF295" i="14"/>
  <c r="BE295" i="14"/>
  <c r="BD295" i="14"/>
  <c r="BC295" i="14"/>
  <c r="BB295" i="14"/>
  <c r="BA295" i="14"/>
  <c r="AZ295" i="14"/>
  <c r="AY295" i="14"/>
  <c r="AX295" i="14"/>
  <c r="AW295" i="14"/>
  <c r="AV295" i="14"/>
  <c r="AU295" i="14"/>
  <c r="AT295" i="14"/>
  <c r="AS295" i="14"/>
  <c r="AR295" i="14"/>
  <c r="AQ295" i="14"/>
  <c r="AP295" i="14"/>
  <c r="AO295" i="14"/>
  <c r="AN295" i="14"/>
  <c r="AM295" i="14"/>
  <c r="AL295" i="14"/>
  <c r="AK295" i="14"/>
  <c r="AJ295" i="14"/>
  <c r="AI295" i="14"/>
  <c r="AH295" i="14"/>
  <c r="AG295" i="14"/>
  <c r="AF295" i="14"/>
  <c r="AE295" i="14"/>
  <c r="AD295" i="14"/>
  <c r="AC295" i="14"/>
  <c r="AB295" i="14"/>
  <c r="AA295" i="14"/>
  <c r="Z295" i="14"/>
  <c r="Y295" i="14"/>
  <c r="X295" i="14"/>
  <c r="W295" i="14"/>
  <c r="V295" i="14"/>
  <c r="U295" i="14"/>
  <c r="T295" i="14"/>
  <c r="S295" i="14"/>
  <c r="R295" i="14"/>
  <c r="Q295" i="14"/>
  <c r="P295" i="14"/>
  <c r="O295" i="14"/>
  <c r="N295" i="14"/>
  <c r="M295" i="14"/>
  <c r="L295" i="14"/>
  <c r="K295" i="14"/>
  <c r="J295" i="14"/>
  <c r="I295" i="14"/>
  <c r="H295" i="14"/>
  <c r="G295" i="14"/>
  <c r="E295" i="14"/>
  <c r="BI291" i="14"/>
  <c r="BH291" i="14"/>
  <c r="BG291" i="14"/>
  <c r="BF291" i="14"/>
  <c r="BE291" i="14"/>
  <c r="BD291" i="14"/>
  <c r="BC291" i="14"/>
  <c r="BB291" i="14"/>
  <c r="BA291" i="14"/>
  <c r="AZ291" i="14"/>
  <c r="AY291" i="14"/>
  <c r="AX291" i="14"/>
  <c r="AW291" i="14"/>
  <c r="AV291" i="14"/>
  <c r="AU291" i="14"/>
  <c r="AT291" i="14"/>
  <c r="AS291" i="14"/>
  <c r="AR291" i="14"/>
  <c r="AQ291" i="14"/>
  <c r="AP291" i="14"/>
  <c r="AO291" i="14"/>
  <c r="AN291" i="14"/>
  <c r="AM291" i="14"/>
  <c r="AL291" i="14"/>
  <c r="AK291" i="14"/>
  <c r="AJ291" i="14"/>
  <c r="AI291" i="14"/>
  <c r="AH291" i="14"/>
  <c r="AG291" i="14"/>
  <c r="AF291" i="14"/>
  <c r="AE291" i="14"/>
  <c r="AD291" i="14"/>
  <c r="AC291" i="14"/>
  <c r="AB291" i="14"/>
  <c r="AA291" i="14"/>
  <c r="Z291" i="14"/>
  <c r="Y291" i="14"/>
  <c r="X291" i="14"/>
  <c r="W291" i="14"/>
  <c r="V291" i="14"/>
  <c r="U291" i="14"/>
  <c r="T291" i="14"/>
  <c r="S291" i="14"/>
  <c r="R291" i="14"/>
  <c r="Q291" i="14"/>
  <c r="P291" i="14"/>
  <c r="O291" i="14"/>
  <c r="N291" i="14"/>
  <c r="M291" i="14"/>
  <c r="L291" i="14"/>
  <c r="K291" i="14"/>
  <c r="J291" i="14"/>
  <c r="I291" i="14"/>
  <c r="H291" i="14"/>
  <c r="G291" i="14"/>
  <c r="E291" i="14"/>
  <c r="BI286" i="14"/>
  <c r="BH286" i="14"/>
  <c r="BG286" i="14"/>
  <c r="BF286" i="14"/>
  <c r="BE286" i="14"/>
  <c r="BD286" i="14"/>
  <c r="BC286" i="14"/>
  <c r="BB286" i="14"/>
  <c r="BA286" i="14"/>
  <c r="AZ286" i="14"/>
  <c r="AY286" i="14"/>
  <c r="AX286" i="14"/>
  <c r="AW286" i="14"/>
  <c r="AV286" i="14"/>
  <c r="AU286" i="14"/>
  <c r="AT286" i="14"/>
  <c r="AS286" i="14"/>
  <c r="AR286" i="14"/>
  <c r="AQ286" i="14"/>
  <c r="AP286" i="14"/>
  <c r="AO286" i="14"/>
  <c r="AN286" i="14"/>
  <c r="AM286" i="14"/>
  <c r="AL286" i="14"/>
  <c r="AK286" i="14"/>
  <c r="AJ286" i="14"/>
  <c r="AI286" i="14"/>
  <c r="AH286" i="14"/>
  <c r="AG286" i="14"/>
  <c r="AF286" i="14"/>
  <c r="AE286" i="14"/>
  <c r="AD286" i="14"/>
  <c r="AC286" i="14"/>
  <c r="AB286" i="14"/>
  <c r="AA286" i="14"/>
  <c r="Z286" i="14"/>
  <c r="Y286" i="14"/>
  <c r="X286" i="14"/>
  <c r="W286" i="14"/>
  <c r="V286" i="14"/>
  <c r="U286" i="14"/>
  <c r="T286" i="14"/>
  <c r="S286" i="14"/>
  <c r="R286" i="14"/>
  <c r="Q286" i="14"/>
  <c r="P286" i="14"/>
  <c r="O286" i="14"/>
  <c r="N286" i="14"/>
  <c r="M286" i="14"/>
  <c r="L286" i="14"/>
  <c r="K286" i="14"/>
  <c r="J286" i="14"/>
  <c r="I286" i="14"/>
  <c r="H286" i="14"/>
  <c r="G286" i="14"/>
  <c r="F286" i="14"/>
  <c r="E286" i="14"/>
  <c r="BI280" i="14"/>
  <c r="BH280" i="14"/>
  <c r="BG280" i="14"/>
  <c r="BF280" i="14"/>
  <c r="BE280" i="14"/>
  <c r="BD280" i="14"/>
  <c r="BC280" i="14"/>
  <c r="BB280" i="14"/>
  <c r="BA280" i="14"/>
  <c r="AZ280" i="14"/>
  <c r="AY280" i="14"/>
  <c r="AX280" i="14"/>
  <c r="AW280" i="14"/>
  <c r="AV280" i="14"/>
  <c r="AU280" i="14"/>
  <c r="AT280" i="14"/>
  <c r="AS280" i="14"/>
  <c r="AR280" i="14"/>
  <c r="AQ280" i="14"/>
  <c r="AP280" i="14"/>
  <c r="AO280" i="14"/>
  <c r="AN280" i="14"/>
  <c r="AM280" i="14"/>
  <c r="AL280" i="14"/>
  <c r="AK280" i="14"/>
  <c r="AJ280" i="14"/>
  <c r="AI280" i="14"/>
  <c r="AH280" i="14"/>
  <c r="AG280" i="14"/>
  <c r="AF280" i="14"/>
  <c r="AE280" i="14"/>
  <c r="AD280" i="14"/>
  <c r="AC280" i="14"/>
  <c r="AB280" i="14"/>
  <c r="AA280" i="14"/>
  <c r="Z280" i="14"/>
  <c r="Y280" i="14"/>
  <c r="X280" i="14"/>
  <c r="W280" i="14"/>
  <c r="V280" i="14"/>
  <c r="U280" i="14"/>
  <c r="T280" i="14"/>
  <c r="S280" i="14"/>
  <c r="R280" i="14"/>
  <c r="Q280" i="14"/>
  <c r="P280" i="14"/>
  <c r="O280" i="14"/>
  <c r="N280" i="14"/>
  <c r="M280" i="14"/>
  <c r="L280" i="14"/>
  <c r="K280" i="14"/>
  <c r="J280" i="14"/>
  <c r="I280" i="14"/>
  <c r="H280" i="14"/>
  <c r="G280" i="14"/>
  <c r="F280" i="14"/>
  <c r="E280" i="14"/>
  <c r="BI276" i="14"/>
  <c r="BH276" i="14"/>
  <c r="BG276" i="14"/>
  <c r="BF276" i="14"/>
  <c r="BE276" i="14"/>
  <c r="BD276" i="14"/>
  <c r="BC276" i="14"/>
  <c r="BB276" i="14"/>
  <c r="BA276" i="14"/>
  <c r="AZ276" i="14"/>
  <c r="AY276" i="14"/>
  <c r="AX276" i="14"/>
  <c r="AW276" i="14"/>
  <c r="AV276" i="14"/>
  <c r="AU276" i="14"/>
  <c r="AT276" i="14"/>
  <c r="AS276" i="14"/>
  <c r="AR276" i="14"/>
  <c r="AQ276" i="14"/>
  <c r="AP276" i="14"/>
  <c r="AO276" i="14"/>
  <c r="AN276" i="14"/>
  <c r="AM276" i="14"/>
  <c r="AL276" i="14"/>
  <c r="AK276" i="14"/>
  <c r="AJ276" i="14"/>
  <c r="AI276" i="14"/>
  <c r="AH276" i="14"/>
  <c r="AG276" i="14"/>
  <c r="AF276" i="14"/>
  <c r="AE276" i="14"/>
  <c r="AD276" i="14"/>
  <c r="AC276" i="14"/>
  <c r="AB276" i="14"/>
  <c r="AA276" i="14"/>
  <c r="Z276" i="14"/>
  <c r="Y276" i="14"/>
  <c r="X276" i="14"/>
  <c r="W276" i="14"/>
  <c r="V276" i="14"/>
  <c r="U276" i="14"/>
  <c r="T276" i="14"/>
  <c r="S276" i="14"/>
  <c r="R276" i="14"/>
  <c r="Q276" i="14"/>
  <c r="P276" i="14"/>
  <c r="O276" i="14"/>
  <c r="N276" i="14"/>
  <c r="M276" i="14"/>
  <c r="L276" i="14"/>
  <c r="K276" i="14"/>
  <c r="J276" i="14"/>
  <c r="I276" i="14"/>
  <c r="H276" i="14"/>
  <c r="G276" i="14"/>
  <c r="F276" i="14"/>
  <c r="E276" i="14"/>
  <c r="BI272" i="14"/>
  <c r="BH272" i="14"/>
  <c r="BG272" i="14"/>
  <c r="BF272" i="14"/>
  <c r="BE272" i="14"/>
  <c r="BD272" i="14"/>
  <c r="BC272" i="14"/>
  <c r="BB272" i="14"/>
  <c r="BA272" i="14"/>
  <c r="AZ272" i="14"/>
  <c r="AY272" i="14"/>
  <c r="AX272" i="14"/>
  <c r="AW272" i="14"/>
  <c r="AV272" i="14"/>
  <c r="AU272" i="14"/>
  <c r="AT272" i="14"/>
  <c r="AS272" i="14"/>
  <c r="AR272" i="14"/>
  <c r="AQ272" i="14"/>
  <c r="AP272" i="14"/>
  <c r="AO272" i="14"/>
  <c r="AN272" i="14"/>
  <c r="AM272" i="14"/>
  <c r="AL272" i="14"/>
  <c r="AK272" i="14"/>
  <c r="AJ272" i="14"/>
  <c r="AI272" i="14"/>
  <c r="AH272" i="14"/>
  <c r="AG272" i="14"/>
  <c r="AF272" i="14"/>
  <c r="AE272" i="14"/>
  <c r="AD272" i="14"/>
  <c r="AC272" i="14"/>
  <c r="AB272" i="14"/>
  <c r="AA272" i="14"/>
  <c r="Z272" i="14"/>
  <c r="Y272" i="14"/>
  <c r="X272" i="14"/>
  <c r="W272" i="14"/>
  <c r="V272" i="14"/>
  <c r="U272" i="14"/>
  <c r="T272" i="14"/>
  <c r="S272" i="14"/>
  <c r="R272" i="14"/>
  <c r="Q272" i="14"/>
  <c r="P272" i="14"/>
  <c r="O272" i="14"/>
  <c r="N272" i="14"/>
  <c r="M272" i="14"/>
  <c r="L272" i="14"/>
  <c r="K272" i="14"/>
  <c r="J272" i="14"/>
  <c r="I272" i="14"/>
  <c r="H272" i="14"/>
  <c r="G272" i="14"/>
  <c r="F272" i="14"/>
  <c r="E272" i="14"/>
  <c r="BI268" i="14"/>
  <c r="BH268" i="14"/>
  <c r="BG268" i="14"/>
  <c r="BF268" i="14"/>
  <c r="BE268" i="14"/>
  <c r="BD268" i="14"/>
  <c r="BC268" i="14"/>
  <c r="BB268" i="14"/>
  <c r="BA268" i="14"/>
  <c r="AZ268" i="14"/>
  <c r="AY268" i="14"/>
  <c r="AX268" i="14"/>
  <c r="AW268" i="14"/>
  <c r="AV268" i="14"/>
  <c r="AU268" i="14"/>
  <c r="AT268" i="14"/>
  <c r="AS268" i="14"/>
  <c r="AR268" i="14"/>
  <c r="AQ268" i="14"/>
  <c r="AP268" i="14"/>
  <c r="AO268" i="14"/>
  <c r="AN268" i="14"/>
  <c r="AM268" i="14"/>
  <c r="AL268" i="14"/>
  <c r="AK268" i="14"/>
  <c r="AJ268" i="14"/>
  <c r="AI268" i="14"/>
  <c r="AH268" i="14"/>
  <c r="AG268" i="14"/>
  <c r="AF268" i="14"/>
  <c r="AE268" i="14"/>
  <c r="AD268" i="14"/>
  <c r="AC268" i="14"/>
  <c r="AB268" i="14"/>
  <c r="AA268" i="14"/>
  <c r="Z268" i="14"/>
  <c r="Y268" i="14"/>
  <c r="X268" i="14"/>
  <c r="W268" i="14"/>
  <c r="V268" i="14"/>
  <c r="U268" i="14"/>
  <c r="T268" i="14"/>
  <c r="S268" i="14"/>
  <c r="R268" i="14"/>
  <c r="Q268" i="14"/>
  <c r="P268" i="14"/>
  <c r="O268" i="14"/>
  <c r="N268" i="14"/>
  <c r="M268" i="14"/>
  <c r="L268" i="14"/>
  <c r="K268" i="14"/>
  <c r="J268" i="14"/>
  <c r="I268" i="14"/>
  <c r="H268" i="14"/>
  <c r="G268" i="14"/>
  <c r="F268" i="14"/>
  <c r="E268" i="14"/>
  <c r="BI285" i="14"/>
  <c r="BH285" i="14"/>
  <c r="BG285" i="14"/>
  <c r="BF285" i="14"/>
  <c r="BE285" i="14"/>
  <c r="BD285" i="14"/>
  <c r="BC285" i="14"/>
  <c r="BB285" i="14"/>
  <c r="BA285" i="14"/>
  <c r="AZ285" i="14"/>
  <c r="AY285" i="14"/>
  <c r="AX285" i="14"/>
  <c r="AW285" i="14"/>
  <c r="AV285" i="14"/>
  <c r="AU285" i="14"/>
  <c r="AT285" i="14"/>
  <c r="AS285" i="14"/>
  <c r="AR285" i="14"/>
  <c r="AQ285" i="14"/>
  <c r="AP285" i="14"/>
  <c r="AO285" i="14"/>
  <c r="AN285" i="14"/>
  <c r="AM285" i="14"/>
  <c r="AL285" i="14"/>
  <c r="AK285" i="14"/>
  <c r="AJ285" i="14"/>
  <c r="AI285" i="14"/>
  <c r="AH285" i="14"/>
  <c r="AG285" i="14"/>
  <c r="AF285" i="14"/>
  <c r="AE285" i="14"/>
  <c r="AD285" i="14"/>
  <c r="AC285" i="14"/>
  <c r="AB285" i="14"/>
  <c r="AA285" i="14"/>
  <c r="Z285" i="14"/>
  <c r="Y285" i="14"/>
  <c r="X285" i="14"/>
  <c r="W285" i="14"/>
  <c r="V285" i="14"/>
  <c r="U285" i="14"/>
  <c r="T285" i="14"/>
  <c r="S285" i="14"/>
  <c r="R285" i="14"/>
  <c r="Q285" i="14"/>
  <c r="P285" i="14"/>
  <c r="O285" i="14"/>
  <c r="N285" i="14"/>
  <c r="M285" i="14"/>
  <c r="L285" i="14"/>
  <c r="K285" i="14"/>
  <c r="J285" i="14"/>
  <c r="I285" i="14"/>
  <c r="H285" i="14"/>
  <c r="G285" i="14"/>
  <c r="F285" i="14"/>
  <c r="E285" i="14"/>
  <c r="BI188" i="14"/>
  <c r="BH188" i="14"/>
  <c r="BG188" i="14"/>
  <c r="BF188" i="14"/>
  <c r="BE188" i="14"/>
  <c r="BD188" i="14"/>
  <c r="BC188" i="14"/>
  <c r="BB188" i="14"/>
  <c r="BA188" i="14"/>
  <c r="AZ188" i="14"/>
  <c r="AY188" i="14"/>
  <c r="AX188" i="14"/>
  <c r="AW188" i="14"/>
  <c r="AV188" i="14"/>
  <c r="AU188" i="14"/>
  <c r="AT188" i="14"/>
  <c r="AS188" i="14"/>
  <c r="AR188" i="14"/>
  <c r="AQ188" i="14"/>
  <c r="AP188" i="14"/>
  <c r="AO188" i="14"/>
  <c r="AN188" i="14"/>
  <c r="AM188" i="14"/>
  <c r="AL188" i="14"/>
  <c r="AK188" i="14"/>
  <c r="AJ188" i="14"/>
  <c r="AI188" i="14"/>
  <c r="AH188" i="14"/>
  <c r="AG188" i="14"/>
  <c r="AF188" i="14"/>
  <c r="AE188" i="14"/>
  <c r="AD188" i="14"/>
  <c r="AC188" i="14"/>
  <c r="AB188" i="14"/>
  <c r="AA188" i="14"/>
  <c r="Z188" i="14"/>
  <c r="Y188" i="14"/>
  <c r="X188" i="14"/>
  <c r="W188" i="14"/>
  <c r="V188" i="14"/>
  <c r="U188" i="14"/>
  <c r="T188" i="14"/>
  <c r="S188" i="14"/>
  <c r="R188" i="14"/>
  <c r="Q188" i="14"/>
  <c r="P188" i="14"/>
  <c r="O188" i="14"/>
  <c r="N188" i="14"/>
  <c r="M188" i="14"/>
  <c r="L188" i="14"/>
  <c r="K188" i="14"/>
  <c r="J188" i="14"/>
  <c r="I188" i="14"/>
  <c r="H188" i="14"/>
  <c r="G188" i="14"/>
  <c r="F188" i="14"/>
  <c r="E188" i="14"/>
  <c r="BI91" i="14"/>
  <c r="BH91" i="14"/>
  <c r="BG91" i="14"/>
  <c r="BF91" i="14"/>
  <c r="BE91" i="14"/>
  <c r="BD91" i="14"/>
  <c r="BC91" i="14"/>
  <c r="BB91" i="14"/>
  <c r="BA91" i="14"/>
  <c r="AZ91" i="14"/>
  <c r="AY91" i="14"/>
  <c r="AX91" i="14"/>
  <c r="AW91" i="14"/>
  <c r="AV91" i="14"/>
  <c r="AU91" i="14"/>
  <c r="AT91" i="14"/>
  <c r="AS91" i="14"/>
  <c r="AR91" i="14"/>
  <c r="AQ91" i="14"/>
  <c r="AP91" i="14"/>
  <c r="AO91" i="14"/>
  <c r="AN91" i="14"/>
  <c r="AM91" i="14"/>
  <c r="AL91" i="14"/>
  <c r="AK91" i="14"/>
  <c r="AJ91" i="14"/>
  <c r="AI91" i="14"/>
  <c r="AH91" i="14"/>
  <c r="AG91" i="14"/>
  <c r="AF91" i="14"/>
  <c r="AE91" i="14"/>
  <c r="AD91" i="14"/>
  <c r="AC91" i="14"/>
  <c r="AB91" i="14"/>
  <c r="AA91" i="14"/>
  <c r="Z91" i="14"/>
  <c r="Y91" i="14"/>
  <c r="X91" i="14"/>
  <c r="W91" i="14"/>
  <c r="V91" i="14"/>
  <c r="U91" i="14"/>
  <c r="T91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E91" i="14"/>
  <c r="BI279" i="14"/>
  <c r="BH279" i="14"/>
  <c r="BG279" i="14"/>
  <c r="BF279" i="14"/>
  <c r="BE279" i="14"/>
  <c r="BD279" i="14"/>
  <c r="BC279" i="14"/>
  <c r="BB279" i="14"/>
  <c r="BA279" i="14"/>
  <c r="AZ279" i="14"/>
  <c r="AY279" i="14"/>
  <c r="AX279" i="14"/>
  <c r="AW279" i="14"/>
  <c r="AV279" i="14"/>
  <c r="AU279" i="14"/>
  <c r="AT279" i="14"/>
  <c r="AS279" i="14"/>
  <c r="AR279" i="14"/>
  <c r="AQ279" i="14"/>
  <c r="AP279" i="14"/>
  <c r="AO279" i="14"/>
  <c r="AN279" i="14"/>
  <c r="AM279" i="14"/>
  <c r="AL279" i="14"/>
  <c r="AK279" i="14"/>
  <c r="AJ279" i="14"/>
  <c r="AI279" i="14"/>
  <c r="AH279" i="14"/>
  <c r="AG279" i="14"/>
  <c r="AF279" i="14"/>
  <c r="AE279" i="14"/>
  <c r="AD279" i="14"/>
  <c r="AC279" i="14"/>
  <c r="AB279" i="14"/>
  <c r="AA279" i="14"/>
  <c r="Z279" i="14"/>
  <c r="Y279" i="14"/>
  <c r="X279" i="14"/>
  <c r="W279" i="14"/>
  <c r="V279" i="14"/>
  <c r="U279" i="14"/>
  <c r="T279" i="14"/>
  <c r="S279" i="14"/>
  <c r="R279" i="14"/>
  <c r="Q279" i="14"/>
  <c r="P279" i="14"/>
  <c r="O279" i="14"/>
  <c r="N279" i="14"/>
  <c r="M279" i="14"/>
  <c r="L279" i="14"/>
  <c r="K279" i="14"/>
  <c r="J279" i="14"/>
  <c r="I279" i="14"/>
  <c r="H279" i="14"/>
  <c r="G279" i="14"/>
  <c r="E279" i="14"/>
  <c r="BI275" i="14"/>
  <c r="BH275" i="14"/>
  <c r="BG275" i="14"/>
  <c r="BF275" i="14"/>
  <c r="BE275" i="14"/>
  <c r="BD275" i="14"/>
  <c r="BC275" i="14"/>
  <c r="BB275" i="14"/>
  <c r="BA275" i="14"/>
  <c r="AZ275" i="14"/>
  <c r="AY275" i="14"/>
  <c r="AX275" i="14"/>
  <c r="AW275" i="14"/>
  <c r="AV275" i="14"/>
  <c r="AU275" i="14"/>
  <c r="AT275" i="14"/>
  <c r="AS275" i="14"/>
  <c r="AR275" i="14"/>
  <c r="AQ275" i="14"/>
  <c r="AP275" i="14"/>
  <c r="AO275" i="14"/>
  <c r="AN275" i="14"/>
  <c r="AM275" i="14"/>
  <c r="AL275" i="14"/>
  <c r="AK275" i="14"/>
  <c r="AJ275" i="14"/>
  <c r="AI275" i="14"/>
  <c r="AH275" i="14"/>
  <c r="AG275" i="14"/>
  <c r="AF275" i="14"/>
  <c r="AE275" i="14"/>
  <c r="AD275" i="14"/>
  <c r="AC275" i="14"/>
  <c r="AB275" i="14"/>
  <c r="AA275" i="14"/>
  <c r="Z275" i="14"/>
  <c r="Y275" i="14"/>
  <c r="X275" i="14"/>
  <c r="W275" i="14"/>
  <c r="V275" i="14"/>
  <c r="U275" i="14"/>
  <c r="T275" i="14"/>
  <c r="S275" i="14"/>
  <c r="R275" i="14"/>
  <c r="Q275" i="14"/>
  <c r="P275" i="14"/>
  <c r="O275" i="14"/>
  <c r="N275" i="14"/>
  <c r="M275" i="14"/>
  <c r="L275" i="14"/>
  <c r="K275" i="14"/>
  <c r="J275" i="14"/>
  <c r="I275" i="14"/>
  <c r="H275" i="14"/>
  <c r="G275" i="14"/>
  <c r="E275" i="14"/>
  <c r="BI271" i="14"/>
  <c r="BH271" i="14"/>
  <c r="BG271" i="14"/>
  <c r="BF271" i="14"/>
  <c r="BE271" i="14"/>
  <c r="BD271" i="14"/>
  <c r="BC271" i="14"/>
  <c r="BB271" i="14"/>
  <c r="BA271" i="14"/>
  <c r="AZ271" i="14"/>
  <c r="AY271" i="14"/>
  <c r="AX271" i="14"/>
  <c r="AW271" i="14"/>
  <c r="AV271" i="14"/>
  <c r="AU271" i="14"/>
  <c r="AT271" i="14"/>
  <c r="AS271" i="14"/>
  <c r="AR271" i="14"/>
  <c r="AQ271" i="14"/>
  <c r="AP271" i="14"/>
  <c r="AO271" i="14"/>
  <c r="AN271" i="14"/>
  <c r="AM271" i="14"/>
  <c r="AL271" i="14"/>
  <c r="AK271" i="14"/>
  <c r="AJ271" i="14"/>
  <c r="AI271" i="14"/>
  <c r="AH271" i="14"/>
  <c r="AG271" i="14"/>
  <c r="AF271" i="14"/>
  <c r="AE271" i="14"/>
  <c r="AD271" i="14"/>
  <c r="AC271" i="14"/>
  <c r="AB271" i="14"/>
  <c r="AA271" i="14"/>
  <c r="Z271" i="14"/>
  <c r="Y271" i="14"/>
  <c r="X271" i="14"/>
  <c r="W271" i="14"/>
  <c r="V271" i="14"/>
  <c r="U271" i="14"/>
  <c r="T271" i="14"/>
  <c r="S271" i="14"/>
  <c r="R271" i="14"/>
  <c r="Q271" i="14"/>
  <c r="P271" i="14"/>
  <c r="O271" i="14"/>
  <c r="N271" i="14"/>
  <c r="M271" i="14"/>
  <c r="L271" i="14"/>
  <c r="K271" i="14"/>
  <c r="J271" i="14"/>
  <c r="I271" i="14"/>
  <c r="H271" i="14"/>
  <c r="G271" i="14"/>
  <c r="E271" i="14"/>
  <c r="BI267" i="14"/>
  <c r="BH267" i="14"/>
  <c r="BG267" i="14"/>
  <c r="BF267" i="14"/>
  <c r="BE267" i="14"/>
  <c r="BD267" i="14"/>
  <c r="BC267" i="14"/>
  <c r="BB267" i="14"/>
  <c r="BA267" i="14"/>
  <c r="AZ267" i="14"/>
  <c r="AY267" i="14"/>
  <c r="AX267" i="14"/>
  <c r="AW267" i="14"/>
  <c r="AV267" i="14"/>
  <c r="AU267" i="14"/>
  <c r="AT267" i="14"/>
  <c r="AS267" i="14"/>
  <c r="AR267" i="14"/>
  <c r="AQ267" i="14"/>
  <c r="AP267" i="14"/>
  <c r="AO267" i="14"/>
  <c r="AN267" i="14"/>
  <c r="AM267" i="14"/>
  <c r="AL267" i="14"/>
  <c r="AK267" i="14"/>
  <c r="AJ267" i="14"/>
  <c r="AI267" i="14"/>
  <c r="AH267" i="14"/>
  <c r="AG267" i="14"/>
  <c r="AF267" i="14"/>
  <c r="AE267" i="14"/>
  <c r="AD267" i="14"/>
  <c r="AC267" i="14"/>
  <c r="AB267" i="14"/>
  <c r="AA267" i="14"/>
  <c r="Z267" i="14"/>
  <c r="Y267" i="14"/>
  <c r="X267" i="14"/>
  <c r="W267" i="14"/>
  <c r="V267" i="14"/>
  <c r="U267" i="14"/>
  <c r="T267" i="14"/>
  <c r="S267" i="14"/>
  <c r="R267" i="14"/>
  <c r="Q267" i="14"/>
  <c r="P267" i="14"/>
  <c r="O267" i="14"/>
  <c r="N267" i="14"/>
  <c r="M267" i="14"/>
  <c r="L267" i="14"/>
  <c r="K267" i="14"/>
  <c r="J267" i="14"/>
  <c r="I267" i="14"/>
  <c r="H267" i="14"/>
  <c r="G267" i="14"/>
  <c r="E267" i="14"/>
  <c r="BI261" i="14"/>
  <c r="BH261" i="14"/>
  <c r="BG261" i="14"/>
  <c r="BF261" i="14"/>
  <c r="BE261" i="14"/>
  <c r="BD261" i="14"/>
  <c r="BC261" i="14"/>
  <c r="BB261" i="14"/>
  <c r="BA261" i="14"/>
  <c r="AZ261" i="14"/>
  <c r="AY261" i="14"/>
  <c r="AX261" i="14"/>
  <c r="AW261" i="14"/>
  <c r="AV261" i="14"/>
  <c r="AU261" i="14"/>
  <c r="AT261" i="14"/>
  <c r="AS261" i="14"/>
  <c r="AR261" i="14"/>
  <c r="AQ261" i="14"/>
  <c r="AP261" i="14"/>
  <c r="AO261" i="14"/>
  <c r="AN261" i="14"/>
  <c r="AM261" i="14"/>
  <c r="AL261" i="14"/>
  <c r="AK261" i="14"/>
  <c r="AJ261" i="14"/>
  <c r="AI261" i="14"/>
  <c r="AH261" i="14"/>
  <c r="AG261" i="14"/>
  <c r="AF261" i="14"/>
  <c r="AE261" i="14"/>
  <c r="AD261" i="14"/>
  <c r="AC261" i="14"/>
  <c r="AB261" i="14"/>
  <c r="AA261" i="14"/>
  <c r="Z261" i="14"/>
  <c r="Y261" i="14"/>
  <c r="X261" i="14"/>
  <c r="W261" i="14"/>
  <c r="V261" i="14"/>
  <c r="U261" i="14"/>
  <c r="T261" i="14"/>
  <c r="S261" i="14"/>
  <c r="R261" i="14"/>
  <c r="Q261" i="14"/>
  <c r="P261" i="14"/>
  <c r="O261" i="14"/>
  <c r="N261" i="14"/>
  <c r="M261" i="14"/>
  <c r="L261" i="14"/>
  <c r="K261" i="14"/>
  <c r="J261" i="14"/>
  <c r="I261" i="14"/>
  <c r="H261" i="14"/>
  <c r="G261" i="14"/>
  <c r="E261" i="14"/>
  <c r="BI256" i="14"/>
  <c r="BH256" i="14"/>
  <c r="BG256" i="14"/>
  <c r="BF256" i="14"/>
  <c r="BE256" i="14"/>
  <c r="BD256" i="14"/>
  <c r="BC256" i="14"/>
  <c r="BB256" i="14"/>
  <c r="BA256" i="14"/>
  <c r="AZ256" i="14"/>
  <c r="AY256" i="14"/>
  <c r="AX256" i="14"/>
  <c r="AW256" i="14"/>
  <c r="AV256" i="14"/>
  <c r="AU256" i="14"/>
  <c r="AT256" i="14"/>
  <c r="AS256" i="14"/>
  <c r="AR256" i="14"/>
  <c r="AQ256" i="14"/>
  <c r="AP256" i="14"/>
  <c r="AO256" i="14"/>
  <c r="AN256" i="14"/>
  <c r="AM256" i="14"/>
  <c r="AL256" i="14"/>
  <c r="AK256" i="14"/>
  <c r="AJ256" i="14"/>
  <c r="AI256" i="14"/>
  <c r="AH256" i="14"/>
  <c r="AG256" i="14"/>
  <c r="AF256" i="14"/>
  <c r="AE256" i="14"/>
  <c r="AD256" i="14"/>
  <c r="AC256" i="14"/>
  <c r="AB256" i="14"/>
  <c r="AA256" i="14"/>
  <c r="Z256" i="14"/>
  <c r="Y256" i="14"/>
  <c r="X256" i="14"/>
  <c r="W256" i="14"/>
  <c r="V256" i="14"/>
  <c r="U256" i="14"/>
  <c r="T256" i="14"/>
  <c r="S256" i="14"/>
  <c r="R256" i="14"/>
  <c r="Q256" i="14"/>
  <c r="P256" i="14"/>
  <c r="O256" i="14"/>
  <c r="N256" i="14"/>
  <c r="M256" i="14"/>
  <c r="L256" i="14"/>
  <c r="K256" i="14"/>
  <c r="J256" i="14"/>
  <c r="I256" i="14"/>
  <c r="H256" i="14"/>
  <c r="G256" i="14"/>
  <c r="E256" i="14"/>
  <c r="BI250" i="14"/>
  <c r="BH250" i="14"/>
  <c r="BG250" i="14"/>
  <c r="BF250" i="14"/>
  <c r="BE250" i="14"/>
  <c r="BD250" i="14"/>
  <c r="BC250" i="14"/>
  <c r="BB250" i="14"/>
  <c r="BA250" i="14"/>
  <c r="AZ250" i="14"/>
  <c r="AY250" i="14"/>
  <c r="AX250" i="14"/>
  <c r="AW250" i="14"/>
  <c r="AV250" i="14"/>
  <c r="AU250" i="14"/>
  <c r="AT250" i="14"/>
  <c r="AS250" i="14"/>
  <c r="AR250" i="14"/>
  <c r="AQ250" i="14"/>
  <c r="AP250" i="14"/>
  <c r="AO250" i="14"/>
  <c r="AN250" i="14"/>
  <c r="AM250" i="14"/>
  <c r="AL250" i="14"/>
  <c r="AK250" i="14"/>
  <c r="AJ250" i="14"/>
  <c r="AI250" i="14"/>
  <c r="AH250" i="14"/>
  <c r="AG250" i="14"/>
  <c r="AF250" i="14"/>
  <c r="AE250" i="14"/>
  <c r="AD250" i="14"/>
  <c r="AC250" i="14"/>
  <c r="AB250" i="14"/>
  <c r="AA250" i="14"/>
  <c r="Z250" i="14"/>
  <c r="Y250" i="14"/>
  <c r="X250" i="14"/>
  <c r="W250" i="14"/>
  <c r="V250" i="14"/>
  <c r="U250" i="14"/>
  <c r="T250" i="14"/>
  <c r="S250" i="14"/>
  <c r="R250" i="14"/>
  <c r="Q250" i="14"/>
  <c r="P250" i="14"/>
  <c r="O250" i="14"/>
  <c r="N250" i="14"/>
  <c r="M250" i="14"/>
  <c r="L250" i="14"/>
  <c r="K250" i="14"/>
  <c r="J250" i="14"/>
  <c r="I250" i="14"/>
  <c r="H250" i="14"/>
  <c r="G250" i="14"/>
  <c r="E250" i="14"/>
  <c r="BI249" i="14"/>
  <c r="BH249" i="14"/>
  <c r="BG249" i="14"/>
  <c r="BF249" i="14"/>
  <c r="BE249" i="14"/>
  <c r="BD249" i="14"/>
  <c r="BC249" i="14"/>
  <c r="BB249" i="14"/>
  <c r="BA249" i="14"/>
  <c r="AZ249" i="14"/>
  <c r="AY249" i="14"/>
  <c r="AX249" i="14"/>
  <c r="AW249" i="14"/>
  <c r="AV249" i="14"/>
  <c r="AU249" i="14"/>
  <c r="AT249" i="14"/>
  <c r="AS249" i="14"/>
  <c r="AR249" i="14"/>
  <c r="AQ249" i="14"/>
  <c r="AP249" i="14"/>
  <c r="AO249" i="14"/>
  <c r="AN249" i="14"/>
  <c r="AM249" i="14"/>
  <c r="AL249" i="14"/>
  <c r="AK249" i="14"/>
  <c r="AJ249" i="14"/>
  <c r="AI249" i="14"/>
  <c r="AH249" i="14"/>
  <c r="AG249" i="14"/>
  <c r="AF249" i="14"/>
  <c r="AE249" i="14"/>
  <c r="AD249" i="14"/>
  <c r="AC249" i="14"/>
  <c r="AB249" i="14"/>
  <c r="AA249" i="14"/>
  <c r="Z249" i="14"/>
  <c r="Y249" i="14"/>
  <c r="X249" i="14"/>
  <c r="W249" i="14"/>
  <c r="V249" i="14"/>
  <c r="U249" i="14"/>
  <c r="T249" i="14"/>
  <c r="S249" i="14"/>
  <c r="R249" i="14"/>
  <c r="Q249" i="14"/>
  <c r="P249" i="14"/>
  <c r="O249" i="14"/>
  <c r="N249" i="14"/>
  <c r="M249" i="14"/>
  <c r="L249" i="14"/>
  <c r="K249" i="14"/>
  <c r="J249" i="14"/>
  <c r="I249" i="14"/>
  <c r="H249" i="14"/>
  <c r="G249" i="14"/>
  <c r="E249" i="14"/>
  <c r="BI246" i="14"/>
  <c r="BH246" i="14"/>
  <c r="BG246" i="14"/>
  <c r="BF246" i="14"/>
  <c r="BE246" i="14"/>
  <c r="BD246" i="14"/>
  <c r="BC246" i="14"/>
  <c r="BB246" i="14"/>
  <c r="BA246" i="14"/>
  <c r="AZ246" i="14"/>
  <c r="AY246" i="14"/>
  <c r="AX246" i="14"/>
  <c r="AW246" i="14"/>
  <c r="AV246" i="14"/>
  <c r="AU246" i="14"/>
  <c r="AT246" i="14"/>
  <c r="AS246" i="14"/>
  <c r="AR246" i="14"/>
  <c r="AQ246" i="14"/>
  <c r="AP246" i="14"/>
  <c r="AO246" i="14"/>
  <c r="AN246" i="14"/>
  <c r="AM246" i="14"/>
  <c r="AL246" i="14"/>
  <c r="AK246" i="14"/>
  <c r="AJ246" i="14"/>
  <c r="AI246" i="14"/>
  <c r="AH246" i="14"/>
  <c r="AG246" i="14"/>
  <c r="AF246" i="14"/>
  <c r="AE246" i="14"/>
  <c r="AD246" i="14"/>
  <c r="AC246" i="14"/>
  <c r="AB246" i="14"/>
  <c r="AA246" i="14"/>
  <c r="Z246" i="14"/>
  <c r="Y246" i="14"/>
  <c r="X246" i="14"/>
  <c r="W246" i="14"/>
  <c r="V246" i="14"/>
  <c r="U246" i="14"/>
  <c r="T246" i="14"/>
  <c r="S246" i="14"/>
  <c r="R246" i="14"/>
  <c r="Q246" i="14"/>
  <c r="P246" i="14"/>
  <c r="O246" i="14"/>
  <c r="N246" i="14"/>
  <c r="M246" i="14"/>
  <c r="L246" i="14"/>
  <c r="K246" i="14"/>
  <c r="J246" i="14"/>
  <c r="I246" i="14"/>
  <c r="H246" i="14"/>
  <c r="G246" i="14"/>
  <c r="E246" i="14"/>
  <c r="BI245" i="14"/>
  <c r="BH245" i="14"/>
  <c r="BG245" i="14"/>
  <c r="BF245" i="14"/>
  <c r="BE245" i="14"/>
  <c r="BD245" i="14"/>
  <c r="BC245" i="14"/>
  <c r="BB245" i="14"/>
  <c r="BA245" i="14"/>
  <c r="AZ245" i="14"/>
  <c r="AY245" i="14"/>
  <c r="AX245" i="14"/>
  <c r="AW245" i="14"/>
  <c r="AV245" i="14"/>
  <c r="AU245" i="14"/>
  <c r="AT245" i="14"/>
  <c r="AS245" i="14"/>
  <c r="AR245" i="14"/>
  <c r="AQ245" i="14"/>
  <c r="AP245" i="14"/>
  <c r="AO245" i="14"/>
  <c r="AN245" i="14"/>
  <c r="AM245" i="14"/>
  <c r="AL245" i="14"/>
  <c r="AK245" i="14"/>
  <c r="AJ245" i="14"/>
  <c r="AI245" i="14"/>
  <c r="AH245" i="14"/>
  <c r="AG245" i="14"/>
  <c r="AF245" i="14"/>
  <c r="AE245" i="14"/>
  <c r="AD245" i="14"/>
  <c r="AC245" i="14"/>
  <c r="AB245" i="14"/>
  <c r="AA245" i="14"/>
  <c r="Z245" i="14"/>
  <c r="Y245" i="14"/>
  <c r="X245" i="14"/>
  <c r="W245" i="14"/>
  <c r="V245" i="14"/>
  <c r="U245" i="14"/>
  <c r="T245" i="14"/>
  <c r="S245" i="14"/>
  <c r="R245" i="14"/>
  <c r="Q245" i="14"/>
  <c r="P245" i="14"/>
  <c r="O245" i="14"/>
  <c r="N245" i="14"/>
  <c r="M245" i="14"/>
  <c r="L245" i="14"/>
  <c r="K245" i="14"/>
  <c r="J245" i="14"/>
  <c r="I245" i="14"/>
  <c r="H245" i="14"/>
  <c r="G245" i="14"/>
  <c r="E245" i="14"/>
  <c r="I242" i="14"/>
  <c r="G242" i="14"/>
  <c r="F242" i="14"/>
  <c r="E242" i="14"/>
  <c r="I239" i="14"/>
  <c r="G239" i="14"/>
  <c r="F239" i="14"/>
  <c r="E239" i="14"/>
  <c r="I238" i="14"/>
  <c r="H238" i="14"/>
  <c r="G238" i="14"/>
  <c r="F238" i="14"/>
  <c r="E238" i="14"/>
  <c r="BI234" i="14"/>
  <c r="BH234" i="14"/>
  <c r="BG234" i="14"/>
  <c r="BF234" i="14"/>
  <c r="BE234" i="14"/>
  <c r="BD234" i="14"/>
  <c r="BC234" i="14"/>
  <c r="BB234" i="14"/>
  <c r="BA234" i="14"/>
  <c r="AZ234" i="14"/>
  <c r="AY234" i="14"/>
  <c r="AX234" i="14"/>
  <c r="AW234" i="14"/>
  <c r="AV234" i="14"/>
  <c r="AU234" i="14"/>
  <c r="AT234" i="14"/>
  <c r="AS234" i="14"/>
  <c r="AR234" i="14"/>
  <c r="AQ234" i="14"/>
  <c r="AP234" i="14"/>
  <c r="AO234" i="14"/>
  <c r="AN234" i="14"/>
  <c r="AM234" i="14"/>
  <c r="AL234" i="14"/>
  <c r="AK234" i="14"/>
  <c r="AJ234" i="14"/>
  <c r="AI234" i="14"/>
  <c r="AH234" i="14"/>
  <c r="AG234" i="14"/>
  <c r="AF234" i="14"/>
  <c r="AE234" i="14"/>
  <c r="AD234" i="14"/>
  <c r="AC234" i="14"/>
  <c r="AB234" i="14"/>
  <c r="AA234" i="14"/>
  <c r="Z234" i="14"/>
  <c r="Y234" i="14"/>
  <c r="X234" i="14"/>
  <c r="W234" i="14"/>
  <c r="V234" i="14"/>
  <c r="U234" i="14"/>
  <c r="T234" i="14"/>
  <c r="S234" i="14"/>
  <c r="R234" i="14"/>
  <c r="Q234" i="14"/>
  <c r="P234" i="14"/>
  <c r="O234" i="14"/>
  <c r="N234" i="14"/>
  <c r="M234" i="14"/>
  <c r="L234" i="14"/>
  <c r="K234" i="14"/>
  <c r="J234" i="14"/>
  <c r="I234" i="14"/>
  <c r="H234" i="14"/>
  <c r="G234" i="14"/>
  <c r="F234" i="14"/>
  <c r="E234" i="14"/>
  <c r="BI233" i="14"/>
  <c r="BH233" i="14"/>
  <c r="BG233" i="14"/>
  <c r="BF233" i="14"/>
  <c r="BE233" i="14"/>
  <c r="BD233" i="14"/>
  <c r="BC233" i="14"/>
  <c r="BB233" i="14"/>
  <c r="BA233" i="14"/>
  <c r="AZ233" i="14"/>
  <c r="AY233" i="14"/>
  <c r="AX233" i="14"/>
  <c r="AW233" i="14"/>
  <c r="AV233" i="14"/>
  <c r="AU233" i="14"/>
  <c r="AT233" i="14"/>
  <c r="AS233" i="14"/>
  <c r="AR233" i="14"/>
  <c r="AQ233" i="14"/>
  <c r="AP233" i="14"/>
  <c r="AO233" i="14"/>
  <c r="AN233" i="14"/>
  <c r="AM233" i="14"/>
  <c r="AL233" i="14"/>
  <c r="AK233" i="14"/>
  <c r="AJ233" i="14"/>
  <c r="AI233" i="14"/>
  <c r="AH233" i="14"/>
  <c r="AG233" i="14"/>
  <c r="AF233" i="14"/>
  <c r="AE233" i="14"/>
  <c r="AD233" i="14"/>
  <c r="AC233" i="14"/>
  <c r="AB233" i="14"/>
  <c r="AA233" i="14"/>
  <c r="Z233" i="14"/>
  <c r="Y233" i="14"/>
  <c r="X233" i="14"/>
  <c r="W233" i="14"/>
  <c r="V233" i="14"/>
  <c r="U233" i="14"/>
  <c r="T233" i="14"/>
  <c r="S233" i="14"/>
  <c r="R233" i="14"/>
  <c r="Q233" i="14"/>
  <c r="P233" i="14"/>
  <c r="O233" i="14"/>
  <c r="N233" i="14"/>
  <c r="M233" i="14"/>
  <c r="L233" i="14"/>
  <c r="K233" i="14"/>
  <c r="J233" i="14"/>
  <c r="I233" i="14"/>
  <c r="H233" i="14"/>
  <c r="G233" i="14"/>
  <c r="F233" i="14"/>
  <c r="E233" i="14"/>
  <c r="BI137" i="14"/>
  <c r="BH137" i="14"/>
  <c r="BG137" i="14"/>
  <c r="BF137" i="14"/>
  <c r="BE137" i="14"/>
  <c r="BD137" i="14"/>
  <c r="BC137" i="14"/>
  <c r="BB137" i="14"/>
  <c r="BA137" i="14"/>
  <c r="AZ137" i="14"/>
  <c r="AY137" i="14"/>
  <c r="AX137" i="14"/>
  <c r="AW137" i="14"/>
  <c r="AV137" i="14"/>
  <c r="AU137" i="14"/>
  <c r="AT137" i="14"/>
  <c r="AS137" i="14"/>
  <c r="AR137" i="14"/>
  <c r="AQ137" i="14"/>
  <c r="AP137" i="14"/>
  <c r="AO137" i="14"/>
  <c r="AN137" i="14"/>
  <c r="AM137" i="14"/>
  <c r="AL137" i="14"/>
  <c r="AK137" i="14"/>
  <c r="AJ137" i="14"/>
  <c r="AI137" i="14"/>
  <c r="AH137" i="14"/>
  <c r="AG137" i="14"/>
  <c r="AF137" i="14"/>
  <c r="AE137" i="14"/>
  <c r="AD137" i="14"/>
  <c r="AC137" i="14"/>
  <c r="AB137" i="14"/>
  <c r="AA137" i="14"/>
  <c r="Z137" i="14"/>
  <c r="Y137" i="14"/>
  <c r="X137" i="14"/>
  <c r="W137" i="14"/>
  <c r="V137" i="14"/>
  <c r="U137" i="14"/>
  <c r="T137" i="14"/>
  <c r="S137" i="14"/>
  <c r="R137" i="14"/>
  <c r="Q137" i="14"/>
  <c r="P137" i="14"/>
  <c r="O137" i="14"/>
  <c r="N137" i="14"/>
  <c r="M137" i="14"/>
  <c r="L137" i="14"/>
  <c r="K137" i="14"/>
  <c r="J137" i="14"/>
  <c r="I137" i="14"/>
  <c r="H137" i="14"/>
  <c r="G137" i="14"/>
  <c r="F137" i="14"/>
  <c r="E137" i="14"/>
  <c r="BI136" i="14"/>
  <c r="BH136" i="14"/>
  <c r="BG136" i="14"/>
  <c r="BF136" i="14"/>
  <c r="BE136" i="14"/>
  <c r="BD136" i="14"/>
  <c r="BC136" i="14"/>
  <c r="BB136" i="14"/>
  <c r="BA136" i="14"/>
  <c r="AZ136" i="14"/>
  <c r="AY136" i="14"/>
  <c r="AX136" i="14"/>
  <c r="AW136" i="14"/>
  <c r="AV136" i="14"/>
  <c r="AU136" i="14"/>
  <c r="AT136" i="14"/>
  <c r="AS136" i="14"/>
  <c r="AR136" i="14"/>
  <c r="AQ136" i="14"/>
  <c r="AP136" i="14"/>
  <c r="AO136" i="14"/>
  <c r="AN136" i="14"/>
  <c r="AM136" i="14"/>
  <c r="AL136" i="14"/>
  <c r="AK136" i="14"/>
  <c r="AJ136" i="14"/>
  <c r="AI136" i="14"/>
  <c r="AH136" i="14"/>
  <c r="AG136" i="14"/>
  <c r="AF136" i="14"/>
  <c r="AE136" i="14"/>
  <c r="AD136" i="14"/>
  <c r="AC136" i="14"/>
  <c r="AB136" i="14"/>
  <c r="AA136" i="14"/>
  <c r="Z136" i="14"/>
  <c r="Y136" i="14"/>
  <c r="X136" i="14"/>
  <c r="W136" i="14"/>
  <c r="V136" i="14"/>
  <c r="U136" i="14"/>
  <c r="T136" i="14"/>
  <c r="S136" i="14"/>
  <c r="R136" i="14"/>
  <c r="Q136" i="14"/>
  <c r="P136" i="14"/>
  <c r="O136" i="14"/>
  <c r="N136" i="14"/>
  <c r="M136" i="14"/>
  <c r="L136" i="14"/>
  <c r="K136" i="14"/>
  <c r="J136" i="14"/>
  <c r="I136" i="14"/>
  <c r="H136" i="14"/>
  <c r="G136" i="14"/>
  <c r="F136" i="14"/>
  <c r="E136" i="14"/>
  <c r="BI227" i="14"/>
  <c r="BH227" i="14"/>
  <c r="BG227" i="14"/>
  <c r="BF227" i="14"/>
  <c r="BE227" i="14"/>
  <c r="BD227" i="14"/>
  <c r="BC227" i="14"/>
  <c r="BB227" i="14"/>
  <c r="BA227" i="14"/>
  <c r="AZ227" i="14"/>
  <c r="AY227" i="14"/>
  <c r="AX227" i="14"/>
  <c r="AW227" i="14"/>
  <c r="AV227" i="14"/>
  <c r="AU227" i="14"/>
  <c r="AT227" i="14"/>
  <c r="AS227" i="14"/>
  <c r="AR227" i="14"/>
  <c r="AQ227" i="14"/>
  <c r="AP227" i="14"/>
  <c r="AO227" i="14"/>
  <c r="AN227" i="14"/>
  <c r="AM227" i="14"/>
  <c r="AL227" i="14"/>
  <c r="AK227" i="14"/>
  <c r="AJ227" i="14"/>
  <c r="AI227" i="14"/>
  <c r="AH227" i="14"/>
  <c r="AG227" i="14"/>
  <c r="AF227" i="14"/>
  <c r="AE227" i="14"/>
  <c r="AD227" i="14"/>
  <c r="AC227" i="14"/>
  <c r="AB227" i="14"/>
  <c r="AA227" i="14"/>
  <c r="Z227" i="14"/>
  <c r="Y227" i="14"/>
  <c r="X227" i="14"/>
  <c r="W227" i="14"/>
  <c r="V227" i="14"/>
  <c r="U227" i="14"/>
  <c r="T227" i="14"/>
  <c r="S227" i="14"/>
  <c r="R227" i="14"/>
  <c r="Q227" i="14"/>
  <c r="P227" i="14"/>
  <c r="O227" i="14"/>
  <c r="N227" i="14"/>
  <c r="M227" i="14"/>
  <c r="L227" i="14"/>
  <c r="K227" i="14"/>
  <c r="J227" i="14"/>
  <c r="I227" i="14"/>
  <c r="H227" i="14"/>
  <c r="G227" i="14"/>
  <c r="E227" i="14"/>
  <c r="I224" i="14"/>
  <c r="G224" i="14"/>
  <c r="F224" i="14"/>
  <c r="E224" i="14"/>
  <c r="I220" i="14"/>
  <c r="G220" i="14"/>
  <c r="F220" i="14"/>
  <c r="E220" i="14"/>
  <c r="BI217" i="14"/>
  <c r="BH217" i="14"/>
  <c r="BG217" i="14"/>
  <c r="BF217" i="14"/>
  <c r="BE217" i="14"/>
  <c r="BD217" i="14"/>
  <c r="BC217" i="14"/>
  <c r="BB217" i="14"/>
  <c r="BA217" i="14"/>
  <c r="AZ217" i="14"/>
  <c r="AY217" i="14"/>
  <c r="AX217" i="14"/>
  <c r="AW217" i="14"/>
  <c r="AV217" i="14"/>
  <c r="AU217" i="14"/>
  <c r="AT217" i="14"/>
  <c r="AS217" i="14"/>
  <c r="AR217" i="14"/>
  <c r="AQ217" i="14"/>
  <c r="AP217" i="14"/>
  <c r="AO217" i="14"/>
  <c r="AN217" i="14"/>
  <c r="AM217" i="14"/>
  <c r="AL217" i="14"/>
  <c r="AK217" i="14"/>
  <c r="AJ217" i="14"/>
  <c r="AI217" i="14"/>
  <c r="AH217" i="14"/>
  <c r="AG217" i="14"/>
  <c r="AF217" i="14"/>
  <c r="AE217" i="14"/>
  <c r="AD217" i="14"/>
  <c r="AC217" i="14"/>
  <c r="AB217" i="14"/>
  <c r="AA217" i="14"/>
  <c r="Z217" i="14"/>
  <c r="Y217" i="14"/>
  <c r="X217" i="14"/>
  <c r="W217" i="14"/>
  <c r="V217" i="14"/>
  <c r="U217" i="14"/>
  <c r="T217" i="14"/>
  <c r="S217" i="14"/>
  <c r="R217" i="14"/>
  <c r="Q217" i="14"/>
  <c r="P217" i="14"/>
  <c r="O217" i="14"/>
  <c r="N217" i="14"/>
  <c r="M217" i="14"/>
  <c r="L217" i="14"/>
  <c r="K217" i="14"/>
  <c r="J217" i="14"/>
  <c r="I217" i="14"/>
  <c r="G217" i="14"/>
  <c r="F217" i="14"/>
  <c r="E217" i="14"/>
  <c r="BI216" i="14"/>
  <c r="BH216" i="14"/>
  <c r="BG216" i="14"/>
  <c r="BG218" i="14" s="1"/>
  <c r="BG220" i="14" s="1"/>
  <c r="BF216" i="14"/>
  <c r="BE216" i="14"/>
  <c r="BD216" i="14"/>
  <c r="BC216" i="14"/>
  <c r="BC218" i="14" s="1"/>
  <c r="BC220" i="14" s="1"/>
  <c r="BB216" i="14"/>
  <c r="BA216" i="14"/>
  <c r="AZ216" i="14"/>
  <c r="AY216" i="14"/>
  <c r="AY218" i="14" s="1"/>
  <c r="AY220" i="14" s="1"/>
  <c r="AX216" i="14"/>
  <c r="AW216" i="14"/>
  <c r="AV216" i="14"/>
  <c r="AU216" i="14"/>
  <c r="AU218" i="14" s="1"/>
  <c r="AU220" i="14" s="1"/>
  <c r="AT216" i="14"/>
  <c r="AS216" i="14"/>
  <c r="AR216" i="14"/>
  <c r="AQ216" i="14"/>
  <c r="AQ218" i="14" s="1"/>
  <c r="AQ220" i="14" s="1"/>
  <c r="AP216" i="14"/>
  <c r="AO216" i="14"/>
  <c r="AN216" i="14"/>
  <c r="AM216" i="14"/>
  <c r="AM218" i="14" s="1"/>
  <c r="AM220" i="14" s="1"/>
  <c r="AL216" i="14"/>
  <c r="AK216" i="14"/>
  <c r="AJ216" i="14"/>
  <c r="AI216" i="14"/>
  <c r="AI218" i="14" s="1"/>
  <c r="AI220" i="14" s="1"/>
  <c r="AH216" i="14"/>
  <c r="AG216" i="14"/>
  <c r="AF216" i="14"/>
  <c r="AE216" i="14"/>
  <c r="AE218" i="14" s="1"/>
  <c r="AE220" i="14" s="1"/>
  <c r="AD216" i="14"/>
  <c r="AC216" i="14"/>
  <c r="AB216" i="14"/>
  <c r="AA216" i="14"/>
  <c r="AA218" i="14" s="1"/>
  <c r="AA220" i="14" s="1"/>
  <c r="Z216" i="14"/>
  <c r="Y216" i="14"/>
  <c r="X216" i="14"/>
  <c r="W216" i="14"/>
  <c r="W218" i="14" s="1"/>
  <c r="W220" i="14" s="1"/>
  <c r="V216" i="14"/>
  <c r="U216" i="14"/>
  <c r="T216" i="14"/>
  <c r="S216" i="14"/>
  <c r="S218" i="14" s="1"/>
  <c r="S220" i="14" s="1"/>
  <c r="R216" i="14"/>
  <c r="Q216" i="14"/>
  <c r="P216" i="14"/>
  <c r="O216" i="14"/>
  <c r="O218" i="14" s="1"/>
  <c r="O220" i="14" s="1"/>
  <c r="N216" i="14"/>
  <c r="M216" i="14"/>
  <c r="L216" i="14"/>
  <c r="K216" i="14"/>
  <c r="K218" i="14" s="1"/>
  <c r="K220" i="14" s="1"/>
  <c r="J216" i="14"/>
  <c r="I216" i="14"/>
  <c r="G216" i="14"/>
  <c r="F216" i="14"/>
  <c r="E216" i="14"/>
  <c r="BI214" i="14"/>
  <c r="BH214" i="14"/>
  <c r="BG214" i="14"/>
  <c r="BF214" i="14"/>
  <c r="BE214" i="14"/>
  <c r="BD214" i="14"/>
  <c r="BC214" i="14"/>
  <c r="BB214" i="14"/>
  <c r="BA214" i="14"/>
  <c r="AZ214" i="14"/>
  <c r="AY214" i="14"/>
  <c r="AX214" i="14"/>
  <c r="AW214" i="14"/>
  <c r="AV214" i="14"/>
  <c r="AU214" i="14"/>
  <c r="AT214" i="14"/>
  <c r="AS214" i="14"/>
  <c r="AR214" i="14"/>
  <c r="AQ214" i="14"/>
  <c r="AP214" i="14"/>
  <c r="AO214" i="14"/>
  <c r="AN214" i="14"/>
  <c r="AM214" i="14"/>
  <c r="AL214" i="14"/>
  <c r="AK214" i="14"/>
  <c r="AJ214" i="14"/>
  <c r="AI214" i="14"/>
  <c r="AH214" i="14"/>
  <c r="AG214" i="14"/>
  <c r="AF214" i="14"/>
  <c r="AE214" i="14"/>
  <c r="AD214" i="14"/>
  <c r="AC214" i="14"/>
  <c r="AB214" i="14"/>
  <c r="AA214" i="14"/>
  <c r="Z214" i="14"/>
  <c r="Y214" i="14"/>
  <c r="X214" i="14"/>
  <c r="W214" i="14"/>
  <c r="V214" i="14"/>
  <c r="U214" i="14"/>
  <c r="T214" i="14"/>
  <c r="S214" i="14"/>
  <c r="R214" i="14"/>
  <c r="Q214" i="14"/>
  <c r="P214" i="14"/>
  <c r="O214" i="14"/>
  <c r="N214" i="14"/>
  <c r="M214" i="14"/>
  <c r="L214" i="14"/>
  <c r="K214" i="14"/>
  <c r="J214" i="14"/>
  <c r="I214" i="14"/>
  <c r="H214" i="14"/>
  <c r="G214" i="14"/>
  <c r="F214" i="14"/>
  <c r="E214" i="14"/>
  <c r="BI212" i="14"/>
  <c r="BH212" i="14"/>
  <c r="BG212" i="14"/>
  <c r="BF212" i="14"/>
  <c r="BE212" i="14"/>
  <c r="BD212" i="14"/>
  <c r="BC212" i="14"/>
  <c r="BB212" i="14"/>
  <c r="BA212" i="14"/>
  <c r="AZ212" i="14"/>
  <c r="AY212" i="14"/>
  <c r="AX212" i="14"/>
  <c r="AW212" i="14"/>
  <c r="AV212" i="14"/>
  <c r="AU212" i="14"/>
  <c r="AT212" i="14"/>
  <c r="AS212" i="14"/>
  <c r="AR212" i="14"/>
  <c r="AQ212" i="14"/>
  <c r="AP212" i="14"/>
  <c r="AO212" i="14"/>
  <c r="AN212" i="14"/>
  <c r="AM212" i="14"/>
  <c r="AL212" i="14"/>
  <c r="AK212" i="14"/>
  <c r="AJ212" i="14"/>
  <c r="AI212" i="14"/>
  <c r="AH212" i="14"/>
  <c r="AG212" i="14"/>
  <c r="AF212" i="14"/>
  <c r="AE212" i="14"/>
  <c r="AD212" i="14"/>
  <c r="AC212" i="14"/>
  <c r="AB212" i="14"/>
  <c r="AA212" i="14"/>
  <c r="Z212" i="14"/>
  <c r="Y212" i="14"/>
  <c r="X212" i="14"/>
  <c r="W212" i="14"/>
  <c r="V212" i="14"/>
  <c r="U212" i="14"/>
  <c r="T212" i="14"/>
  <c r="S212" i="14"/>
  <c r="R212" i="14"/>
  <c r="Q212" i="14"/>
  <c r="P212" i="14"/>
  <c r="O212" i="14"/>
  <c r="N212" i="14"/>
  <c r="M212" i="14"/>
  <c r="L212" i="14"/>
  <c r="K212" i="14"/>
  <c r="J212" i="14"/>
  <c r="I212" i="14"/>
  <c r="H212" i="14"/>
  <c r="G212" i="14"/>
  <c r="F212" i="14"/>
  <c r="E212" i="14"/>
  <c r="BI262" i="14"/>
  <c r="BH262" i="14"/>
  <c r="BG262" i="14"/>
  <c r="BF262" i="14"/>
  <c r="BE262" i="14"/>
  <c r="BD262" i="14"/>
  <c r="BC262" i="14"/>
  <c r="BB262" i="14"/>
  <c r="BA262" i="14"/>
  <c r="AZ262" i="14"/>
  <c r="AY262" i="14"/>
  <c r="AX262" i="14"/>
  <c r="AW262" i="14"/>
  <c r="AV262" i="14"/>
  <c r="AU262" i="14"/>
  <c r="AT262" i="14"/>
  <c r="AS262" i="14"/>
  <c r="AR262" i="14"/>
  <c r="AQ262" i="14"/>
  <c r="AP262" i="14"/>
  <c r="AO262" i="14"/>
  <c r="AN262" i="14"/>
  <c r="AM262" i="14"/>
  <c r="AL262" i="14"/>
  <c r="AK262" i="14"/>
  <c r="AJ262" i="14"/>
  <c r="AI262" i="14"/>
  <c r="AH262" i="14"/>
  <c r="AG262" i="14"/>
  <c r="AF262" i="14"/>
  <c r="AE262" i="14"/>
  <c r="AD262" i="14"/>
  <c r="AC262" i="14"/>
  <c r="AB262" i="14"/>
  <c r="AA262" i="14"/>
  <c r="Z262" i="14"/>
  <c r="Y262" i="14"/>
  <c r="X262" i="14"/>
  <c r="W262" i="14"/>
  <c r="V262" i="14"/>
  <c r="U262" i="14"/>
  <c r="T262" i="14"/>
  <c r="S262" i="14"/>
  <c r="R262" i="14"/>
  <c r="Q262" i="14"/>
  <c r="P262" i="14"/>
  <c r="O262" i="14"/>
  <c r="N262" i="14"/>
  <c r="M262" i="14"/>
  <c r="L262" i="14"/>
  <c r="K262" i="14"/>
  <c r="J262" i="14"/>
  <c r="I262" i="14"/>
  <c r="H262" i="14"/>
  <c r="G262" i="14"/>
  <c r="F262" i="14"/>
  <c r="E262" i="14"/>
  <c r="BI260" i="14"/>
  <c r="BH260" i="14"/>
  <c r="BG260" i="14"/>
  <c r="BF260" i="14"/>
  <c r="BE260" i="14"/>
  <c r="BD260" i="14"/>
  <c r="BC260" i="14"/>
  <c r="BB260" i="14"/>
  <c r="BA260" i="14"/>
  <c r="AZ260" i="14"/>
  <c r="AY260" i="14"/>
  <c r="AX260" i="14"/>
  <c r="AW260" i="14"/>
  <c r="AV260" i="14"/>
  <c r="AU260" i="14"/>
  <c r="AT260" i="14"/>
  <c r="AS260" i="14"/>
  <c r="AR260" i="14"/>
  <c r="AQ260" i="14"/>
  <c r="AP260" i="14"/>
  <c r="AO260" i="14"/>
  <c r="AN260" i="14"/>
  <c r="AM260" i="14"/>
  <c r="AL260" i="14"/>
  <c r="AK260" i="14"/>
  <c r="AJ260" i="14"/>
  <c r="AI260" i="14"/>
  <c r="AH260" i="14"/>
  <c r="AG260" i="14"/>
  <c r="AF260" i="14"/>
  <c r="AE260" i="14"/>
  <c r="AD260" i="14"/>
  <c r="AC260" i="14"/>
  <c r="AB260" i="14"/>
  <c r="AA260" i="14"/>
  <c r="Z260" i="14"/>
  <c r="Y260" i="14"/>
  <c r="X260" i="14"/>
  <c r="W260" i="14"/>
  <c r="V260" i="14"/>
  <c r="U260" i="14"/>
  <c r="T260" i="14"/>
  <c r="S260" i="14"/>
  <c r="R260" i="14"/>
  <c r="Q260" i="14"/>
  <c r="P260" i="14"/>
  <c r="O260" i="14"/>
  <c r="N260" i="14"/>
  <c r="M260" i="14"/>
  <c r="L260" i="14"/>
  <c r="K260" i="14"/>
  <c r="J260" i="14"/>
  <c r="I260" i="14"/>
  <c r="H260" i="14"/>
  <c r="G260" i="14"/>
  <c r="F260" i="14"/>
  <c r="E260" i="14"/>
  <c r="BI257" i="14"/>
  <c r="BH257" i="14"/>
  <c r="BG257" i="14"/>
  <c r="BF257" i="14"/>
  <c r="BE257" i="14"/>
  <c r="BD257" i="14"/>
  <c r="BC257" i="14"/>
  <c r="BB257" i="14"/>
  <c r="BA257" i="14"/>
  <c r="AZ257" i="14"/>
  <c r="AY257" i="14"/>
  <c r="AX257" i="14"/>
  <c r="AW257" i="14"/>
  <c r="AV257" i="14"/>
  <c r="AU257" i="14"/>
  <c r="AT257" i="14"/>
  <c r="AS257" i="14"/>
  <c r="AR257" i="14"/>
  <c r="AQ257" i="14"/>
  <c r="AP257" i="14"/>
  <c r="AO257" i="14"/>
  <c r="AN257" i="14"/>
  <c r="AM257" i="14"/>
  <c r="AL257" i="14"/>
  <c r="AK257" i="14"/>
  <c r="AJ257" i="14"/>
  <c r="AI257" i="14"/>
  <c r="AH257" i="14"/>
  <c r="AG257" i="14"/>
  <c r="AF257" i="14"/>
  <c r="AE257" i="14"/>
  <c r="AD257" i="14"/>
  <c r="AC257" i="14"/>
  <c r="AB257" i="14"/>
  <c r="AA257" i="14"/>
  <c r="Z257" i="14"/>
  <c r="Y257" i="14"/>
  <c r="X257" i="14"/>
  <c r="W257" i="14"/>
  <c r="V257" i="14"/>
  <c r="U257" i="14"/>
  <c r="T257" i="14"/>
  <c r="S257" i="14"/>
  <c r="R257" i="14"/>
  <c r="Q257" i="14"/>
  <c r="P257" i="14"/>
  <c r="O257" i="14"/>
  <c r="N257" i="14"/>
  <c r="M257" i="14"/>
  <c r="L257" i="14"/>
  <c r="K257" i="14"/>
  <c r="J257" i="14"/>
  <c r="I257" i="14"/>
  <c r="H257" i="14"/>
  <c r="G257" i="14"/>
  <c r="F257" i="14"/>
  <c r="E257" i="14"/>
  <c r="BI255" i="14"/>
  <c r="BH255" i="14"/>
  <c r="BG255" i="14"/>
  <c r="BF255" i="14"/>
  <c r="BE255" i="14"/>
  <c r="BD255" i="14"/>
  <c r="BC255" i="14"/>
  <c r="BB255" i="14"/>
  <c r="BA255" i="14"/>
  <c r="AZ255" i="14"/>
  <c r="AY255" i="14"/>
  <c r="AX255" i="14"/>
  <c r="AW255" i="14"/>
  <c r="AV255" i="14"/>
  <c r="AU255" i="14"/>
  <c r="AT255" i="14"/>
  <c r="AS255" i="14"/>
  <c r="AR255" i="14"/>
  <c r="AQ255" i="14"/>
  <c r="AP255" i="14"/>
  <c r="AO255" i="14"/>
  <c r="AN255" i="14"/>
  <c r="AM255" i="14"/>
  <c r="AL255" i="14"/>
  <c r="AK255" i="14"/>
  <c r="AJ255" i="14"/>
  <c r="AI255" i="14"/>
  <c r="AH255" i="14"/>
  <c r="AG255" i="14"/>
  <c r="AF255" i="14"/>
  <c r="AE255" i="14"/>
  <c r="AD255" i="14"/>
  <c r="AC255" i="14"/>
  <c r="AB255" i="14"/>
  <c r="AA255" i="14"/>
  <c r="Z255" i="14"/>
  <c r="Y255" i="14"/>
  <c r="X255" i="14"/>
  <c r="W255" i="14"/>
  <c r="V255" i="14"/>
  <c r="U255" i="14"/>
  <c r="T255" i="14"/>
  <c r="S255" i="14"/>
  <c r="R255" i="14"/>
  <c r="Q255" i="14"/>
  <c r="P255" i="14"/>
  <c r="O255" i="14"/>
  <c r="N255" i="14"/>
  <c r="M255" i="14"/>
  <c r="L255" i="14"/>
  <c r="K255" i="14"/>
  <c r="J255" i="14"/>
  <c r="I255" i="14"/>
  <c r="H255" i="14"/>
  <c r="G255" i="14"/>
  <c r="F255" i="14"/>
  <c r="E255" i="14"/>
  <c r="I235" i="14"/>
  <c r="H235" i="14"/>
  <c r="G235" i="14"/>
  <c r="F235" i="14"/>
  <c r="E235" i="14"/>
  <c r="I221" i="14"/>
  <c r="H221" i="14"/>
  <c r="G221" i="14"/>
  <c r="F221" i="14"/>
  <c r="E221" i="14"/>
  <c r="BI189" i="14"/>
  <c r="BH189" i="14"/>
  <c r="BG189" i="14"/>
  <c r="BF189" i="14"/>
  <c r="BE189" i="14"/>
  <c r="BD189" i="14"/>
  <c r="BC189" i="14"/>
  <c r="BB189" i="14"/>
  <c r="BA189" i="14"/>
  <c r="AZ189" i="14"/>
  <c r="AY189" i="14"/>
  <c r="AX189" i="14"/>
  <c r="AW189" i="14"/>
  <c r="AV189" i="14"/>
  <c r="AU189" i="14"/>
  <c r="AT189" i="14"/>
  <c r="AS189" i="14"/>
  <c r="AR189" i="14"/>
  <c r="AQ189" i="14"/>
  <c r="AP189" i="14"/>
  <c r="AO189" i="14"/>
  <c r="AN189" i="14"/>
  <c r="AM189" i="14"/>
  <c r="AL189" i="14"/>
  <c r="AK189" i="14"/>
  <c r="AJ189" i="14"/>
  <c r="AI189" i="14"/>
  <c r="AH189" i="14"/>
  <c r="AG189" i="14"/>
  <c r="AF189" i="14"/>
  <c r="AE189" i="14"/>
  <c r="AD189" i="14"/>
  <c r="AC189" i="14"/>
  <c r="AB189" i="14"/>
  <c r="AA189" i="14"/>
  <c r="Z189" i="14"/>
  <c r="Y189" i="14"/>
  <c r="X189" i="14"/>
  <c r="W189" i="14"/>
  <c r="V189" i="14"/>
  <c r="U189" i="14"/>
  <c r="T189" i="14"/>
  <c r="S189" i="14"/>
  <c r="R189" i="14"/>
  <c r="Q189" i="14"/>
  <c r="P189" i="14"/>
  <c r="O189" i="14"/>
  <c r="N189" i="14"/>
  <c r="M189" i="14"/>
  <c r="L189" i="14"/>
  <c r="K189" i="14"/>
  <c r="J189" i="14"/>
  <c r="I189" i="14"/>
  <c r="H189" i="14"/>
  <c r="G189" i="14"/>
  <c r="F189" i="14"/>
  <c r="E189" i="14"/>
  <c r="BI40" i="14"/>
  <c r="BH40" i="14"/>
  <c r="BG40" i="14"/>
  <c r="BF40" i="14"/>
  <c r="BE40" i="14"/>
  <c r="BD40" i="14"/>
  <c r="BC40" i="14"/>
  <c r="BB40" i="14"/>
  <c r="BA40" i="14"/>
  <c r="AZ40" i="14"/>
  <c r="AY40" i="14"/>
  <c r="AX40" i="14"/>
  <c r="AW40" i="14"/>
  <c r="AV40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BI39" i="14"/>
  <c r="BH39" i="14"/>
  <c r="BG39" i="14"/>
  <c r="BF39" i="14"/>
  <c r="BE39" i="14"/>
  <c r="BD39" i="14"/>
  <c r="BC39" i="14"/>
  <c r="BB39" i="14"/>
  <c r="BA39" i="14"/>
  <c r="AZ39" i="14"/>
  <c r="AY39" i="14"/>
  <c r="AX39" i="14"/>
  <c r="AW39" i="14"/>
  <c r="AV39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BI207" i="14"/>
  <c r="BH207" i="14"/>
  <c r="BG207" i="14"/>
  <c r="BF207" i="14"/>
  <c r="BE207" i="14"/>
  <c r="BD207" i="14"/>
  <c r="BC207" i="14"/>
  <c r="BB207" i="14"/>
  <c r="BA207" i="14"/>
  <c r="AZ207" i="14"/>
  <c r="AY207" i="14"/>
  <c r="AX207" i="14"/>
  <c r="AW207" i="14"/>
  <c r="AV207" i="14"/>
  <c r="AU207" i="14"/>
  <c r="AT207" i="14"/>
  <c r="AS207" i="14"/>
  <c r="AR207" i="14"/>
  <c r="AQ207" i="14"/>
  <c r="AP207" i="14"/>
  <c r="AO207" i="14"/>
  <c r="AN207" i="14"/>
  <c r="AM207" i="14"/>
  <c r="AL207" i="14"/>
  <c r="AK207" i="14"/>
  <c r="AJ207" i="14"/>
  <c r="AI207" i="14"/>
  <c r="AH207" i="14"/>
  <c r="AG207" i="14"/>
  <c r="AF207" i="14"/>
  <c r="AE207" i="14"/>
  <c r="AD207" i="14"/>
  <c r="AC207" i="14"/>
  <c r="AB207" i="14"/>
  <c r="AA207" i="14"/>
  <c r="Z207" i="14"/>
  <c r="Y207" i="14"/>
  <c r="X207" i="14"/>
  <c r="W207" i="14"/>
  <c r="V207" i="14"/>
  <c r="U207" i="14"/>
  <c r="T207" i="14"/>
  <c r="S207" i="14"/>
  <c r="R207" i="14"/>
  <c r="Q207" i="14"/>
  <c r="P207" i="14"/>
  <c r="O207" i="14"/>
  <c r="N207" i="14"/>
  <c r="M207" i="14"/>
  <c r="L207" i="14"/>
  <c r="K207" i="14"/>
  <c r="J207" i="14"/>
  <c r="I207" i="14"/>
  <c r="H207" i="14"/>
  <c r="G207" i="14"/>
  <c r="E207" i="14"/>
  <c r="BI203" i="14"/>
  <c r="BH203" i="14"/>
  <c r="BG203" i="14"/>
  <c r="BF203" i="14"/>
  <c r="BE203" i="14"/>
  <c r="BD203" i="14"/>
  <c r="BC203" i="14"/>
  <c r="BB203" i="14"/>
  <c r="BA203" i="14"/>
  <c r="AZ203" i="14"/>
  <c r="AY203" i="14"/>
  <c r="AX203" i="14"/>
  <c r="AW203" i="14"/>
  <c r="AV203" i="14"/>
  <c r="AU203" i="14"/>
  <c r="AT203" i="14"/>
  <c r="AS203" i="14"/>
  <c r="AR203" i="14"/>
  <c r="AQ203" i="14"/>
  <c r="AP203" i="14"/>
  <c r="AO203" i="14"/>
  <c r="AN203" i="14"/>
  <c r="AM203" i="14"/>
  <c r="AL203" i="14"/>
  <c r="AK203" i="14"/>
  <c r="AJ203" i="14"/>
  <c r="AI203" i="14"/>
  <c r="AH203" i="14"/>
  <c r="AG203" i="14"/>
  <c r="AF203" i="14"/>
  <c r="AE203" i="14"/>
  <c r="AD203" i="14"/>
  <c r="AC203" i="14"/>
  <c r="AB203" i="14"/>
  <c r="AA203" i="14"/>
  <c r="Z203" i="14"/>
  <c r="Y203" i="14"/>
  <c r="X203" i="14"/>
  <c r="W203" i="14"/>
  <c r="V203" i="14"/>
  <c r="U203" i="14"/>
  <c r="T203" i="14"/>
  <c r="S203" i="14"/>
  <c r="R203" i="14"/>
  <c r="Q203" i="14"/>
  <c r="P203" i="14"/>
  <c r="O203" i="14"/>
  <c r="N203" i="14"/>
  <c r="M203" i="14"/>
  <c r="L203" i="14"/>
  <c r="K203" i="14"/>
  <c r="J203" i="14"/>
  <c r="I203" i="14"/>
  <c r="H203" i="14"/>
  <c r="G203" i="14"/>
  <c r="E203" i="14"/>
  <c r="BI199" i="14"/>
  <c r="BH199" i="14"/>
  <c r="BG199" i="14"/>
  <c r="BF199" i="14"/>
  <c r="BE199" i="14"/>
  <c r="BD199" i="14"/>
  <c r="BC199" i="14"/>
  <c r="BB199" i="14"/>
  <c r="BA199" i="14"/>
  <c r="AZ199" i="14"/>
  <c r="AY199" i="14"/>
  <c r="AX199" i="14"/>
  <c r="AW199" i="14"/>
  <c r="AV199" i="14"/>
  <c r="AU199" i="14"/>
  <c r="AT199" i="14"/>
  <c r="AS199" i="14"/>
  <c r="AR199" i="14"/>
  <c r="AQ199" i="14"/>
  <c r="AP199" i="14"/>
  <c r="AO199" i="14"/>
  <c r="AN199" i="14"/>
  <c r="AM199" i="14"/>
  <c r="AL199" i="14"/>
  <c r="AK199" i="14"/>
  <c r="AJ199" i="14"/>
  <c r="AI199" i="14"/>
  <c r="AH199" i="14"/>
  <c r="AG199" i="14"/>
  <c r="AF199" i="14"/>
  <c r="AE199" i="14"/>
  <c r="AD199" i="14"/>
  <c r="AC199" i="14"/>
  <c r="AB199" i="14"/>
  <c r="AA199" i="14"/>
  <c r="Z199" i="14"/>
  <c r="Y199" i="14"/>
  <c r="X199" i="14"/>
  <c r="W199" i="14"/>
  <c r="V199" i="14"/>
  <c r="U199" i="14"/>
  <c r="T199" i="14"/>
  <c r="S199" i="14"/>
  <c r="R199" i="14"/>
  <c r="Q199" i="14"/>
  <c r="P199" i="14"/>
  <c r="O199" i="14"/>
  <c r="N199" i="14"/>
  <c r="M199" i="14"/>
  <c r="L199" i="14"/>
  <c r="K199" i="14"/>
  <c r="J199" i="14"/>
  <c r="I199" i="14"/>
  <c r="H199" i="14"/>
  <c r="G199" i="14"/>
  <c r="E199" i="14"/>
  <c r="BI195" i="14"/>
  <c r="BH195" i="14"/>
  <c r="BG195" i="14"/>
  <c r="BF195" i="14"/>
  <c r="BE195" i="14"/>
  <c r="BD195" i="14"/>
  <c r="BC195" i="14"/>
  <c r="BB195" i="14"/>
  <c r="BA195" i="14"/>
  <c r="AZ195" i="14"/>
  <c r="AY195" i="14"/>
  <c r="AX195" i="14"/>
  <c r="AW195" i="14"/>
  <c r="AV195" i="14"/>
  <c r="AU195" i="14"/>
  <c r="AT195" i="14"/>
  <c r="AS195" i="14"/>
  <c r="AR195" i="14"/>
  <c r="AQ195" i="14"/>
  <c r="AP195" i="14"/>
  <c r="AO195" i="14"/>
  <c r="AN195" i="14"/>
  <c r="AM195" i="14"/>
  <c r="AL195" i="14"/>
  <c r="AK195" i="14"/>
  <c r="AJ195" i="14"/>
  <c r="AI195" i="14"/>
  <c r="AH195" i="14"/>
  <c r="AG195" i="14"/>
  <c r="AF195" i="14"/>
  <c r="AE195" i="14"/>
  <c r="AD195" i="14"/>
  <c r="AC195" i="14"/>
  <c r="AB195" i="14"/>
  <c r="AA195" i="14"/>
  <c r="Z195" i="14"/>
  <c r="Y195" i="14"/>
  <c r="X195" i="14"/>
  <c r="W195" i="14"/>
  <c r="V195" i="14"/>
  <c r="U195" i="14"/>
  <c r="T195" i="14"/>
  <c r="S195" i="14"/>
  <c r="R195" i="14"/>
  <c r="Q195" i="14"/>
  <c r="P195" i="14"/>
  <c r="O195" i="14"/>
  <c r="N195" i="14"/>
  <c r="M195" i="14"/>
  <c r="L195" i="14"/>
  <c r="K195" i="14"/>
  <c r="J195" i="14"/>
  <c r="I195" i="14"/>
  <c r="H195" i="14"/>
  <c r="G195" i="14"/>
  <c r="E195" i="14"/>
  <c r="BI206" i="14"/>
  <c r="BH206" i="14"/>
  <c r="BG206" i="14"/>
  <c r="BF206" i="14"/>
  <c r="BE206" i="14"/>
  <c r="BD206" i="14"/>
  <c r="BC206" i="14"/>
  <c r="BB206" i="14"/>
  <c r="BA206" i="14"/>
  <c r="AZ206" i="14"/>
  <c r="AY206" i="14"/>
  <c r="AX206" i="14"/>
  <c r="AW206" i="14"/>
  <c r="AV206" i="14"/>
  <c r="AU206" i="14"/>
  <c r="AT206" i="14"/>
  <c r="AS206" i="14"/>
  <c r="AR206" i="14"/>
  <c r="AQ206" i="14"/>
  <c r="AP206" i="14"/>
  <c r="AO206" i="14"/>
  <c r="AN206" i="14"/>
  <c r="AM206" i="14"/>
  <c r="AL206" i="14"/>
  <c r="AK206" i="14"/>
  <c r="AJ206" i="14"/>
  <c r="AI206" i="14"/>
  <c r="AH206" i="14"/>
  <c r="AG206" i="14"/>
  <c r="AF206" i="14"/>
  <c r="AE206" i="14"/>
  <c r="AD206" i="14"/>
  <c r="AC206" i="14"/>
  <c r="AB206" i="14"/>
  <c r="AA206" i="14"/>
  <c r="Z206" i="14"/>
  <c r="Y206" i="14"/>
  <c r="X206" i="14"/>
  <c r="W206" i="14"/>
  <c r="V206" i="14"/>
  <c r="U206" i="14"/>
  <c r="T206" i="14"/>
  <c r="S206" i="14"/>
  <c r="R206" i="14"/>
  <c r="Q206" i="14"/>
  <c r="P206" i="14"/>
  <c r="O206" i="14"/>
  <c r="N206" i="14"/>
  <c r="M206" i="14"/>
  <c r="L206" i="14"/>
  <c r="K206" i="14"/>
  <c r="J206" i="14"/>
  <c r="I206" i="14"/>
  <c r="H206" i="14"/>
  <c r="G206" i="14"/>
  <c r="E206" i="14"/>
  <c r="BI202" i="14"/>
  <c r="BH202" i="14"/>
  <c r="BG202" i="14"/>
  <c r="BF202" i="14"/>
  <c r="BE202" i="14"/>
  <c r="BD202" i="14"/>
  <c r="BC202" i="14"/>
  <c r="BB202" i="14"/>
  <c r="BA202" i="14"/>
  <c r="AZ202" i="14"/>
  <c r="AY202" i="14"/>
  <c r="AX202" i="14"/>
  <c r="AW202" i="14"/>
  <c r="AV202" i="14"/>
  <c r="AU202" i="14"/>
  <c r="AT202" i="14"/>
  <c r="AS202" i="14"/>
  <c r="AR202" i="14"/>
  <c r="AQ202" i="14"/>
  <c r="AP202" i="14"/>
  <c r="AO202" i="14"/>
  <c r="AN202" i="14"/>
  <c r="AM202" i="14"/>
  <c r="AL202" i="14"/>
  <c r="AK202" i="14"/>
  <c r="AJ202" i="14"/>
  <c r="AI202" i="14"/>
  <c r="AH202" i="14"/>
  <c r="AG202" i="14"/>
  <c r="AF202" i="14"/>
  <c r="AE202" i="14"/>
  <c r="AD202" i="14"/>
  <c r="AC202" i="14"/>
  <c r="AB202" i="14"/>
  <c r="AA202" i="14"/>
  <c r="Z202" i="14"/>
  <c r="Y202" i="14"/>
  <c r="X202" i="14"/>
  <c r="W202" i="14"/>
  <c r="V202" i="14"/>
  <c r="U202" i="14"/>
  <c r="T202" i="14"/>
  <c r="S202" i="14"/>
  <c r="R202" i="14"/>
  <c r="Q202" i="14"/>
  <c r="P202" i="14"/>
  <c r="O202" i="14"/>
  <c r="N202" i="14"/>
  <c r="M202" i="14"/>
  <c r="L202" i="14"/>
  <c r="K202" i="14"/>
  <c r="J202" i="14"/>
  <c r="I202" i="14"/>
  <c r="H202" i="14"/>
  <c r="G202" i="14"/>
  <c r="E202" i="14"/>
  <c r="BI198" i="14"/>
  <c r="BH198" i="14"/>
  <c r="BG198" i="14"/>
  <c r="BF198" i="14"/>
  <c r="BE198" i="14"/>
  <c r="BD198" i="14"/>
  <c r="BC198" i="14"/>
  <c r="BB198" i="14"/>
  <c r="BA198" i="14"/>
  <c r="AZ198" i="14"/>
  <c r="AY198" i="14"/>
  <c r="AX198" i="14"/>
  <c r="AW198" i="14"/>
  <c r="AV198" i="14"/>
  <c r="AU198" i="14"/>
  <c r="AT198" i="14"/>
  <c r="AS198" i="14"/>
  <c r="AR198" i="14"/>
  <c r="AQ198" i="14"/>
  <c r="AP198" i="14"/>
  <c r="AO198" i="14"/>
  <c r="AN198" i="14"/>
  <c r="AM198" i="14"/>
  <c r="AL198" i="14"/>
  <c r="AK198" i="14"/>
  <c r="AJ198" i="14"/>
  <c r="AI198" i="14"/>
  <c r="AH198" i="14"/>
  <c r="AG198" i="14"/>
  <c r="AF198" i="14"/>
  <c r="AE198" i="14"/>
  <c r="AD198" i="14"/>
  <c r="AC198" i="14"/>
  <c r="AB198" i="14"/>
  <c r="AA198" i="14"/>
  <c r="Z198" i="14"/>
  <c r="Y198" i="14"/>
  <c r="X198" i="14"/>
  <c r="W198" i="14"/>
  <c r="V198" i="14"/>
  <c r="U198" i="14"/>
  <c r="T198" i="14"/>
  <c r="S198" i="14"/>
  <c r="R198" i="14"/>
  <c r="Q198" i="14"/>
  <c r="P198" i="14"/>
  <c r="O198" i="14"/>
  <c r="N198" i="14"/>
  <c r="M198" i="14"/>
  <c r="L198" i="14"/>
  <c r="K198" i="14"/>
  <c r="J198" i="14"/>
  <c r="I198" i="14"/>
  <c r="H198" i="14"/>
  <c r="G198" i="14"/>
  <c r="E198" i="14"/>
  <c r="BI194" i="14"/>
  <c r="BH194" i="14"/>
  <c r="BG194" i="14"/>
  <c r="BF194" i="14"/>
  <c r="BE194" i="14"/>
  <c r="BD194" i="14"/>
  <c r="BC194" i="14"/>
  <c r="BB194" i="14"/>
  <c r="BA194" i="14"/>
  <c r="AZ194" i="14"/>
  <c r="AY194" i="14"/>
  <c r="AX194" i="14"/>
  <c r="AW194" i="14"/>
  <c r="AV194" i="14"/>
  <c r="AU194" i="14"/>
  <c r="AT194" i="14"/>
  <c r="AS194" i="14"/>
  <c r="AR194" i="14"/>
  <c r="AQ194" i="14"/>
  <c r="AP194" i="14"/>
  <c r="AO194" i="14"/>
  <c r="AN194" i="14"/>
  <c r="AM194" i="14"/>
  <c r="AL194" i="14"/>
  <c r="AK194" i="14"/>
  <c r="AJ194" i="14"/>
  <c r="AI194" i="14"/>
  <c r="AH194" i="14"/>
  <c r="AG194" i="14"/>
  <c r="AF194" i="14"/>
  <c r="AE194" i="14"/>
  <c r="AD194" i="14"/>
  <c r="AC194" i="14"/>
  <c r="AB194" i="14"/>
  <c r="AA194" i="14"/>
  <c r="Z194" i="14"/>
  <c r="Y194" i="14"/>
  <c r="X194" i="14"/>
  <c r="W194" i="14"/>
  <c r="V194" i="14"/>
  <c r="U194" i="14"/>
  <c r="T194" i="14"/>
  <c r="S194" i="14"/>
  <c r="R194" i="14"/>
  <c r="Q194" i="14"/>
  <c r="P194" i="14"/>
  <c r="O194" i="14"/>
  <c r="N194" i="14"/>
  <c r="M194" i="14"/>
  <c r="L194" i="14"/>
  <c r="K194" i="14"/>
  <c r="J194" i="14"/>
  <c r="I194" i="14"/>
  <c r="H194" i="14"/>
  <c r="G194" i="14"/>
  <c r="E194" i="14"/>
  <c r="BI92" i="14"/>
  <c r="BH92" i="14"/>
  <c r="BG92" i="14"/>
  <c r="BF92" i="14"/>
  <c r="BE92" i="14"/>
  <c r="BD92" i="14"/>
  <c r="BC92" i="14"/>
  <c r="BB92" i="14"/>
  <c r="BA92" i="14"/>
  <c r="AZ92" i="14"/>
  <c r="AY92" i="14"/>
  <c r="AX92" i="14"/>
  <c r="AW92" i="14"/>
  <c r="AV92" i="14"/>
  <c r="AU92" i="14"/>
  <c r="AT92" i="14"/>
  <c r="AS92" i="14"/>
  <c r="AR92" i="14"/>
  <c r="AQ92" i="14"/>
  <c r="AP92" i="14"/>
  <c r="AO92" i="14"/>
  <c r="AN92" i="14"/>
  <c r="AM92" i="14"/>
  <c r="AL92" i="14"/>
  <c r="AK92" i="14"/>
  <c r="AJ92" i="14"/>
  <c r="AI92" i="14"/>
  <c r="AH92" i="14"/>
  <c r="AG92" i="14"/>
  <c r="AF92" i="14"/>
  <c r="AE92" i="14"/>
  <c r="AD92" i="14"/>
  <c r="AC92" i="14"/>
  <c r="AB92" i="14"/>
  <c r="AA92" i="14"/>
  <c r="Z92" i="14"/>
  <c r="Y92" i="14"/>
  <c r="X92" i="14"/>
  <c r="W92" i="14"/>
  <c r="V92" i="14"/>
  <c r="U92" i="14"/>
  <c r="T92" i="14"/>
  <c r="S92" i="14"/>
  <c r="R92" i="14"/>
  <c r="Q92" i="14"/>
  <c r="P92" i="14"/>
  <c r="O92" i="14"/>
  <c r="N92" i="14"/>
  <c r="M92" i="14"/>
  <c r="L92" i="14"/>
  <c r="K92" i="14"/>
  <c r="J92" i="14"/>
  <c r="I92" i="14"/>
  <c r="H92" i="14"/>
  <c r="G92" i="14"/>
  <c r="F92" i="14"/>
  <c r="E92" i="14"/>
  <c r="BI183" i="14"/>
  <c r="BH183" i="14"/>
  <c r="BG183" i="14"/>
  <c r="BF183" i="14"/>
  <c r="BE183" i="14"/>
  <c r="BD183" i="14"/>
  <c r="BC183" i="14"/>
  <c r="BB183" i="14"/>
  <c r="BA183" i="14"/>
  <c r="AZ183" i="14"/>
  <c r="AY183" i="14"/>
  <c r="AX183" i="14"/>
  <c r="AW183" i="14"/>
  <c r="AV183" i="14"/>
  <c r="AU183" i="14"/>
  <c r="AT183" i="14"/>
  <c r="AS183" i="14"/>
  <c r="AR183" i="14"/>
  <c r="AQ183" i="14"/>
  <c r="AP183" i="14"/>
  <c r="AO183" i="14"/>
  <c r="AN183" i="14"/>
  <c r="AM183" i="14"/>
  <c r="AL183" i="14"/>
  <c r="AK183" i="14"/>
  <c r="AJ183" i="14"/>
  <c r="AI183" i="14"/>
  <c r="AH183" i="14"/>
  <c r="AG183" i="14"/>
  <c r="AF183" i="14"/>
  <c r="AE183" i="14"/>
  <c r="AD183" i="14"/>
  <c r="AC183" i="14"/>
  <c r="AB183" i="14"/>
  <c r="AA183" i="14"/>
  <c r="Z183" i="14"/>
  <c r="Y183" i="14"/>
  <c r="X183" i="14"/>
  <c r="W183" i="14"/>
  <c r="V183" i="14"/>
  <c r="U183" i="14"/>
  <c r="T183" i="14"/>
  <c r="S183" i="14"/>
  <c r="R183" i="14"/>
  <c r="Q183" i="14"/>
  <c r="P183" i="14"/>
  <c r="O183" i="14"/>
  <c r="N183" i="14"/>
  <c r="M183" i="14"/>
  <c r="L183" i="14"/>
  <c r="K183" i="14"/>
  <c r="J183" i="14"/>
  <c r="I183" i="14"/>
  <c r="H183" i="14"/>
  <c r="G183" i="14"/>
  <c r="F183" i="14"/>
  <c r="E183" i="14"/>
  <c r="BI179" i="14"/>
  <c r="BH179" i="14"/>
  <c r="BG179" i="14"/>
  <c r="BF179" i="14"/>
  <c r="BE179" i="14"/>
  <c r="BD179" i="14"/>
  <c r="BC179" i="14"/>
  <c r="BB179" i="14"/>
  <c r="BA179" i="14"/>
  <c r="AZ179" i="14"/>
  <c r="AY179" i="14"/>
  <c r="AX179" i="14"/>
  <c r="AW179" i="14"/>
  <c r="AV179" i="14"/>
  <c r="AU179" i="14"/>
  <c r="AT179" i="14"/>
  <c r="AS179" i="14"/>
  <c r="AR179" i="14"/>
  <c r="AQ179" i="14"/>
  <c r="AP179" i="14"/>
  <c r="AO179" i="14"/>
  <c r="AN179" i="14"/>
  <c r="AM179" i="14"/>
  <c r="AL179" i="14"/>
  <c r="AK179" i="14"/>
  <c r="AJ179" i="14"/>
  <c r="AI179" i="14"/>
  <c r="AH179" i="14"/>
  <c r="AG179" i="14"/>
  <c r="AF179" i="14"/>
  <c r="AE179" i="14"/>
  <c r="AD179" i="14"/>
  <c r="AC179" i="14"/>
  <c r="AB179" i="14"/>
  <c r="AA179" i="14"/>
  <c r="Z179" i="14"/>
  <c r="Y179" i="14"/>
  <c r="X179" i="14"/>
  <c r="W179" i="14"/>
  <c r="V179" i="14"/>
  <c r="U179" i="14"/>
  <c r="T179" i="14"/>
  <c r="S179" i="14"/>
  <c r="R179" i="14"/>
  <c r="Q179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BI182" i="14"/>
  <c r="BH182" i="14"/>
  <c r="BG182" i="14"/>
  <c r="BF182" i="14"/>
  <c r="BE182" i="14"/>
  <c r="BD182" i="14"/>
  <c r="BC182" i="14"/>
  <c r="BB182" i="14"/>
  <c r="BA182" i="14"/>
  <c r="AZ182" i="14"/>
  <c r="AY182" i="14"/>
  <c r="AX182" i="14"/>
  <c r="AW182" i="14"/>
  <c r="AV182" i="14"/>
  <c r="AU182" i="14"/>
  <c r="AT182" i="14"/>
  <c r="AS182" i="14"/>
  <c r="AR182" i="14"/>
  <c r="AQ182" i="14"/>
  <c r="AP182" i="14"/>
  <c r="AO182" i="14"/>
  <c r="AN182" i="14"/>
  <c r="AM182" i="14"/>
  <c r="AL182" i="14"/>
  <c r="AK182" i="14"/>
  <c r="AJ182" i="14"/>
  <c r="AI182" i="14"/>
  <c r="AH182" i="14"/>
  <c r="AG182" i="14"/>
  <c r="AF182" i="14"/>
  <c r="AE182" i="14"/>
  <c r="AD182" i="14"/>
  <c r="AC182" i="14"/>
  <c r="AB182" i="14"/>
  <c r="AA182" i="14"/>
  <c r="Z182" i="14"/>
  <c r="Y182" i="14"/>
  <c r="X182" i="14"/>
  <c r="W182" i="14"/>
  <c r="V182" i="14"/>
  <c r="U182" i="14"/>
  <c r="T182" i="14"/>
  <c r="S182" i="14"/>
  <c r="R182" i="14"/>
  <c r="Q182" i="14"/>
  <c r="P182" i="14"/>
  <c r="O182" i="14"/>
  <c r="N182" i="14"/>
  <c r="M182" i="14"/>
  <c r="L182" i="14"/>
  <c r="K182" i="14"/>
  <c r="J182" i="14"/>
  <c r="I182" i="14"/>
  <c r="H182" i="14"/>
  <c r="G182" i="14"/>
  <c r="E182" i="14"/>
  <c r="BI178" i="14"/>
  <c r="BH178" i="14"/>
  <c r="BG178" i="14"/>
  <c r="BF178" i="14"/>
  <c r="BE178" i="14"/>
  <c r="BD178" i="14"/>
  <c r="BC178" i="14"/>
  <c r="BB178" i="14"/>
  <c r="BA178" i="14"/>
  <c r="AZ178" i="14"/>
  <c r="AY178" i="14"/>
  <c r="AX178" i="14"/>
  <c r="AW178" i="14"/>
  <c r="AV178" i="14"/>
  <c r="AU178" i="14"/>
  <c r="AT178" i="14"/>
  <c r="AS178" i="14"/>
  <c r="AR178" i="14"/>
  <c r="AQ178" i="14"/>
  <c r="AP178" i="14"/>
  <c r="AO178" i="14"/>
  <c r="AN178" i="14"/>
  <c r="AM178" i="14"/>
  <c r="AL178" i="14"/>
  <c r="AK178" i="14"/>
  <c r="AJ178" i="14"/>
  <c r="AI178" i="14"/>
  <c r="AH178" i="14"/>
  <c r="AG178" i="14"/>
  <c r="AF178" i="14"/>
  <c r="AE178" i="14"/>
  <c r="AD178" i="14"/>
  <c r="AC178" i="14"/>
  <c r="AB178" i="14"/>
  <c r="AA178" i="14"/>
  <c r="Z178" i="14"/>
  <c r="Y178" i="14"/>
  <c r="X178" i="14"/>
  <c r="W178" i="14"/>
  <c r="V178" i="14"/>
  <c r="U178" i="14"/>
  <c r="T178" i="14"/>
  <c r="S178" i="14"/>
  <c r="R178" i="14"/>
  <c r="Q178" i="14"/>
  <c r="P178" i="14"/>
  <c r="O178" i="14"/>
  <c r="N178" i="14"/>
  <c r="M178" i="14"/>
  <c r="L178" i="14"/>
  <c r="K178" i="14"/>
  <c r="J178" i="14"/>
  <c r="I178" i="14"/>
  <c r="H178" i="14"/>
  <c r="G178" i="14"/>
  <c r="E178" i="14"/>
  <c r="BI175" i="14"/>
  <c r="BH175" i="14"/>
  <c r="BG175" i="14"/>
  <c r="BF175" i="14"/>
  <c r="BE175" i="14"/>
  <c r="BD175" i="14"/>
  <c r="BC175" i="14"/>
  <c r="BB175" i="14"/>
  <c r="BA175" i="14"/>
  <c r="AZ175" i="14"/>
  <c r="AY175" i="14"/>
  <c r="AX175" i="14"/>
  <c r="AW175" i="14"/>
  <c r="AV175" i="14"/>
  <c r="AU175" i="14"/>
  <c r="AT175" i="14"/>
  <c r="AS175" i="14"/>
  <c r="AR175" i="14"/>
  <c r="AQ175" i="14"/>
  <c r="AP175" i="14"/>
  <c r="AO175" i="14"/>
  <c r="AN175" i="14"/>
  <c r="AM175" i="14"/>
  <c r="AL175" i="14"/>
  <c r="AK175" i="14"/>
  <c r="AJ175" i="14"/>
  <c r="AI175" i="14"/>
  <c r="AH175" i="14"/>
  <c r="AG175" i="14"/>
  <c r="AF175" i="14"/>
  <c r="AE175" i="14"/>
  <c r="AD175" i="14"/>
  <c r="AC175" i="14"/>
  <c r="AB175" i="14"/>
  <c r="AA175" i="14"/>
  <c r="Z175" i="14"/>
  <c r="Y175" i="14"/>
  <c r="X175" i="14"/>
  <c r="W175" i="14"/>
  <c r="V175" i="14"/>
  <c r="U175" i="14"/>
  <c r="T175" i="14"/>
  <c r="S175" i="14"/>
  <c r="R175" i="14"/>
  <c r="Q175" i="14"/>
  <c r="P175" i="14"/>
  <c r="O175" i="14"/>
  <c r="N175" i="14"/>
  <c r="M175" i="14"/>
  <c r="L175" i="14"/>
  <c r="K175" i="14"/>
  <c r="J175" i="14"/>
  <c r="I175" i="14"/>
  <c r="H175" i="14"/>
  <c r="G175" i="14"/>
  <c r="F175" i="14"/>
  <c r="E175" i="14"/>
  <c r="BI171" i="14"/>
  <c r="BH171" i="14"/>
  <c r="BG171" i="14"/>
  <c r="BF171" i="14"/>
  <c r="BE171" i="14"/>
  <c r="BD171" i="14"/>
  <c r="BC171" i="14"/>
  <c r="BB171" i="14"/>
  <c r="BA171" i="14"/>
  <c r="AZ171" i="14"/>
  <c r="AY171" i="14"/>
  <c r="AX171" i="14"/>
  <c r="AW171" i="14"/>
  <c r="AV171" i="14"/>
  <c r="AU171" i="14"/>
  <c r="AT171" i="14"/>
  <c r="AS171" i="14"/>
  <c r="AR171" i="14"/>
  <c r="AQ171" i="14"/>
  <c r="AP171" i="14"/>
  <c r="AO171" i="14"/>
  <c r="AN171" i="14"/>
  <c r="AM171" i="14"/>
  <c r="AL171" i="14"/>
  <c r="AK171" i="14"/>
  <c r="AJ171" i="14"/>
  <c r="AI171" i="14"/>
  <c r="AH171" i="14"/>
  <c r="AG171" i="14"/>
  <c r="AF171" i="14"/>
  <c r="AE171" i="14"/>
  <c r="AD171" i="14"/>
  <c r="AC171" i="14"/>
  <c r="AB171" i="14"/>
  <c r="AA171" i="14"/>
  <c r="Z171" i="14"/>
  <c r="Y171" i="14"/>
  <c r="X171" i="14"/>
  <c r="W171" i="14"/>
  <c r="V171" i="14"/>
  <c r="U171" i="14"/>
  <c r="T171" i="14"/>
  <c r="S171" i="14"/>
  <c r="R171" i="14"/>
  <c r="Q171" i="14"/>
  <c r="P171" i="14"/>
  <c r="O171" i="14"/>
  <c r="N171" i="14"/>
  <c r="M171" i="14"/>
  <c r="L171" i="14"/>
  <c r="K171" i="14"/>
  <c r="J171" i="14"/>
  <c r="I171" i="14"/>
  <c r="H171" i="14"/>
  <c r="G171" i="14"/>
  <c r="F171" i="14"/>
  <c r="E171" i="14"/>
  <c r="BI174" i="14"/>
  <c r="BH174" i="14"/>
  <c r="BG174" i="14"/>
  <c r="BF174" i="14"/>
  <c r="BE174" i="14"/>
  <c r="BD174" i="14"/>
  <c r="BC174" i="14"/>
  <c r="BB174" i="14"/>
  <c r="BA174" i="14"/>
  <c r="AZ174" i="14"/>
  <c r="AY174" i="14"/>
  <c r="AX174" i="14"/>
  <c r="AW174" i="14"/>
  <c r="AV174" i="14"/>
  <c r="AU174" i="14"/>
  <c r="AT174" i="14"/>
  <c r="AS174" i="14"/>
  <c r="AR174" i="14"/>
  <c r="AQ174" i="14"/>
  <c r="AP174" i="14"/>
  <c r="AO174" i="14"/>
  <c r="AN174" i="14"/>
  <c r="AM174" i="14"/>
  <c r="AL174" i="14"/>
  <c r="AK174" i="14"/>
  <c r="AJ174" i="14"/>
  <c r="AI174" i="14"/>
  <c r="AH174" i="14"/>
  <c r="AG174" i="14"/>
  <c r="AF174" i="14"/>
  <c r="AE174" i="14"/>
  <c r="AD174" i="14"/>
  <c r="AC174" i="14"/>
  <c r="AB174" i="14"/>
  <c r="AA174" i="14"/>
  <c r="Z174" i="14"/>
  <c r="Y174" i="14"/>
  <c r="X174" i="14"/>
  <c r="W174" i="14"/>
  <c r="V174" i="14"/>
  <c r="U174" i="14"/>
  <c r="T174" i="14"/>
  <c r="S174" i="14"/>
  <c r="R174" i="14"/>
  <c r="Q174" i="14"/>
  <c r="P174" i="14"/>
  <c r="O174" i="14"/>
  <c r="N174" i="14"/>
  <c r="M174" i="14"/>
  <c r="L174" i="14"/>
  <c r="K174" i="14"/>
  <c r="J174" i="14"/>
  <c r="I174" i="14"/>
  <c r="H174" i="14"/>
  <c r="G174" i="14"/>
  <c r="E174" i="14"/>
  <c r="BI170" i="14"/>
  <c r="BH170" i="14"/>
  <c r="BG170" i="14"/>
  <c r="BF170" i="14"/>
  <c r="BE170" i="14"/>
  <c r="BD170" i="14"/>
  <c r="BC170" i="14"/>
  <c r="BB170" i="14"/>
  <c r="BA170" i="14"/>
  <c r="AZ170" i="14"/>
  <c r="AY170" i="14"/>
  <c r="AX170" i="14"/>
  <c r="AW170" i="14"/>
  <c r="AV170" i="14"/>
  <c r="AU170" i="14"/>
  <c r="AT170" i="14"/>
  <c r="AS170" i="14"/>
  <c r="AR170" i="14"/>
  <c r="AQ170" i="14"/>
  <c r="AP170" i="14"/>
  <c r="AO170" i="14"/>
  <c r="AN170" i="14"/>
  <c r="AM170" i="14"/>
  <c r="AL170" i="14"/>
  <c r="AK170" i="14"/>
  <c r="AJ170" i="14"/>
  <c r="AI170" i="14"/>
  <c r="AH170" i="14"/>
  <c r="AG170" i="14"/>
  <c r="AF170" i="14"/>
  <c r="AE170" i="14"/>
  <c r="AD170" i="14"/>
  <c r="AC170" i="14"/>
  <c r="AB170" i="14"/>
  <c r="AA170" i="14"/>
  <c r="Z170" i="14"/>
  <c r="Y170" i="14"/>
  <c r="X170" i="14"/>
  <c r="W170" i="14"/>
  <c r="V170" i="14"/>
  <c r="U170" i="14"/>
  <c r="T170" i="14"/>
  <c r="S170" i="14"/>
  <c r="R170" i="14"/>
  <c r="Q170" i="14"/>
  <c r="P170" i="14"/>
  <c r="O170" i="14"/>
  <c r="N170" i="14"/>
  <c r="M170" i="14"/>
  <c r="L170" i="14"/>
  <c r="K170" i="14"/>
  <c r="J170" i="14"/>
  <c r="I170" i="14"/>
  <c r="H170" i="14"/>
  <c r="G170" i="14"/>
  <c r="E170" i="14"/>
  <c r="BI164" i="14"/>
  <c r="BH164" i="14"/>
  <c r="BG164" i="14"/>
  <c r="BF164" i="14"/>
  <c r="BE164" i="14"/>
  <c r="BD164" i="14"/>
  <c r="BC164" i="14"/>
  <c r="BB164" i="14"/>
  <c r="BA164" i="14"/>
  <c r="AZ164" i="14"/>
  <c r="AY164" i="14"/>
  <c r="AX164" i="14"/>
  <c r="AW164" i="14"/>
  <c r="AV164" i="14"/>
  <c r="AU164" i="14"/>
  <c r="AT164" i="14"/>
  <c r="AS164" i="14"/>
  <c r="AR164" i="14"/>
  <c r="AQ164" i="14"/>
  <c r="AP164" i="14"/>
  <c r="AO164" i="14"/>
  <c r="AN164" i="14"/>
  <c r="AM164" i="14"/>
  <c r="AL164" i="14"/>
  <c r="AK164" i="14"/>
  <c r="AJ164" i="14"/>
  <c r="AI164" i="14"/>
  <c r="AH164" i="14"/>
  <c r="AG164" i="14"/>
  <c r="AF164" i="14"/>
  <c r="AE164" i="14"/>
  <c r="AD164" i="14"/>
  <c r="AC164" i="14"/>
  <c r="AB164" i="14"/>
  <c r="AA164" i="14"/>
  <c r="Z164" i="14"/>
  <c r="Y164" i="14"/>
  <c r="X164" i="14"/>
  <c r="W164" i="14"/>
  <c r="V164" i="14"/>
  <c r="U164" i="14"/>
  <c r="T164" i="14"/>
  <c r="S164" i="14"/>
  <c r="R164" i="14"/>
  <c r="Q164" i="14"/>
  <c r="P164" i="14"/>
  <c r="O164" i="14"/>
  <c r="N164" i="14"/>
  <c r="M164" i="14"/>
  <c r="L164" i="14"/>
  <c r="K164" i="14"/>
  <c r="J164" i="14"/>
  <c r="I164" i="14"/>
  <c r="H164" i="14"/>
  <c r="G164" i="14"/>
  <c r="E164" i="14"/>
  <c r="BI159" i="14"/>
  <c r="BH159" i="14"/>
  <c r="BG159" i="14"/>
  <c r="BF159" i="14"/>
  <c r="BE159" i="14"/>
  <c r="BD159" i="14"/>
  <c r="BC159" i="14"/>
  <c r="BB159" i="14"/>
  <c r="BA159" i="14"/>
  <c r="AZ159" i="14"/>
  <c r="AY159" i="14"/>
  <c r="AX159" i="14"/>
  <c r="AW159" i="14"/>
  <c r="AV159" i="14"/>
  <c r="AU159" i="14"/>
  <c r="AT159" i="14"/>
  <c r="AS159" i="14"/>
  <c r="AR159" i="14"/>
  <c r="AQ159" i="14"/>
  <c r="AP159" i="14"/>
  <c r="AO159" i="14"/>
  <c r="AN159" i="14"/>
  <c r="AM159" i="14"/>
  <c r="AL159" i="14"/>
  <c r="AK159" i="14"/>
  <c r="AJ159" i="14"/>
  <c r="AI159" i="14"/>
  <c r="AH159" i="14"/>
  <c r="AG159" i="14"/>
  <c r="AF159" i="14"/>
  <c r="AE159" i="14"/>
  <c r="AD159" i="14"/>
  <c r="AC159" i="14"/>
  <c r="AB159" i="14"/>
  <c r="AA159" i="14"/>
  <c r="Z159" i="14"/>
  <c r="Y159" i="14"/>
  <c r="X159" i="14"/>
  <c r="W159" i="14"/>
  <c r="V159" i="14"/>
  <c r="U159" i="14"/>
  <c r="T159" i="14"/>
  <c r="S159" i="14"/>
  <c r="R159" i="14"/>
  <c r="Q159" i="14"/>
  <c r="P159" i="14"/>
  <c r="O159" i="14"/>
  <c r="N159" i="14"/>
  <c r="M159" i="14"/>
  <c r="L159" i="14"/>
  <c r="K159" i="14"/>
  <c r="J159" i="14"/>
  <c r="I159" i="14"/>
  <c r="H159" i="14"/>
  <c r="G159" i="14"/>
  <c r="E159" i="14"/>
  <c r="BI153" i="14"/>
  <c r="BH153" i="14"/>
  <c r="BG153" i="14"/>
  <c r="BF153" i="14"/>
  <c r="BE153" i="14"/>
  <c r="BD153" i="14"/>
  <c r="BC153" i="14"/>
  <c r="BB153" i="14"/>
  <c r="BA153" i="14"/>
  <c r="AZ153" i="14"/>
  <c r="AY153" i="14"/>
  <c r="AX153" i="14"/>
  <c r="AW153" i="14"/>
  <c r="AV153" i="14"/>
  <c r="AU153" i="14"/>
  <c r="AT153" i="14"/>
  <c r="AS153" i="14"/>
  <c r="AR153" i="14"/>
  <c r="AQ153" i="14"/>
  <c r="AP153" i="14"/>
  <c r="AO153" i="14"/>
  <c r="AN153" i="14"/>
  <c r="AM153" i="14"/>
  <c r="AL153" i="14"/>
  <c r="AK153" i="14"/>
  <c r="AJ153" i="14"/>
  <c r="AI153" i="14"/>
  <c r="AH153" i="14"/>
  <c r="AG153" i="14"/>
  <c r="AF153" i="14"/>
  <c r="AE153" i="14"/>
  <c r="AD153" i="14"/>
  <c r="AC153" i="14"/>
  <c r="AB153" i="14"/>
  <c r="AA153" i="14"/>
  <c r="Z153" i="14"/>
  <c r="Y153" i="14"/>
  <c r="X153" i="14"/>
  <c r="W153" i="14"/>
  <c r="V153" i="14"/>
  <c r="U153" i="14"/>
  <c r="T153" i="14"/>
  <c r="S153" i="14"/>
  <c r="R153" i="14"/>
  <c r="Q153" i="14"/>
  <c r="P153" i="14"/>
  <c r="O153" i="14"/>
  <c r="N153" i="14"/>
  <c r="M153" i="14"/>
  <c r="L153" i="14"/>
  <c r="K153" i="14"/>
  <c r="J153" i="14"/>
  <c r="I153" i="14"/>
  <c r="H153" i="14"/>
  <c r="G153" i="14"/>
  <c r="E153" i="14"/>
  <c r="BI152" i="14"/>
  <c r="BH152" i="14"/>
  <c r="BG152" i="14"/>
  <c r="BF152" i="14"/>
  <c r="BE152" i="14"/>
  <c r="BD152" i="14"/>
  <c r="BC152" i="14"/>
  <c r="BB152" i="14"/>
  <c r="BA152" i="14"/>
  <c r="AZ152" i="14"/>
  <c r="AY152" i="14"/>
  <c r="AX152" i="14"/>
  <c r="AW152" i="14"/>
  <c r="AV152" i="14"/>
  <c r="AU152" i="14"/>
  <c r="AT152" i="14"/>
  <c r="AS152" i="14"/>
  <c r="AR152" i="14"/>
  <c r="AQ152" i="14"/>
  <c r="AP152" i="14"/>
  <c r="AO152" i="14"/>
  <c r="AN152" i="14"/>
  <c r="AM152" i="14"/>
  <c r="AL152" i="14"/>
  <c r="AK152" i="14"/>
  <c r="AJ152" i="14"/>
  <c r="AI152" i="14"/>
  <c r="AH152" i="14"/>
  <c r="AG152" i="14"/>
  <c r="AF152" i="14"/>
  <c r="AE152" i="14"/>
  <c r="AD152" i="14"/>
  <c r="AC152" i="14"/>
  <c r="AB152" i="14"/>
  <c r="AA152" i="14"/>
  <c r="Z152" i="14"/>
  <c r="Y152" i="14"/>
  <c r="X152" i="14"/>
  <c r="W152" i="14"/>
  <c r="V152" i="14"/>
  <c r="U152" i="14"/>
  <c r="T152" i="14"/>
  <c r="S152" i="14"/>
  <c r="R152" i="14"/>
  <c r="Q152" i="14"/>
  <c r="P152" i="14"/>
  <c r="O152" i="14"/>
  <c r="N152" i="14"/>
  <c r="M152" i="14"/>
  <c r="L152" i="14"/>
  <c r="K152" i="14"/>
  <c r="J152" i="14"/>
  <c r="I152" i="14"/>
  <c r="H152" i="14"/>
  <c r="G152" i="14"/>
  <c r="E152" i="14"/>
  <c r="BI149" i="14"/>
  <c r="BH149" i="14"/>
  <c r="BG149" i="14"/>
  <c r="BF149" i="14"/>
  <c r="BE149" i="14"/>
  <c r="BD149" i="14"/>
  <c r="BC149" i="14"/>
  <c r="BB149" i="14"/>
  <c r="BA149" i="14"/>
  <c r="AZ149" i="14"/>
  <c r="AY149" i="14"/>
  <c r="AX149" i="14"/>
  <c r="AW149" i="14"/>
  <c r="AV149" i="14"/>
  <c r="AU149" i="14"/>
  <c r="AT149" i="14"/>
  <c r="AS149" i="14"/>
  <c r="AR149" i="14"/>
  <c r="AQ149" i="14"/>
  <c r="AP149" i="14"/>
  <c r="AO149" i="14"/>
  <c r="AN149" i="14"/>
  <c r="AM149" i="14"/>
  <c r="AL149" i="14"/>
  <c r="AK149" i="14"/>
  <c r="AJ149" i="14"/>
  <c r="AI149" i="14"/>
  <c r="AH149" i="14"/>
  <c r="AG149" i="14"/>
  <c r="AF149" i="14"/>
  <c r="AE149" i="14"/>
  <c r="AD149" i="14"/>
  <c r="AC149" i="14"/>
  <c r="AB149" i="14"/>
  <c r="AA149" i="14"/>
  <c r="Z149" i="14"/>
  <c r="Y149" i="14"/>
  <c r="X149" i="14"/>
  <c r="W149" i="14"/>
  <c r="V149" i="14"/>
  <c r="U149" i="14"/>
  <c r="T149" i="14"/>
  <c r="S149" i="14"/>
  <c r="R149" i="14"/>
  <c r="Q149" i="14"/>
  <c r="P149" i="14"/>
  <c r="O149" i="14"/>
  <c r="N149" i="14"/>
  <c r="M149" i="14"/>
  <c r="L149" i="14"/>
  <c r="K149" i="14"/>
  <c r="J149" i="14"/>
  <c r="I149" i="14"/>
  <c r="H149" i="14"/>
  <c r="G149" i="14"/>
  <c r="E149" i="14"/>
  <c r="BI148" i="14"/>
  <c r="BH148" i="14"/>
  <c r="BG148" i="14"/>
  <c r="BF148" i="14"/>
  <c r="BE148" i="14"/>
  <c r="BD148" i="14"/>
  <c r="BC148" i="14"/>
  <c r="BB148" i="14"/>
  <c r="BA148" i="14"/>
  <c r="AZ148" i="14"/>
  <c r="AY148" i="14"/>
  <c r="AX148" i="14"/>
  <c r="AW148" i="14"/>
  <c r="AV148" i="14"/>
  <c r="AU148" i="14"/>
  <c r="AT148" i="14"/>
  <c r="AS148" i="14"/>
  <c r="AR148" i="14"/>
  <c r="AQ148" i="14"/>
  <c r="AP148" i="14"/>
  <c r="AO148" i="14"/>
  <c r="AN148" i="14"/>
  <c r="AM148" i="14"/>
  <c r="AL148" i="14"/>
  <c r="AK148" i="14"/>
  <c r="AJ148" i="14"/>
  <c r="AI148" i="14"/>
  <c r="AH148" i="14"/>
  <c r="AG148" i="14"/>
  <c r="AF148" i="14"/>
  <c r="AE148" i="14"/>
  <c r="AD148" i="14"/>
  <c r="AC148" i="14"/>
  <c r="AB148" i="14"/>
  <c r="AA148" i="14"/>
  <c r="Z148" i="14"/>
  <c r="Y148" i="14"/>
  <c r="X148" i="14"/>
  <c r="W148" i="14"/>
  <c r="V148" i="14"/>
  <c r="U148" i="14"/>
  <c r="T148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E148" i="14"/>
  <c r="I145" i="14"/>
  <c r="G145" i="14"/>
  <c r="F145" i="14"/>
  <c r="E145" i="14"/>
  <c r="I142" i="14"/>
  <c r="G142" i="14"/>
  <c r="F142" i="14"/>
  <c r="E142" i="14"/>
  <c r="I44" i="14"/>
  <c r="H44" i="14"/>
  <c r="G44" i="14"/>
  <c r="F44" i="14"/>
  <c r="E44" i="14"/>
  <c r="I141" i="14"/>
  <c r="H141" i="14"/>
  <c r="G141" i="14"/>
  <c r="F141" i="14"/>
  <c r="E141" i="14"/>
  <c r="BI130" i="14"/>
  <c r="BH130" i="14"/>
  <c r="BG130" i="14"/>
  <c r="BF130" i="14"/>
  <c r="BE130" i="14"/>
  <c r="BD130" i="14"/>
  <c r="BC130" i="14"/>
  <c r="BB130" i="14"/>
  <c r="BA130" i="14"/>
  <c r="AZ130" i="14"/>
  <c r="AY130" i="14"/>
  <c r="AX130" i="14"/>
  <c r="AW130" i="14"/>
  <c r="AV130" i="14"/>
  <c r="AU130" i="14"/>
  <c r="AT130" i="14"/>
  <c r="AS130" i="14"/>
  <c r="AR130" i="14"/>
  <c r="AQ130" i="14"/>
  <c r="AP130" i="14"/>
  <c r="AO130" i="14"/>
  <c r="AN130" i="14"/>
  <c r="AM130" i="14"/>
  <c r="AL130" i="14"/>
  <c r="AK130" i="14"/>
  <c r="AJ130" i="14"/>
  <c r="AI130" i="14"/>
  <c r="AH130" i="14"/>
  <c r="AG130" i="14"/>
  <c r="AF130" i="14"/>
  <c r="AE130" i="14"/>
  <c r="AD130" i="14"/>
  <c r="AC130" i="14"/>
  <c r="AB130" i="14"/>
  <c r="AA130" i="14"/>
  <c r="Z130" i="14"/>
  <c r="Y130" i="14"/>
  <c r="X130" i="14"/>
  <c r="W130" i="14"/>
  <c r="V130" i="14"/>
  <c r="U130" i="14"/>
  <c r="T130" i="14"/>
  <c r="S130" i="14"/>
  <c r="R130" i="14"/>
  <c r="Q130" i="14"/>
  <c r="P130" i="14"/>
  <c r="O130" i="14"/>
  <c r="N130" i="14"/>
  <c r="M130" i="14"/>
  <c r="L130" i="14"/>
  <c r="K130" i="14"/>
  <c r="J130" i="14"/>
  <c r="I130" i="14"/>
  <c r="H130" i="14"/>
  <c r="G130" i="14"/>
  <c r="E130" i="14"/>
  <c r="I127" i="14"/>
  <c r="G127" i="14"/>
  <c r="F127" i="14"/>
  <c r="E127" i="14"/>
  <c r="I123" i="14"/>
  <c r="G123" i="14"/>
  <c r="F123" i="14"/>
  <c r="E1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G23" i="14"/>
  <c r="F23" i="14"/>
  <c r="E23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G22" i="14"/>
  <c r="F22" i="14"/>
  <c r="E22" i="14"/>
  <c r="BI120" i="14"/>
  <c r="BH120" i="14"/>
  <c r="BG120" i="14"/>
  <c r="BF120" i="14"/>
  <c r="BE120" i="14"/>
  <c r="BD120" i="14"/>
  <c r="BC120" i="14"/>
  <c r="BB120" i="14"/>
  <c r="BA120" i="14"/>
  <c r="AZ120" i="14"/>
  <c r="AY120" i="14"/>
  <c r="AX120" i="14"/>
  <c r="AW120" i="14"/>
  <c r="AV120" i="14"/>
  <c r="AU120" i="14"/>
  <c r="AT120" i="14"/>
  <c r="AS120" i="14"/>
  <c r="AR120" i="14"/>
  <c r="AQ120" i="14"/>
  <c r="AP120" i="14"/>
  <c r="AO120" i="14"/>
  <c r="AN120" i="14"/>
  <c r="AM120" i="14"/>
  <c r="AL120" i="14"/>
  <c r="AK120" i="14"/>
  <c r="AJ120" i="14"/>
  <c r="AI120" i="14"/>
  <c r="AH120" i="14"/>
  <c r="AG120" i="14"/>
  <c r="AF120" i="14"/>
  <c r="AE120" i="14"/>
  <c r="AD120" i="14"/>
  <c r="AC120" i="14"/>
  <c r="AB120" i="14"/>
  <c r="AA120" i="14"/>
  <c r="Z120" i="14"/>
  <c r="Y120" i="14"/>
  <c r="X120" i="14"/>
  <c r="W120" i="14"/>
  <c r="V120" i="14"/>
  <c r="U120" i="14"/>
  <c r="T120" i="14"/>
  <c r="S120" i="14"/>
  <c r="R120" i="14"/>
  <c r="Q120" i="14"/>
  <c r="P120" i="14"/>
  <c r="O120" i="14"/>
  <c r="N120" i="14"/>
  <c r="M120" i="14"/>
  <c r="L120" i="14"/>
  <c r="K120" i="14"/>
  <c r="J120" i="14"/>
  <c r="I120" i="14"/>
  <c r="G120" i="14"/>
  <c r="F120" i="14"/>
  <c r="E120" i="14"/>
  <c r="BI119" i="14"/>
  <c r="BI121" i="14" s="1"/>
  <c r="BI123" i="14" s="1"/>
  <c r="BH119" i="14"/>
  <c r="BH121" i="14" s="1"/>
  <c r="BH123" i="14" s="1"/>
  <c r="BG119" i="14"/>
  <c r="BF119" i="14"/>
  <c r="BE119" i="14"/>
  <c r="BE121" i="14" s="1"/>
  <c r="BE123" i="14" s="1"/>
  <c r="BD119" i="14"/>
  <c r="BD121" i="14" s="1"/>
  <c r="BD123" i="14" s="1"/>
  <c r="BC119" i="14"/>
  <c r="BC121" i="14" s="1"/>
  <c r="BB119" i="14"/>
  <c r="BA119" i="14"/>
  <c r="BA121" i="14" s="1"/>
  <c r="AZ119" i="14"/>
  <c r="AZ121" i="14" s="1"/>
  <c r="AZ123" i="14" s="1"/>
  <c r="AY119" i="14"/>
  <c r="AX119" i="14"/>
  <c r="AW119" i="14"/>
  <c r="AW121" i="14" s="1"/>
  <c r="AW123" i="14" s="1"/>
  <c r="AV119" i="14"/>
  <c r="AV121" i="14" s="1"/>
  <c r="AV123" i="14" s="1"/>
  <c r="AU119" i="14"/>
  <c r="AU121" i="14" s="1"/>
  <c r="AT119" i="14"/>
  <c r="AS119" i="14"/>
  <c r="AS121" i="14" s="1"/>
  <c r="AR119" i="14"/>
  <c r="AR121" i="14" s="1"/>
  <c r="AQ119" i="14"/>
  <c r="AQ121" i="14" s="1"/>
  <c r="AP119" i="14"/>
  <c r="AO119" i="14"/>
  <c r="AO121" i="14" s="1"/>
  <c r="AO123" i="14" s="1"/>
  <c r="AN119" i="14"/>
  <c r="AN121" i="14" s="1"/>
  <c r="AN123" i="14" s="1"/>
  <c r="AM119" i="14"/>
  <c r="AM121" i="14" s="1"/>
  <c r="AL119" i="14"/>
  <c r="AK119" i="14"/>
  <c r="AJ119" i="14"/>
  <c r="AJ121" i="14" s="1"/>
  <c r="AJ123" i="14" s="1"/>
  <c r="AI119" i="14"/>
  <c r="AI121" i="14" s="1"/>
  <c r="AH119" i="14"/>
  <c r="AG119" i="14"/>
  <c r="AG121" i="14" s="1"/>
  <c r="AG123" i="14" s="1"/>
  <c r="AF119" i="14"/>
  <c r="AF121" i="14" s="1"/>
  <c r="AF123" i="14" s="1"/>
  <c r="AE119" i="14"/>
  <c r="AE121" i="14" s="1"/>
  <c r="AD119" i="14"/>
  <c r="AC119" i="14"/>
  <c r="AC121" i="14" s="1"/>
  <c r="AC123" i="14" s="1"/>
  <c r="AB119" i="14"/>
  <c r="AB121" i="14" s="1"/>
  <c r="AB123" i="14" s="1"/>
  <c r="AA119" i="14"/>
  <c r="Z119" i="14"/>
  <c r="Y119" i="14"/>
  <c r="Y121" i="14" s="1"/>
  <c r="Y123" i="14" s="1"/>
  <c r="X119" i="14"/>
  <c r="W119" i="14"/>
  <c r="W121" i="14" s="1"/>
  <c r="V119" i="14"/>
  <c r="U119" i="14"/>
  <c r="U121" i="14" s="1"/>
  <c r="U123" i="14" s="1"/>
  <c r="T119" i="14"/>
  <c r="T121" i="14" s="1"/>
  <c r="T123" i="14" s="1"/>
  <c r="S119" i="14"/>
  <c r="R119" i="14"/>
  <c r="Q119" i="14"/>
  <c r="Q121" i="14" s="1"/>
  <c r="Q123" i="14" s="1"/>
  <c r="P119" i="14"/>
  <c r="O119" i="14"/>
  <c r="O121" i="14" s="1"/>
  <c r="N119" i="14"/>
  <c r="M119" i="14"/>
  <c r="M121" i="14" s="1"/>
  <c r="M123" i="14" s="1"/>
  <c r="L119" i="14"/>
  <c r="K119" i="14"/>
  <c r="K121" i="14" s="1"/>
  <c r="J119" i="14"/>
  <c r="I119" i="14"/>
  <c r="G119" i="14"/>
  <c r="F119" i="14"/>
  <c r="E119" i="14"/>
  <c r="BI117" i="14"/>
  <c r="BH117" i="14"/>
  <c r="BG117" i="14"/>
  <c r="BF117" i="14"/>
  <c r="BE117" i="14"/>
  <c r="BD117" i="14"/>
  <c r="BC117" i="14"/>
  <c r="BB117" i="14"/>
  <c r="BA117" i="14"/>
  <c r="AZ117" i="14"/>
  <c r="AY117" i="14"/>
  <c r="AX117" i="14"/>
  <c r="AW117" i="14"/>
  <c r="AV117" i="14"/>
  <c r="AU117" i="14"/>
  <c r="AT117" i="14"/>
  <c r="AS117" i="14"/>
  <c r="AR117" i="14"/>
  <c r="AQ117" i="14"/>
  <c r="AP117" i="14"/>
  <c r="AO117" i="14"/>
  <c r="AN117" i="14"/>
  <c r="AM117" i="14"/>
  <c r="AL117" i="14"/>
  <c r="AK117" i="14"/>
  <c r="AJ117" i="14"/>
  <c r="AI117" i="14"/>
  <c r="AH117" i="14"/>
  <c r="AG117" i="14"/>
  <c r="AF117" i="14"/>
  <c r="AE117" i="14"/>
  <c r="AD117" i="14"/>
  <c r="AC117" i="14"/>
  <c r="AB117" i="14"/>
  <c r="AA117" i="14"/>
  <c r="Z117" i="14"/>
  <c r="Y117" i="14"/>
  <c r="X117" i="14"/>
  <c r="W117" i="14"/>
  <c r="V117" i="14"/>
  <c r="U117" i="14"/>
  <c r="T117" i="14"/>
  <c r="S117" i="14"/>
  <c r="R117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BI115" i="14"/>
  <c r="BH115" i="14"/>
  <c r="BG115" i="14"/>
  <c r="BF115" i="14"/>
  <c r="BE115" i="14"/>
  <c r="BD115" i="14"/>
  <c r="BC115" i="14"/>
  <c r="BB115" i="14"/>
  <c r="BA115" i="14"/>
  <c r="AZ115" i="14"/>
  <c r="AY115" i="14"/>
  <c r="AX115" i="14"/>
  <c r="AW115" i="14"/>
  <c r="AV115" i="14"/>
  <c r="AU115" i="14"/>
  <c r="AT115" i="14"/>
  <c r="AS115" i="14"/>
  <c r="AR115" i="14"/>
  <c r="AQ115" i="14"/>
  <c r="AP115" i="14"/>
  <c r="AO115" i="14"/>
  <c r="AN115" i="14"/>
  <c r="AM115" i="14"/>
  <c r="AL115" i="14"/>
  <c r="AK115" i="14"/>
  <c r="AJ115" i="14"/>
  <c r="AI115" i="14"/>
  <c r="AH115" i="14"/>
  <c r="AG115" i="14"/>
  <c r="AF115" i="14"/>
  <c r="AE115" i="14"/>
  <c r="AD115" i="14"/>
  <c r="AC115" i="14"/>
  <c r="AB115" i="14"/>
  <c r="AA115" i="14"/>
  <c r="Z115" i="14"/>
  <c r="Y115" i="14"/>
  <c r="X115" i="14"/>
  <c r="W115" i="14"/>
  <c r="V115" i="14"/>
  <c r="U115" i="14"/>
  <c r="T115" i="14"/>
  <c r="S115" i="14"/>
  <c r="R115" i="14"/>
  <c r="Q115" i="14"/>
  <c r="P115" i="14"/>
  <c r="O115" i="14"/>
  <c r="N115" i="14"/>
  <c r="M115" i="14"/>
  <c r="L115" i="14"/>
  <c r="K115" i="14"/>
  <c r="J115" i="14"/>
  <c r="I115" i="14"/>
  <c r="H115" i="14"/>
  <c r="G115" i="14"/>
  <c r="F115" i="14"/>
  <c r="E115" i="14"/>
  <c r="BI165" i="14"/>
  <c r="BH165" i="14"/>
  <c r="BG165" i="14"/>
  <c r="BF165" i="14"/>
  <c r="BE165" i="14"/>
  <c r="BD165" i="14"/>
  <c r="BC165" i="14"/>
  <c r="BB165" i="14"/>
  <c r="BA165" i="14"/>
  <c r="AZ165" i="14"/>
  <c r="AY165" i="14"/>
  <c r="AX165" i="14"/>
  <c r="AW165" i="14"/>
  <c r="AV165" i="14"/>
  <c r="AU165" i="14"/>
  <c r="AT165" i="14"/>
  <c r="AS165" i="14"/>
  <c r="AR165" i="14"/>
  <c r="AQ165" i="14"/>
  <c r="AP165" i="14"/>
  <c r="AO165" i="14"/>
  <c r="AN165" i="14"/>
  <c r="AM165" i="14"/>
  <c r="AL165" i="14"/>
  <c r="AK165" i="14"/>
  <c r="AJ165" i="14"/>
  <c r="AI165" i="14"/>
  <c r="AH165" i="14"/>
  <c r="AG165" i="14"/>
  <c r="AF165" i="14"/>
  <c r="AE165" i="14"/>
  <c r="AD165" i="14"/>
  <c r="AC165" i="14"/>
  <c r="AB165" i="14"/>
  <c r="AA165" i="14"/>
  <c r="Z165" i="14"/>
  <c r="Y165" i="14"/>
  <c r="X165" i="14"/>
  <c r="W165" i="14"/>
  <c r="V165" i="14"/>
  <c r="U165" i="14"/>
  <c r="T165" i="14"/>
  <c r="S165" i="14"/>
  <c r="R165" i="14"/>
  <c r="Q165" i="14"/>
  <c r="P165" i="14"/>
  <c r="O165" i="14"/>
  <c r="N165" i="14"/>
  <c r="M165" i="14"/>
  <c r="L165" i="14"/>
  <c r="K165" i="14"/>
  <c r="J165" i="14"/>
  <c r="I165" i="14"/>
  <c r="H165" i="14"/>
  <c r="G165" i="14"/>
  <c r="F165" i="14"/>
  <c r="E165" i="14"/>
  <c r="BI163" i="14"/>
  <c r="BH163" i="14"/>
  <c r="BG163" i="14"/>
  <c r="BF163" i="14"/>
  <c r="BE163" i="14"/>
  <c r="BD163" i="14"/>
  <c r="BC163" i="14"/>
  <c r="BB163" i="14"/>
  <c r="BA163" i="14"/>
  <c r="AZ163" i="14"/>
  <c r="AY163" i="14"/>
  <c r="AX163" i="14"/>
  <c r="AW163" i="14"/>
  <c r="AV163" i="14"/>
  <c r="AU163" i="14"/>
  <c r="AT163" i="14"/>
  <c r="AS163" i="14"/>
  <c r="AR163" i="14"/>
  <c r="AQ163" i="14"/>
  <c r="AP163" i="14"/>
  <c r="AO163" i="14"/>
  <c r="AN163" i="14"/>
  <c r="AM163" i="14"/>
  <c r="AL163" i="14"/>
  <c r="AK163" i="14"/>
  <c r="AJ163" i="14"/>
  <c r="AI163" i="14"/>
  <c r="AH163" i="14"/>
  <c r="AG163" i="14"/>
  <c r="AF163" i="14"/>
  <c r="AE163" i="14"/>
  <c r="AD163" i="14"/>
  <c r="AC163" i="14"/>
  <c r="AB163" i="14"/>
  <c r="AA163" i="14"/>
  <c r="Z163" i="14"/>
  <c r="Y163" i="14"/>
  <c r="X163" i="14"/>
  <c r="W163" i="14"/>
  <c r="V163" i="14"/>
  <c r="U163" i="14"/>
  <c r="T163" i="14"/>
  <c r="S163" i="14"/>
  <c r="R163" i="14"/>
  <c r="Q163" i="14"/>
  <c r="P163" i="14"/>
  <c r="O163" i="14"/>
  <c r="N163" i="14"/>
  <c r="M163" i="14"/>
  <c r="L163" i="14"/>
  <c r="K163" i="14"/>
  <c r="J163" i="14"/>
  <c r="I163" i="14"/>
  <c r="H163" i="14"/>
  <c r="G163" i="14"/>
  <c r="F163" i="14"/>
  <c r="E163" i="14"/>
  <c r="BI160" i="14"/>
  <c r="BH160" i="14"/>
  <c r="BG160" i="14"/>
  <c r="BF160" i="14"/>
  <c r="BE160" i="14"/>
  <c r="BD160" i="14"/>
  <c r="BC160" i="14"/>
  <c r="BB160" i="14"/>
  <c r="BA160" i="14"/>
  <c r="AZ160" i="14"/>
  <c r="AY160" i="14"/>
  <c r="AX160" i="14"/>
  <c r="AW160" i="14"/>
  <c r="AV160" i="14"/>
  <c r="AU160" i="14"/>
  <c r="AT160" i="14"/>
  <c r="AS160" i="14"/>
  <c r="AR160" i="14"/>
  <c r="AQ160" i="14"/>
  <c r="AP160" i="14"/>
  <c r="AO160" i="14"/>
  <c r="AN160" i="14"/>
  <c r="AM160" i="14"/>
  <c r="AL160" i="14"/>
  <c r="AK160" i="14"/>
  <c r="AJ160" i="14"/>
  <c r="AI160" i="14"/>
  <c r="AH160" i="14"/>
  <c r="AG160" i="14"/>
  <c r="AF160" i="14"/>
  <c r="AE160" i="14"/>
  <c r="AD160" i="14"/>
  <c r="AC160" i="14"/>
  <c r="AB160" i="14"/>
  <c r="AA160" i="14"/>
  <c r="Z160" i="14"/>
  <c r="Y160" i="14"/>
  <c r="X160" i="14"/>
  <c r="W160" i="14"/>
  <c r="V160" i="14"/>
  <c r="U160" i="14"/>
  <c r="T160" i="14"/>
  <c r="S160" i="14"/>
  <c r="R160" i="14"/>
  <c r="Q160" i="14"/>
  <c r="P160" i="14"/>
  <c r="O160" i="14"/>
  <c r="N160" i="14"/>
  <c r="M160" i="14"/>
  <c r="L160" i="14"/>
  <c r="K160" i="14"/>
  <c r="J160" i="14"/>
  <c r="I160" i="14"/>
  <c r="H160" i="14"/>
  <c r="G160" i="14"/>
  <c r="F160" i="14"/>
  <c r="E160" i="14"/>
  <c r="BI158" i="14"/>
  <c r="BH158" i="14"/>
  <c r="BG158" i="14"/>
  <c r="BF158" i="14"/>
  <c r="BE158" i="14"/>
  <c r="BD158" i="14"/>
  <c r="BC158" i="14"/>
  <c r="BB158" i="14"/>
  <c r="BA158" i="14"/>
  <c r="AZ158" i="14"/>
  <c r="AY158" i="14"/>
  <c r="AX158" i="14"/>
  <c r="AW158" i="14"/>
  <c r="AV158" i="14"/>
  <c r="AU158" i="14"/>
  <c r="AT158" i="14"/>
  <c r="AS158" i="14"/>
  <c r="AR158" i="14"/>
  <c r="AQ158" i="14"/>
  <c r="AP158" i="14"/>
  <c r="AO158" i="14"/>
  <c r="AN158" i="14"/>
  <c r="AM158" i="14"/>
  <c r="AL158" i="14"/>
  <c r="AK158" i="14"/>
  <c r="AJ158" i="14"/>
  <c r="AI158" i="14"/>
  <c r="AH158" i="14"/>
  <c r="AG158" i="14"/>
  <c r="AF158" i="14"/>
  <c r="AE158" i="14"/>
  <c r="AD158" i="14"/>
  <c r="AC158" i="14"/>
  <c r="AB158" i="14"/>
  <c r="AA158" i="14"/>
  <c r="Z158" i="14"/>
  <c r="Y158" i="14"/>
  <c r="X158" i="14"/>
  <c r="W158" i="14"/>
  <c r="V158" i="14"/>
  <c r="U158" i="14"/>
  <c r="T158" i="14"/>
  <c r="S158" i="14"/>
  <c r="R158" i="14"/>
  <c r="Q158" i="14"/>
  <c r="P158" i="14"/>
  <c r="O158" i="14"/>
  <c r="N158" i="14"/>
  <c r="M158" i="14"/>
  <c r="L158" i="14"/>
  <c r="K158" i="14"/>
  <c r="J158" i="14"/>
  <c r="I158" i="14"/>
  <c r="H158" i="14"/>
  <c r="G158" i="14"/>
  <c r="F158" i="14"/>
  <c r="E158" i="14"/>
  <c r="I138" i="14"/>
  <c r="H138" i="14"/>
  <c r="G138" i="14"/>
  <c r="F138" i="14"/>
  <c r="E138" i="14"/>
  <c r="I124" i="14"/>
  <c r="H124" i="14"/>
  <c r="G124" i="14"/>
  <c r="F124" i="14"/>
  <c r="E124" i="14"/>
  <c r="AK121" i="14"/>
  <c r="AK123" i="14" s="1"/>
  <c r="M218" i="14" l="1"/>
  <c r="M220" i="14" s="1"/>
  <c r="Q218" i="14"/>
  <c r="Q220" i="14" s="1"/>
  <c r="U218" i="14"/>
  <c r="U220" i="14" s="1"/>
  <c r="Y218" i="14"/>
  <c r="Y220" i="14" s="1"/>
  <c r="AC218" i="14"/>
  <c r="AC220" i="14" s="1"/>
  <c r="AG218" i="14"/>
  <c r="AG220" i="14" s="1"/>
  <c r="AK218" i="14"/>
  <c r="AK220" i="14" s="1"/>
  <c r="AO218" i="14"/>
  <c r="AO220" i="14" s="1"/>
  <c r="AS218" i="14"/>
  <c r="AS220" i="14" s="1"/>
  <c r="AW218" i="14"/>
  <c r="AW220" i="14" s="1"/>
  <c r="BA218" i="14"/>
  <c r="BA220" i="14" s="1"/>
  <c r="BE218" i="14"/>
  <c r="BE220" i="14" s="1"/>
  <c r="BI218" i="14"/>
  <c r="BI220" i="14" s="1"/>
  <c r="AS123" i="14"/>
  <c r="BA123" i="14"/>
  <c r="J218" i="14"/>
  <c r="J220" i="14" s="1"/>
  <c r="N218" i="14"/>
  <c r="N220" i="14" s="1"/>
  <c r="R218" i="14"/>
  <c r="R220" i="14" s="1"/>
  <c r="V218" i="14"/>
  <c r="V220" i="14" s="1"/>
  <c r="Z218" i="14"/>
  <c r="Z220" i="14" s="1"/>
  <c r="AD218" i="14"/>
  <c r="AD220" i="14" s="1"/>
  <c r="AH218" i="14"/>
  <c r="AH220" i="14" s="1"/>
  <c r="AL218" i="14"/>
  <c r="AL220" i="14" s="1"/>
  <c r="AP218" i="14"/>
  <c r="AP220" i="14" s="1"/>
  <c r="AT218" i="14"/>
  <c r="AT220" i="14" s="1"/>
  <c r="AX218" i="14"/>
  <c r="AX220" i="14" s="1"/>
  <c r="BB218" i="14"/>
  <c r="BB220" i="14" s="1"/>
  <c r="BF218" i="14"/>
  <c r="BF220" i="14" s="1"/>
  <c r="L218" i="14"/>
  <c r="L220" i="14" s="1"/>
  <c r="P218" i="14"/>
  <c r="P220" i="14" s="1"/>
  <c r="T218" i="14"/>
  <c r="T220" i="14" s="1"/>
  <c r="X218" i="14"/>
  <c r="X220" i="14" s="1"/>
  <c r="AB218" i="14"/>
  <c r="AB220" i="14" s="1"/>
  <c r="AF218" i="14"/>
  <c r="AF220" i="14" s="1"/>
  <c r="AJ218" i="14"/>
  <c r="AJ220" i="14" s="1"/>
  <c r="AN218" i="14"/>
  <c r="AN220" i="14" s="1"/>
  <c r="AR218" i="14"/>
  <c r="AR220" i="14" s="1"/>
  <c r="AV218" i="14"/>
  <c r="AV220" i="14" s="1"/>
  <c r="AZ218" i="14"/>
  <c r="AZ220" i="14" s="1"/>
  <c r="BD218" i="14"/>
  <c r="BD220" i="14" s="1"/>
  <c r="BH218" i="14"/>
  <c r="BH220" i="14" s="1"/>
  <c r="AQ123" i="14"/>
  <c r="AR123" i="14"/>
  <c r="O123" i="14"/>
  <c r="AI123" i="14"/>
  <c r="BC123" i="14"/>
  <c r="K123" i="14"/>
  <c r="W123" i="14"/>
  <c r="AE123" i="14"/>
  <c r="AM123" i="14"/>
  <c r="AU123" i="14"/>
  <c r="AY121" i="14"/>
  <c r="L121" i="14"/>
  <c r="P121" i="14"/>
  <c r="X121" i="14"/>
  <c r="AA121" i="14"/>
  <c r="BG121" i="14"/>
  <c r="S121" i="14"/>
  <c r="J121" i="14"/>
  <c r="N121" i="14"/>
  <c r="R121" i="14"/>
  <c r="V121" i="14"/>
  <c r="Z121" i="14"/>
  <c r="AD121" i="14"/>
  <c r="AH121" i="14"/>
  <c r="AL121" i="14"/>
  <c r="AP121" i="14"/>
  <c r="AT121" i="14"/>
  <c r="AX121" i="14"/>
  <c r="BB121" i="14"/>
  <c r="BF121" i="14"/>
  <c r="H218" i="14" l="1"/>
  <c r="H220" i="14" s="1"/>
  <c r="BB123" i="14"/>
  <c r="V123" i="14"/>
  <c r="P123" i="14"/>
  <c r="AX123" i="14"/>
  <c r="AH123" i="14"/>
  <c r="L123" i="14"/>
  <c r="AT123" i="14"/>
  <c r="AD123" i="14"/>
  <c r="N123" i="14"/>
  <c r="AA123" i="14"/>
  <c r="AL123" i="14"/>
  <c r="S123" i="14"/>
  <c r="BG123" i="14"/>
  <c r="BF123" i="14"/>
  <c r="AP123" i="14"/>
  <c r="Z123" i="14"/>
  <c r="J123" i="14"/>
  <c r="X123" i="14"/>
  <c r="AY123" i="14"/>
  <c r="H121" i="14"/>
  <c r="R123" i="14"/>
  <c r="H123" i="14" l="1"/>
  <c r="BI85" i="14" l="1"/>
  <c r="BH85" i="14"/>
  <c r="BG85" i="14"/>
  <c r="BF85" i="14"/>
  <c r="BE85" i="14"/>
  <c r="BD85" i="14"/>
  <c r="BC85" i="14"/>
  <c r="BB85" i="14"/>
  <c r="BA85" i="14"/>
  <c r="AZ85" i="14"/>
  <c r="AY85" i="14"/>
  <c r="AX85" i="14"/>
  <c r="AW85" i="14"/>
  <c r="AV85" i="14"/>
  <c r="AU85" i="14"/>
  <c r="AT85" i="14"/>
  <c r="AS85" i="14"/>
  <c r="AR85" i="14"/>
  <c r="AQ85" i="14"/>
  <c r="AP85" i="14"/>
  <c r="AO85" i="14"/>
  <c r="AN85" i="14"/>
  <c r="AM85" i="14"/>
  <c r="AL85" i="14"/>
  <c r="AK85" i="14"/>
  <c r="AJ85" i="14"/>
  <c r="AI85" i="14"/>
  <c r="AH85" i="14"/>
  <c r="AG85" i="14"/>
  <c r="AF85" i="14"/>
  <c r="AE85" i="14"/>
  <c r="AD85" i="14"/>
  <c r="AC85" i="14"/>
  <c r="AB85" i="14"/>
  <c r="AA85" i="14"/>
  <c r="Z85" i="14"/>
  <c r="Y85" i="14"/>
  <c r="X85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E85" i="14"/>
  <c r="BI81" i="14"/>
  <c r="BH81" i="14"/>
  <c r="BG81" i="14"/>
  <c r="BF81" i="14"/>
  <c r="BE81" i="14"/>
  <c r="BD81" i="14"/>
  <c r="BC81" i="14"/>
  <c r="BB81" i="14"/>
  <c r="BA81" i="14"/>
  <c r="AZ81" i="14"/>
  <c r="AY81" i="14"/>
  <c r="AX81" i="14"/>
  <c r="AW81" i="14"/>
  <c r="AV81" i="14"/>
  <c r="AU81" i="14"/>
  <c r="AT81" i="14"/>
  <c r="AS81" i="14"/>
  <c r="AR81" i="14"/>
  <c r="AQ81" i="14"/>
  <c r="AP81" i="14"/>
  <c r="AO81" i="14"/>
  <c r="AN81" i="14"/>
  <c r="AM81" i="14"/>
  <c r="AL81" i="14"/>
  <c r="AK81" i="14"/>
  <c r="AJ81" i="14"/>
  <c r="AI81" i="14"/>
  <c r="AH81" i="14"/>
  <c r="AG81" i="14"/>
  <c r="AF81" i="14"/>
  <c r="AE81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E81" i="14"/>
  <c r="BI77" i="14"/>
  <c r="BH77" i="14"/>
  <c r="BG77" i="14"/>
  <c r="BF77" i="14"/>
  <c r="BE77" i="14"/>
  <c r="BD77" i="14"/>
  <c r="BC77" i="14"/>
  <c r="BB77" i="14"/>
  <c r="BA77" i="14"/>
  <c r="AZ77" i="14"/>
  <c r="AY77" i="14"/>
  <c r="AX77" i="14"/>
  <c r="AW77" i="14"/>
  <c r="AV77" i="14"/>
  <c r="AU77" i="14"/>
  <c r="AT77" i="14"/>
  <c r="AS77" i="14"/>
  <c r="AR77" i="14"/>
  <c r="AQ77" i="14"/>
  <c r="AP77" i="14"/>
  <c r="AO77" i="14"/>
  <c r="AN77" i="14"/>
  <c r="AM77" i="14"/>
  <c r="AL77" i="14"/>
  <c r="AK77" i="14"/>
  <c r="AJ77" i="14"/>
  <c r="AI77" i="14"/>
  <c r="AH77" i="14"/>
  <c r="AG77" i="14"/>
  <c r="AF77" i="14"/>
  <c r="AE77" i="14"/>
  <c r="AD77" i="14"/>
  <c r="AC77" i="14"/>
  <c r="AB77" i="14"/>
  <c r="AA77" i="14"/>
  <c r="Z77" i="14"/>
  <c r="Y77" i="14"/>
  <c r="X77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E77" i="14"/>
  <c r="BI73" i="14"/>
  <c r="BH73" i="14"/>
  <c r="BG73" i="14"/>
  <c r="BF73" i="14"/>
  <c r="BE73" i="14"/>
  <c r="BD73" i="14"/>
  <c r="BC73" i="14"/>
  <c r="BB73" i="14"/>
  <c r="BA73" i="14"/>
  <c r="AZ73" i="14"/>
  <c r="AY73" i="14"/>
  <c r="AX73" i="14"/>
  <c r="AW73" i="14"/>
  <c r="AV73" i="14"/>
  <c r="AU73" i="14"/>
  <c r="AT73" i="14"/>
  <c r="AS73" i="14"/>
  <c r="AR73" i="14"/>
  <c r="AQ73" i="14"/>
  <c r="AP73" i="14"/>
  <c r="AO73" i="14"/>
  <c r="AN73" i="14"/>
  <c r="AM73" i="14"/>
  <c r="AL73" i="14"/>
  <c r="AK73" i="14"/>
  <c r="AJ73" i="14"/>
  <c r="AI73" i="14"/>
  <c r="AH73" i="14"/>
  <c r="AG73" i="14"/>
  <c r="AF73" i="14"/>
  <c r="AE73" i="14"/>
  <c r="AD73" i="14"/>
  <c r="AC73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E73" i="14"/>
  <c r="G67" i="14"/>
  <c r="E67" i="14"/>
  <c r="BI68" i="14"/>
  <c r="BH68" i="14"/>
  <c r="BG68" i="14"/>
  <c r="BF68" i="14"/>
  <c r="BE68" i="14"/>
  <c r="BD68" i="14"/>
  <c r="BC68" i="14"/>
  <c r="BB68" i="14"/>
  <c r="BA68" i="14"/>
  <c r="AZ68" i="14"/>
  <c r="AY68" i="14"/>
  <c r="AX68" i="14"/>
  <c r="AW68" i="14"/>
  <c r="AV68" i="14"/>
  <c r="AU68" i="14"/>
  <c r="AT68" i="14"/>
  <c r="AS68" i="14"/>
  <c r="AR68" i="14"/>
  <c r="AQ68" i="14"/>
  <c r="AP68" i="14"/>
  <c r="AO68" i="14"/>
  <c r="AN68" i="14"/>
  <c r="AM68" i="14"/>
  <c r="AL68" i="14"/>
  <c r="AK68" i="14"/>
  <c r="AJ68" i="14"/>
  <c r="AI68" i="14"/>
  <c r="AH68" i="14"/>
  <c r="AG68" i="14"/>
  <c r="AF68" i="14"/>
  <c r="AE68" i="14"/>
  <c r="AD68" i="14"/>
  <c r="AC68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BI67" i="14"/>
  <c r="BH67" i="14"/>
  <c r="BG67" i="14"/>
  <c r="BF67" i="14"/>
  <c r="BE67" i="14"/>
  <c r="BD67" i="14"/>
  <c r="BC67" i="14"/>
  <c r="BB67" i="14"/>
  <c r="BA67" i="14"/>
  <c r="AZ67" i="14"/>
  <c r="AY67" i="14"/>
  <c r="AX67" i="14"/>
  <c r="AW67" i="14"/>
  <c r="AV67" i="14"/>
  <c r="AU67" i="14"/>
  <c r="AT67" i="14"/>
  <c r="AS67" i="14"/>
  <c r="AR67" i="14"/>
  <c r="AQ67" i="14"/>
  <c r="AP67" i="14"/>
  <c r="AO67" i="14"/>
  <c r="AN67" i="14"/>
  <c r="AM67" i="14"/>
  <c r="AL67" i="14"/>
  <c r="AK67" i="14"/>
  <c r="AJ67" i="14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BI66" i="14"/>
  <c r="BH66" i="14"/>
  <c r="BG66" i="14"/>
  <c r="BF66" i="14"/>
  <c r="BE66" i="14"/>
  <c r="BD66" i="14"/>
  <c r="BC66" i="14"/>
  <c r="BB66" i="14"/>
  <c r="BA66" i="14"/>
  <c r="AZ66" i="14"/>
  <c r="AY66" i="14"/>
  <c r="AX66" i="14"/>
  <c r="AW66" i="14"/>
  <c r="AV66" i="14"/>
  <c r="AU66" i="14"/>
  <c r="AT66" i="14"/>
  <c r="AS66" i="14"/>
  <c r="AR66" i="14"/>
  <c r="AQ66" i="14"/>
  <c r="AP66" i="14"/>
  <c r="AO66" i="14"/>
  <c r="AN66" i="14"/>
  <c r="AM66" i="14"/>
  <c r="AL66" i="14"/>
  <c r="AK66" i="14"/>
  <c r="AJ66" i="14"/>
  <c r="AI66" i="14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H61" i="14"/>
  <c r="BI61" i="14"/>
  <c r="BH61" i="14"/>
  <c r="BG61" i="14"/>
  <c r="BF61" i="14"/>
  <c r="BE61" i="14"/>
  <c r="BD61" i="14"/>
  <c r="BC61" i="14"/>
  <c r="BB61" i="14"/>
  <c r="BA61" i="14"/>
  <c r="AZ61" i="14"/>
  <c r="AY61" i="14"/>
  <c r="AX61" i="14"/>
  <c r="AW61" i="14"/>
  <c r="AV61" i="14"/>
  <c r="AU61" i="14"/>
  <c r="AT61" i="14"/>
  <c r="AS61" i="14"/>
  <c r="AR61" i="14"/>
  <c r="AQ61" i="14"/>
  <c r="AP61" i="14"/>
  <c r="AO61" i="14"/>
  <c r="AN61" i="14"/>
  <c r="AM61" i="14"/>
  <c r="AL61" i="14"/>
  <c r="AK61" i="14"/>
  <c r="AJ61" i="14"/>
  <c r="AI61" i="14"/>
  <c r="AH61" i="14"/>
  <c r="AG61" i="14"/>
  <c r="AF61" i="14"/>
  <c r="AE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G61" i="14"/>
  <c r="F61" i="14"/>
  <c r="E61" i="14"/>
  <c r="BI63" i="14"/>
  <c r="BH63" i="14"/>
  <c r="BG63" i="14"/>
  <c r="BF63" i="14"/>
  <c r="BE63" i="14"/>
  <c r="BD63" i="14"/>
  <c r="BC63" i="14"/>
  <c r="BB63" i="14"/>
  <c r="BA63" i="14"/>
  <c r="AZ63" i="14"/>
  <c r="AY63" i="14"/>
  <c r="AX63" i="14"/>
  <c r="AW63" i="14"/>
  <c r="AV63" i="14"/>
  <c r="AU63" i="14"/>
  <c r="AT63" i="14"/>
  <c r="AS63" i="14"/>
  <c r="AR63" i="14"/>
  <c r="AQ63" i="14"/>
  <c r="AP63" i="14"/>
  <c r="AO63" i="14"/>
  <c r="AN63" i="14"/>
  <c r="AM63" i="14"/>
  <c r="AL63" i="14"/>
  <c r="AK63" i="14"/>
  <c r="AJ63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BI62" i="14"/>
  <c r="BH62" i="14"/>
  <c r="BG62" i="14"/>
  <c r="BF62" i="14"/>
  <c r="BE62" i="14"/>
  <c r="BD62" i="14"/>
  <c r="BC62" i="14"/>
  <c r="BB62" i="14"/>
  <c r="BA62" i="14"/>
  <c r="AZ62" i="14"/>
  <c r="AY62" i="14"/>
  <c r="AX62" i="14"/>
  <c r="AW62" i="14"/>
  <c r="AV62" i="14"/>
  <c r="AU62" i="14"/>
  <c r="AT62" i="14"/>
  <c r="AS62" i="14"/>
  <c r="AR62" i="14"/>
  <c r="AQ62" i="14"/>
  <c r="AP62" i="14"/>
  <c r="AO62" i="14"/>
  <c r="AN62" i="14"/>
  <c r="AM62" i="14"/>
  <c r="AL62" i="14"/>
  <c r="AK62" i="14"/>
  <c r="AJ62" i="14"/>
  <c r="AI62" i="14"/>
  <c r="AH62" i="14"/>
  <c r="AG62" i="14"/>
  <c r="AF62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E62" i="14"/>
  <c r="BI110" i="14"/>
  <c r="BH110" i="14"/>
  <c r="BG110" i="14"/>
  <c r="BF110" i="14"/>
  <c r="BE110" i="14"/>
  <c r="BD110" i="14"/>
  <c r="BC110" i="14"/>
  <c r="BB110" i="14"/>
  <c r="BA110" i="14"/>
  <c r="AZ110" i="14"/>
  <c r="AY110" i="14"/>
  <c r="AX110" i="14"/>
  <c r="AW110" i="14"/>
  <c r="AV110" i="14"/>
  <c r="AU110" i="14"/>
  <c r="AT110" i="14"/>
  <c r="AS110" i="14"/>
  <c r="AR110" i="14"/>
  <c r="AQ110" i="14"/>
  <c r="AP110" i="14"/>
  <c r="AO110" i="14"/>
  <c r="AN110" i="14"/>
  <c r="AM110" i="14"/>
  <c r="AL110" i="14"/>
  <c r="AK110" i="14"/>
  <c r="AJ110" i="14"/>
  <c r="AI110" i="14"/>
  <c r="AH110" i="14"/>
  <c r="AG110" i="14"/>
  <c r="AF110" i="14"/>
  <c r="AE110" i="14"/>
  <c r="AD110" i="14"/>
  <c r="AC110" i="14"/>
  <c r="AB110" i="14"/>
  <c r="AA110" i="14"/>
  <c r="Z110" i="14"/>
  <c r="Y110" i="14"/>
  <c r="X110" i="14"/>
  <c r="W110" i="14"/>
  <c r="V110" i="14"/>
  <c r="U110" i="14"/>
  <c r="T110" i="14"/>
  <c r="S110" i="14"/>
  <c r="R110" i="14"/>
  <c r="Q110" i="14"/>
  <c r="P110" i="14"/>
  <c r="O110" i="14"/>
  <c r="N110" i="14"/>
  <c r="M110" i="14"/>
  <c r="L110" i="14"/>
  <c r="K110" i="14"/>
  <c r="J110" i="14"/>
  <c r="I110" i="14"/>
  <c r="H110" i="14"/>
  <c r="G110" i="14"/>
  <c r="E110" i="14"/>
  <c r="BI109" i="14"/>
  <c r="BH109" i="14"/>
  <c r="BG109" i="14"/>
  <c r="BF109" i="14"/>
  <c r="BE109" i="14"/>
  <c r="BD109" i="14"/>
  <c r="BC109" i="14"/>
  <c r="BB109" i="14"/>
  <c r="BA109" i="14"/>
  <c r="AZ109" i="14"/>
  <c r="AY109" i="14"/>
  <c r="AX109" i="14"/>
  <c r="AW109" i="14"/>
  <c r="AV109" i="14"/>
  <c r="AU109" i="14"/>
  <c r="AT109" i="14"/>
  <c r="AS109" i="14"/>
  <c r="AR109" i="14"/>
  <c r="AQ109" i="14"/>
  <c r="AP109" i="14"/>
  <c r="AO109" i="14"/>
  <c r="AN109" i="14"/>
  <c r="AM109" i="14"/>
  <c r="AL109" i="14"/>
  <c r="AK109" i="14"/>
  <c r="AJ109" i="14"/>
  <c r="AI109" i="14"/>
  <c r="AH109" i="14"/>
  <c r="AG109" i="14"/>
  <c r="AF109" i="14"/>
  <c r="AE109" i="14"/>
  <c r="AD109" i="14"/>
  <c r="AC109" i="14"/>
  <c r="AB109" i="14"/>
  <c r="AA109" i="14"/>
  <c r="Z109" i="14"/>
  <c r="Y109" i="14"/>
  <c r="X109" i="14"/>
  <c r="W109" i="14"/>
  <c r="V109" i="14"/>
  <c r="U109" i="14"/>
  <c r="T109" i="14"/>
  <c r="S109" i="14"/>
  <c r="R109" i="14"/>
  <c r="Q109" i="14"/>
  <c r="P109" i="14"/>
  <c r="O109" i="14"/>
  <c r="N109" i="14"/>
  <c r="M109" i="14"/>
  <c r="L109" i="14"/>
  <c r="K109" i="14"/>
  <c r="J109" i="14"/>
  <c r="I109" i="14"/>
  <c r="H109" i="14"/>
  <c r="G109" i="14"/>
  <c r="E109" i="14"/>
  <c r="BI106" i="14"/>
  <c r="BH106" i="14"/>
  <c r="BG106" i="14"/>
  <c r="BF106" i="14"/>
  <c r="BE106" i="14"/>
  <c r="BD106" i="14"/>
  <c r="BC106" i="14"/>
  <c r="BB106" i="14"/>
  <c r="BA106" i="14"/>
  <c r="AZ106" i="14"/>
  <c r="AY106" i="14"/>
  <c r="AX106" i="14"/>
  <c r="AW106" i="14"/>
  <c r="AV106" i="14"/>
  <c r="AU106" i="14"/>
  <c r="AT106" i="14"/>
  <c r="AS106" i="14"/>
  <c r="AR106" i="14"/>
  <c r="AQ106" i="14"/>
  <c r="AP106" i="14"/>
  <c r="AO106" i="14"/>
  <c r="AN106" i="14"/>
  <c r="AM106" i="14"/>
  <c r="AL106" i="14"/>
  <c r="AK106" i="14"/>
  <c r="AJ106" i="14"/>
  <c r="AI106" i="14"/>
  <c r="AH106" i="14"/>
  <c r="AG106" i="14"/>
  <c r="AF106" i="14"/>
  <c r="AE106" i="14"/>
  <c r="AD106" i="14"/>
  <c r="AC106" i="14"/>
  <c r="AB106" i="14"/>
  <c r="AA106" i="14"/>
  <c r="Z106" i="14"/>
  <c r="Y106" i="14"/>
  <c r="X106" i="14"/>
  <c r="W106" i="14"/>
  <c r="V106" i="14"/>
  <c r="U106" i="14"/>
  <c r="T106" i="14"/>
  <c r="S106" i="14"/>
  <c r="R106" i="14"/>
  <c r="Q106" i="14"/>
  <c r="P106" i="14"/>
  <c r="O106" i="14"/>
  <c r="N106" i="14"/>
  <c r="M106" i="14"/>
  <c r="L106" i="14"/>
  <c r="K106" i="14"/>
  <c r="J106" i="14"/>
  <c r="I106" i="14"/>
  <c r="H106" i="14"/>
  <c r="G106" i="14"/>
  <c r="E106" i="14"/>
  <c r="BI86" i="14"/>
  <c r="BH86" i="14"/>
  <c r="BG86" i="14"/>
  <c r="BF86" i="14"/>
  <c r="BE86" i="14"/>
  <c r="BD86" i="14"/>
  <c r="BC86" i="14"/>
  <c r="BB86" i="14"/>
  <c r="BA86" i="14"/>
  <c r="AZ86" i="14"/>
  <c r="AY86" i="14"/>
  <c r="AX86" i="14"/>
  <c r="AW86" i="14"/>
  <c r="AV86" i="14"/>
  <c r="AU86" i="14"/>
  <c r="AT86" i="14"/>
  <c r="AS86" i="14"/>
  <c r="AR86" i="14"/>
  <c r="AQ86" i="14"/>
  <c r="AP86" i="14"/>
  <c r="AO86" i="14"/>
  <c r="AN86" i="14"/>
  <c r="AM86" i="14"/>
  <c r="AL86" i="14"/>
  <c r="AK86" i="14"/>
  <c r="AJ86" i="14"/>
  <c r="AI86" i="14"/>
  <c r="AH86" i="14"/>
  <c r="AG86" i="14"/>
  <c r="AF86" i="14"/>
  <c r="AE86" i="14"/>
  <c r="AD86" i="14"/>
  <c r="AC86" i="14"/>
  <c r="AB86" i="14"/>
  <c r="AA86" i="14"/>
  <c r="Z86" i="14"/>
  <c r="Y86" i="14"/>
  <c r="X86" i="14"/>
  <c r="W86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BI82" i="14"/>
  <c r="BH82" i="14"/>
  <c r="BG82" i="14"/>
  <c r="BF82" i="14"/>
  <c r="BE82" i="14"/>
  <c r="BD82" i="14"/>
  <c r="BC82" i="14"/>
  <c r="BB82" i="14"/>
  <c r="BA82" i="14"/>
  <c r="AZ82" i="14"/>
  <c r="AY82" i="14"/>
  <c r="AX82" i="14"/>
  <c r="AW82" i="14"/>
  <c r="AV82" i="14"/>
  <c r="AU82" i="14"/>
  <c r="AT82" i="14"/>
  <c r="AS82" i="14"/>
  <c r="AR82" i="14"/>
  <c r="AQ82" i="14"/>
  <c r="AP82" i="14"/>
  <c r="AO82" i="14"/>
  <c r="AN82" i="14"/>
  <c r="AM82" i="14"/>
  <c r="AL82" i="14"/>
  <c r="AK82" i="14"/>
  <c r="AJ82" i="14"/>
  <c r="AI82" i="14"/>
  <c r="AH82" i="14"/>
  <c r="AG82" i="14"/>
  <c r="AF82" i="14"/>
  <c r="AE82" i="14"/>
  <c r="AD82" i="14"/>
  <c r="AC82" i="14"/>
  <c r="AB82" i="14"/>
  <c r="AA82" i="14"/>
  <c r="Z82" i="14"/>
  <c r="Y82" i="14"/>
  <c r="X82" i="14"/>
  <c r="W82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BI78" i="14"/>
  <c r="BH78" i="14"/>
  <c r="BG78" i="14"/>
  <c r="BF78" i="14"/>
  <c r="BE78" i="14"/>
  <c r="BD78" i="14"/>
  <c r="BC78" i="14"/>
  <c r="BB78" i="14"/>
  <c r="BA78" i="14"/>
  <c r="AZ78" i="14"/>
  <c r="AY78" i="14"/>
  <c r="AX78" i="14"/>
  <c r="AW78" i="14"/>
  <c r="AV78" i="14"/>
  <c r="AU78" i="14"/>
  <c r="AT78" i="14"/>
  <c r="AS78" i="14"/>
  <c r="AR78" i="14"/>
  <c r="AQ78" i="14"/>
  <c r="AP78" i="14"/>
  <c r="AO78" i="14"/>
  <c r="AN78" i="14"/>
  <c r="AM78" i="14"/>
  <c r="AL78" i="14"/>
  <c r="AK78" i="14"/>
  <c r="AJ78" i="14"/>
  <c r="AI78" i="14"/>
  <c r="AH78" i="14"/>
  <c r="AG78" i="14"/>
  <c r="AF78" i="14"/>
  <c r="AE78" i="14"/>
  <c r="AD78" i="14"/>
  <c r="AC78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BI74" i="14"/>
  <c r="BH74" i="14"/>
  <c r="BG74" i="14"/>
  <c r="BF74" i="14"/>
  <c r="BE74" i="14"/>
  <c r="BD74" i="14"/>
  <c r="BC74" i="14"/>
  <c r="BB74" i="14"/>
  <c r="BA74" i="14"/>
  <c r="AZ74" i="14"/>
  <c r="AY74" i="14"/>
  <c r="AX74" i="14"/>
  <c r="AW74" i="14"/>
  <c r="AV74" i="14"/>
  <c r="AU74" i="14"/>
  <c r="AT74" i="14"/>
  <c r="AS74" i="14"/>
  <c r="AR74" i="14"/>
  <c r="AQ74" i="14"/>
  <c r="AP74" i="14"/>
  <c r="AO74" i="14"/>
  <c r="AN74" i="14"/>
  <c r="AM74" i="14"/>
  <c r="AL74" i="14"/>
  <c r="AK74" i="14"/>
  <c r="AJ74" i="14"/>
  <c r="AI74" i="14"/>
  <c r="AH74" i="14"/>
  <c r="AG74" i="14"/>
  <c r="AF74" i="14"/>
  <c r="AE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F12" i="14" l="1"/>
  <c r="G12" i="14"/>
  <c r="I12" i="14"/>
  <c r="E12" i="14"/>
  <c r="H86" i="20"/>
  <c r="H25" i="15" s="1"/>
  <c r="H67" i="20"/>
  <c r="H217" i="14" s="1"/>
  <c r="H66" i="20"/>
  <c r="H216" i="14" s="1"/>
  <c r="H53" i="20"/>
  <c r="H52" i="20"/>
  <c r="H119" i="14" l="1"/>
  <c r="H120" i="14"/>
  <c r="H39" i="20"/>
  <c r="H23" i="14" s="1"/>
  <c r="H38" i="20"/>
  <c r="H22" i="14" s="1"/>
  <c r="D30" i="19" l="1"/>
  <c r="D5" i="19"/>
  <c r="D4" i="19" s="1"/>
  <c r="A1" i="19"/>
  <c r="BI20" i="14" l="1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O77" i="15"/>
  <c r="N77" i="15"/>
  <c r="M77" i="15"/>
  <c r="L77" i="15"/>
  <c r="K77" i="15"/>
  <c r="J77" i="15"/>
  <c r="I77" i="15"/>
  <c r="H50" i="15"/>
  <c r="O50" i="15"/>
  <c r="N50" i="15"/>
  <c r="M50" i="15"/>
  <c r="L50" i="15"/>
  <c r="K50" i="15"/>
  <c r="J50" i="15"/>
  <c r="I50" i="15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BI99" i="8"/>
  <c r="BH99" i="8"/>
  <c r="BG99" i="8"/>
  <c r="BF99" i="8"/>
  <c r="BE99" i="8"/>
  <c r="BD99" i="8"/>
  <c r="BC99" i="8"/>
  <c r="BB99" i="8"/>
  <c r="BA99" i="8"/>
  <c r="AZ99" i="8"/>
  <c r="AY99" i="8"/>
  <c r="AX99" i="8"/>
  <c r="AW99" i="8"/>
  <c r="AV99" i="8"/>
  <c r="AU99" i="8"/>
  <c r="AT99" i="8"/>
  <c r="AS99" i="8"/>
  <c r="AR99" i="8"/>
  <c r="AQ99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BI98" i="8"/>
  <c r="BH98" i="8"/>
  <c r="BG98" i="8"/>
  <c r="BF98" i="8"/>
  <c r="BE98" i="8"/>
  <c r="BD98" i="8"/>
  <c r="BC98" i="8"/>
  <c r="BB98" i="8"/>
  <c r="BA98" i="8"/>
  <c r="AZ98" i="8"/>
  <c r="AY98" i="8"/>
  <c r="AX98" i="8"/>
  <c r="AW98" i="8"/>
  <c r="AV98" i="8"/>
  <c r="AU98" i="8"/>
  <c r="AT98" i="8"/>
  <c r="AS98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BI86" i="8"/>
  <c r="BH86" i="8"/>
  <c r="BG86" i="8"/>
  <c r="BF86" i="8"/>
  <c r="BE86" i="8"/>
  <c r="BD86" i="8"/>
  <c r="BC86" i="8"/>
  <c r="BB86" i="8"/>
  <c r="BA86" i="8"/>
  <c r="AZ86" i="8"/>
  <c r="AY86" i="8"/>
  <c r="AX86" i="8"/>
  <c r="AW86" i="8"/>
  <c r="AV86" i="8"/>
  <c r="AU86" i="8"/>
  <c r="AT86" i="8"/>
  <c r="AS86" i="8"/>
  <c r="AR86" i="8"/>
  <c r="AQ86" i="8"/>
  <c r="AP86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BI49" i="8"/>
  <c r="BH49" i="8"/>
  <c r="BG49" i="8"/>
  <c r="BF49" i="8"/>
  <c r="BE49" i="8"/>
  <c r="BD49" i="8"/>
  <c r="BC49" i="8"/>
  <c r="BB49" i="8"/>
  <c r="BA49" i="8"/>
  <c r="AZ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F144" i="15" l="1"/>
  <c r="A1" i="21" l="1"/>
  <c r="Y35" i="21" s="1"/>
  <c r="F137" i="15" l="1"/>
  <c r="O137" i="15"/>
  <c r="O138" i="15" s="1"/>
  <c r="N137" i="15"/>
  <c r="M137" i="15"/>
  <c r="L137" i="15"/>
  <c r="K137" i="15"/>
  <c r="K138" i="15" s="1"/>
  <c r="J137" i="15"/>
  <c r="J138" i="15" s="1"/>
  <c r="I137" i="15"/>
  <c r="H137" i="15"/>
  <c r="G137" i="15"/>
  <c r="E137" i="15"/>
  <c r="H77" i="15"/>
  <c r="G77" i="15"/>
  <c r="F77" i="15"/>
  <c r="E77" i="15"/>
  <c r="L138" i="15" l="1"/>
  <c r="M138" i="15"/>
  <c r="N138" i="15"/>
  <c r="Y42" i="21" l="1"/>
  <c r="A1" i="20"/>
  <c r="H35" i="21" s="1"/>
  <c r="BI33" i="14" l="1"/>
  <c r="BH33" i="14"/>
  <c r="BG33" i="14"/>
  <c r="BF33" i="14"/>
  <c r="BE33" i="14"/>
  <c r="BD33" i="14"/>
  <c r="BC33" i="14"/>
  <c r="BB33" i="14"/>
  <c r="BA33" i="14"/>
  <c r="AZ33" i="14"/>
  <c r="AY33" i="14"/>
  <c r="AX33" i="14"/>
  <c r="AW33" i="14"/>
  <c r="AV33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O154" i="15"/>
  <c r="N154" i="15"/>
  <c r="M154" i="15"/>
  <c r="L154" i="15"/>
  <c r="K154" i="15"/>
  <c r="J154" i="15"/>
  <c r="I154" i="15"/>
  <c r="H154" i="15"/>
  <c r="O153" i="15"/>
  <c r="N153" i="15"/>
  <c r="M153" i="15"/>
  <c r="L153" i="15"/>
  <c r="K153" i="15"/>
  <c r="J153" i="15"/>
  <c r="I153" i="15"/>
  <c r="H153" i="15"/>
  <c r="O150" i="15"/>
  <c r="N150" i="15"/>
  <c r="M150" i="15"/>
  <c r="L150" i="15"/>
  <c r="K150" i="15"/>
  <c r="J150" i="15"/>
  <c r="I150" i="15"/>
  <c r="H150" i="15"/>
  <c r="O149" i="15"/>
  <c r="N149" i="15"/>
  <c r="M149" i="15"/>
  <c r="L149" i="15"/>
  <c r="K149" i="15"/>
  <c r="J149" i="15"/>
  <c r="I149" i="15"/>
  <c r="H149" i="15"/>
  <c r="O131" i="15"/>
  <c r="N131" i="15"/>
  <c r="M131" i="15"/>
  <c r="L131" i="15"/>
  <c r="K131" i="15"/>
  <c r="J131" i="15"/>
  <c r="I131" i="15"/>
  <c r="H131" i="15"/>
  <c r="O130" i="15"/>
  <c r="N130" i="15"/>
  <c r="M130" i="15"/>
  <c r="L130" i="15"/>
  <c r="K130" i="15"/>
  <c r="J130" i="15"/>
  <c r="I130" i="15"/>
  <c r="H130" i="15"/>
  <c r="O127" i="15"/>
  <c r="N127" i="15"/>
  <c r="M127" i="15"/>
  <c r="L127" i="15"/>
  <c r="K127" i="15"/>
  <c r="J127" i="15"/>
  <c r="I127" i="15"/>
  <c r="H127" i="15"/>
  <c r="O126" i="15"/>
  <c r="N126" i="15"/>
  <c r="M126" i="15"/>
  <c r="L126" i="15"/>
  <c r="K126" i="15"/>
  <c r="J126" i="15"/>
  <c r="I126" i="15"/>
  <c r="H126" i="15"/>
  <c r="O123" i="15"/>
  <c r="N123" i="15"/>
  <c r="M123" i="15"/>
  <c r="L123" i="15"/>
  <c r="K123" i="15"/>
  <c r="J123" i="15"/>
  <c r="I123" i="15"/>
  <c r="H123" i="15"/>
  <c r="O122" i="15"/>
  <c r="N122" i="15"/>
  <c r="M122" i="15"/>
  <c r="L122" i="15"/>
  <c r="K122" i="15"/>
  <c r="J122" i="15"/>
  <c r="I122" i="15"/>
  <c r="H122" i="15"/>
  <c r="I101" i="15"/>
  <c r="G101" i="15"/>
  <c r="F101" i="15"/>
  <c r="E101" i="15"/>
  <c r="G20" i="14" l="1"/>
  <c r="F20" i="14"/>
  <c r="E20" i="14"/>
  <c r="G11" i="14"/>
  <c r="F11" i="14"/>
  <c r="E11" i="14"/>
  <c r="BI105" i="14"/>
  <c r="BH105" i="14"/>
  <c r="BG105" i="14"/>
  <c r="BF105" i="14"/>
  <c r="BE105" i="14"/>
  <c r="BD105" i="14"/>
  <c r="BC105" i="14"/>
  <c r="BB105" i="14"/>
  <c r="BA105" i="14"/>
  <c r="AZ105" i="14"/>
  <c r="AY105" i="14"/>
  <c r="AX105" i="14"/>
  <c r="AW105" i="14"/>
  <c r="AV105" i="14"/>
  <c r="AU105" i="14"/>
  <c r="AT105" i="14"/>
  <c r="AS105" i="14"/>
  <c r="AR105" i="14"/>
  <c r="AQ105" i="14"/>
  <c r="AP105" i="14"/>
  <c r="AO105" i="14"/>
  <c r="AN105" i="14"/>
  <c r="AM105" i="14"/>
  <c r="AL105" i="14"/>
  <c r="AK105" i="14"/>
  <c r="AJ105" i="14"/>
  <c r="AI105" i="14"/>
  <c r="AH105" i="14"/>
  <c r="AG105" i="14"/>
  <c r="AF105" i="14"/>
  <c r="AE105" i="14"/>
  <c r="AD105" i="14"/>
  <c r="AC105" i="14"/>
  <c r="AB105" i="14"/>
  <c r="AA105" i="14"/>
  <c r="Z105" i="14"/>
  <c r="Y105" i="14"/>
  <c r="X105" i="14"/>
  <c r="W105" i="14"/>
  <c r="V105" i="14"/>
  <c r="U105" i="14"/>
  <c r="T105" i="14"/>
  <c r="S105" i="14"/>
  <c r="R105" i="14"/>
  <c r="Q105" i="14"/>
  <c r="P105" i="14"/>
  <c r="O105" i="14"/>
  <c r="N105" i="14"/>
  <c r="M105" i="14"/>
  <c r="L105" i="14"/>
  <c r="K105" i="14"/>
  <c r="J105" i="14"/>
  <c r="I105" i="14"/>
  <c r="H105" i="14"/>
  <c r="G105" i="14"/>
  <c r="E105" i="14"/>
  <c r="BI102" i="14"/>
  <c r="BH102" i="14"/>
  <c r="BG102" i="14"/>
  <c r="BF102" i="14"/>
  <c r="BE102" i="14"/>
  <c r="BD102" i="14"/>
  <c r="BC102" i="14"/>
  <c r="BB102" i="14"/>
  <c r="BA102" i="14"/>
  <c r="AZ102" i="14"/>
  <c r="AY102" i="14"/>
  <c r="AX102" i="14"/>
  <c r="AW102" i="14"/>
  <c r="AV102" i="14"/>
  <c r="AU102" i="14"/>
  <c r="AT102" i="14"/>
  <c r="AS102" i="14"/>
  <c r="AR102" i="14"/>
  <c r="AQ102" i="14"/>
  <c r="AP102" i="14"/>
  <c r="AO102" i="14"/>
  <c r="AN102" i="14"/>
  <c r="AM102" i="14"/>
  <c r="AL102" i="14"/>
  <c r="AK102" i="14"/>
  <c r="AJ102" i="14"/>
  <c r="AI102" i="14"/>
  <c r="AH102" i="14"/>
  <c r="AG102" i="14"/>
  <c r="AF102" i="14"/>
  <c r="AE102" i="14"/>
  <c r="AD102" i="14"/>
  <c r="AC102" i="14"/>
  <c r="AB102" i="14"/>
  <c r="AA102" i="14"/>
  <c r="Z102" i="14"/>
  <c r="Y102" i="14"/>
  <c r="X102" i="14"/>
  <c r="W102" i="14"/>
  <c r="V102" i="14"/>
  <c r="U102" i="14"/>
  <c r="T102" i="14"/>
  <c r="S102" i="14"/>
  <c r="R102" i="14"/>
  <c r="Q102" i="14"/>
  <c r="P102" i="14"/>
  <c r="O102" i="14"/>
  <c r="N102" i="14"/>
  <c r="M102" i="14"/>
  <c r="L102" i="14"/>
  <c r="K102" i="14"/>
  <c r="J102" i="14"/>
  <c r="I102" i="14"/>
  <c r="H102" i="14"/>
  <c r="G102" i="14"/>
  <c r="BI101" i="14"/>
  <c r="BH101" i="14"/>
  <c r="BG101" i="14"/>
  <c r="BF101" i="14"/>
  <c r="BE101" i="14"/>
  <c r="BD101" i="14"/>
  <c r="BC101" i="14"/>
  <c r="BB101" i="14"/>
  <c r="BA101" i="14"/>
  <c r="AZ101" i="14"/>
  <c r="AY101" i="14"/>
  <c r="AX101" i="14"/>
  <c r="AW101" i="14"/>
  <c r="AV101" i="14"/>
  <c r="AU101" i="14"/>
  <c r="AT101" i="14"/>
  <c r="AS101" i="14"/>
  <c r="AR101" i="14"/>
  <c r="AQ101" i="14"/>
  <c r="AP101" i="14"/>
  <c r="AO101" i="14"/>
  <c r="AN101" i="14"/>
  <c r="AM101" i="14"/>
  <c r="AL101" i="14"/>
  <c r="AK101" i="14"/>
  <c r="AJ101" i="14"/>
  <c r="AI101" i="14"/>
  <c r="AH101" i="14"/>
  <c r="AG101" i="14"/>
  <c r="AF101" i="14"/>
  <c r="AE101" i="14"/>
  <c r="AD101" i="14"/>
  <c r="AC101" i="14"/>
  <c r="AB101" i="14"/>
  <c r="AA101" i="14"/>
  <c r="Z101" i="14"/>
  <c r="Y101" i="14"/>
  <c r="X101" i="14"/>
  <c r="W101" i="14"/>
  <c r="V101" i="14"/>
  <c r="U101" i="14"/>
  <c r="T101" i="14"/>
  <c r="S101" i="14"/>
  <c r="R101" i="14"/>
  <c r="Q101" i="14"/>
  <c r="P101" i="14"/>
  <c r="O101" i="14"/>
  <c r="N101" i="14"/>
  <c r="M101" i="14"/>
  <c r="L101" i="14"/>
  <c r="K101" i="14"/>
  <c r="J101" i="14"/>
  <c r="I101" i="14"/>
  <c r="H101" i="14"/>
  <c r="G101" i="14"/>
  <c r="BI98" i="14"/>
  <c r="BH98" i="14"/>
  <c r="BG98" i="14"/>
  <c r="BF98" i="14"/>
  <c r="BE98" i="14"/>
  <c r="BD98" i="14"/>
  <c r="BC98" i="14"/>
  <c r="BB98" i="14"/>
  <c r="BA98" i="14"/>
  <c r="AZ98" i="14"/>
  <c r="AY98" i="14"/>
  <c r="AX98" i="14"/>
  <c r="AW98" i="14"/>
  <c r="AV98" i="14"/>
  <c r="AU98" i="14"/>
  <c r="AT98" i="14"/>
  <c r="AS98" i="14"/>
  <c r="AR98" i="14"/>
  <c r="AQ98" i="14"/>
  <c r="AP98" i="14"/>
  <c r="AO98" i="14"/>
  <c r="AN98" i="14"/>
  <c r="AM98" i="14"/>
  <c r="AL98" i="14"/>
  <c r="AK98" i="14"/>
  <c r="AJ98" i="14"/>
  <c r="AI98" i="14"/>
  <c r="AH98" i="14"/>
  <c r="AG98" i="14"/>
  <c r="AF98" i="14"/>
  <c r="AE98" i="14"/>
  <c r="AD98" i="14"/>
  <c r="AC98" i="14"/>
  <c r="AB98" i="14"/>
  <c r="AA98" i="14"/>
  <c r="Z98" i="14"/>
  <c r="Y98" i="14"/>
  <c r="X98" i="14"/>
  <c r="W98" i="14"/>
  <c r="V98" i="14"/>
  <c r="U98" i="14"/>
  <c r="T98" i="14"/>
  <c r="S98" i="14"/>
  <c r="R98" i="14"/>
  <c r="Q98" i="14"/>
  <c r="P98" i="14"/>
  <c r="O98" i="14"/>
  <c r="N98" i="14"/>
  <c r="M98" i="14"/>
  <c r="L98" i="14"/>
  <c r="K98" i="14"/>
  <c r="J98" i="14"/>
  <c r="I98" i="14"/>
  <c r="H98" i="14"/>
  <c r="G98" i="14"/>
  <c r="BI97" i="14"/>
  <c r="BH97" i="14"/>
  <c r="BG97" i="14"/>
  <c r="BF97" i="14"/>
  <c r="BE97" i="14"/>
  <c r="BD97" i="14"/>
  <c r="BC97" i="14"/>
  <c r="BB97" i="14"/>
  <c r="BA97" i="14"/>
  <c r="AZ97" i="14"/>
  <c r="AY97" i="14"/>
  <c r="AX97" i="14"/>
  <c r="AW97" i="14"/>
  <c r="AV97" i="14"/>
  <c r="AU97" i="14"/>
  <c r="AT97" i="14"/>
  <c r="AS97" i="14"/>
  <c r="AR97" i="14"/>
  <c r="AQ97" i="14"/>
  <c r="AP97" i="14"/>
  <c r="AO97" i="14"/>
  <c r="AN97" i="14"/>
  <c r="AM97" i="14"/>
  <c r="AL97" i="14"/>
  <c r="AK97" i="14"/>
  <c r="AJ97" i="14"/>
  <c r="AI97" i="14"/>
  <c r="AH97" i="14"/>
  <c r="AG97" i="14"/>
  <c r="AF97" i="14"/>
  <c r="AE97" i="14"/>
  <c r="AD97" i="14"/>
  <c r="AC97" i="14"/>
  <c r="AB97" i="14"/>
  <c r="AA97" i="14"/>
  <c r="Z97" i="14"/>
  <c r="Y97" i="14"/>
  <c r="X97" i="14"/>
  <c r="W97" i="14"/>
  <c r="V97" i="14"/>
  <c r="U97" i="14"/>
  <c r="T97" i="14"/>
  <c r="S97" i="14"/>
  <c r="R97" i="14"/>
  <c r="Q97" i="14"/>
  <c r="P97" i="14"/>
  <c r="O97" i="14"/>
  <c r="N97" i="14"/>
  <c r="M97" i="14"/>
  <c r="L97" i="14"/>
  <c r="K97" i="14"/>
  <c r="J97" i="14"/>
  <c r="I97" i="14"/>
  <c r="H97" i="14"/>
  <c r="G97" i="14"/>
  <c r="E97" i="14"/>
  <c r="E102" i="14"/>
  <c r="E101" i="14"/>
  <c r="E98" i="14"/>
  <c r="BI56" i="14"/>
  <c r="BH56" i="14"/>
  <c r="BG56" i="14"/>
  <c r="BF56" i="14"/>
  <c r="BE56" i="14"/>
  <c r="BD56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E56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E52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E51" i="14"/>
  <c r="I48" i="14"/>
  <c r="G48" i="14"/>
  <c r="F48" i="14"/>
  <c r="E48" i="14"/>
  <c r="I45" i="14"/>
  <c r="G45" i="14"/>
  <c r="F45" i="14"/>
  <c r="E45" i="14"/>
  <c r="I41" i="14"/>
  <c r="H41" i="14"/>
  <c r="G41" i="14"/>
  <c r="F41" i="14"/>
  <c r="E41" i="14"/>
  <c r="G33" i="14"/>
  <c r="E33" i="14"/>
  <c r="I30" i="14"/>
  <c r="G30" i="14"/>
  <c r="F30" i="14"/>
  <c r="E30" i="14"/>
  <c r="I27" i="14"/>
  <c r="H27" i="14"/>
  <c r="G27" i="14"/>
  <c r="F27" i="14"/>
  <c r="E27" i="14"/>
  <c r="I26" i="14"/>
  <c r="G26" i="14"/>
  <c r="F26" i="14"/>
  <c r="E26" i="14"/>
  <c r="F190" i="14" l="1"/>
  <c r="F198" i="14" s="1"/>
  <c r="F287" i="14"/>
  <c r="F93" i="14"/>
  <c r="O98" i="15"/>
  <c r="O101" i="15" s="1"/>
  <c r="N98" i="15"/>
  <c r="N101" i="15" s="1"/>
  <c r="M98" i="15"/>
  <c r="M101" i="15" s="1"/>
  <c r="L98" i="15"/>
  <c r="L101" i="15" s="1"/>
  <c r="K98" i="15"/>
  <c r="K101" i="15" s="1"/>
  <c r="G67" i="15"/>
  <c r="F206" i="14" l="1"/>
  <c r="F194" i="14"/>
  <c r="F291" i="14"/>
  <c r="F303" i="14"/>
  <c r="F299" i="14"/>
  <c r="F295" i="14"/>
  <c r="F202" i="14"/>
  <c r="F109" i="14"/>
  <c r="O106" i="15"/>
  <c r="J24" i="14"/>
  <c r="N106" i="15"/>
  <c r="M106" i="15"/>
  <c r="L106" i="15"/>
  <c r="J26" i="14" l="1"/>
  <c r="K106" i="15"/>
  <c r="E6" i="20"/>
  <c r="E5" i="20"/>
  <c r="E4" i="20"/>
  <c r="E3" i="20"/>
  <c r="E2" i="20"/>
  <c r="J98" i="15" l="1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101" i="15" l="1"/>
  <c r="H98" i="15"/>
  <c r="W26" i="14"/>
  <c r="AI26" i="14"/>
  <c r="AY26" i="14"/>
  <c r="L26" i="14"/>
  <c r="P26" i="14"/>
  <c r="T26" i="14"/>
  <c r="X26" i="14"/>
  <c r="AB26" i="14"/>
  <c r="AF26" i="14"/>
  <c r="AJ26" i="14"/>
  <c r="AN26" i="14"/>
  <c r="AR26" i="14"/>
  <c r="AV26" i="14"/>
  <c r="AZ26" i="14"/>
  <c r="BD26" i="14"/>
  <c r="BH26" i="14"/>
  <c r="O26" i="14"/>
  <c r="AE26" i="14"/>
  <c r="AQ26" i="14"/>
  <c r="AU26" i="14"/>
  <c r="BG26" i="14"/>
  <c r="M26" i="14"/>
  <c r="Q26" i="14"/>
  <c r="U26" i="14"/>
  <c r="Y26" i="14"/>
  <c r="AC26" i="14"/>
  <c r="AG26" i="14"/>
  <c r="AK26" i="14"/>
  <c r="AO26" i="14"/>
  <c r="AS26" i="14"/>
  <c r="AW26" i="14"/>
  <c r="BA26" i="14"/>
  <c r="BE26" i="14"/>
  <c r="BI26" i="14"/>
  <c r="S26" i="14"/>
  <c r="AA26" i="14"/>
  <c r="AM26" i="14"/>
  <c r="BC26" i="14"/>
  <c r="N26" i="14"/>
  <c r="R26" i="14"/>
  <c r="V26" i="14"/>
  <c r="Z26" i="14"/>
  <c r="AD26" i="14"/>
  <c r="AH26" i="14"/>
  <c r="AL26" i="14"/>
  <c r="AP26" i="14"/>
  <c r="AT26" i="14"/>
  <c r="AX26" i="14"/>
  <c r="BB26" i="14"/>
  <c r="BF26" i="14"/>
  <c r="K26" i="14"/>
  <c r="H24" i="14"/>
  <c r="F101" i="14" l="1"/>
  <c r="F97" i="14"/>
  <c r="F105" i="14"/>
  <c r="J12" i="8" l="1"/>
  <c r="J6" i="20" s="1"/>
  <c r="K12" i="8"/>
  <c r="K6" i="20" s="1"/>
  <c r="L12" i="8"/>
  <c r="L6" i="20" s="1"/>
  <c r="M12" i="8"/>
  <c r="M6" i="20" s="1"/>
  <c r="N12" i="8"/>
  <c r="N6" i="20" s="1"/>
  <c r="O12" i="8"/>
  <c r="O6" i="20" s="1"/>
  <c r="P12" i="8"/>
  <c r="P6" i="20" s="1"/>
  <c r="Q12" i="8"/>
  <c r="Q6" i="20" s="1"/>
  <c r="R12" i="8"/>
  <c r="R6" i="20" s="1"/>
  <c r="S12" i="8"/>
  <c r="S6" i="20" s="1"/>
  <c r="T12" i="8"/>
  <c r="T6" i="20" s="1"/>
  <c r="U12" i="8"/>
  <c r="U6" i="20" s="1"/>
  <c r="V12" i="8"/>
  <c r="V6" i="20" s="1"/>
  <c r="W12" i="8"/>
  <c r="W6" i="20" s="1"/>
  <c r="X12" i="8"/>
  <c r="X6" i="20" s="1"/>
  <c r="Y12" i="8"/>
  <c r="Y6" i="20" s="1"/>
  <c r="Z12" i="8"/>
  <c r="Z6" i="20" s="1"/>
  <c r="AA12" i="8"/>
  <c r="AA6" i="20" s="1"/>
  <c r="AB12" i="8"/>
  <c r="AB6" i="20" s="1"/>
  <c r="AC12" i="8"/>
  <c r="AC6" i="20" s="1"/>
  <c r="AD12" i="8"/>
  <c r="AD6" i="20" s="1"/>
  <c r="AE12" i="8"/>
  <c r="AE6" i="20" s="1"/>
  <c r="AF12" i="8"/>
  <c r="AF6" i="20" s="1"/>
  <c r="AG12" i="8"/>
  <c r="AG6" i="20" s="1"/>
  <c r="AH12" i="8"/>
  <c r="AH6" i="20" s="1"/>
  <c r="AI12" i="8"/>
  <c r="AI6" i="20" s="1"/>
  <c r="AJ12" i="8"/>
  <c r="AJ6" i="20" s="1"/>
  <c r="AK12" i="8"/>
  <c r="AK6" i="20" s="1"/>
  <c r="AL12" i="8"/>
  <c r="AL6" i="20" s="1"/>
  <c r="AM12" i="8"/>
  <c r="AM6" i="20" s="1"/>
  <c r="AN12" i="8"/>
  <c r="AN6" i="20" s="1"/>
  <c r="AO12" i="8"/>
  <c r="AO6" i="20" s="1"/>
  <c r="AP12" i="8"/>
  <c r="AP6" i="20" s="1"/>
  <c r="AQ12" i="8"/>
  <c r="AQ6" i="20" s="1"/>
  <c r="AR12" i="8"/>
  <c r="AR6" i="20" s="1"/>
  <c r="AS12" i="8"/>
  <c r="AS6" i="20" s="1"/>
  <c r="AT12" i="8"/>
  <c r="AT6" i="20" s="1"/>
  <c r="AU12" i="8"/>
  <c r="AU6" i="20" s="1"/>
  <c r="AV12" i="8"/>
  <c r="AV6" i="20" s="1"/>
  <c r="AW12" i="8"/>
  <c r="AW6" i="20" s="1"/>
  <c r="AX12" i="8"/>
  <c r="AX6" i="20" s="1"/>
  <c r="AY12" i="8"/>
  <c r="AY6" i="20" s="1"/>
  <c r="AZ12" i="8"/>
  <c r="AZ6" i="20" s="1"/>
  <c r="BA12" i="8"/>
  <c r="BA6" i="20" s="1"/>
  <c r="BB12" i="8"/>
  <c r="BB6" i="20" s="1"/>
  <c r="BC12" i="8"/>
  <c r="BC6" i="20" s="1"/>
  <c r="BD12" i="8"/>
  <c r="BD6" i="20" s="1"/>
  <c r="BE12" i="8"/>
  <c r="BE6" i="20" s="1"/>
  <c r="BF12" i="8"/>
  <c r="BF6" i="20" s="1"/>
  <c r="BG12" i="8"/>
  <c r="BG6" i="20" s="1"/>
  <c r="BH12" i="8"/>
  <c r="BH6" i="20" s="1"/>
  <c r="BI12" i="8"/>
  <c r="BI6" i="20" s="1"/>
  <c r="BI15" i="8"/>
  <c r="BI16" i="8"/>
  <c r="BI22" i="8"/>
  <c r="BH15" i="8"/>
  <c r="BH16" i="8"/>
  <c r="BH22" i="8"/>
  <c r="BG15" i="8"/>
  <c r="BG16" i="8"/>
  <c r="BG22" i="8"/>
  <c r="BF15" i="8"/>
  <c r="BF16" i="8"/>
  <c r="BF22" i="8"/>
  <c r="BE15" i="8"/>
  <c r="BE16" i="8"/>
  <c r="BE22" i="8"/>
  <c r="BD15" i="8"/>
  <c r="BD16" i="8"/>
  <c r="BD22" i="8"/>
  <c r="BC15" i="8"/>
  <c r="BC16" i="8"/>
  <c r="BC22" i="8"/>
  <c r="BB15" i="8"/>
  <c r="BB16" i="8"/>
  <c r="BB22" i="8"/>
  <c r="BA15" i="8"/>
  <c r="BA16" i="8"/>
  <c r="BA22" i="8"/>
  <c r="AZ15" i="8"/>
  <c r="AZ16" i="8"/>
  <c r="AZ22" i="8"/>
  <c r="AY15" i="8"/>
  <c r="AY16" i="8"/>
  <c r="AY22" i="8"/>
  <c r="AX15" i="8"/>
  <c r="AX16" i="8"/>
  <c r="AX22" i="8"/>
  <c r="AW15" i="8"/>
  <c r="AW16" i="8"/>
  <c r="AW22" i="8"/>
  <c r="AV15" i="8"/>
  <c r="AV16" i="8"/>
  <c r="AV22" i="8"/>
  <c r="AU15" i="8"/>
  <c r="AU16" i="8"/>
  <c r="AU22" i="8"/>
  <c r="AT15" i="8"/>
  <c r="AT16" i="8"/>
  <c r="AT22" i="8"/>
  <c r="AS15" i="8"/>
  <c r="AS16" i="8"/>
  <c r="AS22" i="8"/>
  <c r="AR15" i="8"/>
  <c r="AR16" i="8"/>
  <c r="AR22" i="8"/>
  <c r="AQ15" i="8"/>
  <c r="AQ16" i="8"/>
  <c r="AQ22" i="8"/>
  <c r="AP15" i="8"/>
  <c r="AP16" i="8"/>
  <c r="AP22" i="8"/>
  <c r="AO15" i="8"/>
  <c r="AO16" i="8"/>
  <c r="AO22" i="8"/>
  <c r="AN15" i="8"/>
  <c r="AN16" i="8"/>
  <c r="AN22" i="8"/>
  <c r="AM15" i="8"/>
  <c r="AM16" i="8"/>
  <c r="AM22" i="8"/>
  <c r="AL15" i="8"/>
  <c r="AL16" i="8"/>
  <c r="AL22" i="8"/>
  <c r="AK15" i="8"/>
  <c r="AK16" i="8"/>
  <c r="AK22" i="8"/>
  <c r="AJ15" i="8"/>
  <c r="AJ16" i="8"/>
  <c r="AJ22" i="8"/>
  <c r="AI15" i="8"/>
  <c r="AI16" i="8"/>
  <c r="AI22" i="8"/>
  <c r="AH15" i="8"/>
  <c r="AH16" i="8"/>
  <c r="AH22" i="8"/>
  <c r="AG15" i="8"/>
  <c r="AG16" i="8"/>
  <c r="AG22" i="8"/>
  <c r="AF15" i="8"/>
  <c r="AF16" i="8"/>
  <c r="AF22" i="8"/>
  <c r="AE15" i="8"/>
  <c r="AE16" i="8"/>
  <c r="AE22" i="8"/>
  <c r="AD15" i="8"/>
  <c r="AD16" i="8"/>
  <c r="AD22" i="8"/>
  <c r="AC15" i="8"/>
  <c r="AC16" i="8"/>
  <c r="AC22" i="8"/>
  <c r="AB15" i="8"/>
  <c r="AB16" i="8"/>
  <c r="AB22" i="8"/>
  <c r="AA15" i="8"/>
  <c r="AA16" i="8"/>
  <c r="AA22" i="8"/>
  <c r="Z15" i="8"/>
  <c r="Z16" i="8"/>
  <c r="Z22" i="8"/>
  <c r="Y15" i="8"/>
  <c r="Y16" i="8"/>
  <c r="Y22" i="8"/>
  <c r="X15" i="8"/>
  <c r="X16" i="8"/>
  <c r="X22" i="8"/>
  <c r="W15" i="8"/>
  <c r="W16" i="8"/>
  <c r="W22" i="8"/>
  <c r="V15" i="8"/>
  <c r="V16" i="8"/>
  <c r="V22" i="8"/>
  <c r="U15" i="8"/>
  <c r="U16" i="8"/>
  <c r="U22" i="8"/>
  <c r="T15" i="8"/>
  <c r="T16" i="8"/>
  <c r="T22" i="8"/>
  <c r="S15" i="8"/>
  <c r="S16" i="8"/>
  <c r="S22" i="8"/>
  <c r="R15" i="8"/>
  <c r="R16" i="8"/>
  <c r="R22" i="8"/>
  <c r="Q15" i="8"/>
  <c r="Q16" i="8"/>
  <c r="Q22" i="8"/>
  <c r="P15" i="8"/>
  <c r="P16" i="8"/>
  <c r="P22" i="8"/>
  <c r="O15" i="8"/>
  <c r="O16" i="8"/>
  <c r="O22" i="8"/>
  <c r="N15" i="8"/>
  <c r="N16" i="8"/>
  <c r="N22" i="8"/>
  <c r="M15" i="8"/>
  <c r="M16" i="8"/>
  <c r="M22" i="8"/>
  <c r="L15" i="8"/>
  <c r="L16" i="8"/>
  <c r="L22" i="8"/>
  <c r="K15" i="8"/>
  <c r="K16" i="8"/>
  <c r="K22" i="8"/>
  <c r="J15" i="8"/>
  <c r="J16" i="8"/>
  <c r="J22" i="8"/>
  <c r="I50" i="8"/>
  <c r="I46" i="8"/>
  <c r="J47" i="8"/>
  <c r="J53" i="8"/>
  <c r="I54" i="8"/>
  <c r="J55" i="8"/>
  <c r="BI101" i="8"/>
  <c r="BH101" i="8"/>
  <c r="BG101" i="8"/>
  <c r="BF101" i="8"/>
  <c r="BE101" i="8"/>
  <c r="BD101" i="8"/>
  <c r="BC101" i="8"/>
  <c r="BB101" i="8"/>
  <c r="BA101" i="8"/>
  <c r="AZ101" i="8"/>
  <c r="AY101" i="8"/>
  <c r="AX101" i="8"/>
  <c r="AW101" i="8"/>
  <c r="AV101" i="8"/>
  <c r="AU101" i="8"/>
  <c r="AT101" i="8"/>
  <c r="AS101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BI6" i="14"/>
  <c r="E123" i="15"/>
  <c r="J106" i="15"/>
  <c r="J65" i="15"/>
  <c r="J107" i="15" s="1"/>
  <c r="F80" i="15"/>
  <c r="N82" i="15" s="1"/>
  <c r="N108" i="15" s="1"/>
  <c r="K65" i="15"/>
  <c r="K107" i="15" s="1"/>
  <c r="L65" i="15"/>
  <c r="L107" i="15" s="1"/>
  <c r="M65" i="15"/>
  <c r="M107" i="15" s="1"/>
  <c r="N65" i="15"/>
  <c r="N107" i="15" s="1"/>
  <c r="O65" i="15"/>
  <c r="O107" i="15" s="1"/>
  <c r="F44" i="15"/>
  <c r="F50" i="15" s="1"/>
  <c r="F61" i="15"/>
  <c r="F67" i="15" s="1"/>
  <c r="M69" i="15" s="1"/>
  <c r="M115" i="15" s="1"/>
  <c r="F78" i="15"/>
  <c r="F84" i="15" s="1"/>
  <c r="E144" i="15"/>
  <c r="G153" i="15"/>
  <c r="E153" i="15"/>
  <c r="G149" i="15"/>
  <c r="E149" i="15"/>
  <c r="I144" i="15"/>
  <c r="G144" i="15"/>
  <c r="G154" i="15"/>
  <c r="E154" i="15"/>
  <c r="G150" i="15"/>
  <c r="E150" i="15"/>
  <c r="I140" i="15"/>
  <c r="H140" i="15"/>
  <c r="G140" i="15"/>
  <c r="E140" i="15"/>
  <c r="G131" i="15"/>
  <c r="E131" i="15"/>
  <c r="G130" i="15"/>
  <c r="E130" i="15"/>
  <c r="G127" i="15"/>
  <c r="E127" i="15"/>
  <c r="G126" i="15"/>
  <c r="E126" i="15"/>
  <c r="G123" i="15"/>
  <c r="G122" i="15"/>
  <c r="E122" i="15"/>
  <c r="F119" i="15"/>
  <c r="I119" i="15"/>
  <c r="G119" i="15"/>
  <c r="E119" i="15"/>
  <c r="G84" i="15"/>
  <c r="E84" i="15"/>
  <c r="G80" i="15"/>
  <c r="E80" i="15"/>
  <c r="E67" i="15"/>
  <c r="G50" i="15"/>
  <c r="E50" i="15"/>
  <c r="A1" i="17"/>
  <c r="S35" i="21" s="1"/>
  <c r="E6" i="15"/>
  <c r="E5" i="15"/>
  <c r="E4" i="15"/>
  <c r="E3" i="15"/>
  <c r="E2" i="15"/>
  <c r="A1" i="15"/>
  <c r="M43" i="21" s="1"/>
  <c r="H101" i="15"/>
  <c r="E6" i="14"/>
  <c r="E5" i="14"/>
  <c r="E4" i="14"/>
  <c r="E3" i="14"/>
  <c r="E2" i="14"/>
  <c r="A1" i="14"/>
  <c r="M38" i="21" s="1"/>
  <c r="H26" i="14"/>
  <c r="E98" i="8"/>
  <c r="G98" i="8"/>
  <c r="E99" i="8"/>
  <c r="G99" i="8"/>
  <c r="J6" i="15"/>
  <c r="J6" i="14"/>
  <c r="A1" i="8"/>
  <c r="M35" i="21" s="1"/>
  <c r="E2" i="8"/>
  <c r="E3" i="8"/>
  <c r="E4" i="8"/>
  <c r="E5" i="8"/>
  <c r="E6" i="8"/>
  <c r="J6" i="8"/>
  <c r="E15" i="8"/>
  <c r="F15" i="8"/>
  <c r="G15" i="8"/>
  <c r="H15" i="8"/>
  <c r="I15" i="8"/>
  <c r="E18" i="8"/>
  <c r="G18" i="8"/>
  <c r="E21" i="8"/>
  <c r="G21" i="8"/>
  <c r="E22" i="8"/>
  <c r="F22" i="8"/>
  <c r="G22" i="8"/>
  <c r="I22" i="8"/>
  <c r="E26" i="8"/>
  <c r="F26" i="8"/>
  <c r="G26" i="8"/>
  <c r="H26" i="8"/>
  <c r="I26" i="8"/>
  <c r="E27" i="8"/>
  <c r="F27" i="8"/>
  <c r="G27" i="8"/>
  <c r="H27" i="8"/>
  <c r="I27" i="8"/>
  <c r="E33" i="8"/>
  <c r="G33" i="8"/>
  <c r="E34" i="8"/>
  <c r="F34" i="8"/>
  <c r="G34" i="8"/>
  <c r="H34" i="8"/>
  <c r="I34" i="8"/>
  <c r="E39" i="8"/>
  <c r="G39" i="8"/>
  <c r="E40" i="8"/>
  <c r="F40" i="8"/>
  <c r="G40" i="8"/>
  <c r="H40" i="8"/>
  <c r="I40" i="8"/>
  <c r="E46" i="8"/>
  <c r="F46" i="8"/>
  <c r="G46" i="8"/>
  <c r="E49" i="8"/>
  <c r="G49" i="8"/>
  <c r="E50" i="8"/>
  <c r="F50" i="8"/>
  <c r="G50" i="8"/>
  <c r="H50" i="8"/>
  <c r="E53" i="8"/>
  <c r="F53" i="8"/>
  <c r="G53" i="8"/>
  <c r="I53" i="8"/>
  <c r="E54" i="8"/>
  <c r="F54" i="8"/>
  <c r="G54" i="8"/>
  <c r="E58" i="8"/>
  <c r="F58" i="8"/>
  <c r="G58" i="8"/>
  <c r="I58" i="8"/>
  <c r="E59" i="8"/>
  <c r="F59" i="8"/>
  <c r="G59" i="8"/>
  <c r="I59" i="8"/>
  <c r="E65" i="8"/>
  <c r="F65" i="8"/>
  <c r="G65" i="8"/>
  <c r="I65" i="8"/>
  <c r="J66" i="8"/>
  <c r="J68" i="8"/>
  <c r="J69" i="8"/>
  <c r="E68" i="8"/>
  <c r="F68" i="8"/>
  <c r="G68" i="8"/>
  <c r="I68" i="8"/>
  <c r="E75" i="8"/>
  <c r="G75" i="8"/>
  <c r="E76" i="8"/>
  <c r="G76" i="8"/>
  <c r="E77" i="8"/>
  <c r="G77" i="8"/>
  <c r="E78" i="8"/>
  <c r="G78" i="8"/>
  <c r="E86" i="8"/>
  <c r="G86" i="8"/>
  <c r="E87" i="8"/>
  <c r="F87" i="8"/>
  <c r="G87" i="8"/>
  <c r="H87" i="8"/>
  <c r="I87" i="8"/>
  <c r="E88" i="8"/>
  <c r="F88" i="8"/>
  <c r="G88" i="8"/>
  <c r="H88" i="8"/>
  <c r="I88" i="8"/>
  <c r="E91" i="8"/>
  <c r="F91" i="8"/>
  <c r="G91" i="8"/>
  <c r="I91" i="8"/>
  <c r="E92" i="8"/>
  <c r="F92" i="8"/>
  <c r="G92" i="8"/>
  <c r="I92" i="8"/>
  <c r="E100" i="8"/>
  <c r="F100" i="8"/>
  <c r="G100" i="8"/>
  <c r="H100" i="8"/>
  <c r="I100" i="8"/>
  <c r="E101" i="8"/>
  <c r="F101" i="8"/>
  <c r="G101" i="8"/>
  <c r="I101" i="8"/>
  <c r="A1" i="6"/>
  <c r="H37" i="21" s="1"/>
  <c r="J59" i="8"/>
  <c r="K6" i="15"/>
  <c r="K6" i="14"/>
  <c r="K6" i="8"/>
  <c r="L6" i="15"/>
  <c r="L6" i="14"/>
  <c r="L6" i="8"/>
  <c r="M6" i="15"/>
  <c r="M6" i="14"/>
  <c r="M6" i="8"/>
  <c r="N6" i="15"/>
  <c r="N6" i="14"/>
  <c r="N6" i="8"/>
  <c r="O6" i="15"/>
  <c r="O6" i="14"/>
  <c r="O6" i="8"/>
  <c r="P6" i="14"/>
  <c r="P6" i="8"/>
  <c r="Q6" i="14"/>
  <c r="Q6" i="8"/>
  <c r="R6" i="14"/>
  <c r="R6" i="8"/>
  <c r="S6" i="14"/>
  <c r="S6" i="8"/>
  <c r="T6" i="14"/>
  <c r="T6" i="8"/>
  <c r="U6" i="14"/>
  <c r="U6" i="8"/>
  <c r="V6" i="8"/>
  <c r="V6" i="14"/>
  <c r="W6" i="14"/>
  <c r="W6" i="8"/>
  <c r="X6" i="14"/>
  <c r="X6" i="8"/>
  <c r="Y6" i="14"/>
  <c r="Y6" i="8"/>
  <c r="Z6" i="14"/>
  <c r="Z6" i="8"/>
  <c r="AA6" i="14"/>
  <c r="AA6" i="8"/>
  <c r="AB6" i="8"/>
  <c r="AB6" i="14"/>
  <c r="AC6" i="8"/>
  <c r="AD6" i="14"/>
  <c r="AC6" i="14"/>
  <c r="AE6" i="14"/>
  <c r="AD6" i="8"/>
  <c r="AE6" i="8"/>
  <c r="AF6" i="14"/>
  <c r="AG6" i="14"/>
  <c r="AF6" i="8"/>
  <c r="AH6" i="14"/>
  <c r="AG6" i="8"/>
  <c r="AI6" i="14"/>
  <c r="AH6" i="8"/>
  <c r="AJ6" i="14"/>
  <c r="AI6" i="8"/>
  <c r="AK6" i="14"/>
  <c r="AJ6" i="8"/>
  <c r="AK6" i="8"/>
  <c r="AL6" i="14"/>
  <c r="AM6" i="14"/>
  <c r="AL6" i="8"/>
  <c r="AN6" i="14"/>
  <c r="AM6" i="8"/>
  <c r="AO6" i="14"/>
  <c r="AN6" i="8"/>
  <c r="AP6" i="14"/>
  <c r="AO6" i="8"/>
  <c r="AP6" i="8"/>
  <c r="AQ6" i="14"/>
  <c r="AQ6" i="8"/>
  <c r="AR6" i="14"/>
  <c r="AR6" i="8"/>
  <c r="AS6" i="8"/>
  <c r="AS6" i="14"/>
  <c r="AU6" i="14"/>
  <c r="AT6" i="14"/>
  <c r="AU6" i="8"/>
  <c r="AV6" i="14"/>
  <c r="AT6" i="8"/>
  <c r="AW6" i="14"/>
  <c r="AV6" i="8"/>
  <c r="AW6" i="8"/>
  <c r="AX6" i="14"/>
  <c r="AX6" i="8"/>
  <c r="AY6" i="14"/>
  <c r="AY6" i="8"/>
  <c r="AZ6" i="14"/>
  <c r="AZ6" i="8"/>
  <c r="BA6" i="14"/>
  <c r="BA6" i="8"/>
  <c r="BB6" i="14"/>
  <c r="BB6" i="8"/>
  <c r="BC6" i="14"/>
  <c r="BC6" i="8"/>
  <c r="BD6" i="14"/>
  <c r="BD6" i="8"/>
  <c r="BE6" i="14"/>
  <c r="BE6" i="8"/>
  <c r="BF6" i="14"/>
  <c r="BF6" i="8"/>
  <c r="BG6" i="14"/>
  <c r="BG6" i="8"/>
  <c r="BH6" i="14"/>
  <c r="BH6" i="8"/>
  <c r="F13" i="8"/>
  <c r="F75" i="8"/>
  <c r="BI6" i="8"/>
  <c r="H16" i="8"/>
  <c r="H101" i="8"/>
  <c r="H22" i="8"/>
  <c r="L82" i="15" l="1"/>
  <c r="L108" i="15" s="1"/>
  <c r="O82" i="15"/>
  <c r="O108" i="15" s="1"/>
  <c r="O109" i="15" s="1"/>
  <c r="O111" i="15" s="1"/>
  <c r="M82" i="15"/>
  <c r="M108" i="15" s="1"/>
  <c r="K82" i="15"/>
  <c r="K108" i="15" s="1"/>
  <c r="K109" i="15" s="1"/>
  <c r="K111" i="15" s="1"/>
  <c r="F18" i="8"/>
  <c r="F19" i="8" s="1"/>
  <c r="F85" i="8" s="1"/>
  <c r="K69" i="15"/>
  <c r="K115" i="15" s="1"/>
  <c r="O86" i="15"/>
  <c r="O116" i="15" s="1"/>
  <c r="K86" i="15"/>
  <c r="K116" i="15" s="1"/>
  <c r="J86" i="15"/>
  <c r="J116" i="15" s="1"/>
  <c r="M86" i="15"/>
  <c r="M116" i="15" s="1"/>
  <c r="N86" i="15"/>
  <c r="N116" i="15" s="1"/>
  <c r="L86" i="15"/>
  <c r="L116" i="15" s="1"/>
  <c r="J82" i="15"/>
  <c r="O69" i="15"/>
  <c r="O115" i="15" s="1"/>
  <c r="J69" i="15"/>
  <c r="J115" i="15" s="1"/>
  <c r="N69" i="15"/>
  <c r="N115" i="15" s="1"/>
  <c r="L69" i="15"/>
  <c r="L115" i="15" s="1"/>
  <c r="N52" i="15"/>
  <c r="N114" i="15" s="1"/>
  <c r="O52" i="15"/>
  <c r="O114" i="15" s="1"/>
  <c r="L52" i="15"/>
  <c r="L114" i="15" s="1"/>
  <c r="K52" i="15"/>
  <c r="K114" i="15" s="1"/>
  <c r="M52" i="15"/>
  <c r="J52" i="15"/>
  <c r="J114" i="15" s="1"/>
  <c r="H65" i="15"/>
  <c r="H107" i="15" s="1"/>
  <c r="H106" i="15"/>
  <c r="O102" i="15"/>
  <c r="O141" i="15" s="1"/>
  <c r="K102" i="15"/>
  <c r="K141" i="15" s="1"/>
  <c r="J102" i="15"/>
  <c r="J141" i="15" s="1"/>
  <c r="M102" i="15"/>
  <c r="M141" i="15" s="1"/>
  <c r="N109" i="15"/>
  <c r="N111" i="15" s="1"/>
  <c r="M109" i="15"/>
  <c r="M111" i="15" s="1"/>
  <c r="N102" i="15"/>
  <c r="N141" i="15" s="1"/>
  <c r="L109" i="15"/>
  <c r="L111" i="15" s="1"/>
  <c r="N117" i="15" l="1"/>
  <c r="N119" i="15" s="1"/>
  <c r="M114" i="15"/>
  <c r="M117" i="15" s="1"/>
  <c r="M119" i="15" s="1"/>
  <c r="K117" i="15"/>
  <c r="K119" i="15" s="1"/>
  <c r="O117" i="15"/>
  <c r="O119" i="15" s="1"/>
  <c r="L117" i="15"/>
  <c r="L119" i="15" s="1"/>
  <c r="J117" i="15"/>
  <c r="J119" i="15" s="1"/>
  <c r="J108" i="15"/>
  <c r="J109" i="15" s="1"/>
  <c r="J111" i="15" s="1"/>
  <c r="F112" i="15" s="1"/>
  <c r="F21" i="8"/>
  <c r="J23" i="8" s="1"/>
  <c r="J2" i="20" s="1"/>
  <c r="F86" i="8"/>
  <c r="F98" i="8"/>
  <c r="J102" i="8" s="1"/>
  <c r="F33" i="8"/>
  <c r="F99" i="8"/>
  <c r="F39" i="8"/>
  <c r="F49" i="8"/>
  <c r="H82" i="15"/>
  <c r="H108" i="15" s="1"/>
  <c r="H86" i="15"/>
  <c r="H116" i="15" s="1"/>
  <c r="H69" i="15"/>
  <c r="H115" i="15" s="1"/>
  <c r="H52" i="15"/>
  <c r="H114" i="15" s="1"/>
  <c r="L102" i="15"/>
  <c r="J235" i="14" l="1"/>
  <c r="J236" i="14" s="1"/>
  <c r="J238" i="14" s="1"/>
  <c r="J138" i="14"/>
  <c r="J139" i="14" s="1"/>
  <c r="J141" i="14" s="1"/>
  <c r="H102" i="15"/>
  <c r="H141" i="15" s="1"/>
  <c r="L141" i="15"/>
  <c r="H117" i="15"/>
  <c r="H119" i="15" s="1"/>
  <c r="H109" i="15"/>
  <c r="H111" i="15" s="1"/>
  <c r="F122" i="15"/>
  <c r="J2" i="8"/>
  <c r="J2" i="15"/>
  <c r="J27" i="8"/>
  <c r="J2" i="14"/>
  <c r="J24" i="8"/>
  <c r="J3" i="15" s="1"/>
  <c r="J87" i="8"/>
  <c r="J5" i="8"/>
  <c r="J5" i="15"/>
  <c r="J5" i="14"/>
  <c r="J41" i="14"/>
  <c r="J42" i="14" s="1"/>
  <c r="J44" i="14" s="1"/>
  <c r="J5" i="20"/>
  <c r="F120" i="15"/>
  <c r="F123" i="15" s="1"/>
  <c r="F126" i="15"/>
  <c r="F124" i="15" l="1"/>
  <c r="F131" i="15" s="1"/>
  <c r="J3" i="8"/>
  <c r="J40" i="8"/>
  <c r="J41" i="8" s="1"/>
  <c r="J50" i="8"/>
  <c r="J51" i="8" s="1"/>
  <c r="J34" i="8"/>
  <c r="J35" i="8" s="1"/>
  <c r="J12" i="14" s="1"/>
  <c r="K23" i="8"/>
  <c r="K24" i="8" s="1"/>
  <c r="J100" i="8"/>
  <c r="J88" i="8"/>
  <c r="J89" i="8" s="1"/>
  <c r="J91" i="8" s="1"/>
  <c r="J3" i="20"/>
  <c r="J26" i="8"/>
  <c r="J28" i="8" s="1"/>
  <c r="J92" i="8" s="1"/>
  <c r="J3" i="14"/>
  <c r="K2" i="20"/>
  <c r="K87" i="8"/>
  <c r="F130" i="15"/>
  <c r="F127" i="15" l="1"/>
  <c r="F128" i="15" s="1"/>
  <c r="F150" i="15" s="1"/>
  <c r="F132" i="15"/>
  <c r="F154" i="15" s="1"/>
  <c r="K27" i="8"/>
  <c r="K2" i="15"/>
  <c r="J36" i="8"/>
  <c r="J58" i="8" s="1"/>
  <c r="J60" i="8" s="1"/>
  <c r="K2" i="14"/>
  <c r="K2" i="8"/>
  <c r="J93" i="8"/>
  <c r="J140" i="15" s="1"/>
  <c r="J142" i="15" s="1"/>
  <c r="J13" i="14"/>
  <c r="J46" i="8"/>
  <c r="K47" i="8" s="1"/>
  <c r="K3" i="20"/>
  <c r="L23" i="8"/>
  <c r="K3" i="14"/>
  <c r="K40" i="8"/>
  <c r="K41" i="8" s="1"/>
  <c r="K34" i="8"/>
  <c r="K100" i="8"/>
  <c r="K102" i="8" s="1"/>
  <c r="K26" i="8"/>
  <c r="K28" i="8" s="1"/>
  <c r="K50" i="8"/>
  <c r="K3" i="8"/>
  <c r="K3" i="15"/>
  <c r="K88" i="8"/>
  <c r="K89" i="8" s="1"/>
  <c r="J54" i="8"/>
  <c r="J65" i="8"/>
  <c r="K66" i="8" s="1"/>
  <c r="K235" i="14" l="1"/>
  <c r="K236" i="14" s="1"/>
  <c r="K238" i="14" s="1"/>
  <c r="K138" i="14"/>
  <c r="K139" i="14" s="1"/>
  <c r="K141" i="14" s="1"/>
  <c r="J144" i="15"/>
  <c r="K41" i="14"/>
  <c r="K42" i="14" s="1"/>
  <c r="K44" i="14" s="1"/>
  <c r="K5" i="20"/>
  <c r="K5" i="8"/>
  <c r="K5" i="14"/>
  <c r="K5" i="15"/>
  <c r="K68" i="8"/>
  <c r="K69" i="8" s="1"/>
  <c r="K36" i="8"/>
  <c r="K35" i="8"/>
  <c r="K12" i="14" s="1"/>
  <c r="K51" i="8"/>
  <c r="K53" i="8"/>
  <c r="K55" i="8" s="1"/>
  <c r="K91" i="8"/>
  <c r="K92" i="8"/>
  <c r="J14" i="14"/>
  <c r="L2" i="20"/>
  <c r="L24" i="8"/>
  <c r="L2" i="15"/>
  <c r="L87" i="8"/>
  <c r="L2" i="8"/>
  <c r="L27" i="8"/>
  <c r="L2" i="14"/>
  <c r="J4" i="20"/>
  <c r="J4" i="15"/>
  <c r="J4" i="14"/>
  <c r="J4" i="8"/>
  <c r="J124" i="14" l="1"/>
  <c r="J125" i="14" s="1"/>
  <c r="J142" i="14" s="1"/>
  <c r="J221" i="14"/>
  <c r="J222" i="14" s="1"/>
  <c r="K93" i="8"/>
  <c r="K140" i="15" s="1"/>
  <c r="K142" i="15" s="1"/>
  <c r="L3" i="20"/>
  <c r="L100" i="8"/>
  <c r="L102" i="8" s="1"/>
  <c r="M23" i="8"/>
  <c r="L3" i="15"/>
  <c r="L3" i="14"/>
  <c r="L26" i="8"/>
  <c r="L28" i="8" s="1"/>
  <c r="L88" i="8"/>
  <c r="L89" i="8" s="1"/>
  <c r="L34" i="8"/>
  <c r="L40" i="8"/>
  <c r="L41" i="8" s="1"/>
  <c r="L50" i="8"/>
  <c r="L3" i="8"/>
  <c r="K59" i="8"/>
  <c r="K13" i="14"/>
  <c r="K46" i="8"/>
  <c r="L47" i="8" s="1"/>
  <c r="J27" i="14"/>
  <c r="J28" i="14" s="1"/>
  <c r="K58" i="8"/>
  <c r="K60" i="8" s="1"/>
  <c r="K54" i="8"/>
  <c r="K65" i="8"/>
  <c r="L66" i="8" s="1"/>
  <c r="L235" i="14" l="1"/>
  <c r="L236" i="14" s="1"/>
  <c r="L238" i="14" s="1"/>
  <c r="L138" i="14"/>
  <c r="L139" i="14" s="1"/>
  <c r="L141" i="14" s="1"/>
  <c r="K144" i="15"/>
  <c r="J127" i="14"/>
  <c r="J224" i="14"/>
  <c r="J239" i="14"/>
  <c r="J240" i="14" s="1"/>
  <c r="J242" i="14" s="1"/>
  <c r="J143" i="14"/>
  <c r="K4" i="20"/>
  <c r="K4" i="8"/>
  <c r="K4" i="14"/>
  <c r="K4" i="15"/>
  <c r="L36" i="8"/>
  <c r="L35" i="8"/>
  <c r="L12" i="14" s="1"/>
  <c r="L53" i="8"/>
  <c r="L55" i="8" s="1"/>
  <c r="L91" i="8"/>
  <c r="M2" i="20"/>
  <c r="M24" i="8"/>
  <c r="M2" i="14"/>
  <c r="M2" i="8"/>
  <c r="M27" i="8"/>
  <c r="M87" i="8"/>
  <c r="M2" i="15"/>
  <c r="K14" i="14"/>
  <c r="L51" i="8"/>
  <c r="L92" i="8"/>
  <c r="L41" i="14"/>
  <c r="L42" i="14" s="1"/>
  <c r="L44" i="14" s="1"/>
  <c r="L5" i="20"/>
  <c r="L5" i="14"/>
  <c r="L5" i="8"/>
  <c r="L5" i="15"/>
  <c r="L68" i="8"/>
  <c r="L69" i="8" s="1"/>
  <c r="J30" i="14"/>
  <c r="J45" i="14"/>
  <c r="J46" i="14" s="1"/>
  <c r="K124" i="14" l="1"/>
  <c r="K125" i="14" s="1"/>
  <c r="K127" i="14" s="1"/>
  <c r="K221" i="14"/>
  <c r="K222" i="14" s="1"/>
  <c r="J145" i="14"/>
  <c r="J48" i="14"/>
  <c r="K27" i="14"/>
  <c r="K28" i="14" s="1"/>
  <c r="L93" i="8"/>
  <c r="L140" i="15" s="1"/>
  <c r="L142" i="15" s="1"/>
  <c r="M3" i="20"/>
  <c r="N23" i="8"/>
  <c r="M26" i="8"/>
  <c r="M28" i="8" s="1"/>
  <c r="M34" i="8"/>
  <c r="M100" i="8"/>
  <c r="M102" i="8" s="1"/>
  <c r="M3" i="14"/>
  <c r="M88" i="8"/>
  <c r="M89" i="8" s="1"/>
  <c r="M3" i="15"/>
  <c r="M3" i="8"/>
  <c r="M50" i="8"/>
  <c r="M40" i="8"/>
  <c r="M41" i="8" s="1"/>
  <c r="L13" i="14"/>
  <c r="L46" i="8"/>
  <c r="M47" i="8" s="1"/>
  <c r="L54" i="8"/>
  <c r="L65" i="8"/>
  <c r="M66" i="8" s="1"/>
  <c r="L59" i="8"/>
  <c r="L58" i="8"/>
  <c r="K142" i="14" l="1"/>
  <c r="M235" i="14"/>
  <c r="M236" i="14" s="1"/>
  <c r="M238" i="14" s="1"/>
  <c r="M138" i="14"/>
  <c r="M139" i="14" s="1"/>
  <c r="M141" i="14" s="1"/>
  <c r="L144" i="15"/>
  <c r="K239" i="14"/>
  <c r="K240" i="14" s="1"/>
  <c r="K242" i="14" s="1"/>
  <c r="K224" i="14"/>
  <c r="K143" i="14"/>
  <c r="L60" i="8"/>
  <c r="L4" i="20" s="1"/>
  <c r="M53" i="8"/>
  <c r="M55" i="8" s="1"/>
  <c r="M41" i="14"/>
  <c r="M42" i="14" s="1"/>
  <c r="M44" i="14" s="1"/>
  <c r="M5" i="20"/>
  <c r="M5" i="15"/>
  <c r="M5" i="14"/>
  <c r="M5" i="8"/>
  <c r="K30" i="14"/>
  <c r="K45" i="14"/>
  <c r="K46" i="14" s="1"/>
  <c r="M68" i="8"/>
  <c r="M69" i="8" s="1"/>
  <c r="L14" i="14"/>
  <c r="M36" i="8"/>
  <c r="M35" i="8"/>
  <c r="M12" i="14" s="1"/>
  <c r="M91" i="8"/>
  <c r="M92" i="8"/>
  <c r="M51" i="8"/>
  <c r="N2" i="20"/>
  <c r="N24" i="8"/>
  <c r="N27" i="8"/>
  <c r="N2" i="14"/>
  <c r="N87" i="8"/>
  <c r="N2" i="15"/>
  <c r="N2" i="8"/>
  <c r="L124" i="14" l="1"/>
  <c r="L125" i="14" s="1"/>
  <c r="L127" i="14" s="1"/>
  <c r="L221" i="14"/>
  <c r="L222" i="14" s="1"/>
  <c r="K145" i="14"/>
  <c r="L142" i="14"/>
  <c r="K48" i="14"/>
  <c r="L4" i="14"/>
  <c r="L4" i="8"/>
  <c r="L4" i="15"/>
  <c r="M93" i="8"/>
  <c r="M140" i="15" s="1"/>
  <c r="M142" i="15" s="1"/>
  <c r="N3" i="20"/>
  <c r="N100" i="8"/>
  <c r="N102" i="8" s="1"/>
  <c r="N88" i="8"/>
  <c r="N89" i="8" s="1"/>
  <c r="O23" i="8"/>
  <c r="N34" i="8"/>
  <c r="N3" i="14"/>
  <c r="N40" i="8"/>
  <c r="N41" i="8" s="1"/>
  <c r="N3" i="15"/>
  <c r="N3" i="8"/>
  <c r="N50" i="8"/>
  <c r="N26" i="8"/>
  <c r="N28" i="8" s="1"/>
  <c r="M58" i="8"/>
  <c r="L27" i="14"/>
  <c r="L28" i="14" s="1"/>
  <c r="M54" i="8"/>
  <c r="M65" i="8"/>
  <c r="N66" i="8" s="1"/>
  <c r="M13" i="14"/>
  <c r="M46" i="8"/>
  <c r="N47" i="8" s="1"/>
  <c r="M59" i="8"/>
  <c r="N235" i="14" l="1"/>
  <c r="N236" i="14" s="1"/>
  <c r="N238" i="14" s="1"/>
  <c r="N138" i="14"/>
  <c r="N139" i="14" s="1"/>
  <c r="N141" i="14" s="1"/>
  <c r="M144" i="15"/>
  <c r="L224" i="14"/>
  <c r="L239" i="14"/>
  <c r="L240" i="14" s="1"/>
  <c r="L242" i="14" s="1"/>
  <c r="L143" i="14"/>
  <c r="M14" i="14"/>
  <c r="L45" i="14"/>
  <c r="L46" i="14" s="1"/>
  <c r="L30" i="14"/>
  <c r="M60" i="8"/>
  <c r="O2" i="20"/>
  <c r="O24" i="8"/>
  <c r="O27" i="8"/>
  <c r="O2" i="8"/>
  <c r="O2" i="15"/>
  <c r="O87" i="8"/>
  <c r="O2" i="14"/>
  <c r="N92" i="8"/>
  <c r="N91" i="8"/>
  <c r="N68" i="8"/>
  <c r="N69" i="8" s="1"/>
  <c r="N51" i="8"/>
  <c r="N41" i="14"/>
  <c r="N42" i="14" s="1"/>
  <c r="N44" i="14" s="1"/>
  <c r="N5" i="20"/>
  <c r="N5" i="14"/>
  <c r="N5" i="8"/>
  <c r="N5" i="15"/>
  <c r="N53" i="8"/>
  <c r="N55" i="8" s="1"/>
  <c r="N36" i="8"/>
  <c r="N35" i="8"/>
  <c r="N12" i="14" s="1"/>
  <c r="M124" i="14" l="1"/>
  <c r="M125" i="14" s="1"/>
  <c r="M127" i="14" s="1"/>
  <c r="M221" i="14"/>
  <c r="M222" i="14" s="1"/>
  <c r="L145" i="14"/>
  <c r="M142" i="14"/>
  <c r="L48" i="14"/>
  <c r="N59" i="8"/>
  <c r="N54" i="8"/>
  <c r="N65" i="8"/>
  <c r="O66" i="8" s="1"/>
  <c r="O3" i="20"/>
  <c r="P23" i="8"/>
  <c r="O3" i="15"/>
  <c r="O3" i="14"/>
  <c r="O3" i="8"/>
  <c r="O88" i="8"/>
  <c r="O89" i="8" s="1"/>
  <c r="O91" i="8" s="1"/>
  <c r="O34" i="8"/>
  <c r="O100" i="8"/>
  <c r="O102" i="8" s="1"/>
  <c r="O26" i="8"/>
  <c r="O28" i="8" s="1"/>
  <c r="O92" i="8" s="1"/>
  <c r="O40" i="8"/>
  <c r="O41" i="8" s="1"/>
  <c r="O50" i="8"/>
  <c r="N58" i="8"/>
  <c r="M27" i="14"/>
  <c r="M28" i="14" s="1"/>
  <c r="N13" i="14"/>
  <c r="N46" i="8"/>
  <c r="O47" i="8" s="1"/>
  <c r="N93" i="8"/>
  <c r="N140" i="15" s="1"/>
  <c r="N142" i="15" s="1"/>
  <c r="M4" i="20"/>
  <c r="M4" i="15"/>
  <c r="M4" i="8"/>
  <c r="M4" i="14"/>
  <c r="O235" i="14" l="1"/>
  <c r="O236" i="14" s="1"/>
  <c r="O238" i="14" s="1"/>
  <c r="O138" i="14"/>
  <c r="O139" i="14" s="1"/>
  <c r="O141" i="14" s="1"/>
  <c r="N144" i="15"/>
  <c r="M224" i="14"/>
  <c r="M239" i="14"/>
  <c r="M240" i="14" s="1"/>
  <c r="M242" i="14" s="1"/>
  <c r="M143" i="14"/>
  <c r="N60" i="8"/>
  <c r="N4" i="15" s="1"/>
  <c r="O93" i="8"/>
  <c r="O140" i="15" s="1"/>
  <c r="O142" i="15" s="1"/>
  <c r="O53" i="8"/>
  <c r="O55" i="8" s="1"/>
  <c r="O51" i="8"/>
  <c r="O36" i="8"/>
  <c r="O58" i="8" s="1"/>
  <c r="O35" i="8"/>
  <c r="O12" i="14" s="1"/>
  <c r="N14" i="14"/>
  <c r="P2" i="20"/>
  <c r="P24" i="8"/>
  <c r="P2" i="14"/>
  <c r="P87" i="8"/>
  <c r="P2" i="8"/>
  <c r="P27" i="8"/>
  <c r="M30" i="14"/>
  <c r="M45" i="14"/>
  <c r="M46" i="14" s="1"/>
  <c r="N4" i="20"/>
  <c r="O41" i="14"/>
  <c r="O42" i="14" s="1"/>
  <c r="O44" i="14" s="1"/>
  <c r="O5" i="20"/>
  <c r="O5" i="8"/>
  <c r="O5" i="15"/>
  <c r="O5" i="14"/>
  <c r="O68" i="8"/>
  <c r="O69" i="8" s="1"/>
  <c r="O144" i="15" l="1"/>
  <c r="F145" i="15" s="1"/>
  <c r="H142" i="15"/>
  <c r="H144" i="15" s="1"/>
  <c r="N124" i="14"/>
  <c r="N125" i="14" s="1"/>
  <c r="N127" i="14" s="1"/>
  <c r="N221" i="14"/>
  <c r="N222" i="14" s="1"/>
  <c r="M145" i="14"/>
  <c r="M48" i="14"/>
  <c r="N4" i="14"/>
  <c r="N4" i="8"/>
  <c r="P3" i="20"/>
  <c r="P100" i="8"/>
  <c r="P102" i="8" s="1"/>
  <c r="P3" i="14"/>
  <c r="P3" i="8"/>
  <c r="P40" i="8"/>
  <c r="P41" i="8" s="1"/>
  <c r="P34" i="8"/>
  <c r="P26" i="8"/>
  <c r="P28" i="8" s="1"/>
  <c r="P92" i="8" s="1"/>
  <c r="Q23" i="8"/>
  <c r="P88" i="8"/>
  <c r="P89" i="8" s="1"/>
  <c r="P91" i="8" s="1"/>
  <c r="P50" i="8"/>
  <c r="O13" i="14"/>
  <c r="O46" i="8"/>
  <c r="P47" i="8" s="1"/>
  <c r="P53" i="8" s="1"/>
  <c r="N27" i="14"/>
  <c r="N28" i="14" s="1"/>
  <c r="O54" i="8"/>
  <c r="O65" i="8"/>
  <c r="P66" i="8" s="1"/>
  <c r="P68" i="8" s="1"/>
  <c r="P69" i="8" s="1"/>
  <c r="O59" i="8"/>
  <c r="O60" i="8" s="1"/>
  <c r="P235" i="14" l="1"/>
  <c r="P236" i="14" s="1"/>
  <c r="P238" i="14" s="1"/>
  <c r="P138" i="14"/>
  <c r="P139" i="14" s="1"/>
  <c r="P141" i="14" s="1"/>
  <c r="N142" i="14"/>
  <c r="N143" i="14" s="1"/>
  <c r="F149" i="15"/>
  <c r="F151" i="15" s="1"/>
  <c r="F10" i="17" s="1"/>
  <c r="F153" i="15"/>
  <c r="F155" i="15" s="1"/>
  <c r="F20" i="17" s="1"/>
  <c r="N224" i="14"/>
  <c r="N239" i="14"/>
  <c r="N240" i="14" s="1"/>
  <c r="N242" i="14" s="1"/>
  <c r="P93" i="8"/>
  <c r="P55" i="8"/>
  <c r="P59" i="8" s="1"/>
  <c r="O4" i="20"/>
  <c r="O4" i="15"/>
  <c r="O4" i="8"/>
  <c r="O4" i="14"/>
  <c r="N30" i="14"/>
  <c r="N45" i="14"/>
  <c r="N46" i="14" s="1"/>
  <c r="O14" i="14"/>
  <c r="Q2" i="20"/>
  <c r="Q24" i="8"/>
  <c r="Q2" i="14"/>
  <c r="Q27" i="8"/>
  <c r="Q87" i="8"/>
  <c r="Q2" i="8"/>
  <c r="P51" i="8"/>
  <c r="P35" i="8"/>
  <c r="P12" i="14" s="1"/>
  <c r="P36" i="8"/>
  <c r="P58" i="8" s="1"/>
  <c r="P60" i="8" s="1"/>
  <c r="P41" i="14"/>
  <c r="P42" i="14" s="1"/>
  <c r="P44" i="14" s="1"/>
  <c r="P5" i="20"/>
  <c r="P5" i="14"/>
  <c r="P5" i="8"/>
  <c r="N145" i="14" l="1"/>
  <c r="O124" i="14"/>
  <c r="O125" i="14" s="1"/>
  <c r="O142" i="14" s="1"/>
  <c r="O221" i="14"/>
  <c r="O222" i="14" s="1"/>
  <c r="N48" i="14"/>
  <c r="P4" i="20"/>
  <c r="P4" i="8"/>
  <c r="P4" i="14"/>
  <c r="P13" i="14"/>
  <c r="P46" i="8"/>
  <c r="Q47" i="8" s="1"/>
  <c r="Q53" i="8" s="1"/>
  <c r="O27" i="14"/>
  <c r="O28" i="14" s="1"/>
  <c r="P54" i="8"/>
  <c r="P65" i="8"/>
  <c r="Q66" i="8" s="1"/>
  <c r="Q68" i="8" s="1"/>
  <c r="Q69" i="8" s="1"/>
  <c r="Q3" i="20"/>
  <c r="R23" i="8"/>
  <c r="Q34" i="8"/>
  <c r="Q100" i="8"/>
  <c r="Q102" i="8" s="1"/>
  <c r="Q88" i="8"/>
  <c r="Q89" i="8" s="1"/>
  <c r="Q91" i="8" s="1"/>
  <c r="Q50" i="8"/>
  <c r="Q3" i="8"/>
  <c r="Q40" i="8"/>
  <c r="Q41" i="8" s="1"/>
  <c r="Q3" i="14"/>
  <c r="Q26" i="8"/>
  <c r="Q28" i="8" s="1"/>
  <c r="Q92" i="8" s="1"/>
  <c r="Q235" i="14" l="1"/>
  <c r="Q236" i="14" s="1"/>
  <c r="Q238" i="14" s="1"/>
  <c r="Q138" i="14"/>
  <c r="Q139" i="14" s="1"/>
  <c r="Q141" i="14" s="1"/>
  <c r="O239" i="14"/>
  <c r="O240" i="14" s="1"/>
  <c r="O242" i="14" s="1"/>
  <c r="O224" i="14"/>
  <c r="O127" i="14"/>
  <c r="O143" i="14"/>
  <c r="Q93" i="8"/>
  <c r="Q41" i="14"/>
  <c r="Q42" i="14" s="1"/>
  <c r="Q44" i="14" s="1"/>
  <c r="Q5" i="20"/>
  <c r="Q5" i="14"/>
  <c r="Q5" i="8"/>
  <c r="Q51" i="8"/>
  <c r="Q36" i="8"/>
  <c r="Q58" i="8" s="1"/>
  <c r="Q35" i="8"/>
  <c r="Q12" i="14" s="1"/>
  <c r="O30" i="14"/>
  <c r="O45" i="14"/>
  <c r="O46" i="14" s="1"/>
  <c r="R2" i="20"/>
  <c r="R24" i="8"/>
  <c r="R2" i="14"/>
  <c r="R27" i="8"/>
  <c r="R87" i="8"/>
  <c r="R2" i="8"/>
  <c r="Q55" i="8"/>
  <c r="Q59" i="8" s="1"/>
  <c r="P14" i="14"/>
  <c r="O145" i="14" l="1"/>
  <c r="P124" i="14"/>
  <c r="P125" i="14" s="1"/>
  <c r="P221" i="14"/>
  <c r="P222" i="14" s="1"/>
  <c r="O48" i="14"/>
  <c r="P27" i="14"/>
  <c r="P28" i="14" s="1"/>
  <c r="Q60" i="8"/>
  <c r="Q54" i="8"/>
  <c r="Q65" i="8"/>
  <c r="R66" i="8" s="1"/>
  <c r="R68" i="8" s="1"/>
  <c r="R69" i="8" s="1"/>
  <c r="R3" i="20"/>
  <c r="S23" i="8"/>
  <c r="R100" i="8"/>
  <c r="R102" i="8" s="1"/>
  <c r="R34" i="8"/>
  <c r="R3" i="14"/>
  <c r="R40" i="8"/>
  <c r="R41" i="8" s="1"/>
  <c r="R26" i="8"/>
  <c r="R28" i="8" s="1"/>
  <c r="R92" i="8" s="1"/>
  <c r="R3" i="8"/>
  <c r="R50" i="8"/>
  <c r="R88" i="8"/>
  <c r="R89" i="8" s="1"/>
  <c r="R91" i="8" s="1"/>
  <c r="Q13" i="14"/>
  <c r="Q46" i="8"/>
  <c r="R47" i="8" s="1"/>
  <c r="R53" i="8" s="1"/>
  <c r="R55" i="8" s="1"/>
  <c r="R59" i="8" s="1"/>
  <c r="R235" i="14" l="1"/>
  <c r="R236" i="14" s="1"/>
  <c r="R238" i="14" s="1"/>
  <c r="R138" i="14"/>
  <c r="R139" i="14" s="1"/>
  <c r="R141" i="14" s="1"/>
  <c r="P224" i="14"/>
  <c r="P239" i="14"/>
  <c r="P240" i="14" s="1"/>
  <c r="P242" i="14" s="1"/>
  <c r="P142" i="14"/>
  <c r="P143" i="14" s="1"/>
  <c r="P127" i="14"/>
  <c r="R93" i="8"/>
  <c r="R51" i="8"/>
  <c r="S2" i="20"/>
  <c r="S24" i="8"/>
  <c r="S87" i="8"/>
  <c r="S2" i="14"/>
  <c r="S2" i="8"/>
  <c r="S27" i="8"/>
  <c r="Q4" i="20"/>
  <c r="Q4" i="14"/>
  <c r="Q4" i="8"/>
  <c r="Q14" i="14"/>
  <c r="R35" i="8"/>
  <c r="R12" i="14" s="1"/>
  <c r="R36" i="8"/>
  <c r="R58" i="8" s="1"/>
  <c r="R60" i="8" s="1"/>
  <c r="R41" i="14"/>
  <c r="R42" i="14" s="1"/>
  <c r="R44" i="14" s="1"/>
  <c r="R5" i="20"/>
  <c r="R5" i="8"/>
  <c r="R5" i="14"/>
  <c r="P30" i="14"/>
  <c r="P45" i="14"/>
  <c r="P46" i="14" s="1"/>
  <c r="P145" i="14" l="1"/>
  <c r="Q124" i="14"/>
  <c r="Q125" i="14" s="1"/>
  <c r="Q221" i="14"/>
  <c r="Q222" i="14" s="1"/>
  <c r="P48" i="14"/>
  <c r="S3" i="20"/>
  <c r="T23" i="8"/>
  <c r="S34" i="8"/>
  <c r="S100" i="8"/>
  <c r="S102" i="8" s="1"/>
  <c r="S40" i="8"/>
  <c r="S41" i="8" s="1"/>
  <c r="S88" i="8"/>
  <c r="S89" i="8" s="1"/>
  <c r="S91" i="8" s="1"/>
  <c r="S50" i="8"/>
  <c r="S26" i="8"/>
  <c r="S28" i="8" s="1"/>
  <c r="S92" i="8" s="1"/>
  <c r="S3" i="14"/>
  <c r="S3" i="8"/>
  <c r="R4" i="20"/>
  <c r="R4" i="14"/>
  <c r="R4" i="8"/>
  <c r="R54" i="8"/>
  <c r="R65" i="8"/>
  <c r="S66" i="8" s="1"/>
  <c r="S68" i="8" s="1"/>
  <c r="S69" i="8" s="1"/>
  <c r="R13" i="14"/>
  <c r="R46" i="8"/>
  <c r="S47" i="8" s="1"/>
  <c r="S53" i="8" s="1"/>
  <c r="Q27" i="14"/>
  <c r="Q28" i="14" s="1"/>
  <c r="S235" i="14" l="1"/>
  <c r="S236" i="14" s="1"/>
  <c r="S238" i="14" s="1"/>
  <c r="S138" i="14"/>
  <c r="S139" i="14" s="1"/>
  <c r="S141" i="14" s="1"/>
  <c r="Q224" i="14"/>
  <c r="Q239" i="14"/>
  <c r="Q240" i="14" s="1"/>
  <c r="Q242" i="14" s="1"/>
  <c r="Q142" i="14"/>
  <c r="Q143" i="14" s="1"/>
  <c r="Q127" i="14"/>
  <c r="S93" i="8"/>
  <c r="S41" i="14"/>
  <c r="S42" i="14" s="1"/>
  <c r="S44" i="14" s="1"/>
  <c r="S5" i="20"/>
  <c r="S5" i="14"/>
  <c r="S5" i="8"/>
  <c r="S55" i="8"/>
  <c r="S59" i="8" s="1"/>
  <c r="S51" i="8"/>
  <c r="S35" i="8"/>
  <c r="S12" i="14" s="1"/>
  <c r="S36" i="8"/>
  <c r="S58" i="8" s="1"/>
  <c r="R14" i="14"/>
  <c r="T2" i="20"/>
  <c r="T24" i="8"/>
  <c r="T27" i="8"/>
  <c r="T87" i="8"/>
  <c r="T2" i="14"/>
  <c r="T2" i="8"/>
  <c r="Q30" i="14"/>
  <c r="Q45" i="14"/>
  <c r="Q46" i="14" s="1"/>
  <c r="Q145" i="14" l="1"/>
  <c r="R124" i="14"/>
  <c r="R125" i="14" s="1"/>
  <c r="R142" i="14" s="1"/>
  <c r="R221" i="14"/>
  <c r="R222" i="14" s="1"/>
  <c r="Q48" i="14"/>
  <c r="S60" i="8"/>
  <c r="S4" i="20" s="1"/>
  <c r="S13" i="14"/>
  <c r="S46" i="8"/>
  <c r="T47" i="8" s="1"/>
  <c r="T53" i="8" s="1"/>
  <c r="R27" i="14"/>
  <c r="R28" i="14" s="1"/>
  <c r="S54" i="8"/>
  <c r="T55" i="8" s="1"/>
  <c r="S65" i="8"/>
  <c r="T66" i="8" s="1"/>
  <c r="T68" i="8" s="1"/>
  <c r="T69" i="8" s="1"/>
  <c r="T3" i="20"/>
  <c r="T100" i="8"/>
  <c r="T102" i="8" s="1"/>
  <c r="U23" i="8"/>
  <c r="T34" i="8"/>
  <c r="T3" i="14"/>
  <c r="T3" i="8"/>
  <c r="T88" i="8"/>
  <c r="T89" i="8" s="1"/>
  <c r="T91" i="8" s="1"/>
  <c r="T50" i="8"/>
  <c r="T26" i="8"/>
  <c r="T28" i="8" s="1"/>
  <c r="T92" i="8" s="1"/>
  <c r="T40" i="8"/>
  <c r="T41" i="8" s="1"/>
  <c r="T235" i="14" l="1"/>
  <c r="T236" i="14" s="1"/>
  <c r="T238" i="14" s="1"/>
  <c r="T138" i="14"/>
  <c r="T139" i="14" s="1"/>
  <c r="T141" i="14" s="1"/>
  <c r="R224" i="14"/>
  <c r="R239" i="14"/>
  <c r="R240" i="14" s="1"/>
  <c r="R242" i="14" s="1"/>
  <c r="R127" i="14"/>
  <c r="R143" i="14"/>
  <c r="S4" i="8"/>
  <c r="S4" i="14"/>
  <c r="T51" i="8"/>
  <c r="T35" i="8"/>
  <c r="T12" i="14" s="1"/>
  <c r="T36" i="8"/>
  <c r="T58" i="8" s="1"/>
  <c r="T93" i="8"/>
  <c r="U2" i="20"/>
  <c r="U24" i="8"/>
  <c r="U2" i="8"/>
  <c r="U2" i="14"/>
  <c r="U27" i="8"/>
  <c r="U87" i="8"/>
  <c r="T59" i="8"/>
  <c r="T60" i="8" s="1"/>
  <c r="R30" i="14"/>
  <c r="R45" i="14"/>
  <c r="R46" i="14" s="1"/>
  <c r="T41" i="14"/>
  <c r="T42" i="14" s="1"/>
  <c r="T44" i="14" s="1"/>
  <c r="T5" i="20"/>
  <c r="T5" i="14"/>
  <c r="T5" i="8"/>
  <c r="S14" i="14"/>
  <c r="R145" i="14" l="1"/>
  <c r="S124" i="14"/>
  <c r="S125" i="14" s="1"/>
  <c r="S221" i="14"/>
  <c r="S222" i="14" s="1"/>
  <c r="R48" i="14"/>
  <c r="T13" i="14"/>
  <c r="T46" i="8"/>
  <c r="U47" i="8" s="1"/>
  <c r="U53" i="8" s="1"/>
  <c r="U3" i="20"/>
  <c r="V23" i="8"/>
  <c r="U34" i="8"/>
  <c r="U100" i="8"/>
  <c r="U102" i="8" s="1"/>
  <c r="U40" i="8"/>
  <c r="U41" i="8" s="1"/>
  <c r="U26" i="8"/>
  <c r="U28" i="8" s="1"/>
  <c r="U92" i="8" s="1"/>
  <c r="U50" i="8"/>
  <c r="U3" i="14"/>
  <c r="U3" i="8"/>
  <c r="U88" i="8"/>
  <c r="U89" i="8" s="1"/>
  <c r="U91" i="8" s="1"/>
  <c r="T54" i="8"/>
  <c r="T65" i="8"/>
  <c r="U66" i="8" s="1"/>
  <c r="U68" i="8" s="1"/>
  <c r="U69" i="8" s="1"/>
  <c r="S27" i="14"/>
  <c r="S28" i="14" s="1"/>
  <c r="U235" i="14" l="1"/>
  <c r="U236" i="14" s="1"/>
  <c r="U238" i="14" s="1"/>
  <c r="U138" i="14"/>
  <c r="U139" i="14" s="1"/>
  <c r="U141" i="14" s="1"/>
  <c r="S239" i="14"/>
  <c r="S240" i="14" s="1"/>
  <c r="S242" i="14" s="1"/>
  <c r="S224" i="14"/>
  <c r="S142" i="14"/>
  <c r="S143" i="14" s="1"/>
  <c r="S127" i="14"/>
  <c r="U41" i="14"/>
  <c r="U42" i="14" s="1"/>
  <c r="U44" i="14" s="1"/>
  <c r="U5" i="20"/>
  <c r="U5" i="14"/>
  <c r="U5" i="8"/>
  <c r="U55" i="8"/>
  <c r="U59" i="8" s="1"/>
  <c r="S45" i="14"/>
  <c r="S46" i="14" s="1"/>
  <c r="S30" i="14"/>
  <c r="U93" i="8"/>
  <c r="U51" i="8"/>
  <c r="U36" i="8"/>
  <c r="U58" i="8" s="1"/>
  <c r="U35" i="8"/>
  <c r="U12" i="14" s="1"/>
  <c r="T14" i="14"/>
  <c r="T4" i="20"/>
  <c r="T4" i="8"/>
  <c r="T4" i="14"/>
  <c r="V2" i="20"/>
  <c r="V24" i="8"/>
  <c r="V2" i="14"/>
  <c r="V2" i="8"/>
  <c r="V27" i="8"/>
  <c r="V87" i="8"/>
  <c r="S145" i="14" l="1"/>
  <c r="T124" i="14"/>
  <c r="T125" i="14" s="1"/>
  <c r="T221" i="14"/>
  <c r="T222" i="14" s="1"/>
  <c r="S48" i="14"/>
  <c r="U60" i="8"/>
  <c r="U4" i="8" s="1"/>
  <c r="V3" i="20"/>
  <c r="V100" i="8"/>
  <c r="V102" i="8" s="1"/>
  <c r="W23" i="8"/>
  <c r="V34" i="8"/>
  <c r="V3" i="14"/>
  <c r="V88" i="8"/>
  <c r="V89" i="8" s="1"/>
  <c r="V91" i="8" s="1"/>
  <c r="V26" i="8"/>
  <c r="V28" i="8" s="1"/>
  <c r="V92" i="8" s="1"/>
  <c r="V40" i="8"/>
  <c r="V41" i="8" s="1"/>
  <c r="V3" i="8"/>
  <c r="V50" i="8"/>
  <c r="T27" i="14"/>
  <c r="T28" i="14" s="1"/>
  <c r="U54" i="8"/>
  <c r="U65" i="8"/>
  <c r="V66" i="8" s="1"/>
  <c r="V68" i="8" s="1"/>
  <c r="V69" i="8" s="1"/>
  <c r="U13" i="14"/>
  <c r="U46" i="8"/>
  <c r="V47" i="8" s="1"/>
  <c r="V53" i="8" s="1"/>
  <c r="V235" i="14" l="1"/>
  <c r="V236" i="14" s="1"/>
  <c r="V238" i="14" s="1"/>
  <c r="V138" i="14"/>
  <c r="V139" i="14" s="1"/>
  <c r="V141" i="14" s="1"/>
  <c r="T224" i="14"/>
  <c r="T239" i="14"/>
  <c r="T240" i="14" s="1"/>
  <c r="T242" i="14" s="1"/>
  <c r="T142" i="14"/>
  <c r="T143" i="14" s="1"/>
  <c r="T127" i="14"/>
  <c r="U4" i="20"/>
  <c r="U4" i="14"/>
  <c r="V55" i="8"/>
  <c r="V59" i="8" s="1"/>
  <c r="V51" i="8"/>
  <c r="V93" i="8"/>
  <c r="W2" i="20"/>
  <c r="W24" i="8"/>
  <c r="W2" i="14"/>
  <c r="W27" i="8"/>
  <c r="W2" i="8"/>
  <c r="W87" i="8"/>
  <c r="V35" i="8"/>
  <c r="V12" i="14" s="1"/>
  <c r="V36" i="8"/>
  <c r="V58" i="8" s="1"/>
  <c r="U14" i="14"/>
  <c r="V41" i="14"/>
  <c r="V42" i="14" s="1"/>
  <c r="V44" i="14" s="1"/>
  <c r="V5" i="20"/>
  <c r="V5" i="8"/>
  <c r="V5" i="14"/>
  <c r="T45" i="14"/>
  <c r="T46" i="14" s="1"/>
  <c r="T30" i="14"/>
  <c r="T145" i="14" l="1"/>
  <c r="U124" i="14"/>
  <c r="U125" i="14" s="1"/>
  <c r="U142" i="14" s="1"/>
  <c r="U221" i="14"/>
  <c r="U222" i="14" s="1"/>
  <c r="T48" i="14"/>
  <c r="V60" i="8"/>
  <c r="V13" i="14"/>
  <c r="V46" i="8"/>
  <c r="W47" i="8" s="1"/>
  <c r="W53" i="8" s="1"/>
  <c r="V54" i="8"/>
  <c r="V65" i="8"/>
  <c r="W66" i="8" s="1"/>
  <c r="W68" i="8" s="1"/>
  <c r="W69" i="8" s="1"/>
  <c r="W3" i="20"/>
  <c r="X23" i="8"/>
  <c r="W34" i="8"/>
  <c r="W100" i="8"/>
  <c r="W102" i="8" s="1"/>
  <c r="W3" i="14"/>
  <c r="W50" i="8"/>
  <c r="W88" i="8"/>
  <c r="W89" i="8" s="1"/>
  <c r="W91" i="8" s="1"/>
  <c r="W3" i="8"/>
  <c r="W26" i="8"/>
  <c r="W28" i="8" s="1"/>
  <c r="W92" i="8" s="1"/>
  <c r="W40" i="8"/>
  <c r="W41" i="8" s="1"/>
  <c r="U27" i="14"/>
  <c r="U28" i="14" s="1"/>
  <c r="W235" i="14" l="1"/>
  <c r="W236" i="14" s="1"/>
  <c r="W238" i="14" s="1"/>
  <c r="W138" i="14"/>
  <c r="W139" i="14" s="1"/>
  <c r="W141" i="14" s="1"/>
  <c r="U224" i="14"/>
  <c r="U239" i="14"/>
  <c r="U240" i="14" s="1"/>
  <c r="U242" i="14" s="1"/>
  <c r="U127" i="14"/>
  <c r="U143" i="14"/>
  <c r="V4" i="14"/>
  <c r="V4" i="8"/>
  <c r="V4" i="20"/>
  <c r="W93" i="8"/>
  <c r="W51" i="8"/>
  <c r="W55" i="8"/>
  <c r="W59" i="8" s="1"/>
  <c r="V14" i="14"/>
  <c r="W36" i="8"/>
  <c r="W58" i="8" s="1"/>
  <c r="W35" i="8"/>
  <c r="W12" i="14" s="1"/>
  <c r="X2" i="20"/>
  <c r="X24" i="8"/>
  <c r="X87" i="8"/>
  <c r="X2" i="8"/>
  <c r="X27" i="8"/>
  <c r="X2" i="14"/>
  <c r="U45" i="14"/>
  <c r="U46" i="14" s="1"/>
  <c r="U30" i="14"/>
  <c r="W41" i="14"/>
  <c r="W42" i="14" s="1"/>
  <c r="W44" i="14" s="1"/>
  <c r="W5" i="20"/>
  <c r="W5" i="14"/>
  <c r="W5" i="8"/>
  <c r="V124" i="14" l="1"/>
  <c r="V125" i="14" s="1"/>
  <c r="V127" i="14" s="1"/>
  <c r="V221" i="14"/>
  <c r="V222" i="14" s="1"/>
  <c r="U145" i="14"/>
  <c r="U48" i="14"/>
  <c r="W60" i="8"/>
  <c r="W4" i="8" s="1"/>
  <c r="W13" i="14"/>
  <c r="W46" i="8"/>
  <c r="X47" i="8" s="1"/>
  <c r="X53" i="8" s="1"/>
  <c r="W54" i="8"/>
  <c r="W65" i="8"/>
  <c r="X66" i="8" s="1"/>
  <c r="X68" i="8" s="1"/>
  <c r="X69" i="8" s="1"/>
  <c r="X3" i="20"/>
  <c r="X100" i="8"/>
  <c r="X102" i="8" s="1"/>
  <c r="X34" i="8"/>
  <c r="Y23" i="8"/>
  <c r="X3" i="14"/>
  <c r="X3" i="8"/>
  <c r="X26" i="8"/>
  <c r="X28" i="8" s="1"/>
  <c r="X92" i="8" s="1"/>
  <c r="X88" i="8"/>
  <c r="X89" i="8" s="1"/>
  <c r="X91" i="8" s="1"/>
  <c r="X50" i="8"/>
  <c r="X40" i="8"/>
  <c r="X41" i="8" s="1"/>
  <c r="V27" i="14"/>
  <c r="V28" i="14" s="1"/>
  <c r="X235" i="14" l="1"/>
  <c r="X236" i="14" s="1"/>
  <c r="X238" i="14" s="1"/>
  <c r="X138" i="14"/>
  <c r="X139" i="14" s="1"/>
  <c r="X141" i="14" s="1"/>
  <c r="V142" i="14"/>
  <c r="V143" i="14" s="1"/>
  <c r="V224" i="14"/>
  <c r="V239" i="14"/>
  <c r="V240" i="14" s="1"/>
  <c r="V242" i="14" s="1"/>
  <c r="W4" i="20"/>
  <c r="W4" i="14"/>
  <c r="X35" i="8"/>
  <c r="X12" i="14" s="1"/>
  <c r="X36" i="8"/>
  <c r="X58" i="8" s="1"/>
  <c r="X51" i="8"/>
  <c r="X41" i="14"/>
  <c r="X42" i="14" s="1"/>
  <c r="X44" i="14" s="1"/>
  <c r="X5" i="20"/>
  <c r="X5" i="8"/>
  <c r="X5" i="14"/>
  <c r="X55" i="8"/>
  <c r="X59" i="8" s="1"/>
  <c r="V30" i="14"/>
  <c r="V45" i="14"/>
  <c r="V46" i="14" s="1"/>
  <c r="Y2" i="20"/>
  <c r="Y24" i="8"/>
  <c r="Y87" i="8"/>
  <c r="Y2" i="8"/>
  <c r="Y27" i="8"/>
  <c r="Y2" i="14"/>
  <c r="X93" i="8"/>
  <c r="W14" i="14"/>
  <c r="W124" i="14" l="1"/>
  <c r="W125" i="14" s="1"/>
  <c r="W142" i="14" s="1"/>
  <c r="W221" i="14"/>
  <c r="W222" i="14" s="1"/>
  <c r="V145" i="14"/>
  <c r="V48" i="14"/>
  <c r="Y3" i="20"/>
  <c r="Z23" i="8"/>
  <c r="Y34" i="8"/>
  <c r="Y100" i="8"/>
  <c r="Y102" i="8" s="1"/>
  <c r="Y88" i="8"/>
  <c r="Y89" i="8" s="1"/>
  <c r="Y91" i="8" s="1"/>
  <c r="Y50" i="8"/>
  <c r="Y3" i="14"/>
  <c r="Y40" i="8"/>
  <c r="Y41" i="8" s="1"/>
  <c r="Y3" i="8"/>
  <c r="Y26" i="8"/>
  <c r="Y28" i="8" s="1"/>
  <c r="Y92" i="8" s="1"/>
  <c r="X54" i="8"/>
  <c r="X65" i="8"/>
  <c r="Y66" i="8" s="1"/>
  <c r="Y68" i="8" s="1"/>
  <c r="Y69" i="8" s="1"/>
  <c r="X60" i="8"/>
  <c r="W27" i="14"/>
  <c r="W28" i="14" s="1"/>
  <c r="X13" i="14"/>
  <c r="X46" i="8"/>
  <c r="Y47" i="8" s="1"/>
  <c r="Y53" i="8" s="1"/>
  <c r="Y235" i="14" l="1"/>
  <c r="Y236" i="14" s="1"/>
  <c r="Y238" i="14" s="1"/>
  <c r="Y138" i="14"/>
  <c r="Y139" i="14" s="1"/>
  <c r="Y141" i="14" s="1"/>
  <c r="W127" i="14"/>
  <c r="W239" i="14"/>
  <c r="W240" i="14" s="1"/>
  <c r="W242" i="14" s="1"/>
  <c r="W224" i="14"/>
  <c r="W143" i="14"/>
  <c r="Y55" i="8"/>
  <c r="Y59" i="8" s="1"/>
  <c r="X14" i="14"/>
  <c r="W30" i="14"/>
  <c r="W45" i="14"/>
  <c r="W46" i="14" s="1"/>
  <c r="Y51" i="8"/>
  <c r="Y36" i="8"/>
  <c r="Y58" i="8" s="1"/>
  <c r="Y35" i="8"/>
  <c r="Y12" i="14" s="1"/>
  <c r="X4" i="20"/>
  <c r="X4" i="8"/>
  <c r="X4" i="14"/>
  <c r="Y93" i="8"/>
  <c r="Z2" i="20"/>
  <c r="Z24" i="8"/>
  <c r="Z2" i="14"/>
  <c r="Z87" i="8"/>
  <c r="Z27" i="8"/>
  <c r="Z2" i="8"/>
  <c r="Y41" i="14"/>
  <c r="Y42" i="14" s="1"/>
  <c r="Y44" i="14" s="1"/>
  <c r="Y5" i="20"/>
  <c r="Y5" i="14"/>
  <c r="Y5" i="8"/>
  <c r="X124" i="14" l="1"/>
  <c r="X125" i="14" s="1"/>
  <c r="X127" i="14" s="1"/>
  <c r="X221" i="14"/>
  <c r="X222" i="14" s="1"/>
  <c r="W145" i="14"/>
  <c r="W48" i="14"/>
  <c r="Y60" i="8"/>
  <c r="Y54" i="8"/>
  <c r="Y65" i="8"/>
  <c r="Z66" i="8" s="1"/>
  <c r="Z68" i="8" s="1"/>
  <c r="Z69" i="8" s="1"/>
  <c r="X27" i="14"/>
  <c r="X28" i="14" s="1"/>
  <c r="Y13" i="14"/>
  <c r="Y46" i="8"/>
  <c r="Z47" i="8" s="1"/>
  <c r="Z53" i="8" s="1"/>
  <c r="Z3" i="20"/>
  <c r="AA23" i="8"/>
  <c r="Z100" i="8"/>
  <c r="Z102" i="8" s="1"/>
  <c r="Z34" i="8"/>
  <c r="Z40" i="8"/>
  <c r="Z41" i="8" s="1"/>
  <c r="Z3" i="8"/>
  <c r="Z3" i="14"/>
  <c r="Z88" i="8"/>
  <c r="Z89" i="8" s="1"/>
  <c r="Z91" i="8" s="1"/>
  <c r="Z26" i="8"/>
  <c r="Z28" i="8" s="1"/>
  <c r="Z92" i="8" s="1"/>
  <c r="Z50" i="8"/>
  <c r="X142" i="14" l="1"/>
  <c r="X143" i="14" s="1"/>
  <c r="Z235" i="14"/>
  <c r="Z236" i="14" s="1"/>
  <c r="Z238" i="14" s="1"/>
  <c r="Z138" i="14"/>
  <c r="Z139" i="14" s="1"/>
  <c r="Z141" i="14" s="1"/>
  <c r="X224" i="14"/>
  <c r="X239" i="14"/>
  <c r="X240" i="14" s="1"/>
  <c r="X242" i="14" s="1"/>
  <c r="Y4" i="8"/>
  <c r="Y4" i="14"/>
  <c r="Y4" i="20"/>
  <c r="Z55" i="8"/>
  <c r="Z59" i="8" s="1"/>
  <c r="Z93" i="8"/>
  <c r="Z35" i="8"/>
  <c r="Z12" i="14" s="1"/>
  <c r="Z36" i="8"/>
  <c r="Z58" i="8" s="1"/>
  <c r="X30" i="14"/>
  <c r="X45" i="14"/>
  <c r="X46" i="14" s="1"/>
  <c r="Z41" i="14"/>
  <c r="Z42" i="14" s="1"/>
  <c r="Z44" i="14" s="1"/>
  <c r="Z5" i="20"/>
  <c r="Z5" i="14"/>
  <c r="Z5" i="8"/>
  <c r="Y14" i="14"/>
  <c r="Z51" i="8"/>
  <c r="AA2" i="20"/>
  <c r="AA24" i="8"/>
  <c r="AA2" i="14"/>
  <c r="AA27" i="8"/>
  <c r="AA2" i="8"/>
  <c r="AA87" i="8"/>
  <c r="X145" i="14" l="1"/>
  <c r="Y124" i="14"/>
  <c r="Y125" i="14" s="1"/>
  <c r="Y221" i="14"/>
  <c r="Y222" i="14" s="1"/>
  <c r="X48" i="14"/>
  <c r="Z60" i="8"/>
  <c r="Z54" i="8"/>
  <c r="Z65" i="8"/>
  <c r="AA66" i="8" s="1"/>
  <c r="AA68" i="8" s="1"/>
  <c r="AA69" i="8" s="1"/>
  <c r="Y27" i="14"/>
  <c r="Y28" i="14" s="1"/>
  <c r="Z13" i="14"/>
  <c r="Z46" i="8"/>
  <c r="AA47" i="8" s="1"/>
  <c r="AA53" i="8" s="1"/>
  <c r="AA3" i="20"/>
  <c r="AB23" i="8"/>
  <c r="AA34" i="8"/>
  <c r="AA100" i="8"/>
  <c r="AA102" i="8" s="1"/>
  <c r="AA3" i="14"/>
  <c r="AA50" i="8"/>
  <c r="AA26" i="8"/>
  <c r="AA28" i="8" s="1"/>
  <c r="AA92" i="8" s="1"/>
  <c r="AA40" i="8"/>
  <c r="AA41" i="8" s="1"/>
  <c r="AA88" i="8"/>
  <c r="AA89" i="8" s="1"/>
  <c r="AA91" i="8" s="1"/>
  <c r="AA3" i="8"/>
  <c r="AA235" i="14" l="1"/>
  <c r="AA236" i="14" s="1"/>
  <c r="AA238" i="14" s="1"/>
  <c r="AA138" i="14"/>
  <c r="AA139" i="14" s="1"/>
  <c r="AA141" i="14" s="1"/>
  <c r="Y224" i="14"/>
  <c r="Y239" i="14"/>
  <c r="Y240" i="14" s="1"/>
  <c r="Y242" i="14" s="1"/>
  <c r="Y142" i="14"/>
  <c r="Y143" i="14" s="1"/>
  <c r="Y127" i="14"/>
  <c r="Z4" i="8"/>
  <c r="Z4" i="20"/>
  <c r="Z4" i="14"/>
  <c r="AA55" i="8"/>
  <c r="AA59" i="8" s="1"/>
  <c r="AA41" i="14"/>
  <c r="AA42" i="14" s="1"/>
  <c r="AA44" i="14" s="1"/>
  <c r="AA5" i="20"/>
  <c r="AA5" i="14"/>
  <c r="AA5" i="8"/>
  <c r="AA36" i="8"/>
  <c r="AA58" i="8" s="1"/>
  <c r="AA35" i="8"/>
  <c r="AA12" i="14" s="1"/>
  <c r="Z14" i="14"/>
  <c r="Y30" i="14"/>
  <c r="Y45" i="14"/>
  <c r="Y46" i="14" s="1"/>
  <c r="AA93" i="8"/>
  <c r="AA51" i="8"/>
  <c r="AB2" i="20"/>
  <c r="AB24" i="8"/>
  <c r="AB27" i="8"/>
  <c r="AB2" i="8"/>
  <c r="AB2" i="14"/>
  <c r="AB87" i="8"/>
  <c r="Y145" i="14" l="1"/>
  <c r="Z124" i="14"/>
  <c r="Z125" i="14" s="1"/>
  <c r="Z142" i="14" s="1"/>
  <c r="Z221" i="14"/>
  <c r="Z222" i="14" s="1"/>
  <c r="Y48" i="14"/>
  <c r="AA60" i="8"/>
  <c r="AA4" i="20" s="1"/>
  <c r="Z27" i="14"/>
  <c r="Z28" i="14" s="1"/>
  <c r="AA54" i="8"/>
  <c r="AA65" i="8"/>
  <c r="AB66" i="8" s="1"/>
  <c r="AB68" i="8" s="1"/>
  <c r="AB69" i="8" s="1"/>
  <c r="AA13" i="14"/>
  <c r="AA46" i="8"/>
  <c r="AB47" i="8" s="1"/>
  <c r="AB53" i="8" s="1"/>
  <c r="AB3" i="20"/>
  <c r="AB100" i="8"/>
  <c r="AB102" i="8" s="1"/>
  <c r="AC23" i="8"/>
  <c r="AB34" i="8"/>
  <c r="AB3" i="14"/>
  <c r="AB40" i="8"/>
  <c r="AB41" i="8" s="1"/>
  <c r="AB88" i="8"/>
  <c r="AB89" i="8" s="1"/>
  <c r="AB91" i="8" s="1"/>
  <c r="AB50" i="8"/>
  <c r="AB26" i="8"/>
  <c r="AB28" i="8" s="1"/>
  <c r="AB92" i="8" s="1"/>
  <c r="AB3" i="8"/>
  <c r="AB235" i="14" l="1"/>
  <c r="AB236" i="14" s="1"/>
  <c r="AB238" i="14" s="1"/>
  <c r="AB138" i="14"/>
  <c r="AB139" i="14" s="1"/>
  <c r="AB141" i="14" s="1"/>
  <c r="Z224" i="14"/>
  <c r="Z239" i="14"/>
  <c r="Z240" i="14" s="1"/>
  <c r="Z242" i="14" s="1"/>
  <c r="Z127" i="14"/>
  <c r="Z143" i="14"/>
  <c r="AA4" i="14"/>
  <c r="AA4" i="8"/>
  <c r="AB55" i="8"/>
  <c r="AB59" i="8" s="1"/>
  <c r="AB51" i="8"/>
  <c r="AB93" i="8"/>
  <c r="AB35" i="8"/>
  <c r="AB12" i="14" s="1"/>
  <c r="AB36" i="8"/>
  <c r="AB58" i="8" s="1"/>
  <c r="Z45" i="14"/>
  <c r="Z46" i="14" s="1"/>
  <c r="Z30" i="14"/>
  <c r="AC2" i="20"/>
  <c r="AC24" i="8"/>
  <c r="AC87" i="8"/>
  <c r="AC2" i="8"/>
  <c r="AC27" i="8"/>
  <c r="AC2" i="14"/>
  <c r="AA14" i="14"/>
  <c r="AB41" i="14"/>
  <c r="AB42" i="14" s="1"/>
  <c r="AB44" i="14" s="1"/>
  <c r="AB5" i="20"/>
  <c r="AB5" i="14"/>
  <c r="AB5" i="8"/>
  <c r="Z145" i="14" l="1"/>
  <c r="AA124" i="14"/>
  <c r="AA125" i="14" s="1"/>
  <c r="AA221" i="14"/>
  <c r="AA222" i="14" s="1"/>
  <c r="Z48" i="14"/>
  <c r="AB60" i="8"/>
  <c r="AB4" i="20" s="1"/>
  <c r="AA27" i="14"/>
  <c r="AA28" i="14" s="1"/>
  <c r="AB13" i="14"/>
  <c r="AB46" i="8"/>
  <c r="AC47" i="8" s="1"/>
  <c r="AC53" i="8" s="1"/>
  <c r="AB54" i="8"/>
  <c r="AB65" i="8"/>
  <c r="AC66" i="8" s="1"/>
  <c r="AC68" i="8" s="1"/>
  <c r="AC69" i="8" s="1"/>
  <c r="AC3" i="20"/>
  <c r="AD23" i="8"/>
  <c r="AC50" i="8"/>
  <c r="AC100" i="8"/>
  <c r="AC102" i="8" s="1"/>
  <c r="AC88" i="8"/>
  <c r="AC89" i="8" s="1"/>
  <c r="AC91" i="8" s="1"/>
  <c r="AC40" i="8"/>
  <c r="AC41" i="8" s="1"/>
  <c r="AC26" i="8"/>
  <c r="AC28" i="8" s="1"/>
  <c r="AC92" i="8" s="1"/>
  <c r="AC34" i="8"/>
  <c r="AC3" i="14"/>
  <c r="AC3" i="8"/>
  <c r="AC235" i="14" l="1"/>
  <c r="AC236" i="14" s="1"/>
  <c r="AC238" i="14" s="1"/>
  <c r="AC138" i="14"/>
  <c r="AC139" i="14" s="1"/>
  <c r="AC141" i="14" s="1"/>
  <c r="AA239" i="14"/>
  <c r="AA240" i="14" s="1"/>
  <c r="AA242" i="14" s="1"/>
  <c r="AA224" i="14"/>
  <c r="AA142" i="14"/>
  <c r="AA143" i="14" s="1"/>
  <c r="AA127" i="14"/>
  <c r="AB4" i="14"/>
  <c r="AB4" i="8"/>
  <c r="AC51" i="8"/>
  <c r="AC55" i="8"/>
  <c r="AC59" i="8" s="1"/>
  <c r="AC93" i="8"/>
  <c r="AB14" i="14"/>
  <c r="AC35" i="8"/>
  <c r="AC12" i="14" s="1"/>
  <c r="AC36" i="8"/>
  <c r="AC58" i="8" s="1"/>
  <c r="AC60" i="8" s="1"/>
  <c r="AC41" i="14"/>
  <c r="AC42" i="14" s="1"/>
  <c r="AC44" i="14" s="1"/>
  <c r="AC5" i="20"/>
  <c r="AC5" i="14"/>
  <c r="AC5" i="8"/>
  <c r="AD2" i="20"/>
  <c r="AD24" i="8"/>
  <c r="AD2" i="14"/>
  <c r="AD27" i="8"/>
  <c r="AD87" i="8"/>
  <c r="AD2" i="8"/>
  <c r="AA45" i="14"/>
  <c r="AA46" i="14" s="1"/>
  <c r="AA30" i="14"/>
  <c r="AA145" i="14" l="1"/>
  <c r="AB124" i="14"/>
  <c r="AB125" i="14" s="1"/>
  <c r="AB221" i="14"/>
  <c r="AB222" i="14" s="1"/>
  <c r="AA48" i="14"/>
  <c r="AC4" i="20"/>
  <c r="AC4" i="8"/>
  <c r="AC4" i="14"/>
  <c r="AD3" i="20"/>
  <c r="AD50" i="8"/>
  <c r="AD100" i="8"/>
  <c r="AD102" i="8" s="1"/>
  <c r="AD34" i="8"/>
  <c r="AE23" i="8"/>
  <c r="AD3" i="14"/>
  <c r="AD88" i="8"/>
  <c r="AD89" i="8" s="1"/>
  <c r="AD91" i="8" s="1"/>
  <c r="AD3" i="8"/>
  <c r="AD26" i="8"/>
  <c r="AD28" i="8" s="1"/>
  <c r="AD92" i="8" s="1"/>
  <c r="AD40" i="8"/>
  <c r="AD41" i="8" s="1"/>
  <c r="AC13" i="14"/>
  <c r="AC46" i="8"/>
  <c r="AD47" i="8" s="1"/>
  <c r="AD53" i="8" s="1"/>
  <c r="AB27" i="14"/>
  <c r="AB28" i="14" s="1"/>
  <c r="AC54" i="8"/>
  <c r="AC65" i="8"/>
  <c r="AD66" i="8" s="1"/>
  <c r="AD68" i="8" s="1"/>
  <c r="AD69" i="8" s="1"/>
  <c r="AD93" i="8" l="1"/>
  <c r="AD235" i="14"/>
  <c r="AD236" i="14" s="1"/>
  <c r="AD238" i="14" s="1"/>
  <c r="AD138" i="14"/>
  <c r="AD139" i="14" s="1"/>
  <c r="AD141" i="14" s="1"/>
  <c r="AB224" i="14"/>
  <c r="AB239" i="14"/>
  <c r="AB240" i="14" s="1"/>
  <c r="AB242" i="14" s="1"/>
  <c r="AB142" i="14"/>
  <c r="AB143" i="14" s="1"/>
  <c r="AB127" i="14"/>
  <c r="AB30" i="14"/>
  <c r="AB45" i="14"/>
  <c r="AB46" i="14" s="1"/>
  <c r="AC14" i="14"/>
  <c r="AD35" i="8"/>
  <c r="AD12" i="14" s="1"/>
  <c r="AD36" i="8"/>
  <c r="AD58" i="8" s="1"/>
  <c r="AD41" i="14"/>
  <c r="AD42" i="14" s="1"/>
  <c r="AD44" i="14" s="1"/>
  <c r="AD5" i="20"/>
  <c r="AD5" i="14"/>
  <c r="AD5" i="8"/>
  <c r="AD51" i="8"/>
  <c r="AD55" i="8"/>
  <c r="AD59" i="8" s="1"/>
  <c r="AE2" i="20"/>
  <c r="AE24" i="8"/>
  <c r="AE2" i="8"/>
  <c r="AE87" i="8"/>
  <c r="AE2" i="14"/>
  <c r="AE27" i="8"/>
  <c r="AB145" i="14" l="1"/>
  <c r="AC124" i="14"/>
  <c r="AC125" i="14" s="1"/>
  <c r="AC221" i="14"/>
  <c r="AC222" i="14" s="1"/>
  <c r="AB48" i="14"/>
  <c r="AC27" i="14"/>
  <c r="AC28" i="14" s="1"/>
  <c r="AE3" i="20"/>
  <c r="AF23" i="8"/>
  <c r="AE50" i="8"/>
  <c r="AE100" i="8"/>
  <c r="AE102" i="8" s="1"/>
  <c r="AE3" i="8"/>
  <c r="AE3" i="14"/>
  <c r="AE26" i="8"/>
  <c r="AE28" i="8" s="1"/>
  <c r="AE92" i="8" s="1"/>
  <c r="AE88" i="8"/>
  <c r="AE89" i="8" s="1"/>
  <c r="AE91" i="8" s="1"/>
  <c r="AE40" i="8"/>
  <c r="AE41" i="8" s="1"/>
  <c r="AE34" i="8"/>
  <c r="AD54" i="8"/>
  <c r="AD65" i="8"/>
  <c r="AE66" i="8" s="1"/>
  <c r="AE68" i="8" s="1"/>
  <c r="AE69" i="8" s="1"/>
  <c r="AD60" i="8"/>
  <c r="AD13" i="14"/>
  <c r="AD46" i="8"/>
  <c r="AE47" i="8" s="1"/>
  <c r="AE53" i="8" s="1"/>
  <c r="AE55" i="8" s="1"/>
  <c r="AE59" i="8" s="1"/>
  <c r="AE235" i="14" l="1"/>
  <c r="AE236" i="14" s="1"/>
  <c r="AE238" i="14" s="1"/>
  <c r="AE138" i="14"/>
  <c r="AE139" i="14" s="1"/>
  <c r="AE141" i="14" s="1"/>
  <c r="AC224" i="14"/>
  <c r="AC239" i="14"/>
  <c r="AC240" i="14" s="1"/>
  <c r="AC242" i="14" s="1"/>
  <c r="AC142" i="14"/>
  <c r="AC143" i="14" s="1"/>
  <c r="AC127" i="14"/>
  <c r="AE93" i="8"/>
  <c r="AE41" i="14"/>
  <c r="AE42" i="14" s="1"/>
  <c r="AE44" i="14" s="1"/>
  <c r="AE5" i="20"/>
  <c r="AE5" i="14"/>
  <c r="AE5" i="8"/>
  <c r="AC30" i="14"/>
  <c r="AC45" i="14"/>
  <c r="AC46" i="14" s="1"/>
  <c r="AD14" i="14"/>
  <c r="AE35" i="8"/>
  <c r="AE12" i="14" s="1"/>
  <c r="AE36" i="8"/>
  <c r="AE58" i="8" s="1"/>
  <c r="AE60" i="8" s="1"/>
  <c r="AE51" i="8"/>
  <c r="AD4" i="20"/>
  <c r="AD4" i="14"/>
  <c r="AD4" i="8"/>
  <c r="AF2" i="20"/>
  <c r="AF24" i="8"/>
  <c r="AF2" i="14"/>
  <c r="AF87" i="8"/>
  <c r="AF27" i="8"/>
  <c r="AF2" i="8"/>
  <c r="AC145" i="14" l="1"/>
  <c r="AD124" i="14"/>
  <c r="AD125" i="14" s="1"/>
  <c r="AD142" i="14" s="1"/>
  <c r="AD221" i="14"/>
  <c r="AD222" i="14" s="1"/>
  <c r="AC48" i="14"/>
  <c r="AF3" i="20"/>
  <c r="AF50" i="8"/>
  <c r="AF100" i="8"/>
  <c r="AF102" i="8" s="1"/>
  <c r="AF34" i="8"/>
  <c r="AG23" i="8"/>
  <c r="AF3" i="14"/>
  <c r="AF40" i="8"/>
  <c r="AF41" i="8" s="1"/>
  <c r="AF3" i="8"/>
  <c r="AF88" i="8"/>
  <c r="AF89" i="8" s="1"/>
  <c r="AF91" i="8" s="1"/>
  <c r="AF26" i="8"/>
  <c r="AF28" i="8" s="1"/>
  <c r="AF92" i="8" s="1"/>
  <c r="AE54" i="8"/>
  <c r="AE65" i="8"/>
  <c r="AF66" i="8" s="1"/>
  <c r="AF68" i="8" s="1"/>
  <c r="AF69" i="8" s="1"/>
  <c r="AD27" i="14"/>
  <c r="AD28" i="14" s="1"/>
  <c r="AE13" i="14"/>
  <c r="AE46" i="8"/>
  <c r="AF47" i="8" s="1"/>
  <c r="AF53" i="8" s="1"/>
  <c r="AE4" i="20"/>
  <c r="AE4" i="14"/>
  <c r="AE4" i="8"/>
  <c r="AF235" i="14" l="1"/>
  <c r="AF236" i="14" s="1"/>
  <c r="AF238" i="14" s="1"/>
  <c r="AF138" i="14"/>
  <c r="AF139" i="14" s="1"/>
  <c r="AF141" i="14" s="1"/>
  <c r="AD224" i="14"/>
  <c r="AD239" i="14"/>
  <c r="AD240" i="14" s="1"/>
  <c r="AD242" i="14" s="1"/>
  <c r="AD127" i="14"/>
  <c r="AD143" i="14"/>
  <c r="AF93" i="8"/>
  <c r="AF41" i="14"/>
  <c r="AF42" i="14" s="1"/>
  <c r="AF44" i="14" s="1"/>
  <c r="AF5" i="20"/>
  <c r="AF5" i="14"/>
  <c r="AF5" i="8"/>
  <c r="AD30" i="14"/>
  <c r="AD45" i="14"/>
  <c r="AD46" i="14" s="1"/>
  <c r="AF35" i="8"/>
  <c r="AF12" i="14" s="1"/>
  <c r="AF36" i="8"/>
  <c r="AF58" i="8" s="1"/>
  <c r="AF55" i="8"/>
  <c r="AF59" i="8" s="1"/>
  <c r="AF51" i="8"/>
  <c r="AE14" i="14"/>
  <c r="AG2" i="20"/>
  <c r="AG24" i="8"/>
  <c r="AG27" i="8"/>
  <c r="AG2" i="8"/>
  <c r="AG87" i="8"/>
  <c r="AG2" i="14"/>
  <c r="AE124" i="14" l="1"/>
  <c r="AE125" i="14" s="1"/>
  <c r="AE127" i="14" s="1"/>
  <c r="AE221" i="14"/>
  <c r="AE222" i="14" s="1"/>
  <c r="AD145" i="14"/>
  <c r="AD48" i="14"/>
  <c r="AF60" i="8"/>
  <c r="AE27" i="14"/>
  <c r="AE28" i="14" s="1"/>
  <c r="AF13" i="14"/>
  <c r="AF46" i="8"/>
  <c r="AG47" i="8" s="1"/>
  <c r="AG53" i="8" s="1"/>
  <c r="AG3" i="20"/>
  <c r="AH23" i="8"/>
  <c r="AG50" i="8"/>
  <c r="AG34" i="8"/>
  <c r="AG100" i="8"/>
  <c r="AG102" i="8" s="1"/>
  <c r="AG40" i="8"/>
  <c r="AG41" i="8" s="1"/>
  <c r="AG3" i="14"/>
  <c r="AG88" i="8"/>
  <c r="AG89" i="8" s="1"/>
  <c r="AG91" i="8" s="1"/>
  <c r="AG3" i="8"/>
  <c r="AG26" i="8"/>
  <c r="AG28" i="8" s="1"/>
  <c r="AG92" i="8" s="1"/>
  <c r="AF54" i="8"/>
  <c r="AF65" i="8"/>
  <c r="AG66" i="8" s="1"/>
  <c r="AG68" i="8" s="1"/>
  <c r="AG69" i="8" s="1"/>
  <c r="AG235" i="14" l="1"/>
  <c r="AG236" i="14" s="1"/>
  <c r="AG238" i="14" s="1"/>
  <c r="AG138" i="14"/>
  <c r="AG139" i="14" s="1"/>
  <c r="AG141" i="14" s="1"/>
  <c r="AE142" i="14"/>
  <c r="AE143" i="14" s="1"/>
  <c r="AE239" i="14"/>
  <c r="AE240" i="14" s="1"/>
  <c r="AE242" i="14" s="1"/>
  <c r="AE224" i="14"/>
  <c r="AG93" i="8"/>
  <c r="AH2" i="20"/>
  <c r="AH24" i="8"/>
  <c r="AH87" i="8"/>
  <c r="AH2" i="8"/>
  <c r="AH27" i="8"/>
  <c r="AH2" i="14"/>
  <c r="AG41" i="14"/>
  <c r="AG42" i="14" s="1"/>
  <c r="AG44" i="14" s="1"/>
  <c r="AG5" i="20"/>
  <c r="AG5" i="14"/>
  <c r="AG5" i="8"/>
  <c r="AG35" i="8"/>
  <c r="AG12" i="14" s="1"/>
  <c r="AG36" i="8"/>
  <c r="AG58" i="8" s="1"/>
  <c r="AG55" i="8"/>
  <c r="AG59" i="8" s="1"/>
  <c r="AE30" i="14"/>
  <c r="AE45" i="14"/>
  <c r="AE46" i="14" s="1"/>
  <c r="AG51" i="8"/>
  <c r="AF14" i="14"/>
  <c r="AF4" i="20"/>
  <c r="AF4" i="8"/>
  <c r="AF4" i="14"/>
  <c r="AE145" i="14" l="1"/>
  <c r="AF124" i="14"/>
  <c r="AF125" i="14" s="1"/>
  <c r="AF142" i="14" s="1"/>
  <c r="AF221" i="14"/>
  <c r="AF222" i="14" s="1"/>
  <c r="AE48" i="14"/>
  <c r="AG60" i="8"/>
  <c r="AG4" i="14" s="1"/>
  <c r="AG13" i="14"/>
  <c r="AG46" i="8"/>
  <c r="AH47" i="8" s="1"/>
  <c r="AH53" i="8" s="1"/>
  <c r="AH3" i="20"/>
  <c r="AH50" i="8"/>
  <c r="AI23" i="8"/>
  <c r="AH100" i="8"/>
  <c r="AH102" i="8" s="1"/>
  <c r="AH34" i="8"/>
  <c r="AH40" i="8"/>
  <c r="AH41" i="8" s="1"/>
  <c r="AH3" i="14"/>
  <c r="AH88" i="8"/>
  <c r="AH89" i="8" s="1"/>
  <c r="AH91" i="8" s="1"/>
  <c r="AH3" i="8"/>
  <c r="AH26" i="8"/>
  <c r="AH28" i="8" s="1"/>
  <c r="AH92" i="8" s="1"/>
  <c r="AF27" i="14"/>
  <c r="AF28" i="14" s="1"/>
  <c r="AG54" i="8"/>
  <c r="AG65" i="8"/>
  <c r="AH66" i="8" s="1"/>
  <c r="AH68" i="8" s="1"/>
  <c r="AH69" i="8" s="1"/>
  <c r="AH235" i="14" l="1"/>
  <c r="AH236" i="14" s="1"/>
  <c r="AH238" i="14" s="1"/>
  <c r="AH138" i="14"/>
  <c r="AH139" i="14" s="1"/>
  <c r="AH141" i="14" s="1"/>
  <c r="AF224" i="14"/>
  <c r="AF239" i="14"/>
  <c r="AF240" i="14" s="1"/>
  <c r="AF242" i="14" s="1"/>
  <c r="AF127" i="14"/>
  <c r="AF143" i="14"/>
  <c r="AG4" i="8"/>
  <c r="AG4" i="20"/>
  <c r="AH93" i="8"/>
  <c r="AF45" i="14"/>
  <c r="AF46" i="14" s="1"/>
  <c r="AF30" i="14"/>
  <c r="AH35" i="8"/>
  <c r="AH12" i="14" s="1"/>
  <c r="AH36" i="8"/>
  <c r="AH58" i="8" s="1"/>
  <c r="AH41" i="14"/>
  <c r="AH42" i="14" s="1"/>
  <c r="AH44" i="14" s="1"/>
  <c r="AH5" i="20"/>
  <c r="AH5" i="14"/>
  <c r="AH5" i="8"/>
  <c r="AH55" i="8"/>
  <c r="AH59" i="8" s="1"/>
  <c r="AH51" i="8"/>
  <c r="AI2" i="20"/>
  <c r="AI24" i="8"/>
  <c r="AI87" i="8"/>
  <c r="AI2" i="8"/>
  <c r="AI2" i="14"/>
  <c r="AI27" i="8"/>
  <c r="AG14" i="14"/>
  <c r="AF145" i="14" l="1"/>
  <c r="AG124" i="14"/>
  <c r="AG125" i="14" s="1"/>
  <c r="AG221" i="14"/>
  <c r="AG222" i="14" s="1"/>
  <c r="AF48" i="14"/>
  <c r="AG27" i="14"/>
  <c r="AG28" i="14" s="1"/>
  <c r="AH13" i="14"/>
  <c r="AH46" i="8"/>
  <c r="AI47" i="8" s="1"/>
  <c r="AI53" i="8" s="1"/>
  <c r="AH54" i="8"/>
  <c r="AH65" i="8"/>
  <c r="AI66" i="8" s="1"/>
  <c r="AI68" i="8" s="1"/>
  <c r="AI69" i="8" s="1"/>
  <c r="AI3" i="20"/>
  <c r="AJ23" i="8"/>
  <c r="AI50" i="8"/>
  <c r="AI34" i="8"/>
  <c r="AI100" i="8"/>
  <c r="AI102" i="8" s="1"/>
  <c r="AI26" i="8"/>
  <c r="AI28" i="8" s="1"/>
  <c r="AI92" i="8" s="1"/>
  <c r="AI3" i="8"/>
  <c r="AI88" i="8"/>
  <c r="AI89" i="8" s="1"/>
  <c r="AI91" i="8" s="1"/>
  <c r="AI40" i="8"/>
  <c r="AI41" i="8" s="1"/>
  <c r="AI3" i="14"/>
  <c r="AH60" i="8"/>
  <c r="AI235" i="14" l="1"/>
  <c r="AI236" i="14" s="1"/>
  <c r="AI238" i="14" s="1"/>
  <c r="AI138" i="14"/>
  <c r="AI139" i="14" s="1"/>
  <c r="AI141" i="14" s="1"/>
  <c r="AG224" i="14"/>
  <c r="AG239" i="14"/>
  <c r="AG240" i="14" s="1"/>
  <c r="AG242" i="14" s="1"/>
  <c r="AG142" i="14"/>
  <c r="AG143" i="14" s="1"/>
  <c r="AG127" i="14"/>
  <c r="AI93" i="8"/>
  <c r="AI55" i="8"/>
  <c r="AI59" i="8" s="1"/>
  <c r="AI41" i="14"/>
  <c r="AI42" i="14" s="1"/>
  <c r="AI44" i="14" s="1"/>
  <c r="AI5" i="20"/>
  <c r="AI5" i="8"/>
  <c r="AI5" i="14"/>
  <c r="AH14" i="14"/>
  <c r="AH4" i="20"/>
  <c r="AH4" i="14"/>
  <c r="AH4" i="8"/>
  <c r="AI35" i="8"/>
  <c r="AI12" i="14" s="1"/>
  <c r="AI36" i="8"/>
  <c r="AI58" i="8" s="1"/>
  <c r="AI60" i="8" s="1"/>
  <c r="AI51" i="8"/>
  <c r="AJ2" i="20"/>
  <c r="AJ24" i="8"/>
  <c r="AJ2" i="8"/>
  <c r="AJ87" i="8"/>
  <c r="AJ2" i="14"/>
  <c r="AJ27" i="8"/>
  <c r="AG45" i="14"/>
  <c r="AG46" i="14" s="1"/>
  <c r="AG30" i="14"/>
  <c r="AG145" i="14" l="1"/>
  <c r="AH124" i="14"/>
  <c r="AH125" i="14" s="1"/>
  <c r="AH221" i="14"/>
  <c r="AH222" i="14" s="1"/>
  <c r="AG48" i="14"/>
  <c r="AI4" i="20"/>
  <c r="AI4" i="8"/>
  <c r="AI4" i="14"/>
  <c r="AJ3" i="20"/>
  <c r="AJ50" i="8"/>
  <c r="AJ100" i="8"/>
  <c r="AJ102" i="8" s="1"/>
  <c r="AK23" i="8"/>
  <c r="AJ34" i="8"/>
  <c r="AJ88" i="8"/>
  <c r="AJ89" i="8" s="1"/>
  <c r="AJ91" i="8" s="1"/>
  <c r="AJ3" i="14"/>
  <c r="AJ26" i="8"/>
  <c r="AJ28" i="8" s="1"/>
  <c r="AJ92" i="8" s="1"/>
  <c r="AJ40" i="8"/>
  <c r="AJ41" i="8" s="1"/>
  <c r="AJ3" i="8"/>
  <c r="AI13" i="14"/>
  <c r="AI46" i="8"/>
  <c r="AJ47" i="8" s="1"/>
  <c r="AJ53" i="8" s="1"/>
  <c r="AI54" i="8"/>
  <c r="AI65" i="8"/>
  <c r="AJ66" i="8" s="1"/>
  <c r="AJ68" i="8" s="1"/>
  <c r="AJ69" i="8" s="1"/>
  <c r="AH27" i="14"/>
  <c r="AH28" i="14" s="1"/>
  <c r="AJ235" i="14" l="1"/>
  <c r="AJ236" i="14" s="1"/>
  <c r="AJ238" i="14" s="1"/>
  <c r="AJ138" i="14"/>
  <c r="AJ139" i="14" s="1"/>
  <c r="AJ141" i="14" s="1"/>
  <c r="AH224" i="14"/>
  <c r="AH239" i="14"/>
  <c r="AH240" i="14" s="1"/>
  <c r="AH242" i="14" s="1"/>
  <c r="AH142" i="14"/>
  <c r="AH143" i="14" s="1"/>
  <c r="AH127" i="14"/>
  <c r="AI14" i="14"/>
  <c r="AK2" i="20"/>
  <c r="AK24" i="8"/>
  <c r="AK2" i="14"/>
  <c r="AK2" i="8"/>
  <c r="AK87" i="8"/>
  <c r="AK27" i="8"/>
  <c r="AJ35" i="8"/>
  <c r="AJ12" i="14" s="1"/>
  <c r="AJ36" i="8"/>
  <c r="AJ58" i="8" s="1"/>
  <c r="AJ93" i="8"/>
  <c r="AJ41" i="14"/>
  <c r="AJ42" i="14" s="1"/>
  <c r="AJ44" i="14" s="1"/>
  <c r="AJ5" i="20"/>
  <c r="AJ5" i="8"/>
  <c r="AJ5" i="14"/>
  <c r="AH45" i="14"/>
  <c r="AH46" i="14" s="1"/>
  <c r="AH30" i="14"/>
  <c r="AJ55" i="8"/>
  <c r="AJ59" i="8" s="1"/>
  <c r="AJ51" i="8"/>
  <c r="AH145" i="14" l="1"/>
  <c r="AI124" i="14"/>
  <c r="AI125" i="14" s="1"/>
  <c r="AI221" i="14"/>
  <c r="AI222" i="14" s="1"/>
  <c r="AJ54" i="8"/>
  <c r="AJ65" i="8"/>
  <c r="AK66" i="8" s="1"/>
  <c r="AK68" i="8" s="1"/>
  <c r="AK69" i="8" s="1"/>
  <c r="AH48" i="14"/>
  <c r="AJ60" i="8"/>
  <c r="AJ13" i="14"/>
  <c r="AJ46" i="8"/>
  <c r="AK47" i="8" s="1"/>
  <c r="AK53" i="8" s="1"/>
  <c r="AI27" i="14"/>
  <c r="AI28" i="14" s="1"/>
  <c r="AK3" i="20"/>
  <c r="AL23" i="8"/>
  <c r="AK50" i="8"/>
  <c r="AK34" i="8"/>
  <c r="AK100" i="8"/>
  <c r="AK102" i="8" s="1"/>
  <c r="AK3" i="8"/>
  <c r="AK26" i="8"/>
  <c r="AK28" i="8" s="1"/>
  <c r="AK92" i="8" s="1"/>
  <c r="AK40" i="8"/>
  <c r="AK41" i="8" s="1"/>
  <c r="AK3" i="14"/>
  <c r="AK88" i="8"/>
  <c r="AK89" i="8" s="1"/>
  <c r="AK91" i="8" s="1"/>
  <c r="AK235" i="14" l="1"/>
  <c r="AK236" i="14" s="1"/>
  <c r="AK238" i="14" s="1"/>
  <c r="AK138" i="14"/>
  <c r="AK139" i="14" s="1"/>
  <c r="AK141" i="14" s="1"/>
  <c r="AI239" i="14"/>
  <c r="AI240" i="14" s="1"/>
  <c r="AI242" i="14" s="1"/>
  <c r="AI224" i="14"/>
  <c r="AI142" i="14"/>
  <c r="AI143" i="14" s="1"/>
  <c r="AI127" i="14"/>
  <c r="AK55" i="8"/>
  <c r="AK59" i="8" s="1"/>
  <c r="AK41" i="14"/>
  <c r="AK42" i="14" s="1"/>
  <c r="AK44" i="14" s="1"/>
  <c r="AK5" i="20"/>
  <c r="AK5" i="8"/>
  <c r="AK5" i="14"/>
  <c r="AK35" i="8"/>
  <c r="AK12" i="14" s="1"/>
  <c r="AK36" i="8"/>
  <c r="AK58" i="8" s="1"/>
  <c r="AI30" i="14"/>
  <c r="AI45" i="14"/>
  <c r="AI46" i="14" s="1"/>
  <c r="AK51" i="8"/>
  <c r="AJ4" i="20"/>
  <c r="AJ4" i="14"/>
  <c r="AJ4" i="8"/>
  <c r="AK93" i="8"/>
  <c r="AL2" i="20"/>
  <c r="AL24" i="8"/>
  <c r="AL2" i="14"/>
  <c r="AL87" i="8"/>
  <c r="AL2" i="8"/>
  <c r="AL27" i="8"/>
  <c r="AJ14" i="14"/>
  <c r="AI145" i="14" l="1"/>
  <c r="AJ124" i="14"/>
  <c r="AJ125" i="14" s="1"/>
  <c r="AJ221" i="14"/>
  <c r="AJ222" i="14" s="1"/>
  <c r="AK60" i="8"/>
  <c r="AJ27" i="14"/>
  <c r="AJ28" i="14" s="1"/>
  <c r="AK13" i="14"/>
  <c r="AK46" i="8"/>
  <c r="AL47" i="8" s="1"/>
  <c r="AL53" i="8" s="1"/>
  <c r="AL3" i="20"/>
  <c r="AL50" i="8"/>
  <c r="AL100" i="8"/>
  <c r="AL102" i="8" s="1"/>
  <c r="AM23" i="8"/>
  <c r="AL34" i="8"/>
  <c r="AL40" i="8"/>
  <c r="AL41" i="8" s="1"/>
  <c r="AL88" i="8"/>
  <c r="AL89" i="8" s="1"/>
  <c r="AL91" i="8" s="1"/>
  <c r="AL3" i="8"/>
  <c r="AL3" i="14"/>
  <c r="AL26" i="8"/>
  <c r="AL28" i="8" s="1"/>
  <c r="AL92" i="8" s="1"/>
  <c r="AI48" i="14"/>
  <c r="AK54" i="8"/>
  <c r="AK65" i="8"/>
  <c r="AL66" i="8" s="1"/>
  <c r="AL68" i="8" s="1"/>
  <c r="AL69" i="8" s="1"/>
  <c r="AL235" i="14" l="1"/>
  <c r="AL236" i="14" s="1"/>
  <c r="AL238" i="14" s="1"/>
  <c r="AL138" i="14"/>
  <c r="AL139" i="14" s="1"/>
  <c r="AL141" i="14" s="1"/>
  <c r="AJ224" i="14"/>
  <c r="AJ239" i="14"/>
  <c r="AJ240" i="14" s="1"/>
  <c r="AJ242" i="14" s="1"/>
  <c r="AJ142" i="14"/>
  <c r="AJ143" i="14" s="1"/>
  <c r="AJ127" i="14"/>
  <c r="AK4" i="14"/>
  <c r="AK4" i="20"/>
  <c r="AK4" i="8"/>
  <c r="AL93" i="8"/>
  <c r="AL55" i="8"/>
  <c r="AL59" i="8" s="1"/>
  <c r="AL41" i="14"/>
  <c r="AL42" i="14" s="1"/>
  <c r="AL44" i="14" s="1"/>
  <c r="AL5" i="20"/>
  <c r="AL5" i="8"/>
  <c r="AL5" i="14"/>
  <c r="AK14" i="14"/>
  <c r="AL35" i="8"/>
  <c r="AL12" i="14" s="1"/>
  <c r="AL36" i="8"/>
  <c r="AL58" i="8" s="1"/>
  <c r="AJ45" i="14"/>
  <c r="AJ46" i="14" s="1"/>
  <c r="AJ30" i="14"/>
  <c r="AM2" i="20"/>
  <c r="AM24" i="8"/>
  <c r="AM87" i="8"/>
  <c r="AM2" i="8"/>
  <c r="AM2" i="14"/>
  <c r="AM27" i="8"/>
  <c r="AL51" i="8"/>
  <c r="AJ145" i="14" l="1"/>
  <c r="AK124" i="14"/>
  <c r="AK125" i="14" s="1"/>
  <c r="AK221" i="14"/>
  <c r="AK222" i="14" s="1"/>
  <c r="AL60" i="8"/>
  <c r="AL4" i="20" s="1"/>
  <c r="AL13" i="14"/>
  <c r="AL46" i="8"/>
  <c r="AM47" i="8" s="1"/>
  <c r="AM53" i="8" s="1"/>
  <c r="AK27" i="14"/>
  <c r="AK28" i="14" s="1"/>
  <c r="AM3" i="20"/>
  <c r="AN23" i="8"/>
  <c r="AM50" i="8"/>
  <c r="AM34" i="8"/>
  <c r="AM100" i="8"/>
  <c r="AM102" i="8" s="1"/>
  <c r="AM3" i="14"/>
  <c r="AM26" i="8"/>
  <c r="AM28" i="8" s="1"/>
  <c r="AM92" i="8" s="1"/>
  <c r="AM40" i="8"/>
  <c r="AM41" i="8" s="1"/>
  <c r="AM88" i="8"/>
  <c r="AM89" i="8" s="1"/>
  <c r="AM91" i="8" s="1"/>
  <c r="AM3" i="8"/>
  <c r="AL54" i="8"/>
  <c r="AL65" i="8"/>
  <c r="AM66" i="8" s="1"/>
  <c r="AM68" i="8" s="1"/>
  <c r="AM69" i="8" s="1"/>
  <c r="AJ48" i="14"/>
  <c r="AM235" i="14" l="1"/>
  <c r="AM236" i="14" s="1"/>
  <c r="AM238" i="14" s="1"/>
  <c r="AM138" i="14"/>
  <c r="AM139" i="14" s="1"/>
  <c r="AM141" i="14" s="1"/>
  <c r="AK224" i="14"/>
  <c r="AK239" i="14"/>
  <c r="AK240" i="14" s="1"/>
  <c r="AK242" i="14" s="1"/>
  <c r="AK142" i="14"/>
  <c r="AK143" i="14" s="1"/>
  <c r="AK127" i="14"/>
  <c r="AM93" i="8"/>
  <c r="AL4" i="8"/>
  <c r="AL4" i="14"/>
  <c r="AK30" i="14"/>
  <c r="AK45" i="14"/>
  <c r="AK46" i="14" s="1"/>
  <c r="AN2" i="20"/>
  <c r="AN24" i="8"/>
  <c r="AN27" i="8"/>
  <c r="AN2" i="8"/>
  <c r="AN87" i="8"/>
  <c r="AN2" i="14"/>
  <c r="AM41" i="14"/>
  <c r="AM42" i="14" s="1"/>
  <c r="AM44" i="14" s="1"/>
  <c r="AM5" i="20"/>
  <c r="AM5" i="8"/>
  <c r="AM5" i="14"/>
  <c r="AM35" i="8"/>
  <c r="AM12" i="14" s="1"/>
  <c r="AM36" i="8"/>
  <c r="AM58" i="8" s="1"/>
  <c r="AM55" i="8"/>
  <c r="AM59" i="8" s="1"/>
  <c r="AM51" i="8"/>
  <c r="AL14" i="14"/>
  <c r="AK145" i="14" l="1"/>
  <c r="AL124" i="14"/>
  <c r="AL125" i="14" s="1"/>
  <c r="AL221" i="14"/>
  <c r="AL222" i="14" s="1"/>
  <c r="AM54" i="8"/>
  <c r="AM65" i="8"/>
  <c r="AN66" i="8" s="1"/>
  <c r="AN68" i="8" s="1"/>
  <c r="AN69" i="8" s="1"/>
  <c r="AM60" i="8"/>
  <c r="AL27" i="14"/>
  <c r="AL28" i="14" s="1"/>
  <c r="AM13" i="14"/>
  <c r="AM46" i="8"/>
  <c r="AN47" i="8" s="1"/>
  <c r="AN53" i="8" s="1"/>
  <c r="AN3" i="20"/>
  <c r="AN50" i="8"/>
  <c r="AN100" i="8"/>
  <c r="AN102" i="8" s="1"/>
  <c r="AN34" i="8"/>
  <c r="AO23" i="8"/>
  <c r="AN40" i="8"/>
  <c r="AN41" i="8" s="1"/>
  <c r="AN3" i="8"/>
  <c r="AN3" i="14"/>
  <c r="AN88" i="8"/>
  <c r="AN89" i="8" s="1"/>
  <c r="AN91" i="8" s="1"/>
  <c r="AN26" i="8"/>
  <c r="AN28" i="8" s="1"/>
  <c r="AN92" i="8" s="1"/>
  <c r="AK48" i="14"/>
  <c r="AN235" i="14" l="1"/>
  <c r="AN236" i="14" s="1"/>
  <c r="AN238" i="14" s="1"/>
  <c r="AN138" i="14"/>
  <c r="AN139" i="14" s="1"/>
  <c r="AN141" i="14" s="1"/>
  <c r="AL224" i="14"/>
  <c r="AL239" i="14"/>
  <c r="AL240" i="14" s="1"/>
  <c r="AL242" i="14" s="1"/>
  <c r="AL142" i="14"/>
  <c r="AL143" i="14" s="1"/>
  <c r="AL127" i="14"/>
  <c r="AN55" i="8"/>
  <c r="AN59" i="8" s="1"/>
  <c r="AN93" i="8"/>
  <c r="AN41" i="14"/>
  <c r="AN42" i="14" s="1"/>
  <c r="AN44" i="14" s="1"/>
  <c r="AN5" i="20"/>
  <c r="AN5" i="14"/>
  <c r="AN5" i="8"/>
  <c r="AN51" i="8"/>
  <c r="AM14" i="14"/>
  <c r="AM4" i="20"/>
  <c r="AM4" i="8"/>
  <c r="AM4" i="14"/>
  <c r="AO2" i="20"/>
  <c r="AO24" i="8"/>
  <c r="AO2" i="8"/>
  <c r="AO2" i="14"/>
  <c r="AO87" i="8"/>
  <c r="AO27" i="8"/>
  <c r="AL30" i="14"/>
  <c r="AL45" i="14"/>
  <c r="AL46" i="14" s="1"/>
  <c r="AN35" i="8"/>
  <c r="AN12" i="14" s="1"/>
  <c r="AN36" i="8"/>
  <c r="AN58" i="8" s="1"/>
  <c r="AL145" i="14" l="1"/>
  <c r="AM124" i="14"/>
  <c r="AM125" i="14" s="1"/>
  <c r="AM221" i="14"/>
  <c r="AM222" i="14" s="1"/>
  <c r="AL48" i="14"/>
  <c r="AN60" i="8"/>
  <c r="AO3" i="20"/>
  <c r="AP23" i="8"/>
  <c r="AO50" i="8"/>
  <c r="AO34" i="8"/>
  <c r="AO100" i="8"/>
  <c r="AO102" i="8" s="1"/>
  <c r="AO26" i="8"/>
  <c r="AO28" i="8" s="1"/>
  <c r="AO92" i="8" s="1"/>
  <c r="AO3" i="14"/>
  <c r="AO40" i="8"/>
  <c r="AO41" i="8" s="1"/>
  <c r="AO3" i="8"/>
  <c r="AO88" i="8"/>
  <c r="AO89" i="8" s="1"/>
  <c r="AO91" i="8" s="1"/>
  <c r="AN54" i="8"/>
  <c r="AN65" i="8"/>
  <c r="AO66" i="8" s="1"/>
  <c r="AO68" i="8" s="1"/>
  <c r="AO69" i="8" s="1"/>
  <c r="AN13" i="14"/>
  <c r="AN46" i="8"/>
  <c r="AO47" i="8" s="1"/>
  <c r="AO53" i="8" s="1"/>
  <c r="AN4" i="8"/>
  <c r="AM27" i="14"/>
  <c r="AM28" i="14" s="1"/>
  <c r="AO235" i="14" l="1"/>
  <c r="AO236" i="14" s="1"/>
  <c r="AO238" i="14" s="1"/>
  <c r="AO138" i="14"/>
  <c r="AO139" i="14" s="1"/>
  <c r="AO141" i="14" s="1"/>
  <c r="AM239" i="14"/>
  <c r="AM240" i="14" s="1"/>
  <c r="AM242" i="14" s="1"/>
  <c r="AM224" i="14"/>
  <c r="AM142" i="14"/>
  <c r="AM143" i="14" s="1"/>
  <c r="AM127" i="14"/>
  <c r="AN4" i="20"/>
  <c r="AN4" i="14"/>
  <c r="AO93" i="8"/>
  <c r="AP2" i="20"/>
  <c r="AP24" i="8"/>
  <c r="AP2" i="14"/>
  <c r="AP87" i="8"/>
  <c r="AP2" i="8"/>
  <c r="AP27" i="8"/>
  <c r="AN14" i="14"/>
  <c r="AO41" i="14"/>
  <c r="AO42" i="14" s="1"/>
  <c r="AO44" i="14" s="1"/>
  <c r="AO5" i="20"/>
  <c r="AO5" i="8"/>
  <c r="AO5" i="14"/>
  <c r="AM30" i="14"/>
  <c r="AM45" i="14"/>
  <c r="AM46" i="14" s="1"/>
  <c r="AO51" i="8"/>
  <c r="AO55" i="8"/>
  <c r="AO59" i="8" s="1"/>
  <c r="AO35" i="8"/>
  <c r="AO12" i="14" s="1"/>
  <c r="AO36" i="8"/>
  <c r="AO58" i="8" s="1"/>
  <c r="AO60" i="8" s="1"/>
  <c r="AM145" i="14" l="1"/>
  <c r="AN124" i="14"/>
  <c r="AN125" i="14" s="1"/>
  <c r="AN221" i="14"/>
  <c r="AN222" i="14" s="1"/>
  <c r="AM48" i="14"/>
  <c r="AO4" i="20"/>
  <c r="AO4" i="8"/>
  <c r="AO4" i="14"/>
  <c r="AP3" i="20"/>
  <c r="AP50" i="8"/>
  <c r="AQ23" i="8"/>
  <c r="AP100" i="8"/>
  <c r="AP102" i="8" s="1"/>
  <c r="AP34" i="8"/>
  <c r="AP3" i="14"/>
  <c r="AP40" i="8"/>
  <c r="AP41" i="8" s="1"/>
  <c r="AP88" i="8"/>
  <c r="AP89" i="8" s="1"/>
  <c r="AP91" i="8" s="1"/>
  <c r="AP3" i="8"/>
  <c r="AP26" i="8"/>
  <c r="AP28" i="8" s="1"/>
  <c r="AP92" i="8" s="1"/>
  <c r="AO13" i="14"/>
  <c r="AO46" i="8"/>
  <c r="AP47" i="8" s="1"/>
  <c r="AP53" i="8" s="1"/>
  <c r="AN27" i="14"/>
  <c r="AN28" i="14" s="1"/>
  <c r="AO54" i="8"/>
  <c r="AO65" i="8"/>
  <c r="AP66" i="8" s="1"/>
  <c r="AP68" i="8" s="1"/>
  <c r="AP69" i="8" s="1"/>
  <c r="AP235" i="14" l="1"/>
  <c r="AP236" i="14" s="1"/>
  <c r="AP238" i="14" s="1"/>
  <c r="AP138" i="14"/>
  <c r="AP139" i="14" s="1"/>
  <c r="AP141" i="14" s="1"/>
  <c r="AN224" i="14"/>
  <c r="AN239" i="14"/>
  <c r="AN240" i="14" s="1"/>
  <c r="AN242" i="14" s="1"/>
  <c r="AN142" i="14"/>
  <c r="AN143" i="14" s="1"/>
  <c r="AN127" i="14"/>
  <c r="AP93" i="8"/>
  <c r="AP55" i="8"/>
  <c r="AP59" i="8" s="1"/>
  <c r="AO14" i="14"/>
  <c r="AQ2" i="20"/>
  <c r="AQ24" i="8"/>
  <c r="AQ27" i="8"/>
  <c r="AQ87" i="8"/>
  <c r="AQ2" i="14"/>
  <c r="AQ2" i="8"/>
  <c r="AN45" i="14"/>
  <c r="AN46" i="14" s="1"/>
  <c r="AN30" i="14"/>
  <c r="AP51" i="8"/>
  <c r="AP35" i="8"/>
  <c r="AP12" i="14" s="1"/>
  <c r="AP36" i="8"/>
  <c r="AP58" i="8" s="1"/>
  <c r="AP60" i="8" s="1"/>
  <c r="AP41" i="14"/>
  <c r="AP42" i="14" s="1"/>
  <c r="AP44" i="14" s="1"/>
  <c r="AP5" i="20"/>
  <c r="AP5" i="8"/>
  <c r="AP5" i="14"/>
  <c r="AN145" i="14" l="1"/>
  <c r="AO124" i="14"/>
  <c r="AO125" i="14" s="1"/>
  <c r="AO221" i="14"/>
  <c r="AO222" i="14" s="1"/>
  <c r="AN48" i="14"/>
  <c r="AP4" i="20"/>
  <c r="AP4" i="14"/>
  <c r="AP4" i="8"/>
  <c r="AP13" i="14"/>
  <c r="AP46" i="8"/>
  <c r="AQ47" i="8" s="1"/>
  <c r="AQ53" i="8" s="1"/>
  <c r="AP54" i="8"/>
  <c r="AP65" i="8"/>
  <c r="AQ66" i="8" s="1"/>
  <c r="AQ68" i="8" s="1"/>
  <c r="AQ69" i="8" s="1"/>
  <c r="AO27" i="14"/>
  <c r="AO28" i="14" s="1"/>
  <c r="AQ3" i="20"/>
  <c r="AR23" i="8"/>
  <c r="AQ50" i="8"/>
  <c r="AQ34" i="8"/>
  <c r="AQ100" i="8"/>
  <c r="AQ102" i="8" s="1"/>
  <c r="AQ26" i="8"/>
  <c r="AQ28" i="8" s="1"/>
  <c r="AQ92" i="8" s="1"/>
  <c r="AQ40" i="8"/>
  <c r="AQ41" i="8" s="1"/>
  <c r="AQ3" i="14"/>
  <c r="AQ88" i="8"/>
  <c r="AQ89" i="8" s="1"/>
  <c r="AQ91" i="8" s="1"/>
  <c r="AQ3" i="8"/>
  <c r="AQ235" i="14" l="1"/>
  <c r="AQ236" i="14" s="1"/>
  <c r="AQ238" i="14" s="1"/>
  <c r="AQ138" i="14"/>
  <c r="AQ139" i="14" s="1"/>
  <c r="AQ141" i="14" s="1"/>
  <c r="AO224" i="14"/>
  <c r="AO239" i="14"/>
  <c r="AO240" i="14" s="1"/>
  <c r="AO242" i="14" s="1"/>
  <c r="AO142" i="14"/>
  <c r="AO143" i="14" s="1"/>
  <c r="AO127" i="14"/>
  <c r="AQ93" i="8"/>
  <c r="AR2" i="20"/>
  <c r="AR24" i="8"/>
  <c r="AR2" i="8"/>
  <c r="AR2" i="14"/>
  <c r="AR27" i="8"/>
  <c r="AR87" i="8"/>
  <c r="AQ51" i="8"/>
  <c r="AQ41" i="14"/>
  <c r="AQ42" i="14" s="1"/>
  <c r="AQ44" i="14" s="1"/>
  <c r="AQ5" i="20"/>
  <c r="AQ5" i="8"/>
  <c r="AQ5" i="14"/>
  <c r="AO30" i="14"/>
  <c r="AO45" i="14"/>
  <c r="AO46" i="14" s="1"/>
  <c r="AQ55" i="8"/>
  <c r="AQ59" i="8" s="1"/>
  <c r="AQ35" i="8"/>
  <c r="AQ12" i="14" s="1"/>
  <c r="AQ36" i="8"/>
  <c r="AQ58" i="8" s="1"/>
  <c r="AP14" i="14"/>
  <c r="AO145" i="14" l="1"/>
  <c r="AP124" i="14"/>
  <c r="AP125" i="14" s="1"/>
  <c r="AP221" i="14"/>
  <c r="AP222" i="14" s="1"/>
  <c r="AO48" i="14"/>
  <c r="AP27" i="14"/>
  <c r="AP28" i="14" s="1"/>
  <c r="AR3" i="20"/>
  <c r="AR34" i="8"/>
  <c r="AR50" i="8"/>
  <c r="AR100" i="8"/>
  <c r="AR102" i="8" s="1"/>
  <c r="AS23" i="8"/>
  <c r="AR40" i="8"/>
  <c r="AR41" i="8" s="1"/>
  <c r="AR3" i="14"/>
  <c r="AR88" i="8"/>
  <c r="AR89" i="8" s="1"/>
  <c r="AR91" i="8" s="1"/>
  <c r="AR3" i="8"/>
  <c r="AR26" i="8"/>
  <c r="AR28" i="8" s="1"/>
  <c r="AR92" i="8" s="1"/>
  <c r="AQ60" i="8"/>
  <c r="AQ54" i="8"/>
  <c r="AQ65" i="8"/>
  <c r="AR66" i="8" s="1"/>
  <c r="AR68" i="8" s="1"/>
  <c r="AR69" i="8" s="1"/>
  <c r="AQ13" i="14"/>
  <c r="AQ46" i="8"/>
  <c r="AR47" i="8" s="1"/>
  <c r="AR53" i="8" s="1"/>
  <c r="AR93" i="8" l="1"/>
  <c r="AR235" i="14"/>
  <c r="AR236" i="14" s="1"/>
  <c r="AR238" i="14" s="1"/>
  <c r="AR138" i="14"/>
  <c r="AR139" i="14" s="1"/>
  <c r="AR141" i="14" s="1"/>
  <c r="AP224" i="14"/>
  <c r="AP239" i="14"/>
  <c r="AP240" i="14" s="1"/>
  <c r="AP242" i="14" s="1"/>
  <c r="AP142" i="14"/>
  <c r="AP143" i="14" s="1"/>
  <c r="AP127" i="14"/>
  <c r="AR41" i="14"/>
  <c r="AR42" i="14" s="1"/>
  <c r="AR44" i="14" s="1"/>
  <c r="AR5" i="20"/>
  <c r="AR5" i="8"/>
  <c r="AR5" i="14"/>
  <c r="AR55" i="8"/>
  <c r="AR59" i="8" s="1"/>
  <c r="AP30" i="14"/>
  <c r="AP45" i="14"/>
  <c r="AP46" i="14" s="1"/>
  <c r="AR35" i="8"/>
  <c r="AR12" i="14" s="1"/>
  <c r="AR36" i="8"/>
  <c r="AR58" i="8" s="1"/>
  <c r="AQ4" i="20"/>
  <c r="AQ4" i="8"/>
  <c r="AQ4" i="14"/>
  <c r="AR51" i="8"/>
  <c r="AQ14" i="14"/>
  <c r="AS2" i="20"/>
  <c r="AS24" i="8"/>
  <c r="AS2" i="14"/>
  <c r="AS2" i="8"/>
  <c r="AS87" i="8"/>
  <c r="AS27" i="8"/>
  <c r="AP145" i="14" l="1"/>
  <c r="AQ124" i="14"/>
  <c r="AQ125" i="14" s="1"/>
  <c r="AQ142" i="14" s="1"/>
  <c r="AQ221" i="14"/>
  <c r="AQ222" i="14" s="1"/>
  <c r="AP48" i="14"/>
  <c r="AR60" i="8"/>
  <c r="AR4" i="8" s="1"/>
  <c r="AS3" i="20"/>
  <c r="AS34" i="8"/>
  <c r="AT23" i="8"/>
  <c r="AS50" i="8"/>
  <c r="AS100" i="8"/>
  <c r="AS102" i="8" s="1"/>
  <c r="AS3" i="14"/>
  <c r="AS88" i="8"/>
  <c r="AS89" i="8" s="1"/>
  <c r="AS91" i="8" s="1"/>
  <c r="AS3" i="8"/>
  <c r="AS26" i="8"/>
  <c r="AS28" i="8" s="1"/>
  <c r="AS92" i="8" s="1"/>
  <c r="AS40" i="8"/>
  <c r="AS41" i="8" s="1"/>
  <c r="AQ27" i="14"/>
  <c r="AQ28" i="14" s="1"/>
  <c r="AR4" i="20"/>
  <c r="AR4" i="14"/>
  <c r="AR13" i="14"/>
  <c r="AR46" i="8"/>
  <c r="AS47" i="8" s="1"/>
  <c r="AS53" i="8" s="1"/>
  <c r="AR54" i="8"/>
  <c r="AR65" i="8"/>
  <c r="AS66" i="8" s="1"/>
  <c r="AS68" i="8" s="1"/>
  <c r="AS69" i="8" s="1"/>
  <c r="AS235" i="14" l="1"/>
  <c r="AS236" i="14" s="1"/>
  <c r="AS238" i="14" s="1"/>
  <c r="AS138" i="14"/>
  <c r="AS139" i="14" s="1"/>
  <c r="AS141" i="14" s="1"/>
  <c r="AQ239" i="14"/>
  <c r="AQ240" i="14" s="1"/>
  <c r="AQ242" i="14" s="1"/>
  <c r="AQ224" i="14"/>
  <c r="AQ127" i="14"/>
  <c r="AQ143" i="14"/>
  <c r="AS55" i="8"/>
  <c r="AS59" i="8" s="1"/>
  <c r="AS93" i="8"/>
  <c r="AT2" i="20"/>
  <c r="AT24" i="8"/>
  <c r="AT87" i="8"/>
  <c r="AT2" i="14"/>
  <c r="AT27" i="8"/>
  <c r="AT2" i="8"/>
  <c r="AR14" i="14"/>
  <c r="AS35" i="8"/>
  <c r="AS12" i="14" s="1"/>
  <c r="AS36" i="8"/>
  <c r="AS58" i="8" s="1"/>
  <c r="AS41" i="14"/>
  <c r="AS42" i="14" s="1"/>
  <c r="AS44" i="14" s="1"/>
  <c r="AS5" i="20"/>
  <c r="AS5" i="8"/>
  <c r="AS5" i="14"/>
  <c r="AQ30" i="14"/>
  <c r="AQ45" i="14"/>
  <c r="AQ46" i="14" s="1"/>
  <c r="AS51" i="8"/>
  <c r="AQ145" i="14" l="1"/>
  <c r="AR124" i="14"/>
  <c r="AR125" i="14" s="1"/>
  <c r="AR221" i="14"/>
  <c r="AR222" i="14" s="1"/>
  <c r="AQ48" i="14"/>
  <c r="AS60" i="8"/>
  <c r="AS4" i="8" s="1"/>
  <c r="AT3" i="20"/>
  <c r="AT34" i="8"/>
  <c r="AT50" i="8"/>
  <c r="AT100" i="8"/>
  <c r="AT102" i="8" s="1"/>
  <c r="AU23" i="8"/>
  <c r="AT40" i="8"/>
  <c r="AT41" i="8" s="1"/>
  <c r="AT3" i="8"/>
  <c r="AT26" i="8"/>
  <c r="AT28" i="8" s="1"/>
  <c r="AT92" i="8" s="1"/>
  <c r="AT88" i="8"/>
  <c r="AT89" i="8" s="1"/>
  <c r="AT91" i="8" s="1"/>
  <c r="AT3" i="14"/>
  <c r="AS54" i="8"/>
  <c r="AS65" i="8"/>
  <c r="AT66" i="8" s="1"/>
  <c r="AT68" i="8" s="1"/>
  <c r="AT69" i="8" s="1"/>
  <c r="AR27" i="14"/>
  <c r="AR28" i="14" s="1"/>
  <c r="AS13" i="14"/>
  <c r="AS46" i="8"/>
  <c r="AT47" i="8" s="1"/>
  <c r="AT53" i="8" s="1"/>
  <c r="AT235" i="14" l="1"/>
  <c r="AT236" i="14" s="1"/>
  <c r="AT238" i="14" s="1"/>
  <c r="AT138" i="14"/>
  <c r="AT139" i="14" s="1"/>
  <c r="AT141" i="14" s="1"/>
  <c r="AR224" i="14"/>
  <c r="AR239" i="14"/>
  <c r="AR240" i="14" s="1"/>
  <c r="AR242" i="14" s="1"/>
  <c r="AR142" i="14"/>
  <c r="AR143" i="14" s="1"/>
  <c r="AR127" i="14"/>
  <c r="AS4" i="20"/>
  <c r="AS4" i="14"/>
  <c r="AR30" i="14"/>
  <c r="AR45" i="14"/>
  <c r="AR46" i="14" s="1"/>
  <c r="AT35" i="8"/>
  <c r="AT12" i="14" s="1"/>
  <c r="AT36" i="8"/>
  <c r="AT58" i="8" s="1"/>
  <c r="AT51" i="8"/>
  <c r="AT55" i="8"/>
  <c r="AT59" i="8" s="1"/>
  <c r="AT93" i="8"/>
  <c r="AU2" i="20"/>
  <c r="AU24" i="8"/>
  <c r="AU2" i="8"/>
  <c r="AU87" i="8"/>
  <c r="AU2" i="14"/>
  <c r="AU27" i="8"/>
  <c r="AS14" i="14"/>
  <c r="AT41" i="14"/>
  <c r="AT42" i="14" s="1"/>
  <c r="AT44" i="14" s="1"/>
  <c r="AT5" i="20"/>
  <c r="AT5" i="8"/>
  <c r="AT5" i="14"/>
  <c r="AR145" i="14" l="1"/>
  <c r="AS124" i="14"/>
  <c r="AS125" i="14" s="1"/>
  <c r="AS142" i="14" s="1"/>
  <c r="AS221" i="14"/>
  <c r="AS222" i="14" s="1"/>
  <c r="AR48" i="14"/>
  <c r="AT60" i="8"/>
  <c r="AT4" i="20" s="1"/>
  <c r="AU3" i="20"/>
  <c r="AU34" i="8"/>
  <c r="AV23" i="8"/>
  <c r="AU50" i="8"/>
  <c r="AU100" i="8"/>
  <c r="AU102" i="8" s="1"/>
  <c r="AU88" i="8"/>
  <c r="AU89" i="8" s="1"/>
  <c r="AU91" i="8" s="1"/>
  <c r="AU3" i="8"/>
  <c r="AU3" i="14"/>
  <c r="AU26" i="8"/>
  <c r="AU28" i="8" s="1"/>
  <c r="AU92" i="8" s="1"/>
  <c r="AU40" i="8"/>
  <c r="AU41" i="8" s="1"/>
  <c r="AT54" i="8"/>
  <c r="AT65" i="8"/>
  <c r="AU66" i="8" s="1"/>
  <c r="AU68" i="8" s="1"/>
  <c r="AU69" i="8" s="1"/>
  <c r="AS27" i="14"/>
  <c r="AS28" i="14" s="1"/>
  <c r="AT13" i="14"/>
  <c r="AT46" i="8"/>
  <c r="AU47" i="8" s="1"/>
  <c r="AU53" i="8" s="1"/>
  <c r="AU235" i="14" l="1"/>
  <c r="AU236" i="14" s="1"/>
  <c r="AU238" i="14" s="1"/>
  <c r="AU138" i="14"/>
  <c r="AU139" i="14" s="1"/>
  <c r="AU141" i="14" s="1"/>
  <c r="AS224" i="14"/>
  <c r="AS239" i="14"/>
  <c r="AS240" i="14" s="1"/>
  <c r="AS242" i="14" s="1"/>
  <c r="AS127" i="14"/>
  <c r="AS143" i="14"/>
  <c r="AT4" i="8"/>
  <c r="AT4" i="14"/>
  <c r="AU55" i="8"/>
  <c r="AU59" i="8" s="1"/>
  <c r="AV2" i="20"/>
  <c r="AV24" i="8"/>
  <c r="AV87" i="8"/>
  <c r="AV2" i="14"/>
  <c r="AV27" i="8"/>
  <c r="AV2" i="8"/>
  <c r="AS30" i="14"/>
  <c r="AS45" i="14"/>
  <c r="AS46" i="14" s="1"/>
  <c r="AU93" i="8"/>
  <c r="AU35" i="8"/>
  <c r="AU12" i="14" s="1"/>
  <c r="AU36" i="8"/>
  <c r="AU58" i="8" s="1"/>
  <c r="AU41" i="14"/>
  <c r="AU42" i="14" s="1"/>
  <c r="AU44" i="14" s="1"/>
  <c r="AU5" i="20"/>
  <c r="AU5" i="8"/>
  <c r="AU5" i="14"/>
  <c r="AT14" i="14"/>
  <c r="AU51" i="8"/>
  <c r="AT124" i="14" l="1"/>
  <c r="AT125" i="14" s="1"/>
  <c r="AT127" i="14" s="1"/>
  <c r="AT221" i="14"/>
  <c r="AT222" i="14" s="1"/>
  <c r="AS145" i="14"/>
  <c r="AS48" i="14"/>
  <c r="AU60" i="8"/>
  <c r="AU54" i="8"/>
  <c r="AU65" i="8"/>
  <c r="AV66" i="8" s="1"/>
  <c r="AV68" i="8" s="1"/>
  <c r="AV69" i="8" s="1"/>
  <c r="AU4" i="20"/>
  <c r="AU4" i="8"/>
  <c r="AU4" i="14"/>
  <c r="AU13" i="14"/>
  <c r="AU46" i="8"/>
  <c r="AV47" i="8" s="1"/>
  <c r="AV53" i="8" s="1"/>
  <c r="AV3" i="20"/>
  <c r="AV34" i="8"/>
  <c r="AV50" i="8"/>
  <c r="AV100" i="8"/>
  <c r="AV102" i="8" s="1"/>
  <c r="AW23" i="8"/>
  <c r="AV3" i="14"/>
  <c r="AV26" i="8"/>
  <c r="AV28" i="8" s="1"/>
  <c r="AV92" i="8" s="1"/>
  <c r="AV40" i="8"/>
  <c r="AV41" i="8" s="1"/>
  <c r="AV88" i="8"/>
  <c r="AV89" i="8" s="1"/>
  <c r="AV91" i="8" s="1"/>
  <c r="AV3" i="8"/>
  <c r="AT27" i="14"/>
  <c r="AT28" i="14" s="1"/>
  <c r="AV235" i="14" l="1"/>
  <c r="AV236" i="14" s="1"/>
  <c r="AV238" i="14" s="1"/>
  <c r="AV138" i="14"/>
  <c r="AV139" i="14" s="1"/>
  <c r="AV141" i="14" s="1"/>
  <c r="AT142" i="14"/>
  <c r="AT143" i="14" s="1"/>
  <c r="AT224" i="14"/>
  <c r="AT239" i="14"/>
  <c r="AT240" i="14" s="1"/>
  <c r="AT242" i="14" s="1"/>
  <c r="AV55" i="8"/>
  <c r="AV59" i="8" s="1"/>
  <c r="AV93" i="8"/>
  <c r="AV51" i="8"/>
  <c r="AV35" i="8"/>
  <c r="AV12" i="14" s="1"/>
  <c r="AV36" i="8"/>
  <c r="AV58" i="8" s="1"/>
  <c r="AV60" i="8" s="1"/>
  <c r="AU14" i="14"/>
  <c r="AW2" i="20"/>
  <c r="AW24" i="8"/>
  <c r="AW87" i="8"/>
  <c r="AW2" i="14"/>
  <c r="AW27" i="8"/>
  <c r="AW2" i="8"/>
  <c r="AT30" i="14"/>
  <c r="AT45" i="14"/>
  <c r="AT46" i="14" s="1"/>
  <c r="AV41" i="14"/>
  <c r="AV42" i="14" s="1"/>
  <c r="AV44" i="14" s="1"/>
  <c r="AV5" i="20"/>
  <c r="AV5" i="14"/>
  <c r="AV5" i="8"/>
  <c r="AT145" i="14" l="1"/>
  <c r="AU124" i="14"/>
  <c r="AU125" i="14" s="1"/>
  <c r="AU142" i="14" s="1"/>
  <c r="AU221" i="14"/>
  <c r="AU222" i="14" s="1"/>
  <c r="AT48" i="14"/>
  <c r="AV54" i="8"/>
  <c r="AV65" i="8"/>
  <c r="AW66" i="8" s="1"/>
  <c r="AW68" i="8" s="1"/>
  <c r="AW69" i="8" s="1"/>
  <c r="AV13" i="14"/>
  <c r="AV46" i="8"/>
  <c r="AW47" i="8" s="1"/>
  <c r="AW53" i="8" s="1"/>
  <c r="AW3" i="20"/>
  <c r="AW34" i="8"/>
  <c r="AX23" i="8"/>
  <c r="AW50" i="8"/>
  <c r="AW100" i="8"/>
  <c r="AW102" i="8" s="1"/>
  <c r="AW88" i="8"/>
  <c r="AW89" i="8" s="1"/>
  <c r="AW91" i="8" s="1"/>
  <c r="AW3" i="8"/>
  <c r="AW3" i="14"/>
  <c r="AW26" i="8"/>
  <c r="AW28" i="8" s="1"/>
  <c r="AW92" i="8" s="1"/>
  <c r="AW40" i="8"/>
  <c r="AW41" i="8" s="1"/>
  <c r="AV4" i="20"/>
  <c r="AV4" i="8"/>
  <c r="AV4" i="14"/>
  <c r="AU27" i="14"/>
  <c r="AU28" i="14" s="1"/>
  <c r="AW235" i="14" l="1"/>
  <c r="AW236" i="14" s="1"/>
  <c r="AW238" i="14" s="1"/>
  <c r="AW138" i="14"/>
  <c r="AW139" i="14" s="1"/>
  <c r="AW141" i="14" s="1"/>
  <c r="AU239" i="14"/>
  <c r="AU240" i="14" s="1"/>
  <c r="AU242" i="14" s="1"/>
  <c r="AU224" i="14"/>
  <c r="AU127" i="14"/>
  <c r="AU143" i="14"/>
  <c r="AW55" i="8"/>
  <c r="AW59" i="8" s="1"/>
  <c r="AW93" i="8"/>
  <c r="AW41" i="14"/>
  <c r="AW42" i="14" s="1"/>
  <c r="AW44" i="14" s="1"/>
  <c r="AW5" i="20"/>
  <c r="AW5" i="14"/>
  <c r="AW5" i="8"/>
  <c r="AV14" i="14"/>
  <c r="AW51" i="8"/>
  <c r="AW35" i="8"/>
  <c r="AW12" i="14" s="1"/>
  <c r="AW36" i="8"/>
  <c r="AW58" i="8" s="1"/>
  <c r="AW60" i="8" s="1"/>
  <c r="AU30" i="14"/>
  <c r="AU45" i="14"/>
  <c r="AU46" i="14" s="1"/>
  <c r="AX2" i="20"/>
  <c r="AX24" i="8"/>
  <c r="AX87" i="8"/>
  <c r="AX2" i="14"/>
  <c r="AX2" i="8"/>
  <c r="AX27" i="8"/>
  <c r="AV124" i="14" l="1"/>
  <c r="AV125" i="14" s="1"/>
  <c r="AV127" i="14" s="1"/>
  <c r="AV221" i="14"/>
  <c r="AV222" i="14" s="1"/>
  <c r="AU145" i="14"/>
  <c r="AU48" i="14"/>
  <c r="AW4" i="20"/>
  <c r="AW4" i="8"/>
  <c r="AW4" i="14"/>
  <c r="AX3" i="20"/>
  <c r="AX34" i="8"/>
  <c r="AX50" i="8"/>
  <c r="AY23" i="8"/>
  <c r="AX100" i="8"/>
  <c r="AX102" i="8" s="1"/>
  <c r="AX26" i="8"/>
  <c r="AX28" i="8" s="1"/>
  <c r="AX92" i="8" s="1"/>
  <c r="AX3" i="8"/>
  <c r="AX3" i="14"/>
  <c r="AX88" i="8"/>
  <c r="AX89" i="8" s="1"/>
  <c r="AX91" i="8" s="1"/>
  <c r="AX40" i="8"/>
  <c r="AX41" i="8" s="1"/>
  <c r="AW54" i="8"/>
  <c r="AW65" i="8"/>
  <c r="AX66" i="8" s="1"/>
  <c r="AX68" i="8" s="1"/>
  <c r="AX69" i="8" s="1"/>
  <c r="AV27" i="14"/>
  <c r="AV28" i="14" s="1"/>
  <c r="AW13" i="14"/>
  <c r="AW46" i="8"/>
  <c r="AX47" i="8" s="1"/>
  <c r="AX53" i="8" s="1"/>
  <c r="AX235" i="14" l="1"/>
  <c r="AX236" i="14" s="1"/>
  <c r="AX238" i="14" s="1"/>
  <c r="AX138" i="14"/>
  <c r="AX139" i="14" s="1"/>
  <c r="AX141" i="14" s="1"/>
  <c r="AV142" i="14"/>
  <c r="AV143" i="14" s="1"/>
  <c r="AV224" i="14"/>
  <c r="AV239" i="14"/>
  <c r="AV240" i="14" s="1"/>
  <c r="AV242" i="14" s="1"/>
  <c r="AX55" i="8"/>
  <c r="AX59" i="8" s="1"/>
  <c r="AX93" i="8"/>
  <c r="AX51" i="8"/>
  <c r="AV45" i="14"/>
  <c r="AV46" i="14" s="1"/>
  <c r="AV30" i="14"/>
  <c r="AX35" i="8"/>
  <c r="AX12" i="14" s="1"/>
  <c r="AX36" i="8"/>
  <c r="AX58" i="8" s="1"/>
  <c r="AX60" i="8" s="1"/>
  <c r="AX41" i="14"/>
  <c r="AX42" i="14" s="1"/>
  <c r="AX44" i="14" s="1"/>
  <c r="AX5" i="20"/>
  <c r="AX5" i="8"/>
  <c r="AX5" i="14"/>
  <c r="AW14" i="14"/>
  <c r="AY2" i="20"/>
  <c r="AY24" i="8"/>
  <c r="AY87" i="8"/>
  <c r="AY27" i="8"/>
  <c r="AY2" i="14"/>
  <c r="AY2" i="8"/>
  <c r="AV145" i="14" l="1"/>
  <c r="AW124" i="14"/>
  <c r="AW125" i="14" s="1"/>
  <c r="AW221" i="14"/>
  <c r="AW222" i="14" s="1"/>
  <c r="AV48" i="14"/>
  <c r="AX4" i="20"/>
  <c r="AX4" i="8"/>
  <c r="AX4" i="14"/>
  <c r="AW27" i="14"/>
  <c r="AW28" i="14" s="1"/>
  <c r="AX13" i="14"/>
  <c r="AX46" i="8"/>
  <c r="AY47" i="8" s="1"/>
  <c r="AY53" i="8" s="1"/>
  <c r="AX54" i="8"/>
  <c r="AX65" i="8"/>
  <c r="AY66" i="8" s="1"/>
  <c r="AY68" i="8" s="1"/>
  <c r="AY69" i="8" s="1"/>
  <c r="AY3" i="20"/>
  <c r="AY34" i="8"/>
  <c r="AZ23" i="8"/>
  <c r="AY50" i="8"/>
  <c r="AY100" i="8"/>
  <c r="AY102" i="8" s="1"/>
  <c r="AY3" i="8"/>
  <c r="AY26" i="8"/>
  <c r="AY28" i="8" s="1"/>
  <c r="AY92" i="8" s="1"/>
  <c r="AY88" i="8"/>
  <c r="AY89" i="8" s="1"/>
  <c r="AY91" i="8" s="1"/>
  <c r="AY40" i="8"/>
  <c r="AY41" i="8" s="1"/>
  <c r="AY3" i="14"/>
  <c r="AY235" i="14" l="1"/>
  <c r="AY236" i="14" s="1"/>
  <c r="AY238" i="14" s="1"/>
  <c r="AY138" i="14"/>
  <c r="AY139" i="14" s="1"/>
  <c r="AY141" i="14" s="1"/>
  <c r="AW224" i="14"/>
  <c r="AW239" i="14"/>
  <c r="AW240" i="14" s="1"/>
  <c r="AW242" i="14" s="1"/>
  <c r="AW142" i="14"/>
  <c r="AW143" i="14" s="1"/>
  <c r="AW127" i="14"/>
  <c r="AY93" i="8"/>
  <c r="AY55" i="8"/>
  <c r="AY59" i="8" s="1"/>
  <c r="AZ2" i="20"/>
  <c r="AZ24" i="8"/>
  <c r="AZ87" i="8"/>
  <c r="AZ2" i="14"/>
  <c r="AZ27" i="8"/>
  <c r="AZ2" i="8"/>
  <c r="AY35" i="8"/>
  <c r="AY12" i="14" s="1"/>
  <c r="AY36" i="8"/>
  <c r="AY58" i="8" s="1"/>
  <c r="AY41" i="14"/>
  <c r="AY42" i="14" s="1"/>
  <c r="AY44" i="14" s="1"/>
  <c r="AY5" i="20"/>
  <c r="AY5" i="14"/>
  <c r="AY5" i="8"/>
  <c r="AY51" i="8"/>
  <c r="AX14" i="14"/>
  <c r="AW45" i="14"/>
  <c r="AW46" i="14" s="1"/>
  <c r="AW30" i="14"/>
  <c r="AW145" i="14" l="1"/>
  <c r="AX124" i="14"/>
  <c r="AX125" i="14" s="1"/>
  <c r="AX142" i="14" s="1"/>
  <c r="AX221" i="14"/>
  <c r="AX222" i="14" s="1"/>
  <c r="AW48" i="14"/>
  <c r="AY60" i="8"/>
  <c r="AY4" i="20" s="1"/>
  <c r="AZ3" i="20"/>
  <c r="AZ34" i="8"/>
  <c r="AZ50" i="8"/>
  <c r="AZ100" i="8"/>
  <c r="AZ102" i="8" s="1"/>
  <c r="BA23" i="8"/>
  <c r="AZ3" i="8"/>
  <c r="AZ26" i="8"/>
  <c r="AZ28" i="8" s="1"/>
  <c r="AZ92" i="8" s="1"/>
  <c r="AZ88" i="8"/>
  <c r="AZ89" i="8" s="1"/>
  <c r="AZ91" i="8" s="1"/>
  <c r="AZ40" i="8"/>
  <c r="AZ41" i="8" s="1"/>
  <c r="AZ3" i="14"/>
  <c r="AY65" i="8"/>
  <c r="AZ66" i="8" s="1"/>
  <c r="AZ68" i="8" s="1"/>
  <c r="AZ69" i="8" s="1"/>
  <c r="AY54" i="8"/>
  <c r="AX27" i="14"/>
  <c r="AX28" i="14" s="1"/>
  <c r="AY13" i="14"/>
  <c r="AY46" i="8"/>
  <c r="AZ47" i="8" s="1"/>
  <c r="AZ53" i="8" s="1"/>
  <c r="AZ235" i="14" l="1"/>
  <c r="AZ236" i="14" s="1"/>
  <c r="AZ238" i="14" s="1"/>
  <c r="AZ138" i="14"/>
  <c r="AZ139" i="14" s="1"/>
  <c r="AZ141" i="14" s="1"/>
  <c r="AX224" i="14"/>
  <c r="AX239" i="14"/>
  <c r="AX240" i="14" s="1"/>
  <c r="AX242" i="14" s="1"/>
  <c r="AX127" i="14"/>
  <c r="AX143" i="14"/>
  <c r="AY4" i="14"/>
  <c r="AY4" i="8"/>
  <c r="AZ55" i="8"/>
  <c r="AZ59" i="8" s="1"/>
  <c r="AX30" i="14"/>
  <c r="AX45" i="14"/>
  <c r="AX46" i="14" s="1"/>
  <c r="AZ35" i="8"/>
  <c r="AZ12" i="14" s="1"/>
  <c r="AZ36" i="8"/>
  <c r="AZ58" i="8" s="1"/>
  <c r="AZ51" i="8"/>
  <c r="AY14" i="14"/>
  <c r="BA2" i="20"/>
  <c r="BA24" i="8"/>
  <c r="BA27" i="8"/>
  <c r="BA2" i="8"/>
  <c r="BA2" i="14"/>
  <c r="BA87" i="8"/>
  <c r="AZ93" i="8"/>
  <c r="AZ41" i="14"/>
  <c r="AZ42" i="14" s="1"/>
  <c r="AZ44" i="14" s="1"/>
  <c r="AZ5" i="20"/>
  <c r="AZ5" i="8"/>
  <c r="AZ5" i="14"/>
  <c r="AX145" i="14" l="1"/>
  <c r="AY124" i="14"/>
  <c r="AY125" i="14" s="1"/>
  <c r="AY142" i="14" s="1"/>
  <c r="AY221" i="14"/>
  <c r="AY222" i="14" s="1"/>
  <c r="AX48" i="14"/>
  <c r="AZ60" i="8"/>
  <c r="BA3" i="20"/>
  <c r="BA34" i="8"/>
  <c r="BB23" i="8"/>
  <c r="BA50" i="8"/>
  <c r="BA100" i="8"/>
  <c r="BA102" i="8" s="1"/>
  <c r="BA3" i="14"/>
  <c r="BA3" i="8"/>
  <c r="BA88" i="8"/>
  <c r="BA89" i="8" s="1"/>
  <c r="BA91" i="8" s="1"/>
  <c r="BA40" i="8"/>
  <c r="BA41" i="8" s="1"/>
  <c r="BA26" i="8"/>
  <c r="BA28" i="8" s="1"/>
  <c r="BA92" i="8" s="1"/>
  <c r="AZ13" i="14"/>
  <c r="AZ46" i="8"/>
  <c r="BA47" i="8" s="1"/>
  <c r="BA53" i="8" s="1"/>
  <c r="AZ54" i="8"/>
  <c r="AZ65" i="8"/>
  <c r="BA66" i="8" s="1"/>
  <c r="BA68" i="8" s="1"/>
  <c r="BA69" i="8" s="1"/>
  <c r="AY27" i="14"/>
  <c r="AY28" i="14" s="1"/>
  <c r="AZ4" i="20"/>
  <c r="AZ4" i="8"/>
  <c r="AZ4" i="14"/>
  <c r="BA235" i="14" l="1"/>
  <c r="BA236" i="14" s="1"/>
  <c r="BA238" i="14" s="1"/>
  <c r="BA138" i="14"/>
  <c r="BA139" i="14" s="1"/>
  <c r="BA141" i="14" s="1"/>
  <c r="AY239" i="14"/>
  <c r="AY240" i="14" s="1"/>
  <c r="AY242" i="14" s="1"/>
  <c r="AY224" i="14"/>
  <c r="AY127" i="14"/>
  <c r="AY143" i="14"/>
  <c r="BA93" i="8"/>
  <c r="AZ14" i="14"/>
  <c r="BB2" i="20"/>
  <c r="BB24" i="8"/>
  <c r="BB87" i="8"/>
  <c r="BB27" i="8"/>
  <c r="BB2" i="14"/>
  <c r="BB2" i="8"/>
  <c r="BA35" i="8"/>
  <c r="BA12" i="14" s="1"/>
  <c r="BA36" i="8"/>
  <c r="BA58" i="8" s="1"/>
  <c r="AY30" i="14"/>
  <c r="AY45" i="14"/>
  <c r="AY46" i="14" s="1"/>
  <c r="BA41" i="14"/>
  <c r="BA42" i="14" s="1"/>
  <c r="BA44" i="14" s="1"/>
  <c r="BA5" i="20"/>
  <c r="BA5" i="14"/>
  <c r="BA5" i="8"/>
  <c r="BA55" i="8"/>
  <c r="BA59" i="8" s="1"/>
  <c r="BA51" i="8"/>
  <c r="AZ124" i="14" l="1"/>
  <c r="AZ125" i="14" s="1"/>
  <c r="AZ127" i="14" s="1"/>
  <c r="AZ221" i="14"/>
  <c r="AZ222" i="14" s="1"/>
  <c r="AY145" i="14"/>
  <c r="AY48" i="14"/>
  <c r="BA54" i="8"/>
  <c r="BA65" i="8"/>
  <c r="BB66" i="8" s="1"/>
  <c r="BB68" i="8" s="1"/>
  <c r="BB69" i="8" s="1"/>
  <c r="AZ27" i="14"/>
  <c r="AZ28" i="14" s="1"/>
  <c r="BB3" i="20"/>
  <c r="BB34" i="8"/>
  <c r="BB50" i="8"/>
  <c r="BB100" i="8"/>
  <c r="BB102" i="8" s="1"/>
  <c r="BC23" i="8"/>
  <c r="BB26" i="8"/>
  <c r="BB28" i="8" s="1"/>
  <c r="BB92" i="8" s="1"/>
  <c r="BB40" i="8"/>
  <c r="BB41" i="8" s="1"/>
  <c r="BB88" i="8"/>
  <c r="BB89" i="8" s="1"/>
  <c r="BB91" i="8" s="1"/>
  <c r="BB3" i="14"/>
  <c r="BB3" i="8"/>
  <c r="BA60" i="8"/>
  <c r="BA13" i="14"/>
  <c r="BA46" i="8"/>
  <c r="BB47" i="8" s="1"/>
  <c r="BB53" i="8" s="1"/>
  <c r="BB55" i="8" s="1"/>
  <c r="BB59" i="8" s="1"/>
  <c r="BB235" i="14" l="1"/>
  <c r="BB236" i="14" s="1"/>
  <c r="BB238" i="14" s="1"/>
  <c r="BB138" i="14"/>
  <c r="BB139" i="14" s="1"/>
  <c r="BB141" i="14" s="1"/>
  <c r="AZ142" i="14"/>
  <c r="AZ143" i="14" s="1"/>
  <c r="AZ224" i="14"/>
  <c r="AZ239" i="14"/>
  <c r="AZ240" i="14" s="1"/>
  <c r="AZ242" i="14" s="1"/>
  <c r="BB93" i="8"/>
  <c r="BB35" i="8"/>
  <c r="BB12" i="14" s="1"/>
  <c r="BB36" i="8"/>
  <c r="BB58" i="8" s="1"/>
  <c r="BB60" i="8" s="1"/>
  <c r="BC2" i="20"/>
  <c r="BC24" i="8"/>
  <c r="BC2" i="14"/>
  <c r="BC27" i="8"/>
  <c r="BC2" i="8"/>
  <c r="BC87" i="8"/>
  <c r="BB41" i="14"/>
  <c r="BB42" i="14" s="1"/>
  <c r="BB44" i="14" s="1"/>
  <c r="BB5" i="20"/>
  <c r="BB5" i="8"/>
  <c r="BB5" i="14"/>
  <c r="BA14" i="14"/>
  <c r="BA4" i="20"/>
  <c r="BA4" i="8"/>
  <c r="BA4" i="14"/>
  <c r="BB51" i="8"/>
  <c r="AZ30" i="14"/>
  <c r="AZ45" i="14"/>
  <c r="AZ46" i="14" s="1"/>
  <c r="AZ145" i="14" l="1"/>
  <c r="BA124" i="14"/>
  <c r="BA125" i="14" s="1"/>
  <c r="BA221" i="14"/>
  <c r="BA222" i="14" s="1"/>
  <c r="AZ48" i="14"/>
  <c r="BA27" i="14"/>
  <c r="BA28" i="14" s="1"/>
  <c r="BB4" i="20"/>
  <c r="BB4" i="14"/>
  <c r="BB4" i="8"/>
  <c r="BB54" i="8"/>
  <c r="BB65" i="8"/>
  <c r="BC66" i="8" s="1"/>
  <c r="BC68" i="8" s="1"/>
  <c r="BC69" i="8" s="1"/>
  <c r="BC3" i="20"/>
  <c r="BC34" i="8"/>
  <c r="BD23" i="8"/>
  <c r="BC50" i="8"/>
  <c r="BC100" i="8"/>
  <c r="BC102" i="8" s="1"/>
  <c r="BC3" i="14"/>
  <c r="BC40" i="8"/>
  <c r="BC41" i="8" s="1"/>
  <c r="BC26" i="8"/>
  <c r="BC28" i="8" s="1"/>
  <c r="BC92" i="8" s="1"/>
  <c r="BC88" i="8"/>
  <c r="BC89" i="8" s="1"/>
  <c r="BC91" i="8" s="1"/>
  <c r="BC93" i="8" s="1"/>
  <c r="BC3" i="8"/>
  <c r="BB13" i="14"/>
  <c r="BB46" i="8"/>
  <c r="BC47" i="8" s="1"/>
  <c r="BC53" i="8" s="1"/>
  <c r="BC235" i="14" l="1"/>
  <c r="BC236" i="14" s="1"/>
  <c r="BC238" i="14" s="1"/>
  <c r="BC138" i="14"/>
  <c r="BC139" i="14" s="1"/>
  <c r="BC141" i="14" s="1"/>
  <c r="BA224" i="14"/>
  <c r="BA239" i="14"/>
  <c r="BA240" i="14" s="1"/>
  <c r="BA242" i="14" s="1"/>
  <c r="BA142" i="14"/>
  <c r="BA143" i="14" s="1"/>
  <c r="BA127" i="14"/>
  <c r="BC55" i="8"/>
  <c r="BC59" i="8" s="1"/>
  <c r="BC51" i="8"/>
  <c r="BC41" i="14"/>
  <c r="BC42" i="14" s="1"/>
  <c r="BC44" i="14" s="1"/>
  <c r="BC5" i="20"/>
  <c r="BC5" i="14"/>
  <c r="BC5" i="8"/>
  <c r="BB14" i="14"/>
  <c r="BD2" i="20"/>
  <c r="BD24" i="8"/>
  <c r="BD2" i="8"/>
  <c r="BD27" i="8"/>
  <c r="BD2" i="14"/>
  <c r="BD87" i="8"/>
  <c r="BA30" i="14"/>
  <c r="BA45" i="14"/>
  <c r="BA46" i="14" s="1"/>
  <c r="BC35" i="8"/>
  <c r="BC12" i="14" s="1"/>
  <c r="BC36" i="8"/>
  <c r="BC58" i="8" s="1"/>
  <c r="BA145" i="14" l="1"/>
  <c r="BB124" i="14"/>
  <c r="BB125" i="14" s="1"/>
  <c r="BB221" i="14"/>
  <c r="BB222" i="14" s="1"/>
  <c r="BA48" i="14"/>
  <c r="BC60" i="8"/>
  <c r="BC4" i="8" s="1"/>
  <c r="BC13" i="14"/>
  <c r="BC46" i="8"/>
  <c r="BD47" i="8" s="1"/>
  <c r="BD53" i="8" s="1"/>
  <c r="BD3" i="20"/>
  <c r="BD34" i="8"/>
  <c r="BD50" i="8"/>
  <c r="BD100" i="8"/>
  <c r="BD102" i="8" s="1"/>
  <c r="BE23" i="8"/>
  <c r="BD26" i="8"/>
  <c r="BD28" i="8" s="1"/>
  <c r="BD92" i="8" s="1"/>
  <c r="BD3" i="8"/>
  <c r="BD3" i="14"/>
  <c r="BD88" i="8"/>
  <c r="BD89" i="8" s="1"/>
  <c r="BD91" i="8" s="1"/>
  <c r="BD40" i="8"/>
  <c r="BD41" i="8" s="1"/>
  <c r="BC54" i="8"/>
  <c r="BC65" i="8"/>
  <c r="BD66" i="8" s="1"/>
  <c r="BD68" i="8" s="1"/>
  <c r="BD69" i="8" s="1"/>
  <c r="BB27" i="14"/>
  <c r="BB28" i="14" s="1"/>
  <c r="BD235" i="14" l="1"/>
  <c r="BD236" i="14" s="1"/>
  <c r="BD238" i="14" s="1"/>
  <c r="BD138" i="14"/>
  <c r="BD139" i="14" s="1"/>
  <c r="BD141" i="14" s="1"/>
  <c r="BB224" i="14"/>
  <c r="BB239" i="14"/>
  <c r="BB240" i="14" s="1"/>
  <c r="BB242" i="14" s="1"/>
  <c r="BB142" i="14"/>
  <c r="BB143" i="14" s="1"/>
  <c r="BB127" i="14"/>
  <c r="BC4" i="20"/>
  <c r="BC4" i="14"/>
  <c r="BB30" i="14"/>
  <c r="BB45" i="14"/>
  <c r="BB46" i="14" s="1"/>
  <c r="BD35" i="8"/>
  <c r="BD12" i="14" s="1"/>
  <c r="BD36" i="8"/>
  <c r="BD58" i="8" s="1"/>
  <c r="BD93" i="8"/>
  <c r="BE2" i="20"/>
  <c r="BE24" i="8"/>
  <c r="BE27" i="8"/>
  <c r="BE2" i="14"/>
  <c r="BE2" i="8"/>
  <c r="BE87" i="8"/>
  <c r="BD41" i="14"/>
  <c r="BD42" i="14" s="1"/>
  <c r="BD44" i="14" s="1"/>
  <c r="BD5" i="20"/>
  <c r="BD5" i="8"/>
  <c r="BD5" i="14"/>
  <c r="BD51" i="8"/>
  <c r="BD55" i="8"/>
  <c r="BD59" i="8" s="1"/>
  <c r="BC14" i="14"/>
  <c r="BB145" i="14" l="1"/>
  <c r="BC124" i="14"/>
  <c r="BC125" i="14" s="1"/>
  <c r="BC142" i="14" s="1"/>
  <c r="BC221" i="14"/>
  <c r="BC222" i="14" s="1"/>
  <c r="BB48" i="14"/>
  <c r="BD60" i="8"/>
  <c r="BD54" i="8"/>
  <c r="BD65" i="8"/>
  <c r="BE66" i="8" s="1"/>
  <c r="BE68" i="8" s="1"/>
  <c r="BE69" i="8" s="1"/>
  <c r="BD13" i="14"/>
  <c r="BD46" i="8"/>
  <c r="BE47" i="8" s="1"/>
  <c r="BE53" i="8" s="1"/>
  <c r="BE3" i="20"/>
  <c r="BE34" i="8"/>
  <c r="BF23" i="8"/>
  <c r="BE50" i="8"/>
  <c r="BE100" i="8"/>
  <c r="BE102" i="8" s="1"/>
  <c r="BE3" i="14"/>
  <c r="BE88" i="8"/>
  <c r="BE89" i="8" s="1"/>
  <c r="BE91" i="8" s="1"/>
  <c r="BE3" i="8"/>
  <c r="BE40" i="8"/>
  <c r="BE41" i="8" s="1"/>
  <c r="BE26" i="8"/>
  <c r="BE28" i="8" s="1"/>
  <c r="BE92" i="8" s="1"/>
  <c r="BC27" i="14"/>
  <c r="BC28" i="14" s="1"/>
  <c r="BE235" i="14" l="1"/>
  <c r="BE236" i="14" s="1"/>
  <c r="BE238" i="14" s="1"/>
  <c r="BE138" i="14"/>
  <c r="BE139" i="14" s="1"/>
  <c r="BE141" i="14" s="1"/>
  <c r="BC239" i="14"/>
  <c r="BC240" i="14" s="1"/>
  <c r="BC242" i="14" s="1"/>
  <c r="BC224" i="14"/>
  <c r="BC127" i="14"/>
  <c r="BC143" i="14"/>
  <c r="BE55" i="8"/>
  <c r="BE59" i="8" s="1"/>
  <c r="BC45" i="14"/>
  <c r="BC46" i="14" s="1"/>
  <c r="BC30" i="14"/>
  <c r="BE35" i="8"/>
  <c r="BE12" i="14" s="1"/>
  <c r="BE36" i="8"/>
  <c r="BE58" i="8" s="1"/>
  <c r="BE60" i="8" s="1"/>
  <c r="BD14" i="14"/>
  <c r="BE41" i="14"/>
  <c r="BE42" i="14" s="1"/>
  <c r="BE44" i="14" s="1"/>
  <c r="BE5" i="20"/>
  <c r="BE5" i="8"/>
  <c r="BE5" i="14"/>
  <c r="BE51" i="8"/>
  <c r="BE93" i="8"/>
  <c r="BF2" i="20"/>
  <c r="BF24" i="8"/>
  <c r="BF2" i="14"/>
  <c r="BF2" i="8"/>
  <c r="BF87" i="8"/>
  <c r="BF27" i="8"/>
  <c r="BD4" i="20"/>
  <c r="BD4" i="8"/>
  <c r="BD4" i="14"/>
  <c r="BD124" i="14" l="1"/>
  <c r="BD125" i="14" s="1"/>
  <c r="BD127" i="14" s="1"/>
  <c r="BD221" i="14"/>
  <c r="BD222" i="14" s="1"/>
  <c r="BC145" i="14"/>
  <c r="BC48" i="14"/>
  <c r="BE4" i="20"/>
  <c r="BE4" i="14"/>
  <c r="BE4" i="8"/>
  <c r="BF3" i="20"/>
  <c r="BF34" i="8"/>
  <c r="BF50" i="8"/>
  <c r="BG23" i="8"/>
  <c r="BF100" i="8"/>
  <c r="BF102" i="8" s="1"/>
  <c r="BF26" i="8"/>
  <c r="BF28" i="8" s="1"/>
  <c r="BF92" i="8" s="1"/>
  <c r="BF3" i="14"/>
  <c r="BF3" i="8"/>
  <c r="BF88" i="8"/>
  <c r="BF89" i="8" s="1"/>
  <c r="BF91" i="8" s="1"/>
  <c r="BF40" i="8"/>
  <c r="BF41" i="8" s="1"/>
  <c r="BE13" i="14"/>
  <c r="BE46" i="8"/>
  <c r="BF47" i="8" s="1"/>
  <c r="BF53" i="8" s="1"/>
  <c r="BE54" i="8"/>
  <c r="BE65" i="8"/>
  <c r="BF66" i="8" s="1"/>
  <c r="BF68" i="8" s="1"/>
  <c r="BF69" i="8" s="1"/>
  <c r="BD27" i="14"/>
  <c r="BD28" i="14" s="1"/>
  <c r="BF235" i="14" l="1"/>
  <c r="BF236" i="14" s="1"/>
  <c r="BF238" i="14" s="1"/>
  <c r="BF138" i="14"/>
  <c r="BF139" i="14" s="1"/>
  <c r="BF141" i="14" s="1"/>
  <c r="BD142" i="14"/>
  <c r="BD143" i="14" s="1"/>
  <c r="BD224" i="14"/>
  <c r="BD239" i="14"/>
  <c r="BD240" i="14" s="1"/>
  <c r="BD242" i="14" s="1"/>
  <c r="BF93" i="8"/>
  <c r="BG2" i="20"/>
  <c r="BG24" i="8"/>
  <c r="BG2" i="14"/>
  <c r="BG87" i="8"/>
  <c r="BG2" i="8"/>
  <c r="BG27" i="8"/>
  <c r="BE14" i="14"/>
  <c r="BF51" i="8"/>
  <c r="BF41" i="14"/>
  <c r="BF42" i="14" s="1"/>
  <c r="BF44" i="14" s="1"/>
  <c r="BF5" i="20"/>
  <c r="BF5" i="8"/>
  <c r="BF5" i="14"/>
  <c r="BF55" i="8"/>
  <c r="BF59" i="8" s="1"/>
  <c r="BF35" i="8"/>
  <c r="BF12" i="14" s="1"/>
  <c r="BF36" i="8"/>
  <c r="BF58" i="8" s="1"/>
  <c r="BD30" i="14"/>
  <c r="BD45" i="14"/>
  <c r="BD46" i="14" s="1"/>
  <c r="BD145" i="14" l="1"/>
  <c r="BE124" i="14"/>
  <c r="BE125" i="14" s="1"/>
  <c r="BE221" i="14"/>
  <c r="BE222" i="14" s="1"/>
  <c r="BD48" i="14"/>
  <c r="BF13" i="14"/>
  <c r="BF46" i="8"/>
  <c r="BG47" i="8" s="1"/>
  <c r="BG53" i="8" s="1"/>
  <c r="BF54" i="8"/>
  <c r="BF65" i="8"/>
  <c r="BG66" i="8" s="1"/>
  <c r="BG68" i="8" s="1"/>
  <c r="BG69" i="8" s="1"/>
  <c r="BF60" i="8"/>
  <c r="BE27" i="14"/>
  <c r="BE28" i="14" s="1"/>
  <c r="BG3" i="20"/>
  <c r="BG50" i="8"/>
  <c r="BG34" i="8"/>
  <c r="BH23" i="8"/>
  <c r="BG100" i="8"/>
  <c r="BG102" i="8" s="1"/>
  <c r="BG88" i="8"/>
  <c r="BG89" i="8" s="1"/>
  <c r="BG91" i="8" s="1"/>
  <c r="BG3" i="14"/>
  <c r="BG40" i="8"/>
  <c r="BG41" i="8" s="1"/>
  <c r="BG3" i="8"/>
  <c r="BG26" i="8"/>
  <c r="BG28" i="8" s="1"/>
  <c r="BG92" i="8" s="1"/>
  <c r="BG235" i="14" l="1"/>
  <c r="BG236" i="14" s="1"/>
  <c r="BG238" i="14" s="1"/>
  <c r="BG138" i="14"/>
  <c r="BG139" i="14" s="1"/>
  <c r="BG141" i="14" s="1"/>
  <c r="BE224" i="14"/>
  <c r="BE239" i="14"/>
  <c r="BE240" i="14" s="1"/>
  <c r="BE242" i="14" s="1"/>
  <c r="BE142" i="14"/>
  <c r="BE143" i="14" s="1"/>
  <c r="BE127" i="14"/>
  <c r="BG35" i="8"/>
  <c r="BG12" i="14" s="1"/>
  <c r="BG36" i="8"/>
  <c r="BG58" i="8" s="1"/>
  <c r="BG93" i="8"/>
  <c r="BG51" i="8"/>
  <c r="BE30" i="14"/>
  <c r="BE45" i="14"/>
  <c r="BE46" i="14" s="1"/>
  <c r="BH2" i="20"/>
  <c r="BH24" i="8"/>
  <c r="BH27" i="8"/>
  <c r="BH2" i="14"/>
  <c r="BH2" i="8"/>
  <c r="BH87" i="8"/>
  <c r="BG41" i="14"/>
  <c r="BG42" i="14" s="1"/>
  <c r="BG44" i="14" s="1"/>
  <c r="BG5" i="20"/>
  <c r="BG5" i="8"/>
  <c r="BG5" i="14"/>
  <c r="BG55" i="8"/>
  <c r="BG59" i="8" s="1"/>
  <c r="BF4" i="20"/>
  <c r="BF4" i="14"/>
  <c r="BF4" i="8"/>
  <c r="BF14" i="14"/>
  <c r="BE145" i="14" l="1"/>
  <c r="BF124" i="14"/>
  <c r="BF125" i="14" s="1"/>
  <c r="BF221" i="14"/>
  <c r="BF222" i="14" s="1"/>
  <c r="BE48" i="14"/>
  <c r="BG54" i="8"/>
  <c r="BG65" i="8"/>
  <c r="BH66" i="8" s="1"/>
  <c r="BG60" i="8"/>
  <c r="BH3" i="20"/>
  <c r="BH34" i="8"/>
  <c r="BH50" i="8"/>
  <c r="BH100" i="8"/>
  <c r="BH102" i="8" s="1"/>
  <c r="BI23" i="8"/>
  <c r="BH88" i="8"/>
  <c r="BH89" i="8" s="1"/>
  <c r="BH3" i="8"/>
  <c r="BH3" i="14"/>
  <c r="BH40" i="8"/>
  <c r="BH41" i="8" s="1"/>
  <c r="H41" i="8" s="1"/>
  <c r="BH26" i="8"/>
  <c r="BH28" i="8" s="1"/>
  <c r="BF27" i="14"/>
  <c r="BF28" i="14" s="1"/>
  <c r="BG13" i="14"/>
  <c r="BG46" i="8"/>
  <c r="BH47" i="8" s="1"/>
  <c r="BH235" i="14" l="1"/>
  <c r="BH236" i="14" s="1"/>
  <c r="BH238" i="14" s="1"/>
  <c r="BH138" i="14"/>
  <c r="BH139" i="14" s="1"/>
  <c r="BH141" i="14" s="1"/>
  <c r="BF224" i="14"/>
  <c r="BF239" i="14"/>
  <c r="BF240" i="14" s="1"/>
  <c r="BF242" i="14" s="1"/>
  <c r="BF142" i="14"/>
  <c r="BF143" i="14" s="1"/>
  <c r="BF127" i="14"/>
  <c r="BF45" i="14"/>
  <c r="BF46" i="14" s="1"/>
  <c r="BF30" i="14"/>
  <c r="BG4" i="20"/>
  <c r="BG4" i="8"/>
  <c r="BG4" i="14"/>
  <c r="BH53" i="8"/>
  <c r="BH55" i="8" s="1"/>
  <c r="H47" i="8"/>
  <c r="H53" i="8" s="1"/>
  <c r="BH51" i="8"/>
  <c r="BG14" i="14"/>
  <c r="BH92" i="8"/>
  <c r="H28" i="8"/>
  <c r="H92" i="8" s="1"/>
  <c r="BH91" i="8"/>
  <c r="H89" i="8"/>
  <c r="H91" i="8" s="1"/>
  <c r="BH35" i="8"/>
  <c r="BH12" i="14" s="1"/>
  <c r="BH36" i="8"/>
  <c r="BH68" i="8"/>
  <c r="BH69" i="8" s="1"/>
  <c r="H66" i="8"/>
  <c r="H68" i="8" s="1"/>
  <c r="BH41" i="14"/>
  <c r="BH42" i="14" s="1"/>
  <c r="BH44" i="14" s="1"/>
  <c r="BH5" i="20"/>
  <c r="BH5" i="8"/>
  <c r="BH5" i="14"/>
  <c r="BI2" i="20"/>
  <c r="BI2" i="14"/>
  <c r="BI24" i="8"/>
  <c r="BI27" i="8"/>
  <c r="BI2" i="8"/>
  <c r="BI87" i="8"/>
  <c r="BG124" i="14" l="1"/>
  <c r="BG125" i="14" s="1"/>
  <c r="BG127" i="14" s="1"/>
  <c r="BG221" i="14"/>
  <c r="BG222" i="14" s="1"/>
  <c r="BF145" i="14"/>
  <c r="BF48" i="14"/>
  <c r="BH58" i="8"/>
  <c r="F37" i="8"/>
  <c r="F76" i="8" s="1"/>
  <c r="H36" i="8"/>
  <c r="H58" i="8" s="1"/>
  <c r="BH54" i="8"/>
  <c r="BH65" i="8"/>
  <c r="BI66" i="8" s="1"/>
  <c r="BI68" i="8" s="1"/>
  <c r="BI69" i="8" s="1"/>
  <c r="H51" i="8"/>
  <c r="BG27" i="14"/>
  <c r="BG28" i="14" s="1"/>
  <c r="BI3" i="20"/>
  <c r="BI34" i="8"/>
  <c r="BI3" i="14"/>
  <c r="BI100" i="8"/>
  <c r="BI102" i="8" s="1"/>
  <c r="BI26" i="8"/>
  <c r="BI28" i="8" s="1"/>
  <c r="BI92" i="8" s="1"/>
  <c r="BI50" i="8"/>
  <c r="BI51" i="8" s="1"/>
  <c r="BI3" i="8"/>
  <c r="BI88" i="8"/>
  <c r="BI89" i="8" s="1"/>
  <c r="BI91" i="8" s="1"/>
  <c r="BI40" i="8"/>
  <c r="BI41" i="8" s="1"/>
  <c r="BH13" i="14"/>
  <c r="BH46" i="8"/>
  <c r="BI47" i="8" s="1"/>
  <c r="BI53" i="8" s="1"/>
  <c r="H35" i="8"/>
  <c r="H12" i="14" s="1"/>
  <c r="H69" i="8"/>
  <c r="F70" i="8"/>
  <c r="F78" i="8" s="1"/>
  <c r="BH93" i="8"/>
  <c r="BH59" i="8"/>
  <c r="H55" i="8"/>
  <c r="H59" i="8" s="1"/>
  <c r="F56" i="8"/>
  <c r="F77" i="8" s="1"/>
  <c r="BI235" i="14" l="1"/>
  <c r="BI236" i="14" s="1"/>
  <c r="BI238" i="14" s="1"/>
  <c r="BI138" i="14"/>
  <c r="BI139" i="14" s="1"/>
  <c r="BI141" i="14" s="1"/>
  <c r="H93" i="8"/>
  <c r="BG142" i="14"/>
  <c r="BG143" i="14" s="1"/>
  <c r="BG239" i="14"/>
  <c r="BG240" i="14" s="1"/>
  <c r="BG242" i="14" s="1"/>
  <c r="BG224" i="14"/>
  <c r="BI93" i="8"/>
  <c r="BI55" i="8"/>
  <c r="BI59" i="8" s="1"/>
  <c r="BI54" i="8"/>
  <c r="BI65" i="8"/>
  <c r="BI36" i="8"/>
  <c r="BI58" i="8" s="1"/>
  <c r="BI35" i="8"/>
  <c r="BI12" i="14" s="1"/>
  <c r="H46" i="8"/>
  <c r="BI41" i="14"/>
  <c r="BI42" i="14" s="1"/>
  <c r="BI44" i="14" s="1"/>
  <c r="BI5" i="20"/>
  <c r="BI5" i="14"/>
  <c r="BI5" i="8"/>
  <c r="H54" i="8"/>
  <c r="H65" i="8"/>
  <c r="BG45" i="14"/>
  <c r="BG46" i="14" s="1"/>
  <c r="BG30" i="14"/>
  <c r="F79" i="8"/>
  <c r="BH14" i="14"/>
  <c r="BH60" i="8"/>
  <c r="BG145" i="14" l="1"/>
  <c r="BH124" i="14"/>
  <c r="BH125" i="14" s="1"/>
  <c r="BH221" i="14"/>
  <c r="BH222" i="14" s="1"/>
  <c r="BG48" i="14"/>
  <c r="BI60" i="8"/>
  <c r="BI4" i="14" s="1"/>
  <c r="BI13" i="14"/>
  <c r="BI14" i="14" s="1"/>
  <c r="BI46" i="8"/>
  <c r="BH27" i="14"/>
  <c r="BH28" i="14" s="1"/>
  <c r="BH4" i="20"/>
  <c r="BH4" i="8"/>
  <c r="BH4" i="14"/>
  <c r="BH224" i="14" l="1"/>
  <c r="BH239" i="14"/>
  <c r="BH240" i="14" s="1"/>
  <c r="BH242" i="14" s="1"/>
  <c r="BH142" i="14"/>
  <c r="BI124" i="14"/>
  <c r="BI125" i="14" s="1"/>
  <c r="H125" i="14" s="1"/>
  <c r="BI221" i="14"/>
  <c r="BI222" i="14" s="1"/>
  <c r="BH127" i="14"/>
  <c r="BH143" i="14"/>
  <c r="BI4" i="8"/>
  <c r="BI4" i="20"/>
  <c r="BH30" i="14"/>
  <c r="BH45" i="14"/>
  <c r="BH46" i="14" s="1"/>
  <c r="BI27" i="14"/>
  <c r="BI28" i="14" s="1"/>
  <c r="H222" i="14" l="1"/>
  <c r="BI224" i="14"/>
  <c r="BI239" i="14"/>
  <c r="BI240" i="14" s="1"/>
  <c r="BI127" i="14"/>
  <c r="F128" i="14" s="1"/>
  <c r="BI142" i="14"/>
  <c r="BI143" i="14" s="1"/>
  <c r="F225" i="14"/>
  <c r="F227" i="14" s="1"/>
  <c r="F229" i="14" s="1"/>
  <c r="BH145" i="14"/>
  <c r="H127" i="14"/>
  <c r="H142" i="14"/>
  <c r="BH48" i="14"/>
  <c r="BI30" i="14"/>
  <c r="F31" i="14" s="1"/>
  <c r="BI45" i="14"/>
  <c r="BI46" i="14" s="1"/>
  <c r="H28" i="14"/>
  <c r="H240" i="14" l="1"/>
  <c r="H242" i="14" s="1"/>
  <c r="BI242" i="14"/>
  <c r="F243" i="14" s="1"/>
  <c r="F246" i="14" s="1"/>
  <c r="H224" i="14"/>
  <c r="H239" i="14"/>
  <c r="F130" i="14"/>
  <c r="F132" i="14" s="1"/>
  <c r="H143" i="14"/>
  <c r="BI145" i="14"/>
  <c r="F146" i="14" s="1"/>
  <c r="F33" i="14"/>
  <c r="F35" i="14" s="1"/>
  <c r="F55" i="14" s="1"/>
  <c r="H30" i="14"/>
  <c r="H45" i="14"/>
  <c r="BI48" i="14"/>
  <c r="F49" i="14" s="1"/>
  <c r="H46" i="14"/>
  <c r="F249" i="14" l="1"/>
  <c r="F245" i="14"/>
  <c r="F247" i="14" s="1"/>
  <c r="F149" i="14"/>
  <c r="H145" i="14"/>
  <c r="F52" i="14"/>
  <c r="H48" i="14"/>
  <c r="F250" i="14" l="1"/>
  <c r="F256" i="14"/>
  <c r="F258" i="14" s="1"/>
  <c r="F148" i="14"/>
  <c r="F150" i="14" s="1"/>
  <c r="F152" i="14"/>
  <c r="F51" i="14"/>
  <c r="F53" i="14" s="1"/>
  <c r="F251" i="14" l="1"/>
  <c r="F261" i="14" s="1"/>
  <c r="F263" i="14" s="1"/>
  <c r="F153" i="14"/>
  <c r="F154" i="14" s="1"/>
  <c r="F159" i="14"/>
  <c r="F161" i="14" s="1"/>
  <c r="F62" i="14"/>
  <c r="F64" i="14" s="1"/>
  <c r="F56" i="14"/>
  <c r="F57" i="14" l="1"/>
  <c r="F271" i="14"/>
  <c r="F273" i="14" s="1"/>
  <c r="F296" i="14" s="1"/>
  <c r="F267" i="14"/>
  <c r="F269" i="14"/>
  <c r="F292" i="14" s="1"/>
  <c r="F164" i="14"/>
  <c r="F166" i="14" s="1"/>
  <c r="F174" i="14"/>
  <c r="F176" i="14" s="1"/>
  <c r="F170" i="14"/>
  <c r="F172" i="14" s="1"/>
  <c r="F77" i="14"/>
  <c r="F79" i="14" s="1"/>
  <c r="F73" i="14"/>
  <c r="F279" i="14" l="1"/>
  <c r="F275" i="14"/>
  <c r="F195" i="14"/>
  <c r="F293" i="14"/>
  <c r="F321" i="14" s="1"/>
  <c r="F199" i="14"/>
  <c r="F297" i="14"/>
  <c r="F326" i="14" s="1"/>
  <c r="F75" i="14"/>
  <c r="F67" i="14"/>
  <c r="F69" i="14" s="1"/>
  <c r="F200" i="14"/>
  <c r="F325" i="14" s="1"/>
  <c r="F102" i="14"/>
  <c r="F103" i="14" s="1"/>
  <c r="F324" i="14" s="1"/>
  <c r="F327" i="14" l="1"/>
  <c r="F18" i="17" s="1"/>
  <c r="F24" i="17" s="1"/>
  <c r="F281" i="14"/>
  <c r="F304" i="14" s="1"/>
  <c r="F277" i="14"/>
  <c r="F300" i="14" s="1"/>
  <c r="F182" i="14"/>
  <c r="F184" i="14" s="1"/>
  <c r="F178" i="14"/>
  <c r="F180" i="14" s="1"/>
  <c r="F81" i="14"/>
  <c r="F83" i="14" s="1"/>
  <c r="F85" i="14"/>
  <c r="F87" i="14" s="1"/>
  <c r="F196" i="14"/>
  <c r="F320" i="14" s="1"/>
  <c r="F98" i="14"/>
  <c r="F99" i="14" s="1"/>
  <c r="F319" i="14" l="1"/>
  <c r="F322" i="14" s="1"/>
  <c r="F8" i="17" s="1"/>
  <c r="F14" i="17" s="1"/>
  <c r="F207" i="14"/>
  <c r="F305" i="14"/>
  <c r="F336" i="14" s="1"/>
  <c r="F203" i="14"/>
  <c r="F204" i="14" s="1"/>
  <c r="F330" i="14" s="1"/>
  <c r="F301" i="14"/>
  <c r="F331" i="14" s="1"/>
  <c r="F110" i="14"/>
  <c r="F111" i="14" s="1"/>
  <c r="F334" i="14" s="1"/>
  <c r="F208" i="14"/>
  <c r="F335" i="14" s="1"/>
  <c r="F106" i="14"/>
  <c r="F107" i="14" s="1"/>
  <c r="F337" i="14" l="1"/>
  <c r="F30" i="17" s="1"/>
  <c r="F329" i="14"/>
  <c r="F332" i="14" s="1"/>
  <c r="F28" i="17" s="1"/>
  <c r="F32" i="17" l="1"/>
</calcChain>
</file>

<file path=xl/sharedStrings.xml><?xml version="1.0" encoding="utf-8"?>
<sst xmlns="http://schemas.openxmlformats.org/spreadsheetml/2006/main" count="561" uniqueCount="332">
  <si>
    <t>Model name:</t>
  </si>
  <si>
    <t>PR19 Water trading incentive model</t>
  </si>
  <si>
    <t>Version number:</t>
  </si>
  <si>
    <t>Filename:</t>
  </si>
  <si>
    <t>Date:</t>
  </si>
  <si>
    <t>Author:</t>
  </si>
  <si>
    <t>Ofwat</t>
  </si>
  <si>
    <t>Author contact information:</t>
  </si>
  <si>
    <t>pr19@ofwat.gov.uk</t>
  </si>
  <si>
    <t>Summary of model:</t>
  </si>
  <si>
    <t>This is a draft model that illustrates how we could calculate PR19 water trading incentives for qualifying trades starting in 2020-2025.</t>
  </si>
  <si>
    <t>Follow links &gt;&gt;</t>
  </si>
  <si>
    <t>Pr19 Final Methodology</t>
  </si>
  <si>
    <t>Known limitations:</t>
  </si>
  <si>
    <t>Issue</t>
  </si>
  <si>
    <t>Details</t>
  </si>
  <si>
    <t>Model link</t>
  </si>
  <si>
    <t>Illustrative Model</t>
  </si>
  <si>
    <t>This is an initial, illustrative model. We may make refinements to it in due course.</t>
  </si>
  <si>
    <t>Rulebook</t>
  </si>
  <si>
    <t>We will publish a PR19 Reconcilation Rulebook in due course as appropriate.</t>
  </si>
  <si>
    <t>Quality Assurance</t>
  </si>
  <si>
    <t xml:space="preserve">The model has been subject to internal Ofwat quality assurance. </t>
  </si>
  <si>
    <t>Feedback:</t>
  </si>
  <si>
    <r>
      <t xml:space="preserve">We would welcome feedback on this model. </t>
    </r>
    <r>
      <rPr>
        <b/>
        <sz val="12"/>
        <color rgb="FF000000"/>
        <rFont val="Franklin Gothic Book"/>
        <family val="2"/>
      </rPr>
      <t>Please send any feedback to the following email address</t>
    </r>
    <r>
      <rPr>
        <sz val="12"/>
        <color rgb="FF000000"/>
        <rFont val="Franklin Gothic Book"/>
        <family val="2"/>
      </rPr>
      <t>.</t>
    </r>
  </si>
  <si>
    <t>Checks</t>
  </si>
  <si>
    <t>End of sheet</t>
  </si>
  <si>
    <t>GENERIC MODEL DESIGN</t>
  </si>
  <si>
    <t>ABOVE BONNET - USER INTERFACE</t>
  </si>
  <si>
    <t>Inputs</t>
  </si>
  <si>
    <t>Output Summary</t>
  </si>
  <si>
    <t>BELOW BONNET - CALCULATION ENGINE</t>
  </si>
  <si>
    <t>Input Transition</t>
  </si>
  <si>
    <t>Calculations</t>
  </si>
  <si>
    <t>Detailed Outputs</t>
  </si>
  <si>
    <t>Note: FAST strictly applicable below the bonnet</t>
  </si>
  <si>
    <t>MODEL MAP</t>
  </si>
  <si>
    <t>DOCUMENTATION AND QUALITY CONTROL</t>
  </si>
  <si>
    <t>INPUTS</t>
  </si>
  <si>
    <t>CALCULATIONS</t>
  </si>
  <si>
    <t>OUTPUT SUMMARY</t>
  </si>
  <si>
    <t>DOCUMENTATION</t>
  </si>
  <si>
    <t>Inputs used to populate rows</t>
  </si>
  <si>
    <t>The model timeline and flag calculations are done in this sheet.</t>
  </si>
  <si>
    <t>All the outputs in the respective sheets are brought to this sheet.</t>
  </si>
  <si>
    <t>Sheet references and model flow; Sheet tabs color, color coding, abbreviations, range names are mentioned in this sheet.</t>
  </si>
  <si>
    <t>Inputs used to populate columns</t>
  </si>
  <si>
    <t>Calculates the total amount of export incentives to be paid to water resources and network plus at PR19.</t>
  </si>
  <si>
    <t>Overview of model</t>
  </si>
  <si>
    <t>Calculates the total amount of import incentives to be paid to water resources and network plus water controls at PR19.</t>
  </si>
  <si>
    <t>SHEET TABS</t>
  </si>
  <si>
    <t>Light Yellow</t>
  </si>
  <si>
    <t>Input sheets</t>
  </si>
  <si>
    <t>No color (default Excel tab color)</t>
  </si>
  <si>
    <t>Calculation and documentation sheets</t>
  </si>
  <si>
    <t>Pale Blue</t>
  </si>
  <si>
    <t>Key output sheets</t>
  </si>
  <si>
    <t>Turquoise</t>
  </si>
  <si>
    <t>Quality control sheets</t>
  </si>
  <si>
    <t>Yellow</t>
  </si>
  <si>
    <t>To be completed, temporary, restructured, or deleted</t>
  </si>
  <si>
    <t>COLOUR</t>
  </si>
  <si>
    <t>Font color only</t>
  </si>
  <si>
    <t>Blue font</t>
  </si>
  <si>
    <t>Imported from another sheet</t>
  </si>
  <si>
    <t xml:space="preserve">Red font </t>
  </si>
  <si>
    <t>Exported to another sheet (except from Input sheets)</t>
  </si>
  <si>
    <t>Black font</t>
  </si>
  <si>
    <t>Within sheet link or calculation</t>
  </si>
  <si>
    <t>Green font in italics</t>
  </si>
  <si>
    <t>Explantory text</t>
  </si>
  <si>
    <t>Font + shade combinations</t>
  </si>
  <si>
    <t>Black font + Light Yellow shade</t>
  </si>
  <si>
    <t>Black font + Pale Green shade</t>
  </si>
  <si>
    <t>Prepopulated Ofwat inputs</t>
  </si>
  <si>
    <t>Black font + Light Grey shade on entire row</t>
  </si>
  <si>
    <t xml:space="preserve">Within-worksheet counter-flow </t>
  </si>
  <si>
    <t>Blue font + Light Grey shade on entire row</t>
  </si>
  <si>
    <t xml:space="preserve">Between-worksheet counter-flow </t>
  </si>
  <si>
    <t>Empty Cell with Light Grey shade</t>
  </si>
  <si>
    <t>Empty cells being deliberately referenced</t>
  </si>
  <si>
    <t>Other</t>
  </si>
  <si>
    <t>Black font + Pale Blue shade on entire row</t>
  </si>
  <si>
    <t>Section separator</t>
  </si>
  <si>
    <t>Light Turquoise shade</t>
  </si>
  <si>
    <t>Stored/dead/hard coded outputs</t>
  </si>
  <si>
    <t>Tan shade</t>
  </si>
  <si>
    <t>Pre-model time line actuals</t>
  </si>
  <si>
    <t>Yellow shade</t>
  </si>
  <si>
    <t>Work in progress / temporary</t>
  </si>
  <si>
    <t>Lime shade</t>
  </si>
  <si>
    <t>Values or logic to be reviewed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</si>
  <si>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</si>
  <si>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</si>
  <si>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</si>
  <si>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</si>
  <si>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</si>
  <si>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</si>
  <si>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</si>
  <si>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ABBREVIATIONS</t>
  </si>
  <si>
    <t>£m</t>
  </si>
  <si>
    <t>Great Britain Pound in millions</t>
  </si>
  <si>
    <t>CALC</t>
  </si>
  <si>
    <t>Calculation</t>
  </si>
  <si>
    <t>m</t>
  </si>
  <si>
    <t>Million</t>
  </si>
  <si>
    <t>na</t>
  </si>
  <si>
    <t>Not available / applicable</t>
  </si>
  <si>
    <t>#</t>
  </si>
  <si>
    <t>Number</t>
  </si>
  <si>
    <t>POS</t>
  </si>
  <si>
    <t>Positive</t>
  </si>
  <si>
    <t>END</t>
  </si>
  <si>
    <t>FOUNTAIN_INSTANCE_URL</t>
  </si>
  <si>
    <t>https://fntlive201/Fountain/rest-services_XLSPF</t>
  </si>
  <si>
    <t>Constant</t>
  </si>
  <si>
    <t>Unit</t>
  </si>
  <si>
    <t>Total</t>
  </si>
  <si>
    <t>A: FINANCING ADJUSTMENT INPUTS</t>
  </si>
  <si>
    <t>Discount rate</t>
  </si>
  <si>
    <t>%</t>
  </si>
  <si>
    <t>Years for time value of money calculation</t>
  </si>
  <si>
    <t>Years</t>
  </si>
  <si>
    <t>B: EXPORT INCENTIVE INPUTS</t>
  </si>
  <si>
    <t>General</t>
  </si>
  <si>
    <t>Does the company have an Ofwat-approved trading and procurement code?</t>
  </si>
  <si>
    <t>True/false</t>
  </si>
  <si>
    <t>Proportion of NPV of economic profit for the company</t>
  </si>
  <si>
    <t>Total value of export incentive to be paid after PR19 (2017-18 FYA CPIH deflated)</t>
  </si>
  <si>
    <t>Proportion of export incentive to be paid after PR19 allocated to the water resources control</t>
  </si>
  <si>
    <t>New export 1</t>
  </si>
  <si>
    <t>Name/reference of export trade</t>
  </si>
  <si>
    <t>Text</t>
  </si>
  <si>
    <t>Has the company produced a report to evidence that export 1 is a new export and complies with its Ofwat-approved trading and procurement code?</t>
  </si>
  <si>
    <t>Proportion of the incentive allocated to the water resources control for export 1</t>
  </si>
  <si>
    <t>Outturn revenue from export 1 (2017-18 FYA CPIH deflated)</t>
  </si>
  <si>
    <t xml:space="preserve">£m </t>
  </si>
  <si>
    <t>Outturn cost (inclusive of return on capital) of export 1 (2017-18 FYA CPIH deflated)</t>
  </si>
  <si>
    <t>First year to include in cap calculation</t>
  </si>
  <si>
    <t>Year</t>
  </si>
  <si>
    <t>Last year to include in cap calculation</t>
  </si>
  <si>
    <t>New export 2</t>
  </si>
  <si>
    <t>Has the company produced a report to evidence that export 2 is a new export and complies with its Ofwat-approved trading and procurement code?</t>
  </si>
  <si>
    <t>Proportion of the incentive allocated to the water resources control for export 2</t>
  </si>
  <si>
    <t>Outturn revenue from export 2 (2017-18 FYA CPIH deflated)</t>
  </si>
  <si>
    <t>Outturn cost (inclusive of return on capital) of export 2 (2017-18 FYA CPIH deflated)</t>
  </si>
  <si>
    <t>New export 3</t>
  </si>
  <si>
    <t>Has the company produced a report to evidence that export 3 is a new export and complies with its Ofwat-approved trading and procurement code?</t>
  </si>
  <si>
    <t>Proportion of the incentive allocated to the water resources control for export 3</t>
  </si>
  <si>
    <t>Outturn revenue from export 3 (2017-18 FYA CPIH deflated)</t>
  </si>
  <si>
    <t>Outturn cost (inclusive of return on capital) of export 3 (2017-18 FYA CPIH deflated)</t>
  </si>
  <si>
    <t>C: IMPORT INCENTIVE INPUTS</t>
  </si>
  <si>
    <t>New import 1</t>
  </si>
  <si>
    <t>Name/reference of import trade</t>
  </si>
  <si>
    <t>Has the company produced a report to evidence that import 1 is a new import and complies with its Ofwat-approved trading and procurement code?</t>
  </si>
  <si>
    <t>Proportion of the incentive allocated to the water resources control for import 1</t>
  </si>
  <si>
    <t>Cost of water imported under new import 1 (2017-18 FYA CPIH deflated)</t>
  </si>
  <si>
    <t>New import 2</t>
  </si>
  <si>
    <t>Has the company produced a report to evidence that import 2 is a new import and complies with its Ofwat-approved trading and procurement code?</t>
  </si>
  <si>
    <t>Proportion of the incentive allocated to the water resources control for import 2</t>
  </si>
  <si>
    <t>Cost of water imported under new import 2 (2017-18 FYA CPIH deflated)</t>
  </si>
  <si>
    <t>New import 3</t>
  </si>
  <si>
    <t>Has the company produced a report to evidence that import 3 is a new import and complies with its Ofwat-approved trading and procurement code?</t>
  </si>
  <si>
    <t>Proportion of the incentive allocated to the water resources control for import 3</t>
  </si>
  <si>
    <t>Cost of water imported under new import 3 (2017-18 FYA CPIH deflated)</t>
  </si>
  <si>
    <t>Application of import incentive cap</t>
  </si>
  <si>
    <t>Import incentive rate (%)</t>
  </si>
  <si>
    <t>Company's wholesale water allowed revenue (2017-18 FYA CPIH deflated)</t>
  </si>
  <si>
    <t>Cap rate (%)</t>
  </si>
  <si>
    <t>Comment</t>
  </si>
  <si>
    <t>Total Comparison Column Differences</t>
  </si>
  <si>
    <t>Option Name</t>
  </si>
  <si>
    <t>[don't delete row]</t>
  </si>
  <si>
    <t>TIME</t>
  </si>
  <si>
    <t>First date of time ruler</t>
  </si>
  <si>
    <t>date</t>
  </si>
  <si>
    <t>Last Pre Forecast Date</t>
  </si>
  <si>
    <t>Acquisition date (midnight)</t>
  </si>
  <si>
    <t>Length of forecast period</t>
  </si>
  <si>
    <t>years</t>
  </si>
  <si>
    <t>Last forecast date</t>
  </si>
  <si>
    <t>Operation Start Date (midnight)</t>
  </si>
  <si>
    <t>Operation Finish Date (midnight)</t>
  </si>
  <si>
    <t>First Modelling Column Financial Year Number</t>
  </si>
  <si>
    <t>year</t>
  </si>
  <si>
    <t>Financial Year End Month Number</t>
  </si>
  <si>
    <t>month #</t>
  </si>
  <si>
    <t>MODEL PERIOD</t>
  </si>
  <si>
    <t xml:space="preserve">Model Column Counter </t>
  </si>
  <si>
    <t>Model column counter</t>
  </si>
  <si>
    <t>counter</t>
  </si>
  <si>
    <t>Model Column Total</t>
  </si>
  <si>
    <t>column</t>
  </si>
  <si>
    <t>First model column flag</t>
  </si>
  <si>
    <t>flag</t>
  </si>
  <si>
    <t>First model period BEG</t>
  </si>
  <si>
    <t>month</t>
  </si>
  <si>
    <t>Model Period BEG</t>
  </si>
  <si>
    <t>Model Period END</t>
  </si>
  <si>
    <t>less</t>
  </si>
  <si>
    <t>Days in Model Period</t>
  </si>
  <si>
    <t>days</t>
  </si>
  <si>
    <t>PRE FORECAST PERIOD</t>
  </si>
  <si>
    <t>Last Pre Forecast Flag</t>
  </si>
  <si>
    <t>Pre Forecast Period Flag</t>
  </si>
  <si>
    <t>Pre Forecast Period Total</t>
  </si>
  <si>
    <t>columns</t>
  </si>
  <si>
    <t>Acquisition / initial balance date flag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</si>
  <si>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</si>
  <si>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</si>
  <si>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</si>
  <si>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</si>
  <si>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</si>
  <si>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Pre Forecast vs Forecast</t>
  </si>
  <si>
    <t>POST FORECAST PERIOD</t>
  </si>
  <si>
    <t>1st Post Last Forecast Period Flag</t>
  </si>
  <si>
    <t>Post Forecast Period Flag</t>
  </si>
  <si>
    <t>Post Forecast Period Total</t>
  </si>
  <si>
    <t>MODELLING PERIOD CHECK</t>
  </si>
  <si>
    <t>Modelling Period Check</t>
  </si>
  <si>
    <t>check</t>
  </si>
  <si>
    <t>PARTIAL PERIOD FLAG (PPF)</t>
  </si>
  <si>
    <t>Operation Partial Period Flag (PPF)</t>
  </si>
  <si>
    <t>Days in Operation Period</t>
  </si>
  <si>
    <t>Operation Period PPF</t>
  </si>
  <si>
    <t>factor</t>
  </si>
  <si>
    <t>FINANCIAL YEAR</t>
  </si>
  <si>
    <t>Financial Year Ending</t>
  </si>
  <si>
    <t xml:space="preserve">Year </t>
  </si>
  <si>
    <t>DISCOUNT FACTOR CALCULATION</t>
  </si>
  <si>
    <t>Year for discounting purposes</t>
  </si>
  <si>
    <t>Discount factor for year</t>
  </si>
  <si>
    <t>Factor</t>
  </si>
  <si>
    <t>EXPORT INCENTIVES CALCULATIONS</t>
  </si>
  <si>
    <t>Economic profit for export 1 (2017-18 FYA CPIH deflated)</t>
  </si>
  <si>
    <t>Discounted economic profit for export 1 (2017-18 FYA CPIH deflated)</t>
  </si>
  <si>
    <t>Total NPV of economic profit for export 1 (2017-18 FYA CPIH deflated)</t>
  </si>
  <si>
    <t>50% of NPV of economic profit for export 1 (2017-18 FYA CPIH deflated)</t>
  </si>
  <si>
    <t>Cap of 100% of economic profit in 2020-21 to 2024-25 (£m)</t>
  </si>
  <si>
    <t>Include in cap calculation for export 1</t>
  </si>
  <si>
    <t>Discounted economic profit for cap for export 1 (2017-18 FYA CPIH deflated)</t>
  </si>
  <si>
    <t>Total discounted economic profit for cap for export 1 (2017-18 FYA CPIH deflated)</t>
  </si>
  <si>
    <t>Export incentive for export 1 to be paid at PR24 (2017-18 FYA CPIH deflated)</t>
  </si>
  <si>
    <t>Export incentive for export 1 to be paid after PR24 (2017-18 FYA CPIH deflated)</t>
  </si>
  <si>
    <t>Application of financing adjustment to 2025</t>
  </si>
  <si>
    <t>Export incentive for export 1 to be paid at PR24 incl. financing adjustment (2017-18 FYA CPIH deflated)</t>
  </si>
  <si>
    <t>Export incentive for export 1 to be paid after PR24 incl. financing adjustment (2017-18 FYA CPIH deflated)</t>
  </si>
  <si>
    <t>Allocation between the price controls</t>
  </si>
  <si>
    <t>Export incentive for export 1 to be paid to the water resources control at PR24 (2017-18 FYA CPIH deflated)</t>
  </si>
  <si>
    <t>Export incentive for export 1 to be paid to the network plus water control at PR24 (2017-18 FYA CPIH deflated)</t>
  </si>
  <si>
    <t>Export incentive for export 1 to be paid to the water resources control after PR24 (2017-18 FYA CPIH deflated)</t>
  </si>
  <si>
    <t>Export incentive for export 1 to be paid to the network plus water control after PR24 (2017-18 FYA CPIH deflated)</t>
  </si>
  <si>
    <t>Check for trading and procurement codes</t>
  </si>
  <si>
    <t>Compliance with trading and procurement code</t>
  </si>
  <si>
    <t>Outputs</t>
  </si>
  <si>
    <t>Economic profit for export 2 (2017-18 FYA CPIH deflated)</t>
  </si>
  <si>
    <t>Discounted economic profit for export 2 (2017-18 FYA CPIH deflated)</t>
  </si>
  <si>
    <t>Total NPV of economic profit for export 2 (2017-18 FYA CPIH deflated)</t>
  </si>
  <si>
    <t>50% of NPV of economic profit for export 2 (2017-18 FYA CPIH deflated)</t>
  </si>
  <si>
    <t>Include in cap calculation for export 2</t>
  </si>
  <si>
    <t>Discounted economic profit for cap for export 2 (2017-18 FYA CPIH deflated)</t>
  </si>
  <si>
    <t>Total discounted economic profit for cap for export 2 (2017-18 FYA CPIH deflated)</t>
  </si>
  <si>
    <t>Export incentive for export 2 to be paid at PR24 (2017-18 FYA CPIH deflated)</t>
  </si>
  <si>
    <t>Export incentive for export 2 to be paid after PR24 (2017-18 FYA CPIH deflated)</t>
  </si>
  <si>
    <t>Export incentive for export 2 to be paid at PR24 incl. financing adjustment (2017-18 FYA CPIH deflated)</t>
  </si>
  <si>
    <t>Export incentive for export 2 to be paid after PR24 incl. financing adjustment (2017-18 FYA CPIH deflated)</t>
  </si>
  <si>
    <t>Export incentive for export 2 to be paid to the water resources control at PR24 (2017-18 FYA CPIH deflated)</t>
  </si>
  <si>
    <t>Export incentive for export 2 to be paid to the network plus water control at PR24 (2017-18 FYA CPIH deflated)</t>
  </si>
  <si>
    <t>Export incentive for export 2 to be paid to the water resources control after PR24 (2017-18 FYA CPIH deflated)</t>
  </si>
  <si>
    <t>Export incentive for export 2 to be paid to the network plus water control after PR24 (2017-18 FYA CPIH deflated)</t>
  </si>
  <si>
    <t>Economic profit for export 3 (2017-18 FYA CPIH deflated)</t>
  </si>
  <si>
    <t>Discounted economic profit for export 3 (2017-18 FYA CPIH deflated)</t>
  </si>
  <si>
    <t>Total NPV of economic profit for export 3 (2017-18 FYA CPIH deflated)</t>
  </si>
  <si>
    <t>50% of NPV of economic profit for export 3 (2017-18 FYA CPIH deflated)</t>
  </si>
  <si>
    <t>Include in cap calculation for export 3</t>
  </si>
  <si>
    <t>Discounted economic profit for cap for export 3 (2017-18 FYA CPIH deflated)</t>
  </si>
  <si>
    <t>Total discounted economic profit for cap for export 3 (2017-18 FYA CPIH deflated)</t>
  </si>
  <si>
    <t>Export incentive for export 3 to be paid at PR24 (2017-18 FYA CPIH deflated)</t>
  </si>
  <si>
    <t>Export incentive for export 3 to be paid after PR24 (2017-18 FYA CPIH deflated)</t>
  </si>
  <si>
    <t>Export incentive for export 3 to be paid at PR24 incl. financing adjustment (2017-18 FYA CPIH deflated)</t>
  </si>
  <si>
    <t>Export incentive for export 3 to be paid after PR24 incl. financing adjustment (2017-18 FYA CPIH deflated)</t>
  </si>
  <si>
    <t>Export incentive for export 3 to be paid to the water resources control at PR24 (2017-18 FYA CPIH deflated)</t>
  </si>
  <si>
    <t>Export incentive for export 3 to be paid to the network plus water control at PR24 (2017-18 FYA CPIH deflated)</t>
  </si>
  <si>
    <t>Export incentive for export 3 to be paid to the water resources control after PR24 (2017-18 FYA CPIH deflated)</t>
  </si>
  <si>
    <t>Export incentive for export 3 to be paid to the network plus water control after PR24 (2017-18 FYA CPIH deflated)</t>
  </si>
  <si>
    <t>Check for compliance with trading and procurement codes</t>
  </si>
  <si>
    <t>Export incentives rolled forward from PR19</t>
  </si>
  <si>
    <t>Export incentives rolled forward from PR19 to be paid to the water resources control (2017-18 FYA CPIH deflated)</t>
  </si>
  <si>
    <t>Export incentives rolled forward from PR19 to be paid to the network plus water control (2017-18 FYA CPIH deflated)</t>
  </si>
  <si>
    <t>Total export incentives</t>
  </si>
  <si>
    <t>Total export incentives to be paid to the water resources control at PR24 (2017-18 FYA CPIH deflated)</t>
  </si>
  <si>
    <t>Total export incentives to be paid to the network plus water control at PR24 (2017-18 FYA CPIH deflated)</t>
  </si>
  <si>
    <t>Total export incentives to be paid to the water resources control after PR24 (2017-18 FYA CPIH deflated)</t>
  </si>
  <si>
    <t>Total export incentives to be paid to the network plus water control after PR24 (2017-18 FYA CPIH deflated)</t>
  </si>
  <si>
    <t>End</t>
  </si>
  <si>
    <t>IMPORT INCENTIVES CALCULATIONS</t>
  </si>
  <si>
    <t>Compliance with trading and procurement code for import 1</t>
  </si>
  <si>
    <t>Compliance with trading and procurement code for import 2</t>
  </si>
  <si>
    <t>Compliance with trading and procurement code for import 3</t>
  </si>
  <si>
    <t>Proportion of the incentive allocated to the network plus water control for import 1</t>
  </si>
  <si>
    <t>Import 1 - water resources share (2017-18 FYA CPIH deflated)</t>
  </si>
  <si>
    <t>Import 1 - network plus water share (2017-18 FYA CPIH deflated)</t>
  </si>
  <si>
    <t>Proportion of the incentive allocated to the network plus water control for import 2</t>
  </si>
  <si>
    <t>Import 2 - water resources share (2017-18 FYA CPIH deflated)</t>
  </si>
  <si>
    <t>Import 2 - network plus water share (2017-18 FYA CPIH deflated)</t>
  </si>
  <si>
    <t>Proportion of the incentive allocated to the network plus water control</t>
  </si>
  <si>
    <t>Import 3 - water resources share (2017-18 FYA CPIH deflated)</t>
  </si>
  <si>
    <t>Import 3 - network plus water share (2017-18 FYA CPIH deflated)</t>
  </si>
  <si>
    <t>Import incentive payment before application of the cap (2017-18 FYA CPIH deflated)</t>
  </si>
  <si>
    <t>Monetary value of cap (2017-18 FYA CPIH deflated)</t>
  </si>
  <si>
    <t>Import incentive payment after application of the cap (2017-18 FYA CPIH deflated)</t>
  </si>
  <si>
    <t>Allocation between the controls</t>
  </si>
  <si>
    <t>Total water resources share (2017-18 FYA CPIH deflated)</t>
  </si>
  <si>
    <t>Sum of total water resources share (2017-18 FYA CPIH deflated)</t>
  </si>
  <si>
    <t>Total network plus water share (2017-18 FYA CPIH deflated)</t>
  </si>
  <si>
    <t>Sum of total network plus water share (2017-18 FYA CPIH deflated)</t>
  </si>
  <si>
    <t>Total import costs (2017-18 FYA CPIH deflated)</t>
  </si>
  <si>
    <t>Overall proportion for water resources</t>
  </si>
  <si>
    <t>Overall proportion for network plus water</t>
  </si>
  <si>
    <t>Time value of money factor</t>
  </si>
  <si>
    <t>Import incentive payment incl. financing adjustment (2017-18 FYA CPIH deflated)</t>
  </si>
  <si>
    <t>Total import incentive payment incl. financing adjustment (2017-18 FYA CPIH deflated)</t>
  </si>
  <si>
    <t>Total import incentives to be paid to the water resources control at PR24 (2017-18 FYA CPIH deflated)</t>
  </si>
  <si>
    <t>Total import incentives to be paid to the network plus water control at PR24 (2017-18 FYA CPIH deflated)</t>
  </si>
  <si>
    <t>Tax to be dealt with in PR24 financial model</t>
  </si>
  <si>
    <t>Water trading incentives to be paid at PR24</t>
  </si>
  <si>
    <t>Water resources control</t>
  </si>
  <si>
    <t>Water trading incentives to be paid to the water resources control at PR24 (2017-18 FYA CPIH deflated)</t>
  </si>
  <si>
    <t>Network plus water control</t>
  </si>
  <si>
    <t>Water trading incentives to be paid to the network plus water control at PR24 (2017-18 FYA CPIH deflated)</t>
  </si>
  <si>
    <t>Water trading incentives to be paid after PR24</t>
  </si>
  <si>
    <t>Total to be paid after PR24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</si>
</sst>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#,##0_);\(#,##0\);&quot;-  &quot;;&quot; &quot;@&quot; &quot;"/>
    <numFmt numFmtId="165" formatCode="_(* #,##0.0_);_(* \(#,##0.0\);_(* &quot;-&quot;??_);_(@_)"/>
    <numFmt numFmtId="166" formatCode="#,##0_);\(#,##0\);&quot;-  &quot;;&quot; &quot;@"/>
    <numFmt numFmtId="167" formatCode="dd\ mmm\ yyyy_);;&quot;-  &quot;;&quot; &quot;@&quot; &quot;"/>
    <numFmt numFmtId="168" formatCode="dd\ mmm\ yy_);;&quot;-  &quot;;&quot; &quot;@&quot; &quot;"/>
    <numFmt numFmtId="169" formatCode="#,##0.0000_);\(#,##0.0000\);&quot;-  &quot;;&quot; &quot;@&quot; &quot;"/>
    <numFmt numFmtId="170" formatCode="_(* #,##0_);_(* \(#,##0\);_(* &quot;-&quot;??_);_(@_)"/>
    <numFmt numFmtId="171" formatCode="_(* #,##0.0000_);_(* \(#,##0.0000\);_(* &quot;-&quot;??_);_(@_)"/>
    <numFmt numFmtId="172" formatCode="#,##0.0_);\(#,##0.0\);&quot;-  &quot;;&quot; &quot;@"/>
    <numFmt numFmtId="173" formatCode="#,##0.0_);\(#,##0.0\);&quot;-  &quot;;&quot; &quot;@&quot; &quot;"/>
    <numFmt numFmtId="174" formatCode="0.0%"/>
    <numFmt numFmtId="175" formatCode="0.000"/>
    <numFmt numFmtId="176" formatCode="0.0000"/>
    <numFmt numFmtId="177" formatCode="_-* #,##0.0_-;\-* #,##0.0_-;_-* &quot;-&quot;??_-;_-@_-"/>
    <numFmt numFmtId="178" formatCode="0.00%_);\-0.00%_);&quot;-  &quot;;&quot; &quot;@&quot; &quot;"/>
    <numFmt numFmtId="179" formatCode="dd\ mmm\ yyyy_);\(###0\);&quot;-  &quot;;&quot; &quot;@&quot; &quot;"/>
    <numFmt numFmtId="180" formatCode="dd\ mmm\ yy_);\(###0\);&quot;-  &quot;;&quot; &quot;@&quot; &quot;"/>
    <numFmt numFmtId="181" formatCode="###0_);\(###0\);&quot;-  &quot;;&quot; &quot;@&quot; &quot;"/>
    <numFmt numFmtId="182" formatCode="#,##0.00_);\(#,##0.00\);&quot;-  &quot;;&quot; &quot;@&quot; &quot;"/>
  </numFmts>
  <fonts count="76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color rgb="FF00B050"/>
      <name val="Arial"/>
      <family val="2"/>
    </font>
    <font>
      <u/>
      <sz val="10"/>
      <color theme="1"/>
      <name val="Arial"/>
      <family val="2"/>
    </font>
    <font>
      <u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u/>
      <sz val="12"/>
      <color rgb="FF0000FF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rgb="FF0000FF"/>
      <name val="Arial"/>
      <family val="2"/>
    </font>
    <font>
      <b/>
      <sz val="11"/>
      <name val="Arial"/>
      <family val="2"/>
    </font>
    <font>
      <b/>
      <sz val="12"/>
      <color rgb="FF0000FF"/>
      <name val="Arial"/>
      <family val="2"/>
    </font>
    <font>
      <b/>
      <sz val="11"/>
      <color indexed="12"/>
      <name val="Arial"/>
      <family val="2"/>
    </font>
    <font>
      <b/>
      <sz val="10"/>
      <color theme="1"/>
      <name val="+mj-lt"/>
    </font>
    <font>
      <sz val="10"/>
      <name val="Arial"/>
    </font>
    <font>
      <b/>
      <sz val="22.5"/>
      <color theme="0"/>
      <name val="Franklin Gothic Demi"/>
      <family val="2"/>
    </font>
    <font>
      <i/>
      <sz val="12"/>
      <color theme="0"/>
      <name val="Franklin Gothic Demi"/>
      <family val="2"/>
    </font>
    <font>
      <b/>
      <sz val="22.5"/>
      <color theme="1"/>
      <name val="Franklin Gothic Demi"/>
      <family val="2"/>
    </font>
    <font>
      <sz val="12"/>
      <color theme="0"/>
      <name val="Franklin Gothic Demi"/>
      <family val="2"/>
    </font>
    <font>
      <b/>
      <sz val="12"/>
      <color theme="0"/>
      <name val="Franklin Gothic Demi"/>
      <family val="2"/>
    </font>
    <font>
      <sz val="12"/>
      <color rgb="FF000000"/>
      <name val="Franklin Gothic Demi"/>
      <family val="2"/>
    </font>
    <font>
      <i/>
      <sz val="12"/>
      <color rgb="FF000000"/>
      <name val="Franklin Gothic Demi"/>
      <family val="2"/>
    </font>
    <font>
      <sz val="12"/>
      <color theme="1"/>
      <name val="Franklin Gothic Demi"/>
      <family val="2"/>
    </font>
    <font>
      <sz val="12"/>
      <color rgb="FF000000"/>
      <name val="Franklin Gothic Book"/>
      <family val="2"/>
    </font>
    <font>
      <sz val="12"/>
      <color rgb="FF0000FF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theme="10"/>
      <name val="Franklin Gothic Demi"/>
      <family val="2"/>
    </font>
    <font>
      <i/>
      <sz val="12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DE6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bgColor rgb="FF003479"/>
      </patternFill>
    </fill>
    <fill>
      <patternFill patternType="solid">
        <fgColor rgb="FFE0DCD8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hair">
        <color rgb="FF717362"/>
      </left>
      <right/>
      <top style="hair">
        <color rgb="FF717362"/>
      </top>
      <bottom style="hair">
        <color rgb="FF717362"/>
      </bottom>
      <diagonal/>
    </border>
    <border>
      <left/>
      <right style="hair">
        <color rgb="FF717362"/>
      </right>
      <top style="hair">
        <color rgb="FF717362"/>
      </top>
      <bottom style="hair">
        <color rgb="FF717362"/>
      </bottom>
      <diagonal/>
    </border>
    <border>
      <left style="hair">
        <color rgb="FF717362"/>
      </left>
      <right style="hair">
        <color rgb="FF717362"/>
      </right>
      <top style="hair">
        <color rgb="FF717362"/>
      </top>
      <bottom style="hair">
        <color rgb="FF7173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164" fontId="0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8" fontId="3" fillId="0" borderId="0" applyFont="0" applyFill="0" applyBorder="0" applyProtection="0">
      <alignment vertical="top"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5" fillId="45" borderId="0" applyNumberFormat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165" fontId="3" fillId="42" borderId="0" applyNumberFormat="0" applyFont="0" applyBorder="0" applyAlignment="0" applyProtection="0"/>
    <xf numFmtId="0" fontId="3" fillId="43" borderId="0" applyNumberFormat="0" applyFont="0" applyBorder="0" applyAlignment="0" applyProtection="0"/>
    <xf numFmtId="166" fontId="27" fillId="0" borderId="0" applyNumberFormat="0" applyProtection="0">
      <alignment vertical="top"/>
    </xf>
    <xf numFmtId="166" fontId="28" fillId="0" borderId="0" applyNumberFormat="0" applyProtection="0">
      <alignment vertical="top"/>
    </xf>
    <xf numFmtId="166" fontId="20" fillId="44" borderId="0" applyNumberFormat="0" applyProtection="0">
      <alignment vertical="top"/>
    </xf>
    <xf numFmtId="9" fontId="3" fillId="0" borderId="0" applyFont="0" applyFill="0" applyBorder="0" applyAlignment="0" applyProtection="0"/>
    <xf numFmtId="0" fontId="34" fillId="0" borderId="0" applyNumberFormat="0" applyFill="0" applyBorder="0" applyProtection="0">
      <alignment vertical="top"/>
    </xf>
    <xf numFmtId="179" fontId="20" fillId="0" borderId="0" applyFont="0" applyFill="0" applyBorder="0" applyProtection="0">
      <alignment vertical="top"/>
    </xf>
    <xf numFmtId="180" fontId="20" fillId="0" borderId="0" applyFont="0" applyFill="0" applyBorder="0" applyProtection="0">
      <alignment vertical="top"/>
    </xf>
    <xf numFmtId="169" fontId="20" fillId="0" borderId="0" applyFont="0" applyFill="0" applyBorder="0" applyProtection="0">
      <alignment vertical="top"/>
    </xf>
    <xf numFmtId="0" fontId="22" fillId="0" borderId="0"/>
    <xf numFmtId="0" fontId="23" fillId="0" borderId="0"/>
    <xf numFmtId="0" fontId="24" fillId="0" borderId="0"/>
    <xf numFmtId="168" fontId="25" fillId="0" borderId="0" applyNumberFormat="0" applyFill="0" applyBorder="0" applyProtection="0">
      <alignment vertical="top"/>
    </xf>
    <xf numFmtId="0" fontId="26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horizontal="right" vertical="top"/>
    </xf>
    <xf numFmtId="164" fontId="40" fillId="0" borderId="0" applyFon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  <protection locked="0"/>
    </xf>
    <xf numFmtId="181" fontId="3" fillId="0" borderId="0" applyFont="0" applyFill="0" applyBorder="0" applyProtection="0">
      <alignment vertical="top"/>
    </xf>
    <xf numFmtId="0" fontId="1" fillId="0" borderId="0"/>
    <xf numFmtId="164" fontId="44" fillId="0" borderId="0" applyFont="0" applyFill="0" applyBorder="0" applyProtection="0">
      <alignment vertical="top"/>
    </xf>
    <xf numFmtId="164" fontId="60" fillId="0" borderId="0" applyFont="0" applyFill="0" applyBorder="0" applyProtection="0">
      <alignment vertical="top"/>
    </xf>
    <xf numFmtId="179" fontId="20" fillId="0" borderId="0" applyFont="0" applyFill="0" applyBorder="0" applyProtection="0">
      <alignment vertical="top"/>
    </xf>
    <xf numFmtId="166" fontId="43" fillId="0" borderId="0" applyNumberFormat="0" applyFill="0" applyBorder="0" applyAlignment="0" applyProtection="0">
      <alignment vertical="top"/>
    </xf>
  </cellStyleXfs>
  <cellXfs count="575">
    <xf numFmtId="164" fontId="0" fillId="0" borderId="0" xfId="0">
      <alignment vertical="top"/>
    </xf>
    <xf numFmtId="164" fontId="0" fillId="33" borderId="0" xfId="0" applyFill="1">
      <alignment vertical="top"/>
    </xf>
    <xf numFmtId="43" fontId="0" fillId="0" borderId="0" xfId="1" applyFont="1"/>
    <xf numFmtId="0" fontId="27" fillId="0" borderId="0" xfId="55" applyNumberFormat="1">
      <alignment vertical="top"/>
    </xf>
    <xf numFmtId="164" fontId="21" fillId="33" borderId="0" xfId="0" applyNumberFormat="1" applyFont="1" applyFill="1" applyAlignment="1">
      <alignment vertical="top"/>
    </xf>
    <xf numFmtId="164" fontId="25" fillId="0" borderId="0" xfId="0" applyFont="1" applyBorder="1" applyAlignment="1">
      <alignment vertical="top"/>
    </xf>
    <xf numFmtId="164" fontId="20" fillId="0" borderId="0" xfId="0" applyFont="1" applyBorder="1" applyAlignment="1">
      <alignment vertical="top"/>
    </xf>
    <xf numFmtId="164" fontId="20" fillId="0" borderId="0" xfId="0" applyFont="1" applyAlignment="1">
      <alignment vertical="top"/>
    </xf>
    <xf numFmtId="166" fontId="20" fillId="46" borderId="0" xfId="0" applyNumberFormat="1" applyFont="1" applyFill="1" applyAlignment="1">
      <alignment vertical="top"/>
    </xf>
    <xf numFmtId="164" fontId="26" fillId="0" borderId="0" xfId="0" applyFont="1" applyAlignment="1">
      <alignment vertical="top"/>
    </xf>
    <xf numFmtId="164" fontId="25" fillId="0" borderId="0" xfId="0" applyFont="1" applyAlignment="1">
      <alignment vertical="top"/>
    </xf>
    <xf numFmtId="164" fontId="3" fillId="0" borderId="0" xfId="0" applyFont="1">
      <alignment vertical="top"/>
    </xf>
    <xf numFmtId="164" fontId="0" fillId="0" borderId="0" xfId="0" applyFont="1">
      <alignment vertical="top"/>
    </xf>
    <xf numFmtId="164" fontId="20" fillId="47" borderId="0" xfId="0" applyFont="1" applyFill="1" applyAlignment="1">
      <alignment vertical="top"/>
    </xf>
    <xf numFmtId="164" fontId="29" fillId="0" borderId="0" xfId="0" applyFont="1">
      <alignment vertical="top"/>
    </xf>
    <xf numFmtId="164" fontId="20" fillId="46" borderId="0" xfId="0" applyFont="1" applyFill="1" applyAlignment="1">
      <alignment vertical="top"/>
    </xf>
    <xf numFmtId="164" fontId="20" fillId="47" borderId="0" xfId="0" applyFont="1" applyFill="1" applyAlignment="1">
      <alignment horizontal="right" vertical="top"/>
    </xf>
    <xf numFmtId="164" fontId="26" fillId="47" borderId="0" xfId="0" applyFont="1" applyFill="1" applyAlignment="1">
      <alignment vertical="top"/>
    </xf>
    <xf numFmtId="164" fontId="25" fillId="47" borderId="0" xfId="0" applyFont="1" applyFill="1" applyAlignment="1">
      <alignment vertical="top"/>
    </xf>
    <xf numFmtId="180" fontId="20" fillId="0" borderId="0" xfId="61" applyFont="1" applyBorder="1" applyAlignment="1">
      <alignment horizontal="right" vertical="top"/>
    </xf>
    <xf numFmtId="166" fontId="31" fillId="46" borderId="0" xfId="0" applyNumberFormat="1" applyFont="1" applyFill="1" applyAlignment="1">
      <alignment vertical="top"/>
    </xf>
    <xf numFmtId="180" fontId="20" fillId="0" borderId="0" xfId="61" applyFont="1" applyAlignment="1">
      <alignment vertical="top"/>
    </xf>
    <xf numFmtId="179" fontId="20" fillId="0" borderId="0" xfId="60" applyFont="1" applyFill="1" applyAlignment="1">
      <alignment vertical="top"/>
    </xf>
    <xf numFmtId="170" fontId="20" fillId="0" borderId="0" xfId="0" applyNumberFormat="1" applyFont="1" applyAlignment="1">
      <alignment vertical="top"/>
    </xf>
    <xf numFmtId="170" fontId="0" fillId="0" borderId="0" xfId="0" applyNumberFormat="1" applyFont="1" applyFill="1" applyAlignment="1">
      <alignment vertical="top"/>
    </xf>
    <xf numFmtId="170" fontId="20" fillId="0" borderId="0" xfId="0" applyNumberFormat="1" applyFont="1" applyFill="1" applyAlignment="1">
      <alignment vertical="top"/>
    </xf>
    <xf numFmtId="170" fontId="20" fillId="0" borderId="0" xfId="0" applyNumberFormat="1" applyFont="1" applyAlignment="1">
      <alignment horizontal="right" vertical="top"/>
    </xf>
    <xf numFmtId="170" fontId="26" fillId="0" borderId="0" xfId="0" applyNumberFormat="1" applyFont="1" applyFill="1" applyAlignment="1">
      <alignment vertical="top"/>
    </xf>
    <xf numFmtId="170" fontId="25" fillId="0" borderId="0" xfId="0" applyNumberFormat="1" applyFont="1" applyAlignment="1">
      <alignment vertical="top"/>
    </xf>
    <xf numFmtId="179" fontId="20" fillId="0" borderId="0" xfId="60" applyFont="1" applyAlignment="1">
      <alignment vertical="top"/>
    </xf>
    <xf numFmtId="164" fontId="25" fillId="0" borderId="0" xfId="0" applyFont="1" applyBorder="1" applyAlignment="1">
      <alignment vertical="top"/>
    </xf>
    <xf numFmtId="170" fontId="20" fillId="0" borderId="0" xfId="0" applyNumberFormat="1" applyFont="1" applyBorder="1" applyAlignment="1">
      <alignment vertical="top"/>
    </xf>
    <xf numFmtId="180" fontId="20" fillId="0" borderId="0" xfId="61" applyFont="1" applyBorder="1" applyAlignment="1">
      <alignment vertical="top"/>
    </xf>
    <xf numFmtId="170" fontId="25" fillId="0" borderId="0" xfId="0" applyNumberFormat="1" applyFont="1" applyBorder="1" applyAlignment="1">
      <alignment vertical="top"/>
    </xf>
    <xf numFmtId="170" fontId="20" fillId="0" borderId="0" xfId="0" applyNumberFormat="1" applyFont="1" applyFill="1" applyBorder="1" applyAlignment="1">
      <alignment vertical="top"/>
    </xf>
    <xf numFmtId="164" fontId="32" fillId="0" borderId="0" xfId="0" applyFont="1" applyBorder="1" applyAlignment="1">
      <alignment vertical="top"/>
    </xf>
    <xf numFmtId="180" fontId="25" fillId="0" borderId="0" xfId="61" applyFont="1" applyBorder="1" applyAlignment="1">
      <alignment vertical="top"/>
    </xf>
    <xf numFmtId="180" fontId="25" fillId="0" borderId="0" xfId="61" applyFont="1" applyBorder="1" applyAlignment="1">
      <alignment horizontal="right" vertical="top"/>
    </xf>
    <xf numFmtId="180" fontId="32" fillId="0" borderId="0" xfId="61" applyFont="1" applyBorder="1" applyAlignment="1">
      <alignment vertical="top"/>
    </xf>
    <xf numFmtId="180" fontId="26" fillId="0" borderId="0" xfId="61" applyFont="1" applyBorder="1" applyAlignment="1">
      <alignment vertical="top"/>
    </xf>
    <xf numFmtId="164" fontId="26" fillId="0" borderId="0" xfId="0" applyFont="1" applyBorder="1" applyAlignment="1">
      <alignment vertical="top"/>
    </xf>
    <xf numFmtId="169" fontId="28" fillId="0" borderId="0" xfId="62" applyFont="1" applyFill="1" applyAlignment="1">
      <alignment vertical="top"/>
    </xf>
    <xf numFmtId="169" fontId="33" fillId="0" borderId="0" xfId="62" applyFont="1" applyFill="1" applyAlignment="1">
      <alignment vertical="top"/>
    </xf>
    <xf numFmtId="164" fontId="3" fillId="0" borderId="0" xfId="0" applyFont="1" applyFill="1" applyAlignment="1">
      <alignment vertical="top"/>
    </xf>
    <xf numFmtId="180" fontId="20" fillId="0" borderId="0" xfId="61" applyFont="1" applyFill="1" applyAlignment="1">
      <alignment vertical="top"/>
    </xf>
    <xf numFmtId="179" fontId="27" fillId="0" borderId="0" xfId="60" applyFont="1" applyFill="1" applyAlignment="1">
      <alignment vertical="top"/>
    </xf>
    <xf numFmtId="164" fontId="20" fillId="48" borderId="0" xfId="0" applyNumberFormat="1" applyFont="1" applyFill="1" applyAlignment="1">
      <alignment horizontal="right" vertical="top"/>
    </xf>
    <xf numFmtId="164" fontId="16" fillId="0" borderId="0" xfId="0" applyFont="1" applyAlignment="1">
      <alignment vertical="top"/>
    </xf>
    <xf numFmtId="164" fontId="16" fillId="47" borderId="0" xfId="0" applyFont="1" applyFill="1" applyAlignment="1">
      <alignment vertical="top"/>
    </xf>
    <xf numFmtId="164" fontId="16" fillId="0" borderId="0" xfId="0" applyFont="1" applyFill="1" applyAlignment="1">
      <alignment vertical="top"/>
    </xf>
    <xf numFmtId="164" fontId="28" fillId="0" borderId="0" xfId="0" applyFont="1" applyAlignment="1">
      <alignment vertical="top"/>
    </xf>
    <xf numFmtId="179" fontId="27" fillId="0" borderId="0" xfId="60" applyFont="1" applyAlignment="1">
      <alignment vertical="top"/>
    </xf>
    <xf numFmtId="164" fontId="27" fillId="0" borderId="0" xfId="0" applyFont="1" applyBorder="1" applyAlignment="1">
      <alignment vertical="top"/>
    </xf>
    <xf numFmtId="171" fontId="20" fillId="0" borderId="0" xfId="0" applyNumberFormat="1" applyFont="1" applyFill="1" applyAlignment="1">
      <alignment vertical="top"/>
    </xf>
    <xf numFmtId="180" fontId="16" fillId="0" borderId="0" xfId="61" applyFont="1" applyFill="1" applyAlignment="1">
      <alignment vertical="top"/>
    </xf>
    <xf numFmtId="180" fontId="16" fillId="47" borderId="0" xfId="61" applyFont="1" applyFill="1" applyAlignment="1">
      <alignment vertical="top"/>
    </xf>
    <xf numFmtId="172" fontId="20" fillId="0" borderId="0" xfId="0" applyNumberFormat="1" applyFont="1" applyFill="1" applyAlignment="1">
      <alignment vertical="top"/>
    </xf>
    <xf numFmtId="173" fontId="20" fillId="0" borderId="0" xfId="62" applyNumberFormat="1" applyFont="1" applyAlignment="1">
      <alignment vertical="top"/>
    </xf>
    <xf numFmtId="173" fontId="20" fillId="43" borderId="0" xfId="62" applyNumberFormat="1" applyFont="1" applyFill="1" applyAlignment="1">
      <alignment vertical="top"/>
    </xf>
    <xf numFmtId="164" fontId="20" fillId="0" borderId="0" xfId="0" applyFont="1" applyAlignment="1">
      <alignment vertical="top"/>
    </xf>
    <xf numFmtId="164" fontId="20" fillId="0" borderId="0" xfId="0" applyFont="1" applyAlignment="1">
      <alignment horizontal="right" vertical="top"/>
    </xf>
    <xf numFmtId="164" fontId="26" fillId="0" borderId="0" xfId="0" applyFont="1" applyFill="1" applyAlignment="1">
      <alignment vertical="top"/>
    </xf>
    <xf numFmtId="164" fontId="20" fillId="0" borderId="0" xfId="0" applyFont="1" applyFill="1" applyAlignment="1">
      <alignment vertical="top"/>
    </xf>
    <xf numFmtId="164" fontId="26" fillId="0" borderId="0" xfId="0" applyFont="1" applyFill="1" applyBorder="1" applyAlignment="1">
      <alignment vertical="top"/>
    </xf>
    <xf numFmtId="164" fontId="0" fillId="33" borderId="0" xfId="0" applyFont="1" applyFill="1">
      <alignment vertical="top"/>
    </xf>
    <xf numFmtId="43" fontId="20" fillId="0" borderId="0" xfId="1" applyFont="1" applyBorder="1" applyAlignment="1">
      <alignment vertical="top"/>
    </xf>
    <xf numFmtId="164" fontId="0" fillId="0" borderId="0" xfId="0">
      <alignment vertical="top"/>
    </xf>
    <xf numFmtId="0" fontId="25" fillId="0" borderId="0" xfId="66" applyNumberFormat="1" applyFill="1">
      <alignment vertical="top"/>
    </xf>
    <xf numFmtId="0" fontId="25" fillId="0" borderId="0" xfId="66" applyNumberFormat="1">
      <alignment vertical="top"/>
    </xf>
    <xf numFmtId="0" fontId="20" fillId="33" borderId="0" xfId="68" applyFill="1">
      <alignment horizontal="right" vertical="top"/>
    </xf>
    <xf numFmtId="0" fontId="20" fillId="0" borderId="0" xfId="68" applyBorder="1">
      <alignment horizontal="right" vertical="top"/>
    </xf>
    <xf numFmtId="0" fontId="20" fillId="0" borderId="0" xfId="68">
      <alignment horizontal="right" vertical="top"/>
    </xf>
    <xf numFmtId="0" fontId="20" fillId="0" borderId="0" xfId="68" applyFill="1">
      <alignment horizontal="right" vertical="top"/>
    </xf>
    <xf numFmtId="0" fontId="26" fillId="33" borderId="0" xfId="67" applyFill="1">
      <alignment vertical="top"/>
    </xf>
    <xf numFmtId="0" fontId="26" fillId="0" borderId="0" xfId="67" applyBorder="1">
      <alignment vertical="top"/>
    </xf>
    <xf numFmtId="0" fontId="26" fillId="0" borderId="0" xfId="67" applyFill="1">
      <alignment vertical="top"/>
    </xf>
    <xf numFmtId="0" fontId="25" fillId="46" borderId="0" xfId="66" applyNumberFormat="1" applyFill="1">
      <alignment vertical="top"/>
    </xf>
    <xf numFmtId="0" fontId="26" fillId="46" borderId="0" xfId="67" applyFill="1">
      <alignment vertical="top"/>
    </xf>
    <xf numFmtId="0" fontId="20" fillId="46" borderId="0" xfId="68" applyFill="1">
      <alignment horizontal="right" vertical="top"/>
    </xf>
    <xf numFmtId="180" fontId="20" fillId="46" borderId="0" xfId="61" applyFont="1" applyFill="1" applyAlignment="1">
      <alignment vertical="top"/>
    </xf>
    <xf numFmtId="168" fontId="25" fillId="0" borderId="0" xfId="66" applyFont="1" applyBorder="1">
      <alignment vertical="top"/>
    </xf>
    <xf numFmtId="168" fontId="26" fillId="0" borderId="0" xfId="67" applyNumberFormat="1" applyFont="1" applyBorder="1">
      <alignment vertical="top"/>
    </xf>
    <xf numFmtId="168" fontId="20" fillId="0" borderId="0" xfId="68" applyNumberFormat="1" applyFont="1" applyBorder="1">
      <alignment horizontal="right" vertical="top"/>
    </xf>
    <xf numFmtId="0" fontId="25" fillId="0" borderId="0" xfId="66" applyNumberFormat="1" applyFont="1" applyBorder="1">
      <alignment vertical="top"/>
    </xf>
    <xf numFmtId="0" fontId="26" fillId="0" borderId="0" xfId="67" applyFont="1" applyBorder="1">
      <alignment vertical="top"/>
    </xf>
    <xf numFmtId="0" fontId="20" fillId="0" borderId="0" xfId="68" applyFont="1" applyBorder="1">
      <alignment horizontal="right" vertical="top"/>
    </xf>
    <xf numFmtId="0" fontId="25" fillId="0" borderId="0" xfId="66" applyNumberFormat="1" applyFont="1">
      <alignment vertical="top"/>
    </xf>
    <xf numFmtId="0" fontId="26" fillId="0" borderId="0" xfId="67" applyFont="1">
      <alignment vertical="top"/>
    </xf>
    <xf numFmtId="0" fontId="20" fillId="0" borderId="0" xfId="68" applyFont="1">
      <alignment horizontal="right" vertical="top"/>
    </xf>
    <xf numFmtId="170" fontId="25" fillId="0" borderId="0" xfId="66" applyNumberFormat="1" applyFont="1" applyBorder="1">
      <alignment vertical="top"/>
    </xf>
    <xf numFmtId="170" fontId="26" fillId="0" borderId="0" xfId="67" applyNumberFormat="1" applyFont="1" applyBorder="1">
      <alignment vertical="top"/>
    </xf>
    <xf numFmtId="170" fontId="20" fillId="0" borderId="0" xfId="68" applyNumberFormat="1" applyFont="1" applyBorder="1">
      <alignment horizontal="right" vertical="top"/>
    </xf>
    <xf numFmtId="0" fontId="26" fillId="0" borderId="0" xfId="67" applyFont="1" applyFill="1">
      <alignment vertical="top"/>
    </xf>
    <xf numFmtId="0" fontId="25" fillId="46" borderId="0" xfId="66" applyNumberFormat="1" applyFont="1" applyFill="1">
      <alignment vertical="top"/>
    </xf>
    <xf numFmtId="0" fontId="26" fillId="46" borderId="0" xfId="67" applyFont="1" applyFill="1">
      <alignment vertical="top"/>
    </xf>
    <xf numFmtId="0" fontId="20" fillId="46" borderId="0" xfId="68" applyFont="1" applyFill="1">
      <alignment horizontal="right" vertical="top"/>
    </xf>
    <xf numFmtId="0" fontId="25" fillId="0" borderId="0" xfId="66" applyNumberFormat="1" applyFont="1" applyFill="1">
      <alignment vertical="top"/>
    </xf>
    <xf numFmtId="0" fontId="20" fillId="0" borderId="0" xfId="68" applyFont="1" applyFill="1">
      <alignment horizontal="right" vertical="top"/>
    </xf>
    <xf numFmtId="164" fontId="3" fillId="0" borderId="0" xfId="0" applyFont="1" applyBorder="1" applyAlignment="1">
      <alignment vertical="top"/>
    </xf>
    <xf numFmtId="173" fontId="25" fillId="0" borderId="0" xfId="66" applyNumberFormat="1" applyFont="1" applyFill="1">
      <alignment vertical="top"/>
    </xf>
    <xf numFmtId="173" fontId="26" fillId="0" borderId="0" xfId="67" applyNumberFormat="1" applyFont="1">
      <alignment vertical="top"/>
    </xf>
    <xf numFmtId="173" fontId="20" fillId="0" borderId="0" xfId="68" applyNumberFormat="1" applyFont="1">
      <alignment horizontal="right" vertical="top"/>
    </xf>
    <xf numFmtId="172" fontId="25" fillId="0" borderId="0" xfId="66" applyNumberFormat="1" applyFont="1" applyFill="1">
      <alignment vertical="top"/>
    </xf>
    <xf numFmtId="172" fontId="26" fillId="0" borderId="0" xfId="67" applyNumberFormat="1" applyFont="1" applyFill="1">
      <alignment vertical="top"/>
    </xf>
    <xf numFmtId="172" fontId="20" fillId="0" borderId="0" xfId="68" applyNumberFormat="1" applyFont="1" applyFill="1">
      <alignment horizontal="right" vertical="top"/>
    </xf>
    <xf numFmtId="167" fontId="25" fillId="0" borderId="0" xfId="66" applyNumberFormat="1" applyFont="1" applyFill="1">
      <alignment vertical="top"/>
    </xf>
    <xf numFmtId="167" fontId="26" fillId="0" borderId="0" xfId="67" applyNumberFormat="1" applyFont="1">
      <alignment vertical="top"/>
    </xf>
    <xf numFmtId="167" fontId="20" fillId="0" borderId="0" xfId="68" applyNumberFormat="1" applyFont="1">
      <alignment horizontal="right" vertical="top"/>
    </xf>
    <xf numFmtId="168" fontId="25" fillId="0" borderId="0" xfId="66" applyFont="1" applyFill="1">
      <alignment vertical="top"/>
    </xf>
    <xf numFmtId="168" fontId="26" fillId="0" borderId="0" xfId="67" applyNumberFormat="1" applyFont="1">
      <alignment vertical="top"/>
    </xf>
    <xf numFmtId="168" fontId="20" fillId="0" borderId="0" xfId="68" applyNumberFormat="1" applyFont="1">
      <alignment horizontal="right" vertical="top"/>
    </xf>
    <xf numFmtId="168" fontId="26" fillId="0" borderId="0" xfId="67" applyNumberFormat="1" applyFont="1" applyFill="1">
      <alignment vertical="top"/>
    </xf>
    <xf numFmtId="168" fontId="20" fillId="0" borderId="0" xfId="68" applyNumberFormat="1" applyFont="1" applyFill="1">
      <alignment horizontal="right" vertical="top"/>
    </xf>
    <xf numFmtId="171" fontId="25" fillId="0" borderId="0" xfId="66" applyNumberFormat="1" applyFont="1" applyFill="1">
      <alignment vertical="top"/>
    </xf>
    <xf numFmtId="171" fontId="26" fillId="0" borderId="0" xfId="67" applyNumberFormat="1" applyFont="1" applyFill="1">
      <alignment vertical="top"/>
    </xf>
    <xf numFmtId="171" fontId="20" fillId="0" borderId="0" xfId="68" applyNumberFormat="1" applyFont="1" applyFill="1">
      <alignment horizontal="right" vertical="top"/>
    </xf>
    <xf numFmtId="0" fontId="25" fillId="0" borderId="0" xfId="66" applyNumberFormat="1" applyFont="1" applyFill="1" applyBorder="1">
      <alignment vertical="top"/>
    </xf>
    <xf numFmtId="168" fontId="25" fillId="46" borderId="0" xfId="66" applyFont="1" applyFill="1">
      <alignment vertical="top"/>
    </xf>
    <xf numFmtId="168" fontId="26" fillId="46" borderId="0" xfId="67" applyNumberFormat="1" applyFont="1" applyFill="1">
      <alignment vertical="top"/>
    </xf>
    <xf numFmtId="168" fontId="20" fillId="46" borderId="0" xfId="68" applyNumberFormat="1" applyFont="1" applyFill="1">
      <alignment horizontal="right" vertical="top"/>
    </xf>
    <xf numFmtId="167" fontId="26" fillId="0" borderId="0" xfId="67" applyNumberFormat="1" applyFont="1" applyFill="1">
      <alignment vertical="top"/>
    </xf>
    <xf numFmtId="167" fontId="20" fillId="0" borderId="0" xfId="68" applyNumberFormat="1" applyFont="1" applyFill="1">
      <alignment horizontal="right" vertical="top"/>
    </xf>
    <xf numFmtId="180" fontId="3" fillId="0" borderId="0" xfId="61" applyFont="1" applyAlignment="1">
      <alignment vertical="top"/>
    </xf>
    <xf numFmtId="167" fontId="25" fillId="0" borderId="0" xfId="66" applyNumberFormat="1" applyFont="1">
      <alignment vertical="top"/>
    </xf>
    <xf numFmtId="180" fontId="3" fillId="0" borderId="0" xfId="61" applyFont="1" applyFill="1" applyAlignment="1">
      <alignment vertical="top"/>
    </xf>
    <xf numFmtId="180" fontId="3" fillId="47" borderId="0" xfId="61" applyFont="1" applyFill="1" applyAlignment="1">
      <alignment vertical="top"/>
    </xf>
    <xf numFmtId="169" fontId="25" fillId="0" borderId="0" xfId="66" applyNumberFormat="1" applyFont="1" applyFill="1">
      <alignment vertical="top"/>
    </xf>
    <xf numFmtId="169" fontId="26" fillId="0" borderId="0" xfId="67" applyNumberFormat="1" applyFont="1" applyFill="1">
      <alignment vertical="top"/>
    </xf>
    <xf numFmtId="169" fontId="20" fillId="0" borderId="0" xfId="68" applyNumberFormat="1" applyFont="1" applyFill="1">
      <alignment horizontal="right" vertical="top"/>
    </xf>
    <xf numFmtId="164" fontId="25" fillId="46" borderId="0" xfId="66" applyNumberFormat="1" applyFont="1" applyFill="1">
      <alignment vertical="top"/>
    </xf>
    <xf numFmtId="168" fontId="25" fillId="0" borderId="0" xfId="66" applyFont="1">
      <alignment vertical="top"/>
    </xf>
    <xf numFmtId="43" fontId="0" fillId="33" borderId="0" xfId="1" applyFont="1" applyFill="1"/>
    <xf numFmtId="43" fontId="3" fillId="0" borderId="0" xfId="1" applyFont="1"/>
    <xf numFmtId="43" fontId="26" fillId="0" borderId="0" xfId="1" applyFont="1" applyBorder="1" applyAlignment="1">
      <alignment vertical="top"/>
    </xf>
    <xf numFmtId="43" fontId="20" fillId="0" borderId="0" xfId="1" applyFont="1" applyAlignment="1">
      <alignment vertical="top"/>
    </xf>
    <xf numFmtId="43" fontId="20" fillId="46" borderId="0" xfId="1" applyFont="1" applyFill="1" applyAlignment="1">
      <alignment vertical="top"/>
    </xf>
    <xf numFmtId="43" fontId="20" fillId="0" borderId="0" xfId="1" applyFont="1" applyFill="1" applyAlignment="1">
      <alignment vertical="top"/>
    </xf>
    <xf numFmtId="43" fontId="3" fillId="0" borderId="0" xfId="1" applyFont="1" applyBorder="1" applyAlignment="1">
      <alignment vertical="top"/>
    </xf>
    <xf numFmtId="43" fontId="27" fillId="0" borderId="0" xfId="1" applyFont="1" applyAlignment="1">
      <alignment vertical="top"/>
    </xf>
    <xf numFmtId="43" fontId="16" fillId="0" borderId="0" xfId="1" applyFont="1" applyFill="1" applyAlignment="1">
      <alignment vertical="top"/>
    </xf>
    <xf numFmtId="43" fontId="27" fillId="0" borderId="0" xfId="1" applyFont="1" applyFill="1" applyAlignment="1">
      <alignment vertical="top"/>
    </xf>
    <xf numFmtId="43" fontId="3" fillId="0" borderId="0" xfId="1" applyFont="1" applyAlignment="1">
      <alignment vertical="top"/>
    </xf>
    <xf numFmtId="43" fontId="28" fillId="0" borderId="0" xfId="1" applyFont="1" applyAlignment="1">
      <alignment vertical="top"/>
    </xf>
    <xf numFmtId="43" fontId="3" fillId="0" borderId="0" xfId="1" applyFont="1" applyFill="1" applyAlignment="1">
      <alignment vertical="top"/>
    </xf>
    <xf numFmtId="43" fontId="28" fillId="0" borderId="0" xfId="1" applyFont="1" applyFill="1" applyAlignment="1">
      <alignment vertical="top"/>
    </xf>
    <xf numFmtId="43" fontId="20" fillId="47" borderId="0" xfId="1" applyFont="1" applyFill="1" applyAlignment="1">
      <alignment vertical="top"/>
    </xf>
    <xf numFmtId="166" fontId="26" fillId="0" borderId="0" xfId="0" applyNumberFormat="1" applyFont="1" applyBorder="1" applyAlignment="1">
      <alignment horizontal="right" vertical="top"/>
    </xf>
    <xf numFmtId="166" fontId="26" fillId="0" borderId="0" xfId="0" applyNumberFormat="1" applyFont="1" applyBorder="1" applyAlignment="1">
      <alignment vertical="top"/>
    </xf>
    <xf numFmtId="166" fontId="20" fillId="46" borderId="0" xfId="0" applyNumberFormat="1" applyFont="1" applyFill="1" applyBorder="1" applyAlignment="1">
      <alignment horizontal="left" vertical="top"/>
    </xf>
    <xf numFmtId="166" fontId="20" fillId="46" borderId="0" xfId="0" applyNumberFormat="1" applyFont="1" applyFill="1" applyBorder="1" applyAlignment="1">
      <alignment vertical="top"/>
    </xf>
    <xf numFmtId="43" fontId="27" fillId="0" borderId="0" xfId="0" applyNumberFormat="1" applyFont="1" applyFill="1" applyAlignment="1">
      <alignment vertical="top"/>
    </xf>
    <xf numFmtId="10" fontId="20" fillId="0" borderId="0" xfId="0" applyNumberFormat="1" applyFont="1" applyFill="1" applyAlignment="1">
      <alignment vertical="top"/>
    </xf>
    <xf numFmtId="43" fontId="20" fillId="0" borderId="0" xfId="0" applyNumberFormat="1" applyFont="1" applyAlignment="1">
      <alignment vertical="top"/>
    </xf>
    <xf numFmtId="164" fontId="20" fillId="43" borderId="0" xfId="0" applyFont="1" applyFill="1" applyAlignment="1">
      <alignment vertical="top"/>
    </xf>
    <xf numFmtId="43" fontId="20" fillId="0" borderId="0" xfId="0" applyNumberFormat="1" applyFont="1" applyFill="1" applyAlignment="1">
      <alignment vertical="top"/>
    </xf>
    <xf numFmtId="164" fontId="25" fillId="0" borderId="0" xfId="0" applyFont="1" applyFill="1" applyAlignment="1">
      <alignment vertical="top"/>
    </xf>
    <xf numFmtId="175" fontId="20" fillId="0" borderId="0" xfId="0" applyNumberFormat="1" applyFont="1" applyFill="1" applyAlignment="1">
      <alignment vertical="top"/>
    </xf>
    <xf numFmtId="175" fontId="20" fillId="0" borderId="0" xfId="0" applyNumberFormat="1" applyFont="1" applyAlignment="1">
      <alignment vertical="top"/>
    </xf>
    <xf numFmtId="175" fontId="20" fillId="0" borderId="0" xfId="1" applyNumberFormat="1" applyFont="1" applyAlignment="1">
      <alignment vertical="top"/>
    </xf>
    <xf numFmtId="173" fontId="20" fillId="0" borderId="0" xfId="0" applyNumberFormat="1" applyFont="1" applyFill="1" applyAlignment="1">
      <alignment vertical="top"/>
    </xf>
    <xf numFmtId="175" fontId="25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center" wrapText="1"/>
    </xf>
    <xf numFmtId="0" fontId="20" fillId="0" borderId="0" xfId="1" applyNumberFormat="1" applyFont="1" applyAlignment="1">
      <alignment vertical="top"/>
    </xf>
    <xf numFmtId="0" fontId="20" fillId="0" borderId="0" xfId="1" applyNumberFormat="1" applyFont="1" applyFill="1" applyAlignment="1">
      <alignment vertical="top"/>
    </xf>
    <xf numFmtId="0" fontId="20" fillId="0" borderId="0" xfId="0" applyNumberFormat="1" applyFont="1" applyFill="1" applyAlignment="1">
      <alignment vertical="top"/>
    </xf>
    <xf numFmtId="0" fontId="25" fillId="0" borderId="0" xfId="1" applyNumberFormat="1" applyFont="1" applyAlignment="1">
      <alignment vertical="top"/>
    </xf>
    <xf numFmtId="0" fontId="0" fillId="0" borderId="0" xfId="1" applyNumberFormat="1" applyFont="1" applyAlignment="1"/>
    <xf numFmtId="0" fontId="0" fillId="33" borderId="0" xfId="0" applyNumberFormat="1" applyFill="1" applyAlignment="1"/>
    <xf numFmtId="0" fontId="26" fillId="0" borderId="0" xfId="0" applyNumberFormat="1" applyFont="1" applyBorder="1" applyAlignment="1">
      <alignment vertical="top"/>
    </xf>
    <xf numFmtId="0" fontId="20" fillId="46" borderId="0" xfId="0" applyNumberFormat="1" applyFont="1" applyFill="1" applyAlignment="1">
      <alignment vertical="top"/>
    </xf>
    <xf numFmtId="0" fontId="0" fillId="33" borderId="0" xfId="0" applyNumberFormat="1" applyFill="1">
      <alignment vertical="top"/>
    </xf>
    <xf numFmtId="175" fontId="20" fillId="0" borderId="0" xfId="1" applyNumberFormat="1" applyFont="1" applyFill="1" applyAlignment="1">
      <alignment vertical="top"/>
    </xf>
    <xf numFmtId="176" fontId="20" fillId="0" borderId="0" xfId="1" applyNumberFormat="1" applyFont="1" applyFill="1" applyAlignment="1">
      <alignment vertical="top"/>
    </xf>
    <xf numFmtId="175" fontId="0" fillId="33" borderId="0" xfId="0" applyNumberFormat="1" applyFill="1">
      <alignment vertical="top"/>
    </xf>
    <xf numFmtId="175" fontId="20" fillId="46" borderId="0" xfId="0" applyNumberFormat="1" applyFont="1" applyFill="1" applyAlignment="1">
      <alignment vertical="top"/>
    </xf>
    <xf numFmtId="164" fontId="0" fillId="49" borderId="0" xfId="0" applyFill="1">
      <alignment vertical="top"/>
    </xf>
    <xf numFmtId="175" fontId="0" fillId="49" borderId="0" xfId="0" applyNumberFormat="1" applyFill="1">
      <alignment vertical="top"/>
    </xf>
    <xf numFmtId="164" fontId="35" fillId="49" borderId="0" xfId="0" applyFont="1" applyFill="1">
      <alignment vertical="top"/>
    </xf>
    <xf numFmtId="164" fontId="18" fillId="49" borderId="0" xfId="0" applyFont="1" applyFill="1">
      <alignment vertical="top"/>
    </xf>
    <xf numFmtId="175" fontId="35" fillId="49" borderId="0" xfId="0" applyNumberFormat="1" applyFont="1" applyFill="1">
      <alignment vertical="top"/>
    </xf>
    <xf numFmtId="179" fontId="37" fillId="0" borderId="0" xfId="60" applyFont="1" applyAlignment="1">
      <alignment vertical="top"/>
    </xf>
    <xf numFmtId="164" fontId="37" fillId="49" borderId="0" xfId="0" applyFont="1" applyFill="1">
      <alignment vertical="top"/>
    </xf>
    <xf numFmtId="175" fontId="37" fillId="49" borderId="0" xfId="0" applyNumberFormat="1" applyFont="1" applyFill="1">
      <alignment vertical="top"/>
    </xf>
    <xf numFmtId="180" fontId="38" fillId="0" borderId="0" xfId="61" applyFont="1" applyBorder="1" applyAlignment="1">
      <alignment vertical="top"/>
    </xf>
    <xf numFmtId="168" fontId="39" fillId="0" borderId="0" xfId="67" applyNumberFormat="1" applyFont="1" applyBorder="1">
      <alignment vertical="top"/>
    </xf>
    <xf numFmtId="168" fontId="37" fillId="0" borderId="0" xfId="68" applyNumberFormat="1" applyFont="1" applyBorder="1">
      <alignment horizontal="right" vertical="top"/>
    </xf>
    <xf numFmtId="180" fontId="37" fillId="0" borderId="0" xfId="61" applyFont="1" applyBorder="1" applyAlignment="1">
      <alignment vertical="top"/>
    </xf>
    <xf numFmtId="164" fontId="38" fillId="0" borderId="0" xfId="0" applyFont="1" applyBorder="1" applyAlignment="1">
      <alignment vertical="top"/>
    </xf>
    <xf numFmtId="0" fontId="39" fillId="0" borderId="0" xfId="67" applyFont="1" applyBorder="1">
      <alignment vertical="top"/>
    </xf>
    <xf numFmtId="0" fontId="37" fillId="0" borderId="0" xfId="68" applyFont="1" applyBorder="1">
      <alignment horizontal="right" vertical="top"/>
    </xf>
    <xf numFmtId="170" fontId="38" fillId="0" borderId="0" xfId="0" applyNumberFormat="1" applyFont="1" applyBorder="1" applyAlignment="1">
      <alignment vertical="top"/>
    </xf>
    <xf numFmtId="170" fontId="39" fillId="0" borderId="0" xfId="67" applyNumberFormat="1" applyFont="1" applyBorder="1">
      <alignment vertical="top"/>
    </xf>
    <xf numFmtId="170" fontId="37" fillId="0" borderId="0" xfId="68" applyNumberFormat="1" applyFont="1" applyBorder="1">
      <alignment horizontal="right" vertical="top"/>
    </xf>
    <xf numFmtId="170" fontId="37" fillId="0" borderId="0" xfId="0" applyNumberFormat="1" applyFont="1" applyBorder="1" applyAlignment="1">
      <alignment vertical="top"/>
    </xf>
    <xf numFmtId="164" fontId="37" fillId="0" borderId="0" xfId="0" applyFont="1">
      <alignment vertical="top"/>
    </xf>
    <xf numFmtId="175" fontId="26" fillId="0" borderId="0" xfId="0" applyNumberFormat="1" applyFont="1" applyBorder="1" applyAlignment="1">
      <alignment vertical="top"/>
    </xf>
    <xf numFmtId="164" fontId="0" fillId="49" borderId="0" xfId="0" applyFont="1" applyFill="1">
      <alignment vertical="top"/>
    </xf>
    <xf numFmtId="164" fontId="2" fillId="0" borderId="0" xfId="69" applyFont="1">
      <alignment vertical="top"/>
    </xf>
    <xf numFmtId="164" fontId="3" fillId="49" borderId="0" xfId="69" applyFont="1" applyFill="1" applyAlignment="1"/>
    <xf numFmtId="164" fontId="35" fillId="49" borderId="0" xfId="69" applyFont="1" applyFill="1" applyAlignment="1"/>
    <xf numFmtId="0" fontId="42" fillId="49" borderId="0" xfId="70" applyFill="1" applyAlignment="1" applyProtection="1"/>
    <xf numFmtId="0" fontId="43" fillId="49" borderId="0" xfId="70" applyFont="1" applyFill="1" applyAlignment="1" applyProtection="1"/>
    <xf numFmtId="164" fontId="20" fillId="0" borderId="0" xfId="62" applyNumberFormat="1" applyFont="1" applyAlignment="1">
      <alignment vertical="top"/>
    </xf>
    <xf numFmtId="164" fontId="20" fillId="0" borderId="0" xfId="0" applyNumberFormat="1" applyFont="1" applyFill="1" applyAlignment="1">
      <alignment vertical="top"/>
    </xf>
    <xf numFmtId="164" fontId="37" fillId="0" borderId="0" xfId="0" applyFont="1" applyAlignment="1">
      <alignment vertical="top"/>
    </xf>
    <xf numFmtId="0" fontId="37" fillId="0" borderId="0" xfId="0" applyNumberFormat="1" applyFont="1" applyAlignment="1">
      <alignment vertical="top"/>
    </xf>
    <xf numFmtId="164" fontId="37" fillId="0" borderId="0" xfId="0" applyFont="1" applyFill="1" applyAlignment="1">
      <alignment vertical="top"/>
    </xf>
    <xf numFmtId="175" fontId="37" fillId="0" borderId="0" xfId="0" applyNumberFormat="1" applyFont="1" applyFill="1" applyAlignment="1">
      <alignment vertical="top"/>
    </xf>
    <xf numFmtId="0" fontId="20" fillId="0" borderId="0" xfId="1" applyNumberFormat="1" applyFont="1" applyAlignment="1"/>
    <xf numFmtId="164" fontId="16" fillId="49" borderId="0" xfId="0" applyFont="1" applyFill="1">
      <alignment vertical="top"/>
    </xf>
    <xf numFmtId="177" fontId="0" fillId="33" borderId="0" xfId="1" applyNumberFormat="1" applyFont="1" applyFill="1"/>
    <xf numFmtId="177" fontId="26" fillId="0" borderId="0" xfId="1" applyNumberFormat="1" applyFont="1" applyBorder="1" applyAlignment="1">
      <alignment vertical="top"/>
    </xf>
    <xf numFmtId="177" fontId="20" fillId="0" borderId="0" xfId="1" applyNumberFormat="1" applyFont="1" applyAlignment="1">
      <alignment vertical="top"/>
    </xf>
    <xf numFmtId="43" fontId="37" fillId="0" borderId="0" xfId="0" applyNumberFormat="1" applyFont="1" applyFill="1" applyAlignment="1">
      <alignment vertical="top"/>
    </xf>
    <xf numFmtId="0" fontId="37" fillId="0" borderId="0" xfId="1" applyNumberFormat="1" applyFont="1" applyFill="1" applyAlignment="1">
      <alignment vertical="top"/>
    </xf>
    <xf numFmtId="43" fontId="20" fillId="0" borderId="0" xfId="1" applyNumberFormat="1" applyFont="1" applyFill="1" applyAlignment="1">
      <alignment vertical="top"/>
    </xf>
    <xf numFmtId="178" fontId="37" fillId="0" borderId="0" xfId="2" applyFont="1" applyFill="1">
      <alignment vertical="top"/>
    </xf>
    <xf numFmtId="43" fontId="20" fillId="46" borderId="0" xfId="0" applyNumberFormat="1" applyFont="1" applyFill="1" applyAlignment="1">
      <alignment vertical="top"/>
    </xf>
    <xf numFmtId="43" fontId="25" fillId="0" borderId="0" xfId="0" applyNumberFormat="1" applyFont="1" applyFill="1" applyAlignment="1">
      <alignment vertical="top"/>
    </xf>
    <xf numFmtId="43" fontId="20" fillId="0" borderId="0" xfId="2" applyNumberFormat="1" applyFont="1" applyFill="1" applyAlignment="1">
      <alignment vertical="top"/>
    </xf>
    <xf numFmtId="43" fontId="20" fillId="0" borderId="0" xfId="1" applyNumberFormat="1" applyFont="1" applyAlignment="1">
      <alignment vertical="top"/>
    </xf>
    <xf numFmtId="43" fontId="25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 vertical="top" wrapText="1"/>
    </xf>
    <xf numFmtId="43" fontId="37" fillId="0" borderId="0" xfId="0" applyNumberFormat="1" applyFont="1" applyFill="1" applyAlignment="1">
      <alignment vertical="top" wrapText="1"/>
    </xf>
    <xf numFmtId="0" fontId="20" fillId="0" borderId="0" xfId="1" applyNumberFormat="1" applyFont="1" applyFill="1" applyAlignment="1"/>
    <xf numFmtId="43" fontId="37" fillId="0" borderId="0" xfId="1" applyNumberFormat="1" applyFont="1" applyFill="1" applyAlignment="1">
      <alignment vertical="top"/>
    </xf>
    <xf numFmtId="41" fontId="20" fillId="0" borderId="0" xfId="1" applyNumberFormat="1" applyFont="1" applyAlignment="1">
      <alignment vertical="top"/>
    </xf>
    <xf numFmtId="41" fontId="20" fillId="0" borderId="0" xfId="0" applyNumberFormat="1" applyFont="1" applyAlignment="1">
      <alignment vertical="top"/>
    </xf>
    <xf numFmtId="0" fontId="37" fillId="0" borderId="0" xfId="0" applyNumberFormat="1" applyFont="1" applyFill="1">
      <alignment vertical="top"/>
    </xf>
    <xf numFmtId="0" fontId="25" fillId="51" borderId="0" xfId="66" applyNumberFormat="1" applyFill="1">
      <alignment vertical="top"/>
    </xf>
    <xf numFmtId="0" fontId="26" fillId="51" borderId="0" xfId="67" applyFill="1">
      <alignment vertical="top"/>
    </xf>
    <xf numFmtId="0" fontId="20" fillId="51" borderId="0" xfId="68" applyFill="1">
      <alignment horizontal="right" vertical="top"/>
    </xf>
    <xf numFmtId="0" fontId="20" fillId="51" borderId="0" xfId="0" applyNumberFormat="1" applyFont="1" applyFill="1" applyAlignment="1">
      <alignment vertical="top"/>
    </xf>
    <xf numFmtId="164" fontId="20" fillId="51" borderId="0" xfId="0" applyFont="1" applyFill="1" applyAlignment="1">
      <alignment vertical="top"/>
    </xf>
    <xf numFmtId="0" fontId="0" fillId="0" borderId="0" xfId="1" applyNumberFormat="1" applyFont="1" applyFill="1" applyAlignment="1"/>
    <xf numFmtId="0" fontId="37" fillId="0" borderId="0" xfId="1" applyNumberFormat="1" applyFont="1" applyAlignment="1">
      <alignment vertical="top"/>
    </xf>
    <xf numFmtId="164" fontId="0" fillId="0" borderId="0" xfId="0" applyFont="1" applyFill="1">
      <alignment vertical="top"/>
    </xf>
    <xf numFmtId="164" fontId="34" fillId="0" borderId="0" xfId="0" applyFont="1" applyAlignment="1">
      <alignment vertical="top"/>
    </xf>
    <xf numFmtId="175" fontId="0" fillId="0" borderId="0" xfId="0" applyNumberFormat="1" applyFont="1" applyFill="1" applyBorder="1">
      <alignment vertical="top"/>
    </xf>
    <xf numFmtId="164" fontId="37" fillId="0" borderId="0" xfId="0" applyFont="1" applyFill="1">
      <alignment vertical="top"/>
    </xf>
    <xf numFmtId="175" fontId="37" fillId="49" borderId="0" xfId="0" applyNumberFormat="1" applyFont="1" applyFill="1" applyBorder="1">
      <alignment vertical="top"/>
    </xf>
    <xf numFmtId="166" fontId="45" fillId="0" borderId="0" xfId="73" applyNumberFormat="1" applyFont="1" applyFill="1">
      <alignment vertical="top"/>
    </xf>
    <xf numFmtId="166" fontId="46" fillId="0" borderId="0" xfId="73" applyNumberFormat="1" applyFont="1" applyFill="1" applyAlignment="1">
      <alignment horizontal="center" vertical="top"/>
    </xf>
    <xf numFmtId="164" fontId="20" fillId="0" borderId="0" xfId="73" applyFont="1">
      <alignment vertical="top"/>
    </xf>
    <xf numFmtId="164" fontId="25" fillId="51" borderId="0" xfId="73" applyFont="1" applyFill="1" applyBorder="1">
      <alignment vertical="top"/>
    </xf>
    <xf numFmtId="164" fontId="20" fillId="51" borderId="0" xfId="73" applyFont="1" applyFill="1" applyBorder="1">
      <alignment vertical="top"/>
    </xf>
    <xf numFmtId="164" fontId="25" fillId="51" borderId="0" xfId="73" applyFont="1" applyFill="1" applyBorder="1" applyAlignment="1">
      <alignment horizontal="left" vertical="top"/>
    </xf>
    <xf numFmtId="164" fontId="47" fillId="0" borderId="0" xfId="73" applyFont="1" applyFill="1">
      <alignment vertical="top"/>
    </xf>
    <xf numFmtId="164" fontId="48" fillId="0" borderId="0" xfId="73" applyFont="1" applyFill="1">
      <alignment vertical="top"/>
    </xf>
    <xf numFmtId="164" fontId="49" fillId="53" borderId="10" xfId="73" applyFont="1" applyFill="1" applyBorder="1" applyAlignment="1">
      <alignment horizontal="centerContinuous" vertical="top"/>
    </xf>
    <xf numFmtId="164" fontId="50" fillId="53" borderId="10" xfId="73" applyFont="1" applyFill="1" applyBorder="1" applyAlignment="1">
      <alignment horizontal="centerContinuous" vertical="top"/>
    </xf>
    <xf numFmtId="164" fontId="51" fillId="53" borderId="10" xfId="73" applyFont="1" applyFill="1" applyBorder="1" applyAlignment="1">
      <alignment horizontal="centerContinuous" vertical="top"/>
    </xf>
    <xf numFmtId="164" fontId="50" fillId="53" borderId="11" xfId="73" applyFont="1" applyFill="1" applyBorder="1" applyAlignment="1">
      <alignment horizontal="centerContinuous" vertical="top"/>
    </xf>
    <xf numFmtId="164" fontId="25" fillId="0" borderId="0" xfId="73" applyFont="1" applyFill="1">
      <alignment vertical="top"/>
    </xf>
    <xf numFmtId="164" fontId="20" fillId="0" borderId="0" xfId="73" applyFont="1" applyFill="1">
      <alignment vertical="top"/>
    </xf>
    <xf numFmtId="164" fontId="20" fillId="0" borderId="12" xfId="73" applyFont="1" applyFill="1" applyBorder="1">
      <alignment vertical="top"/>
    </xf>
    <xf numFmtId="164" fontId="20" fillId="0" borderId="0" xfId="73" applyFont="1" applyFill="1" applyBorder="1">
      <alignment vertical="top"/>
    </xf>
    <xf numFmtId="164" fontId="20" fillId="0" borderId="0" xfId="73" applyFont="1" applyFill="1" applyBorder="1" applyAlignment="1">
      <alignment horizontal="center" vertical="top"/>
    </xf>
    <xf numFmtId="164" fontId="20" fillId="0" borderId="13" xfId="73" applyFont="1" applyFill="1" applyBorder="1">
      <alignment vertical="top"/>
    </xf>
    <xf numFmtId="164" fontId="20" fillId="54" borderId="14" xfId="73" applyFont="1" applyFill="1" applyBorder="1">
      <alignment vertical="top"/>
    </xf>
    <xf numFmtId="164" fontId="20" fillId="46" borderId="14" xfId="73" applyFont="1" applyFill="1" applyBorder="1">
      <alignment vertical="top"/>
    </xf>
    <xf numFmtId="164" fontId="49" fillId="54" borderId="15" xfId="73" applyFont="1" applyFill="1" applyBorder="1" applyAlignment="1">
      <alignment horizontal="center" vertical="top"/>
    </xf>
    <xf numFmtId="164" fontId="49" fillId="46" borderId="15" xfId="73" applyFont="1" applyFill="1" applyBorder="1" applyAlignment="1">
      <alignment horizontal="center" vertical="top"/>
    </xf>
    <xf numFmtId="164" fontId="20" fillId="54" borderId="16" xfId="73" applyFont="1" applyFill="1" applyBorder="1">
      <alignment vertical="top"/>
    </xf>
    <xf numFmtId="164" fontId="20" fillId="46" borderId="16" xfId="73" applyFont="1" applyFill="1" applyBorder="1">
      <alignment vertical="top"/>
    </xf>
    <xf numFmtId="164" fontId="47" fillId="46" borderId="10" xfId="73" applyFont="1" applyFill="1" applyBorder="1" applyAlignment="1">
      <alignment horizontal="centerContinuous" vertical="top"/>
    </xf>
    <xf numFmtId="164" fontId="48" fillId="46" borderId="10" xfId="73" applyFont="1" applyFill="1" applyBorder="1" applyAlignment="1">
      <alignment horizontal="centerContinuous" vertical="top"/>
    </xf>
    <xf numFmtId="164" fontId="48" fillId="46" borderId="11" xfId="73" applyFont="1" applyFill="1" applyBorder="1" applyAlignment="1">
      <alignment horizontal="centerContinuous" vertical="top"/>
    </xf>
    <xf numFmtId="164" fontId="20" fillId="0" borderId="17" xfId="73" applyFont="1" applyFill="1" applyBorder="1">
      <alignment vertical="top"/>
    </xf>
    <xf numFmtId="164" fontId="20" fillId="0" borderId="18" xfId="73" applyFont="1" applyFill="1" applyBorder="1">
      <alignment vertical="top"/>
    </xf>
    <xf numFmtId="164" fontId="20" fillId="0" borderId="18" xfId="73" applyFont="1" applyFill="1" applyBorder="1" applyAlignment="1">
      <alignment horizontal="center" vertical="top"/>
    </xf>
    <xf numFmtId="164" fontId="20" fillId="0" borderId="19" xfId="73" applyFont="1" applyFill="1" applyBorder="1">
      <alignment vertical="top"/>
    </xf>
    <xf numFmtId="164" fontId="52" fillId="0" borderId="0" xfId="73" applyFont="1" applyFill="1" applyBorder="1">
      <alignment vertical="top"/>
    </xf>
    <xf numFmtId="164" fontId="53" fillId="53" borderId="10" xfId="73" applyFont="1" applyFill="1" applyBorder="1" applyAlignment="1">
      <alignment horizontal="centerContinuous" vertical="top"/>
    </xf>
    <xf numFmtId="164" fontId="54" fillId="53" borderId="10" xfId="73" applyFont="1" applyFill="1" applyBorder="1" applyAlignment="1">
      <alignment horizontal="centerContinuous" vertical="top"/>
    </xf>
    <xf numFmtId="164" fontId="25" fillId="0" borderId="0" xfId="73" applyFont="1">
      <alignment vertical="top"/>
    </xf>
    <xf numFmtId="164" fontId="25" fillId="0" borderId="0" xfId="73" applyFont="1" applyAlignment="1">
      <alignment horizontal="center" vertical="top"/>
    </xf>
    <xf numFmtId="164" fontId="20" fillId="0" borderId="20" xfId="73" applyFont="1" applyBorder="1">
      <alignment vertical="top"/>
    </xf>
    <xf numFmtId="164" fontId="20" fillId="0" borderId="21" xfId="73" applyFont="1" applyBorder="1">
      <alignment vertical="top"/>
    </xf>
    <xf numFmtId="164" fontId="20" fillId="0" borderId="21" xfId="73" applyFont="1" applyBorder="1" applyAlignment="1">
      <alignment horizontal="center" vertical="top"/>
    </xf>
    <xf numFmtId="164" fontId="20" fillId="0" borderId="22" xfId="73" applyFont="1" applyBorder="1">
      <alignment vertical="top"/>
    </xf>
    <xf numFmtId="164" fontId="20" fillId="0" borderId="12" xfId="73" applyFont="1" applyBorder="1">
      <alignment vertical="top"/>
    </xf>
    <xf numFmtId="164" fontId="20" fillId="0" borderId="23" xfId="73" applyFont="1" applyBorder="1">
      <alignment vertical="top"/>
    </xf>
    <xf numFmtId="164" fontId="20" fillId="0" borderId="24" xfId="73" applyFont="1" applyBorder="1">
      <alignment vertical="top"/>
    </xf>
    <xf numFmtId="164" fontId="20" fillId="0" borderId="25" xfId="73" applyFont="1" applyBorder="1">
      <alignment vertical="top"/>
    </xf>
    <xf numFmtId="164" fontId="20" fillId="0" borderId="0" xfId="73" applyFont="1" applyBorder="1">
      <alignment vertical="top"/>
    </xf>
    <xf numFmtId="164" fontId="20" fillId="0" borderId="24" xfId="73" applyFont="1" applyBorder="1" applyAlignment="1">
      <alignment horizontal="center" vertical="top"/>
    </xf>
    <xf numFmtId="164" fontId="20" fillId="0" borderId="23" xfId="73" applyFont="1" applyBorder="1" applyAlignment="1">
      <alignment vertical="top"/>
    </xf>
    <xf numFmtId="164" fontId="20" fillId="0" borderId="24" xfId="73" applyFont="1" applyBorder="1" applyAlignment="1">
      <alignment vertical="top"/>
    </xf>
    <xf numFmtId="164" fontId="20" fillId="0" borderId="25" xfId="73" applyFont="1" applyBorder="1" applyAlignment="1">
      <alignment vertical="top"/>
    </xf>
    <xf numFmtId="164" fontId="20" fillId="0" borderId="26" xfId="73" applyFont="1" applyBorder="1" applyAlignment="1">
      <alignment vertical="top"/>
    </xf>
    <xf numFmtId="164" fontId="20" fillId="0" borderId="27" xfId="73" applyFont="1" applyBorder="1" applyAlignment="1">
      <alignment vertical="top"/>
    </xf>
    <xf numFmtId="164" fontId="20" fillId="0" borderId="28" xfId="73" applyFont="1" applyBorder="1" applyAlignment="1">
      <alignment vertical="top"/>
    </xf>
    <xf numFmtId="164" fontId="20" fillId="0" borderId="13" xfId="73" applyFont="1" applyBorder="1">
      <alignment vertical="top"/>
    </xf>
    <xf numFmtId="164" fontId="20" fillId="0" borderId="29" xfId="73" applyFont="1" applyBorder="1" applyAlignment="1">
      <alignment horizontal="right" vertical="top"/>
    </xf>
    <xf numFmtId="164" fontId="55" fillId="54" borderId="30" xfId="73" applyNumberFormat="1" applyFont="1" applyFill="1" applyBorder="1" applyAlignment="1">
      <alignment horizontal="center" vertical="center"/>
    </xf>
    <xf numFmtId="164" fontId="20" fillId="0" borderId="31" xfId="73" applyFont="1" applyBorder="1">
      <alignment vertical="top"/>
    </xf>
    <xf numFmtId="164" fontId="20" fillId="0" borderId="0" xfId="73" applyFont="1" applyBorder="1" applyAlignment="1">
      <alignment vertical="center"/>
    </xf>
    <xf numFmtId="164" fontId="20" fillId="0" borderId="29" xfId="73" applyFont="1" applyBorder="1">
      <alignment vertical="top"/>
    </xf>
    <xf numFmtId="164" fontId="20" fillId="0" borderId="0" xfId="73" applyFont="1" applyBorder="1" applyAlignment="1">
      <alignment horizontal="right" vertical="top"/>
    </xf>
    <xf numFmtId="164" fontId="55" fillId="53" borderId="30" xfId="73" applyNumberFormat="1" applyFont="1" applyFill="1" applyBorder="1" applyAlignment="1">
      <alignment horizontal="center" vertical="center"/>
    </xf>
    <xf numFmtId="164" fontId="56" fillId="0" borderId="29" xfId="73" applyFont="1" applyBorder="1" applyAlignment="1">
      <alignment vertical="center"/>
    </xf>
    <xf numFmtId="164" fontId="57" fillId="46" borderId="30" xfId="73" applyFont="1" applyFill="1" applyBorder="1" applyAlignment="1">
      <alignment horizontal="center" vertical="top"/>
    </xf>
    <xf numFmtId="164" fontId="56" fillId="0" borderId="31" xfId="73" applyFont="1" applyBorder="1" applyAlignment="1">
      <alignment vertical="center"/>
    </xf>
    <xf numFmtId="164" fontId="56" fillId="0" borderId="32" xfId="73" applyFont="1" applyBorder="1" applyAlignment="1">
      <alignment vertical="center"/>
    </xf>
    <xf numFmtId="164" fontId="58" fillId="53" borderId="30" xfId="73" applyFont="1" applyFill="1" applyBorder="1" applyAlignment="1">
      <alignment horizontal="center" vertical="center"/>
    </xf>
    <xf numFmtId="164" fontId="56" fillId="0" borderId="33" xfId="73" applyFont="1" applyBorder="1" applyAlignment="1">
      <alignment vertical="center"/>
    </xf>
    <xf numFmtId="164" fontId="56" fillId="0" borderId="0" xfId="73" applyFont="1" applyAlignment="1">
      <alignment vertical="center"/>
    </xf>
    <xf numFmtId="164" fontId="56" fillId="0" borderId="12" xfId="73" applyFont="1" applyBorder="1" applyAlignment="1">
      <alignment vertical="center"/>
    </xf>
    <xf numFmtId="164" fontId="56" fillId="0" borderId="29" xfId="73" applyFont="1" applyBorder="1" applyAlignment="1">
      <alignment horizontal="right" vertical="center"/>
    </xf>
    <xf numFmtId="164" fontId="56" fillId="0" borderId="0" xfId="73" applyFont="1" applyBorder="1" applyAlignment="1">
      <alignment horizontal="right" vertical="center"/>
    </xf>
    <xf numFmtId="164" fontId="20" fillId="0" borderId="0" xfId="73" applyFont="1" applyBorder="1" applyAlignment="1">
      <alignment horizontal="center" vertical="top" wrapText="1"/>
    </xf>
    <xf numFmtId="164" fontId="56" fillId="0" borderId="0" xfId="73" applyFont="1" applyBorder="1" applyAlignment="1">
      <alignment vertical="center"/>
    </xf>
    <xf numFmtId="164" fontId="20" fillId="0" borderId="29" xfId="73" applyFont="1" applyBorder="1" applyAlignment="1">
      <alignment vertical="top"/>
    </xf>
    <xf numFmtId="164" fontId="20" fillId="0" borderId="31" xfId="73" applyFont="1" applyBorder="1" applyAlignment="1">
      <alignment vertical="top"/>
    </xf>
    <xf numFmtId="164" fontId="20" fillId="0" borderId="32" xfId="73" applyFont="1" applyBorder="1" applyAlignment="1">
      <alignment vertical="top"/>
    </xf>
    <xf numFmtId="164" fontId="20" fillId="0" borderId="33" xfId="73" applyFont="1" applyBorder="1" applyAlignment="1">
      <alignment vertical="top"/>
    </xf>
    <xf numFmtId="164" fontId="56" fillId="0" borderId="13" xfId="73" applyFont="1" applyBorder="1" applyAlignment="1">
      <alignment vertical="center"/>
    </xf>
    <xf numFmtId="164" fontId="20" fillId="0" borderId="34" xfId="73" applyFont="1" applyBorder="1" applyAlignment="1">
      <alignment horizontal="right" vertical="top"/>
    </xf>
    <xf numFmtId="164" fontId="20" fillId="0" borderId="35" xfId="73" applyFont="1" applyBorder="1" applyAlignment="1">
      <alignment horizontal="center" vertical="top"/>
    </xf>
    <xf numFmtId="164" fontId="20" fillId="0" borderId="36" xfId="73" applyFont="1" applyBorder="1">
      <alignment vertical="top"/>
    </xf>
    <xf numFmtId="164" fontId="20" fillId="0" borderId="34" xfId="73" applyFont="1" applyBorder="1" applyAlignment="1">
      <alignment vertical="top"/>
    </xf>
    <xf numFmtId="164" fontId="20" fillId="0" borderId="35" xfId="73" applyFont="1" applyBorder="1">
      <alignment vertical="top"/>
    </xf>
    <xf numFmtId="164" fontId="20" fillId="0" borderId="36" xfId="73" applyFont="1" applyBorder="1" applyAlignment="1">
      <alignment vertical="top"/>
    </xf>
    <xf numFmtId="164" fontId="20" fillId="0" borderId="37" xfId="73" applyFont="1" applyBorder="1" applyAlignment="1">
      <alignment vertical="top"/>
    </xf>
    <xf numFmtId="164" fontId="20" fillId="0" borderId="38" xfId="73" applyFont="1" applyBorder="1">
      <alignment vertical="top"/>
    </xf>
    <xf numFmtId="164" fontId="20" fillId="0" borderId="39" xfId="73" applyFont="1" applyBorder="1" applyAlignment="1">
      <alignment vertical="top"/>
    </xf>
    <xf numFmtId="164" fontId="20" fillId="0" borderId="0" xfId="73" applyFont="1" applyBorder="1" applyAlignment="1">
      <alignment vertical="top"/>
    </xf>
    <xf numFmtId="164" fontId="20" fillId="0" borderId="0" xfId="73" applyFont="1" applyAlignment="1">
      <alignment horizontal="center" vertical="top"/>
    </xf>
    <xf numFmtId="164" fontId="20" fillId="0" borderId="0" xfId="73" applyFont="1" applyFill="1" applyBorder="1" applyAlignment="1">
      <alignment horizontal="center" vertical="center"/>
    </xf>
    <xf numFmtId="164" fontId="20" fillId="0" borderId="17" xfId="73" applyFont="1" applyBorder="1">
      <alignment vertical="top"/>
    </xf>
    <xf numFmtId="164" fontId="20" fillId="0" borderId="18" xfId="73" applyFont="1" applyBorder="1" applyAlignment="1">
      <alignment horizontal="center" vertical="top"/>
    </xf>
    <xf numFmtId="164" fontId="20" fillId="0" borderId="19" xfId="73" applyFont="1" applyBorder="1" applyAlignment="1">
      <alignment vertical="center"/>
    </xf>
    <xf numFmtId="164" fontId="20" fillId="0" borderId="34" xfId="73" applyFont="1" applyBorder="1">
      <alignment vertical="top"/>
    </xf>
    <xf numFmtId="164" fontId="20" fillId="0" borderId="35" xfId="73" applyFont="1" applyBorder="1" applyAlignment="1">
      <alignment horizontal="right" vertical="top"/>
    </xf>
    <xf numFmtId="164" fontId="20" fillId="0" borderId="18" xfId="73" applyFont="1" applyBorder="1">
      <alignment vertical="top"/>
    </xf>
    <xf numFmtId="164" fontId="20" fillId="0" borderId="18" xfId="73" applyFont="1" applyBorder="1" applyAlignment="1">
      <alignment horizontal="right" vertical="top"/>
    </xf>
    <xf numFmtId="164" fontId="25" fillId="0" borderId="0" xfId="73" applyFont="1" applyAlignment="1">
      <alignment vertical="top"/>
    </xf>
    <xf numFmtId="164" fontId="26" fillId="0" borderId="0" xfId="73" applyFont="1" applyAlignment="1">
      <alignment vertical="top"/>
    </xf>
    <xf numFmtId="164" fontId="20" fillId="0" borderId="0" xfId="73" applyFont="1" applyAlignment="1">
      <alignment horizontal="right" vertical="top"/>
    </xf>
    <xf numFmtId="164" fontId="20" fillId="0" borderId="0" xfId="73" applyFont="1" applyAlignment="1">
      <alignment horizontal="center"/>
    </xf>
    <xf numFmtId="164" fontId="20" fillId="0" borderId="0" xfId="73" applyFont="1" applyAlignment="1">
      <alignment vertical="top"/>
    </xf>
    <xf numFmtId="164" fontId="20" fillId="0" borderId="0" xfId="73" applyFont="1" applyFill="1" applyAlignment="1">
      <alignment vertical="top"/>
    </xf>
    <xf numFmtId="164" fontId="20" fillId="0" borderId="0" xfId="73" applyFont="1" applyFill="1" applyBorder="1" applyAlignment="1">
      <alignment vertical="top"/>
    </xf>
    <xf numFmtId="164" fontId="20" fillId="54" borderId="0" xfId="73" applyFont="1" applyFill="1" applyBorder="1" applyAlignment="1">
      <alignment horizontal="left" vertical="top"/>
    </xf>
    <xf numFmtId="164" fontId="20" fillId="0" borderId="0" xfId="73" applyFont="1" applyAlignment="1">
      <alignment horizontal="left" vertical="top"/>
    </xf>
    <xf numFmtId="164" fontId="20" fillId="53" borderId="0" xfId="73" applyFont="1" applyFill="1" applyBorder="1" applyAlignment="1">
      <alignment horizontal="left" vertical="top"/>
    </xf>
    <xf numFmtId="164" fontId="20" fillId="46" borderId="0" xfId="73" applyFont="1" applyFill="1" applyBorder="1" applyAlignment="1">
      <alignment horizontal="left" vertical="top"/>
    </xf>
    <xf numFmtId="164" fontId="20" fillId="44" borderId="0" xfId="73" applyFont="1" applyFill="1" applyBorder="1" applyAlignment="1">
      <alignment horizontal="left" vertical="top"/>
    </xf>
    <xf numFmtId="164" fontId="20" fillId="42" borderId="0" xfId="73" applyFont="1" applyFill="1" applyBorder="1" applyAlignment="1">
      <alignment horizontal="left" vertical="top"/>
    </xf>
    <xf numFmtId="164" fontId="26" fillId="0" borderId="0" xfId="73" applyFont="1">
      <alignment vertical="top"/>
    </xf>
    <xf numFmtId="164" fontId="25" fillId="0" borderId="0" xfId="73" applyFont="1" applyBorder="1" applyAlignment="1">
      <alignment vertical="top"/>
    </xf>
    <xf numFmtId="164" fontId="26" fillId="0" borderId="0" xfId="73" applyFont="1" applyBorder="1" applyAlignment="1">
      <alignment vertical="top"/>
    </xf>
    <xf numFmtId="164" fontId="27" fillId="0" borderId="0" xfId="73" applyFont="1" applyBorder="1" applyAlignment="1">
      <alignment vertical="top"/>
    </xf>
    <xf numFmtId="164" fontId="28" fillId="0" borderId="0" xfId="73" applyFont="1" applyBorder="1" applyAlignment="1">
      <alignment vertical="top"/>
    </xf>
    <xf numFmtId="164" fontId="20" fillId="54" borderId="0" xfId="73" applyFont="1" applyFill="1" applyBorder="1" applyAlignment="1">
      <alignment vertical="top"/>
    </xf>
    <xf numFmtId="164" fontId="20" fillId="53" borderId="0" xfId="73" applyFont="1" applyFill="1" applyBorder="1" applyAlignment="1">
      <alignment vertical="top"/>
    </xf>
    <xf numFmtId="164" fontId="27" fillId="53" borderId="0" xfId="73" applyFont="1" applyFill="1" applyBorder="1" applyAlignment="1">
      <alignment vertical="top"/>
    </xf>
    <xf numFmtId="164" fontId="20" fillId="46" borderId="0" xfId="73" applyFont="1" applyFill="1" applyBorder="1" applyAlignment="1">
      <alignment vertical="top"/>
    </xf>
    <xf numFmtId="164" fontId="20" fillId="44" borderId="0" xfId="73" applyFont="1" applyFill="1" applyBorder="1" applyAlignment="1">
      <alignment vertical="top"/>
    </xf>
    <xf numFmtId="164" fontId="20" fillId="55" borderId="0" xfId="73" applyFont="1" applyFill="1" applyBorder="1" applyAlignment="1">
      <alignment vertical="top"/>
    </xf>
    <xf numFmtId="164" fontId="20" fillId="42" borderId="0" xfId="73" applyFont="1" applyFill="1" applyBorder="1" applyAlignment="1">
      <alignment vertical="top"/>
    </xf>
    <xf numFmtId="164" fontId="26" fillId="0" borderId="0" xfId="73" applyFont="1" applyFill="1">
      <alignment vertical="top"/>
    </xf>
    <xf numFmtId="164" fontId="20" fillId="56" borderId="0" xfId="73" applyFont="1" applyFill="1" applyBorder="1" applyAlignment="1">
      <alignment vertical="top"/>
    </xf>
    <xf numFmtId="164" fontId="20" fillId="57" borderId="0" xfId="73" applyFont="1" applyFill="1" applyBorder="1" applyAlignment="1">
      <alignment vertical="top"/>
    </xf>
    <xf numFmtId="164" fontId="20" fillId="52" borderId="0" xfId="73" applyFont="1" applyFill="1" applyBorder="1" applyAlignment="1">
      <alignment vertical="top"/>
    </xf>
    <xf numFmtId="164" fontId="20" fillId="58" borderId="0" xfId="73" applyFont="1" applyFill="1" applyBorder="1" applyAlignment="1">
      <alignment vertical="top"/>
    </xf>
    <xf numFmtId="164" fontId="18" fillId="53" borderId="0" xfId="73" applyFont="1" applyFill="1">
      <alignment vertical="top"/>
    </xf>
    <xf numFmtId="164" fontId="18" fillId="53" borderId="0" xfId="73" applyFont="1" applyFill="1" applyAlignment="1">
      <alignment wrapText="1"/>
    </xf>
    <xf numFmtId="0" fontId="59" fillId="53" borderId="0" xfId="73" applyNumberFormat="1" applyFont="1" applyFill="1" applyAlignment="1">
      <alignment horizontal="left" vertical="center" wrapText="1"/>
    </xf>
    <xf numFmtId="164" fontId="18" fillId="53" borderId="0" xfId="73" applyFont="1" applyFill="1" applyAlignment="1">
      <alignment vertical="top" wrapText="1"/>
    </xf>
    <xf numFmtId="178" fontId="3" fillId="50" borderId="0" xfId="2" applyFont="1" applyFill="1" applyBorder="1" applyAlignment="1"/>
    <xf numFmtId="164" fontId="20" fillId="0" borderId="0" xfId="73" applyFont="1" applyBorder="1" applyAlignment="1">
      <alignment horizontal="center" vertical="top"/>
    </xf>
    <xf numFmtId="164" fontId="20" fillId="59" borderId="14" xfId="73" applyFont="1" applyFill="1" applyBorder="1">
      <alignment vertical="top"/>
    </xf>
    <xf numFmtId="164" fontId="49" fillId="59" borderId="15" xfId="73" applyFont="1" applyFill="1" applyBorder="1" applyAlignment="1">
      <alignment horizontal="center" vertical="top"/>
    </xf>
    <xf numFmtId="164" fontId="20" fillId="59" borderId="16" xfId="73" applyFont="1" applyFill="1" applyBorder="1">
      <alignment vertical="top"/>
    </xf>
    <xf numFmtId="178" fontId="37" fillId="49" borderId="0" xfId="2" applyNumberFormat="1" applyFont="1" applyFill="1" applyBorder="1">
      <alignment vertical="top"/>
    </xf>
    <xf numFmtId="41" fontId="0" fillId="33" borderId="0" xfId="0" applyNumberFormat="1" applyFill="1">
      <alignment vertical="top"/>
    </xf>
    <xf numFmtId="41" fontId="26" fillId="0" borderId="0" xfId="0" applyNumberFormat="1" applyFont="1" applyBorder="1" applyAlignment="1">
      <alignment vertical="top"/>
    </xf>
    <xf numFmtId="0" fontId="3" fillId="0" borderId="0" xfId="0" applyNumberFormat="1" applyFont="1">
      <alignment vertical="top"/>
    </xf>
    <xf numFmtId="170" fontId="25" fillId="0" borderId="0" xfId="0" applyNumberFormat="1" applyFont="1" applyFill="1" applyBorder="1" applyAlignment="1">
      <alignment vertical="top"/>
    </xf>
    <xf numFmtId="170" fontId="32" fillId="0" borderId="0" xfId="0" applyNumberFormat="1" applyFont="1" applyFill="1" applyBorder="1" applyAlignment="1">
      <alignment vertical="top"/>
    </xf>
    <xf numFmtId="43" fontId="20" fillId="0" borderId="0" xfId="1" applyFont="1" applyFill="1" applyBorder="1" applyAlignment="1">
      <alignment vertical="top"/>
    </xf>
    <xf numFmtId="180" fontId="20" fillId="0" borderId="0" xfId="61" applyFont="1" applyFill="1" applyBorder="1" applyAlignment="1">
      <alignment vertical="top"/>
    </xf>
    <xf numFmtId="166" fontId="20" fillId="0" borderId="0" xfId="62" applyNumberFormat="1" applyFont="1" applyFill="1" applyBorder="1" applyAlignment="1">
      <alignment vertical="top"/>
    </xf>
    <xf numFmtId="164" fontId="25" fillId="0" borderId="0" xfId="0" applyFont="1" applyFill="1" applyBorder="1" applyAlignment="1">
      <alignment vertical="top"/>
    </xf>
    <xf numFmtId="164" fontId="20" fillId="0" borderId="0" xfId="0" applyFont="1" applyFill="1" applyBorder="1" applyAlignment="1">
      <alignment vertical="top"/>
    </xf>
    <xf numFmtId="164" fontId="0" fillId="0" borderId="0" xfId="0" applyFill="1">
      <alignment vertical="top"/>
    </xf>
    <xf numFmtId="180" fontId="25" fillId="0" borderId="0" xfId="61" applyFont="1" applyFill="1" applyBorder="1" applyAlignment="1">
      <alignment vertical="top"/>
    </xf>
    <xf numFmtId="166" fontId="20" fillId="0" borderId="0" xfId="0" applyNumberFormat="1" applyFont="1" applyFill="1" applyAlignment="1">
      <alignment vertical="top"/>
    </xf>
    <xf numFmtId="166" fontId="30" fillId="0" borderId="0" xfId="0" applyNumberFormat="1" applyFont="1" applyFill="1" applyAlignment="1">
      <alignment vertical="top"/>
    </xf>
    <xf numFmtId="166" fontId="20" fillId="0" borderId="0" xfId="0" applyNumberFormat="1" applyFont="1" applyFill="1" applyBorder="1" applyAlignment="1">
      <alignment vertical="top"/>
    </xf>
    <xf numFmtId="0" fontId="25" fillId="60" borderId="0" xfId="66" applyNumberFormat="1" applyFill="1">
      <alignment vertical="top"/>
    </xf>
    <xf numFmtId="0" fontId="26" fillId="60" borderId="0" xfId="67" applyFill="1">
      <alignment vertical="top"/>
    </xf>
    <xf numFmtId="0" fontId="20" fillId="60" borderId="0" xfId="68" applyFill="1">
      <alignment horizontal="right" vertical="top"/>
    </xf>
    <xf numFmtId="0" fontId="20" fillId="60" borderId="0" xfId="0" applyNumberFormat="1" applyFont="1" applyFill="1" applyAlignment="1">
      <alignment vertical="top"/>
    </xf>
    <xf numFmtId="164" fontId="20" fillId="60" borderId="0" xfId="0" applyFont="1" applyFill="1" applyAlignment="1">
      <alignment vertical="top"/>
    </xf>
    <xf numFmtId="43" fontId="20" fillId="60" borderId="0" xfId="1" applyFont="1" applyFill="1" applyAlignment="1">
      <alignment vertical="top"/>
    </xf>
    <xf numFmtId="164" fontId="18" fillId="60" borderId="0" xfId="0" applyFont="1" applyFill="1">
      <alignment vertical="top"/>
    </xf>
    <xf numFmtId="164" fontId="0" fillId="60" borderId="0" xfId="0" applyFill="1">
      <alignment vertical="top"/>
    </xf>
    <xf numFmtId="175" fontId="0" fillId="60" borderId="0" xfId="0" applyNumberFormat="1" applyFill="1">
      <alignment vertical="top"/>
    </xf>
    <xf numFmtId="164" fontId="34" fillId="0" borderId="0" xfId="73" applyFont="1" applyBorder="1" applyAlignment="1">
      <alignment vertical="top"/>
    </xf>
    <xf numFmtId="164" fontId="61" fillId="61" borderId="0" xfId="74" applyFont="1" applyFill="1" applyBorder="1">
      <alignment vertical="top"/>
    </xf>
    <xf numFmtId="164" fontId="62" fillId="61" borderId="0" xfId="74" applyFont="1" applyFill="1" applyBorder="1">
      <alignment vertical="top"/>
    </xf>
    <xf numFmtId="164" fontId="63" fillId="0" borderId="0" xfId="74" applyFont="1" applyFill="1">
      <alignment vertical="top"/>
    </xf>
    <xf numFmtId="164" fontId="64" fillId="61" borderId="41" xfId="74" applyFont="1" applyFill="1" applyBorder="1">
      <alignment vertical="top"/>
    </xf>
    <xf numFmtId="164" fontId="62" fillId="61" borderId="41" xfId="74" applyFont="1" applyFill="1" applyBorder="1">
      <alignment vertical="top"/>
    </xf>
    <xf numFmtId="164" fontId="64" fillId="0" borderId="41" xfId="74" applyFont="1" applyFill="1" applyBorder="1">
      <alignment vertical="top"/>
    </xf>
    <xf numFmtId="164" fontId="64" fillId="0" borderId="0" xfId="74" applyFont="1" applyFill="1">
      <alignment vertical="top"/>
    </xf>
    <xf numFmtId="164" fontId="65" fillId="61" borderId="0" xfId="74" applyFont="1" applyFill="1">
      <alignment vertical="top"/>
    </xf>
    <xf numFmtId="164" fontId="62" fillId="61" borderId="0" xfId="74" applyFont="1" applyFill="1">
      <alignment vertical="top"/>
    </xf>
    <xf numFmtId="164" fontId="64" fillId="61" borderId="0" xfId="74" applyFont="1" applyFill="1">
      <alignment vertical="top"/>
    </xf>
    <xf numFmtId="164" fontId="65" fillId="0" borderId="0" xfId="74" applyFont="1" applyFill="1">
      <alignment vertical="top"/>
    </xf>
    <xf numFmtId="179" fontId="64" fillId="61" borderId="0" xfId="75" applyFont="1" applyFill="1">
      <alignment vertical="top"/>
    </xf>
    <xf numFmtId="0" fontId="42" fillId="61" borderId="0" xfId="70" applyFill="1" applyProtection="1">
      <alignment vertical="top"/>
    </xf>
    <xf numFmtId="164" fontId="64" fillId="61" borderId="42" xfId="74" applyFont="1" applyFill="1" applyBorder="1">
      <alignment vertical="top"/>
    </xf>
    <xf numFmtId="164" fontId="62" fillId="61" borderId="42" xfId="74" applyFont="1" applyFill="1" applyBorder="1">
      <alignment vertical="top"/>
    </xf>
    <xf numFmtId="164" fontId="66" fillId="0" borderId="0" xfId="74" applyFont="1" applyFill="1">
      <alignment vertical="top"/>
    </xf>
    <xf numFmtId="164" fontId="67" fillId="0" borderId="0" xfId="74" applyFont="1" applyFill="1">
      <alignment vertical="top"/>
    </xf>
    <xf numFmtId="164" fontId="68" fillId="0" borderId="0" xfId="74" applyFont="1" applyFill="1">
      <alignment vertical="top"/>
    </xf>
    <xf numFmtId="164" fontId="69" fillId="0" borderId="0" xfId="74" applyFont="1" applyFill="1">
      <alignment vertical="top"/>
    </xf>
    <xf numFmtId="164" fontId="43" fillId="0" borderId="0" xfId="76" applyNumberFormat="1" applyFill="1">
      <alignment vertical="top"/>
    </xf>
    <xf numFmtId="164" fontId="70" fillId="0" borderId="0" xfId="74" applyFont="1" applyFill="1">
      <alignment vertical="top"/>
    </xf>
    <xf numFmtId="164" fontId="69" fillId="0" borderId="0" xfId="74" applyFont="1" applyFill="1" applyBorder="1">
      <alignment vertical="top"/>
    </xf>
    <xf numFmtId="164" fontId="66" fillId="0" borderId="43" xfId="74" applyFont="1" applyFill="1" applyBorder="1">
      <alignment vertical="top"/>
    </xf>
    <xf numFmtId="164" fontId="66" fillId="0" borderId="44" xfId="74" applyFont="1" applyFill="1" applyBorder="1">
      <alignment vertical="top"/>
    </xf>
    <xf numFmtId="164" fontId="66" fillId="0" borderId="45" xfId="74" applyFont="1" applyFill="1" applyBorder="1">
      <alignment vertical="top"/>
    </xf>
    <xf numFmtId="164" fontId="70" fillId="53" borderId="45" xfId="74" applyFont="1" applyFill="1" applyBorder="1" applyAlignment="1">
      <alignment vertical="top" wrapText="1"/>
    </xf>
    <xf numFmtId="164" fontId="42" fillId="0" borderId="0" xfId="70" applyNumberFormat="1" applyFill="1" applyProtection="1">
      <alignment vertical="top"/>
    </xf>
    <xf numFmtId="164" fontId="72" fillId="0" borderId="0" xfId="76" applyNumberFormat="1" applyFont="1" applyFill="1">
      <alignment vertical="top"/>
    </xf>
    <xf numFmtId="164" fontId="20" fillId="48" borderId="0" xfId="0" applyNumberFormat="1" applyFont="1" applyFill="1" applyAlignment="1">
      <alignment vertical="top"/>
    </xf>
    <xf numFmtId="164" fontId="20" fillId="0" borderId="0" xfId="74" applyFont="1" applyBorder="1">
      <alignment vertical="top"/>
    </xf>
    <xf numFmtId="164" fontId="41" fillId="0" borderId="0" xfId="74" applyNumberFormat="1" applyFont="1" applyBorder="1">
      <alignment vertical="top"/>
    </xf>
    <xf numFmtId="164" fontId="18" fillId="62" borderId="0" xfId="74" applyFont="1" applyFill="1">
      <alignment vertical="top"/>
    </xf>
    <xf numFmtId="164" fontId="3" fillId="62" borderId="0" xfId="74" applyFont="1" applyFill="1">
      <alignment vertical="top"/>
    </xf>
    <xf numFmtId="164" fontId="73" fillId="62" borderId="0" xfId="74" applyFont="1" applyFill="1">
      <alignment vertical="top"/>
    </xf>
    <xf numFmtId="164" fontId="3" fillId="0" borderId="0" xfId="74" applyFont="1" applyFill="1">
      <alignment vertical="top"/>
    </xf>
    <xf numFmtId="0" fontId="0" fillId="53" borderId="0" xfId="0" applyNumberFormat="1" applyFill="1">
      <alignment vertical="top"/>
    </xf>
    <xf numFmtId="164" fontId="20" fillId="53" borderId="0" xfId="0" applyFont="1" applyFill="1" applyAlignment="1">
      <alignment vertical="center" wrapText="1"/>
    </xf>
    <xf numFmtId="174" fontId="20" fillId="54" borderId="0" xfId="2" applyNumberFormat="1" applyFont="1" applyFill="1" applyAlignment="1">
      <alignment vertical="top"/>
    </xf>
    <xf numFmtId="175" fontId="20" fillId="54" borderId="0" xfId="0" applyNumberFormat="1" applyFont="1" applyFill="1" applyAlignment="1">
      <alignment vertical="top"/>
    </xf>
    <xf numFmtId="164" fontId="20" fillId="54" borderId="0" xfId="0" applyFont="1" applyFill="1" applyAlignment="1">
      <alignment vertical="top"/>
    </xf>
    <xf numFmtId="174" fontId="20" fillId="54" borderId="0" xfId="0" applyNumberFormat="1" applyFont="1" applyFill="1" applyAlignment="1">
      <alignment vertical="top"/>
    </xf>
    <xf numFmtId="178" fontId="20" fillId="54" borderId="0" xfId="2" applyFont="1" applyFill="1" applyAlignment="1">
      <alignment vertical="top"/>
    </xf>
    <xf numFmtId="180" fontId="20" fillId="54" borderId="0" xfId="61" applyFont="1" applyFill="1" applyBorder="1" applyAlignment="1">
      <alignment horizontal="right" vertical="top"/>
    </xf>
    <xf numFmtId="164" fontId="0" fillId="54" borderId="0" xfId="0" applyFill="1">
      <alignment vertical="top"/>
    </xf>
    <xf numFmtId="0" fontId="0" fillId="54" borderId="0" xfId="0" applyNumberFormat="1" applyFill="1">
      <alignment vertical="top"/>
    </xf>
    <xf numFmtId="43" fontId="26" fillId="0" borderId="0" xfId="67" applyNumberFormat="1" applyBorder="1">
      <alignment vertical="top"/>
    </xf>
    <xf numFmtId="43" fontId="20" fillId="0" borderId="0" xfId="68" applyNumberFormat="1" applyBorder="1">
      <alignment horizontal="right" vertical="top"/>
    </xf>
    <xf numFmtId="43" fontId="25" fillId="0" borderId="0" xfId="66" applyNumberFormat="1">
      <alignment vertical="top"/>
    </xf>
    <xf numFmtId="43" fontId="26" fillId="0" borderId="0" xfId="67" applyNumberFormat="1" applyFill="1">
      <alignment vertical="top"/>
    </xf>
    <xf numFmtId="43" fontId="20" fillId="0" borderId="0" xfId="68" applyNumberFormat="1">
      <alignment horizontal="right" vertical="top"/>
    </xf>
    <xf numFmtId="43" fontId="25" fillId="46" borderId="0" xfId="66" applyNumberFormat="1" applyFill="1">
      <alignment vertical="top"/>
    </xf>
    <xf numFmtId="43" fontId="26" fillId="46" borderId="0" xfId="67" applyNumberFormat="1" applyFill="1">
      <alignment vertical="top"/>
    </xf>
    <xf numFmtId="43" fontId="20" fillId="46" borderId="0" xfId="68" applyNumberFormat="1" applyFill="1">
      <alignment horizontal="right" vertical="top"/>
    </xf>
    <xf numFmtId="43" fontId="20" fillId="46" borderId="0" xfId="1" applyNumberFormat="1" applyFont="1" applyFill="1" applyAlignment="1">
      <alignment vertical="top"/>
    </xf>
    <xf numFmtId="43" fontId="25" fillId="0" borderId="0" xfId="66" applyNumberFormat="1" applyFill="1">
      <alignment vertical="top"/>
    </xf>
    <xf numFmtId="43" fontId="20" fillId="0" borderId="0" xfId="68" applyNumberFormat="1" applyFill="1">
      <alignment horizontal="right" vertical="top"/>
    </xf>
    <xf numFmtId="43" fontId="25" fillId="0" borderId="0" xfId="1" applyNumberFormat="1" applyFont="1" applyAlignment="1">
      <alignment vertical="top"/>
    </xf>
    <xf numFmtId="43" fontId="26" fillId="0" borderId="0" xfId="1" applyNumberFormat="1" applyFont="1" applyFill="1" applyAlignment="1">
      <alignment vertical="top"/>
    </xf>
    <xf numFmtId="43" fontId="20" fillId="0" borderId="0" xfId="1" applyNumberFormat="1" applyFont="1" applyAlignment="1">
      <alignment horizontal="right" vertical="top"/>
    </xf>
    <xf numFmtId="43" fontId="37" fillId="0" borderId="0" xfId="0" applyNumberFormat="1" applyFont="1" applyFill="1" applyBorder="1" applyAlignment="1">
      <alignment vertical="top"/>
    </xf>
    <xf numFmtId="43" fontId="38" fillId="0" borderId="0" xfId="66" applyNumberFormat="1" applyFont="1">
      <alignment vertical="top"/>
    </xf>
    <xf numFmtId="43" fontId="39" fillId="0" borderId="0" xfId="67" applyNumberFormat="1" applyFont="1" applyFill="1">
      <alignment vertical="top"/>
    </xf>
    <xf numFmtId="43" fontId="37" fillId="0" borderId="0" xfId="68" applyNumberFormat="1" applyFont="1">
      <alignment horizontal="right" vertical="top"/>
    </xf>
    <xf numFmtId="43" fontId="38" fillId="0" borderId="0" xfId="66" applyNumberFormat="1" applyFont="1" applyFill="1">
      <alignment vertical="top"/>
    </xf>
    <xf numFmtId="43" fontId="37" fillId="0" borderId="0" xfId="68" applyNumberFormat="1" applyFont="1" applyFill="1">
      <alignment horizontal="right" vertical="top"/>
    </xf>
    <xf numFmtId="43" fontId="37" fillId="0" borderId="0" xfId="1" applyNumberFormat="1" applyFont="1" applyFill="1" applyAlignment="1"/>
    <xf numFmtId="43" fontId="38" fillId="0" borderId="0" xfId="0" applyNumberFormat="1" applyFont="1" applyFill="1" applyBorder="1" applyAlignment="1">
      <alignment vertical="top"/>
    </xf>
    <xf numFmtId="43" fontId="39" fillId="0" borderId="0" xfId="67" applyNumberFormat="1" applyFont="1" applyFill="1" applyBorder="1">
      <alignment vertical="top"/>
    </xf>
    <xf numFmtId="43" fontId="37" fillId="0" borderId="0" xfId="68" applyNumberFormat="1" applyFont="1" applyFill="1" applyBorder="1">
      <alignment horizontal="right" vertical="top"/>
    </xf>
    <xf numFmtId="43" fontId="37" fillId="0" borderId="0" xfId="1" applyNumberFormat="1" applyFont="1" applyFill="1" applyBorder="1" applyAlignment="1">
      <alignment vertical="top"/>
    </xf>
    <xf numFmtId="43" fontId="25" fillId="0" borderId="0" xfId="0" applyNumberFormat="1" applyFont="1" applyBorder="1" applyAlignment="1">
      <alignment vertical="top"/>
    </xf>
    <xf numFmtId="43" fontId="20" fillId="0" borderId="0" xfId="0" applyNumberFormat="1" applyFont="1" applyBorder="1" applyAlignment="1">
      <alignment vertical="top"/>
    </xf>
    <xf numFmtId="43" fontId="20" fillId="0" borderId="0" xfId="1" applyNumberFormat="1" applyFont="1" applyBorder="1" applyAlignment="1">
      <alignment vertical="top"/>
    </xf>
    <xf numFmtId="43" fontId="0" fillId="0" borderId="0" xfId="0" applyNumberFormat="1">
      <alignment vertical="top"/>
    </xf>
    <xf numFmtId="43" fontId="25" fillId="0" borderId="0" xfId="0" applyNumberFormat="1" applyFont="1" applyFill="1" applyBorder="1" applyAlignment="1">
      <alignment vertical="top" wrapText="1"/>
    </xf>
    <xf numFmtId="43" fontId="26" fillId="0" borderId="0" xfId="67" applyNumberFormat="1" applyFill="1" applyBorder="1" applyAlignment="1">
      <alignment vertical="top" wrapText="1"/>
    </xf>
    <xf numFmtId="43" fontId="20" fillId="0" borderId="0" xfId="0" applyNumberFormat="1" applyFont="1" applyFill="1" applyBorder="1" applyAlignment="1">
      <alignment vertical="top" wrapText="1"/>
    </xf>
    <xf numFmtId="43" fontId="20" fillId="0" borderId="0" xfId="0" applyNumberFormat="1" applyFont="1" applyFill="1" applyBorder="1" applyAlignment="1">
      <alignment vertical="top"/>
    </xf>
    <xf numFmtId="43" fontId="20" fillId="0" borderId="0" xfId="1" applyNumberFormat="1" applyFont="1" applyFill="1" applyBorder="1" applyAlignment="1">
      <alignment vertical="top"/>
    </xf>
    <xf numFmtId="43" fontId="25" fillId="0" borderId="0" xfId="1" applyNumberFormat="1" applyFont="1" applyFill="1" applyAlignment="1">
      <alignment vertical="top"/>
    </xf>
    <xf numFmtId="43" fontId="20" fillId="0" borderId="0" xfId="1" applyNumberFormat="1" applyFont="1" applyFill="1" applyAlignment="1">
      <alignment horizontal="right" vertical="top"/>
    </xf>
    <xf numFmtId="43" fontId="25" fillId="0" borderId="0" xfId="1" applyNumberFormat="1" applyFont="1" applyAlignment="1">
      <alignment vertical="top" wrapText="1"/>
    </xf>
    <xf numFmtId="43" fontId="26" fillId="0" borderId="0" xfId="1" applyNumberFormat="1" applyFont="1" applyFill="1" applyAlignment="1">
      <alignment vertical="top" wrapText="1"/>
    </xf>
    <xf numFmtId="43" fontId="20" fillId="0" borderId="0" xfId="1" applyNumberFormat="1" applyFont="1" applyAlignment="1">
      <alignment horizontal="right" vertical="top" wrapText="1"/>
    </xf>
    <xf numFmtId="43" fontId="20" fillId="0" borderId="0" xfId="66" applyNumberFormat="1" applyFont="1">
      <alignment vertical="top"/>
    </xf>
    <xf numFmtId="43" fontId="26" fillId="0" borderId="0" xfId="67" applyNumberFormat="1" applyFont="1" applyFill="1">
      <alignment vertical="top"/>
    </xf>
    <xf numFmtId="43" fontId="20" fillId="0" borderId="0" xfId="68" applyNumberFormat="1" applyFont="1">
      <alignment horizontal="right" vertical="top"/>
    </xf>
    <xf numFmtId="43" fontId="20" fillId="0" borderId="0" xfId="0" applyNumberFormat="1" applyFont="1" applyAlignment="1">
      <alignment vertical="center"/>
    </xf>
    <xf numFmtId="43" fontId="25" fillId="0" borderId="0" xfId="66" applyNumberFormat="1" applyFont="1">
      <alignment vertical="top"/>
    </xf>
    <xf numFmtId="43" fontId="32" fillId="0" borderId="0" xfId="67" applyNumberFormat="1" applyFont="1" applyFill="1">
      <alignment vertical="top"/>
    </xf>
    <xf numFmtId="43" fontId="25" fillId="0" borderId="0" xfId="68" applyNumberFormat="1" applyFont="1">
      <alignment horizontal="right" vertical="top"/>
    </xf>
    <xf numFmtId="43" fontId="37" fillId="0" borderId="0" xfId="1" applyNumberFormat="1" applyFont="1" applyAlignment="1">
      <alignment vertical="top"/>
    </xf>
    <xf numFmtId="43" fontId="25" fillId="0" borderId="0" xfId="66" applyNumberFormat="1" applyFont="1" applyFill="1">
      <alignment vertical="top"/>
    </xf>
    <xf numFmtId="43" fontId="20" fillId="0" borderId="0" xfId="68" applyNumberFormat="1" applyFont="1" applyFill="1">
      <alignment horizontal="right" vertical="top"/>
    </xf>
    <xf numFmtId="43" fontId="20" fillId="0" borderId="0" xfId="66" applyNumberFormat="1" applyFont="1" applyFill="1">
      <alignment vertical="top"/>
    </xf>
    <xf numFmtId="43" fontId="36" fillId="0" borderId="0" xfId="67" applyNumberFormat="1" applyFont="1" applyFill="1">
      <alignment vertical="top"/>
    </xf>
    <xf numFmtId="43" fontId="16" fillId="0" borderId="0" xfId="68" applyNumberFormat="1" applyFont="1">
      <alignment horizontal="right" vertical="top"/>
    </xf>
    <xf numFmtId="43" fontId="16" fillId="0" borderId="0" xfId="0" applyNumberFormat="1" applyFont="1" applyAlignment="1">
      <alignment vertical="top"/>
    </xf>
    <xf numFmtId="43" fontId="16" fillId="0" borderId="0" xfId="1" applyNumberFormat="1" applyFont="1" applyAlignment="1">
      <alignment vertical="top"/>
    </xf>
    <xf numFmtId="43" fontId="25" fillId="43" borderId="0" xfId="66" applyNumberFormat="1" applyFill="1">
      <alignment vertical="top"/>
    </xf>
    <xf numFmtId="43" fontId="26" fillId="43" borderId="0" xfId="67" applyNumberFormat="1" applyFill="1">
      <alignment vertical="top"/>
    </xf>
    <xf numFmtId="43" fontId="20" fillId="43" borderId="0" xfId="68" applyNumberFormat="1" applyFill="1">
      <alignment horizontal="right" vertical="top"/>
    </xf>
    <xf numFmtId="43" fontId="20" fillId="43" borderId="0" xfId="0" applyNumberFormat="1" applyFont="1" applyFill="1" applyAlignment="1">
      <alignment vertical="top"/>
    </xf>
    <xf numFmtId="170" fontId="20" fillId="0" borderId="0" xfId="1" applyNumberFormat="1" applyFont="1" applyAlignment="1">
      <alignment vertical="top"/>
    </xf>
    <xf numFmtId="9" fontId="0" fillId="54" borderId="0" xfId="0" applyNumberFormat="1" applyFont="1" applyFill="1">
      <alignment vertical="top"/>
    </xf>
    <xf numFmtId="178" fontId="20" fillId="0" borderId="0" xfId="2" applyFont="1">
      <alignment vertical="top"/>
    </xf>
    <xf numFmtId="178" fontId="37" fillId="0" borderId="0" xfId="0" applyNumberFormat="1" applyFont="1" applyAlignment="1">
      <alignment vertical="top"/>
    </xf>
    <xf numFmtId="164" fontId="37" fillId="0" borderId="0" xfId="0" applyNumberFormat="1" applyFont="1" applyAlignment="1">
      <alignment vertical="top"/>
    </xf>
    <xf numFmtId="164" fontId="37" fillId="0" borderId="0" xfId="1" applyNumberFormat="1" applyFont="1" applyAlignment="1">
      <alignment vertical="top"/>
    </xf>
    <xf numFmtId="164" fontId="37" fillId="0" borderId="0" xfId="0" applyNumberFormat="1" applyFont="1" applyFill="1" applyAlignment="1">
      <alignment vertical="top"/>
    </xf>
    <xf numFmtId="43" fontId="25" fillId="0" borderId="0" xfId="67" applyNumberFormat="1" applyFont="1" applyFill="1">
      <alignment vertical="top"/>
    </xf>
    <xf numFmtId="0" fontId="25" fillId="53" borderId="0" xfId="66" applyNumberFormat="1" applyFill="1">
      <alignment vertical="top"/>
    </xf>
    <xf numFmtId="0" fontId="26" fillId="53" borderId="0" xfId="67" applyFill="1">
      <alignment vertical="top"/>
    </xf>
    <xf numFmtId="0" fontId="20" fillId="53" borderId="0" xfId="68" applyFill="1">
      <alignment horizontal="right" vertical="top"/>
    </xf>
    <xf numFmtId="0" fontId="20" fillId="53" borderId="0" xfId="0" applyNumberFormat="1" applyFont="1" applyFill="1" applyAlignment="1">
      <alignment vertical="top"/>
    </xf>
    <xf numFmtId="164" fontId="20" fillId="53" borderId="0" xfId="0" applyFont="1" applyFill="1" applyAlignment="1">
      <alignment vertical="top"/>
    </xf>
    <xf numFmtId="177" fontId="20" fillId="53" borderId="0" xfId="1" applyNumberFormat="1" applyFont="1" applyFill="1" applyAlignment="1">
      <alignment vertical="top"/>
    </xf>
    <xf numFmtId="2" fontId="0" fillId="54" borderId="0" xfId="0" applyNumberFormat="1" applyFont="1" applyFill="1" applyBorder="1">
      <alignment vertical="top"/>
    </xf>
    <xf numFmtId="182" fontId="20" fillId="0" borderId="0" xfId="62" applyNumberFormat="1" applyFont="1">
      <alignment vertical="top"/>
    </xf>
    <xf numFmtId="182" fontId="20" fillId="54" borderId="0" xfId="62" applyNumberFormat="1" applyFont="1" applyFill="1">
      <alignment vertical="top"/>
    </xf>
    <xf numFmtId="43" fontId="37" fillId="0" borderId="0" xfId="0" applyNumberFormat="1" applyFont="1" applyAlignment="1">
      <alignment vertical="top"/>
    </xf>
    <xf numFmtId="43" fontId="37" fillId="0" borderId="0" xfId="0" applyNumberFormat="1" applyFont="1" applyAlignment="1">
      <alignment vertical="top" wrapText="1"/>
    </xf>
    <xf numFmtId="43" fontId="25" fillId="0" borderId="0" xfId="68" applyNumberFormat="1" applyFont="1" applyFill="1">
      <alignment horizontal="right" vertical="top"/>
    </xf>
    <xf numFmtId="43" fontId="25" fillId="0" borderId="0" xfId="2" applyNumberFormat="1" applyFont="1" applyFill="1" applyAlignment="1">
      <alignment vertical="top"/>
    </xf>
    <xf numFmtId="43" fontId="16" fillId="0" borderId="0" xfId="66" applyNumberFormat="1" applyFont="1">
      <alignment vertical="top"/>
    </xf>
    <xf numFmtId="43" fontId="34" fillId="0" borderId="0" xfId="59" applyNumberFormat="1">
      <alignment vertical="top"/>
    </xf>
    <xf numFmtId="178" fontId="37" fillId="0" borderId="0" xfId="2" applyFont="1">
      <alignment vertical="top"/>
    </xf>
    <xf numFmtId="178" fontId="20" fillId="0" borderId="0" xfId="2" applyFont="1" applyFill="1">
      <alignment vertical="top"/>
    </xf>
    <xf numFmtId="178" fontId="38" fillId="0" borderId="0" xfId="2" applyFont="1">
      <alignment vertical="top"/>
    </xf>
    <xf numFmtId="178" fontId="39" fillId="0" borderId="0" xfId="2" applyFont="1" applyFill="1">
      <alignment vertical="top"/>
    </xf>
    <xf numFmtId="178" fontId="25" fillId="0" borderId="0" xfId="2" applyFont="1">
      <alignment vertical="top"/>
    </xf>
    <xf numFmtId="178" fontId="26" fillId="0" borderId="0" xfId="2" applyFont="1" applyFill="1">
      <alignment vertical="top"/>
    </xf>
    <xf numFmtId="178" fontId="0" fillId="0" borderId="0" xfId="2" applyFont="1">
      <alignment vertical="top"/>
    </xf>
    <xf numFmtId="2" fontId="20" fillId="54" borderId="0" xfId="1" applyNumberFormat="1" applyFont="1" applyFill="1" applyAlignment="1">
      <alignment vertical="top"/>
    </xf>
    <xf numFmtId="178" fontId="25" fillId="0" borderId="0" xfId="2" applyFont="1" applyFill="1">
      <alignment vertical="top"/>
    </xf>
    <xf numFmtId="170" fontId="37" fillId="0" borderId="0" xfId="0" applyNumberFormat="1" applyFont="1" applyFill="1" applyAlignment="1">
      <alignment vertical="top"/>
    </xf>
    <xf numFmtId="164" fontId="28" fillId="0" borderId="0" xfId="62" applyNumberFormat="1" applyFont="1" applyFill="1" applyAlignment="1">
      <alignment vertical="top"/>
    </xf>
    <xf numFmtId="43" fontId="74" fillId="0" borderId="0" xfId="66" applyNumberFormat="1" applyFont="1" applyFill="1">
      <alignment vertical="top"/>
    </xf>
    <xf numFmtId="43" fontId="75" fillId="0" borderId="0" xfId="67" applyNumberFormat="1" applyFont="1" applyFill="1">
      <alignment vertical="top"/>
    </xf>
    <xf numFmtId="43" fontId="41" fillId="0" borderId="0" xfId="68" applyNumberFormat="1" applyFont="1" applyFill="1">
      <alignment horizontal="right" vertical="top"/>
    </xf>
    <xf numFmtId="43" fontId="41" fillId="0" borderId="0" xfId="1" applyNumberFormat="1" applyFont="1" applyFill="1" applyAlignment="1">
      <alignment vertical="top"/>
    </xf>
    <xf numFmtId="164" fontId="41" fillId="0" borderId="0" xfId="0" applyFont="1">
      <alignment vertical="top"/>
    </xf>
    <xf numFmtId="164" fontId="41" fillId="0" borderId="0" xfId="0" applyFont="1" applyFill="1" applyAlignment="1">
      <alignment vertical="top"/>
    </xf>
    <xf numFmtId="2" fontId="16" fillId="49" borderId="0" xfId="0" applyNumberFormat="1" applyFont="1" applyFill="1" applyBorder="1">
      <alignment vertical="top"/>
    </xf>
    <xf numFmtId="182" fontId="37" fillId="0" borderId="0" xfId="62" applyNumberFormat="1" applyFont="1" applyFill="1">
      <alignment vertical="top"/>
    </xf>
    <xf numFmtId="182" fontId="37" fillId="49" borderId="0" xfId="62" applyNumberFormat="1" applyFont="1" applyFill="1" applyBorder="1">
      <alignment vertical="top"/>
    </xf>
    <xf numFmtId="43" fontId="37" fillId="49" borderId="0" xfId="0" applyNumberFormat="1" applyFont="1" applyFill="1">
      <alignment vertical="top"/>
    </xf>
    <xf numFmtId="164" fontId="18" fillId="49" borderId="46" xfId="0" applyFont="1" applyFill="1" applyBorder="1">
      <alignment vertical="top"/>
    </xf>
    <xf numFmtId="164" fontId="1" fillId="49" borderId="0" xfId="69" applyFont="1" applyFill="1" applyAlignment="1"/>
    <xf numFmtId="164" fontId="1" fillId="49" borderId="0" xfId="69" applyFont="1" applyFill="1">
      <alignment vertical="top"/>
    </xf>
    <xf numFmtId="164" fontId="1" fillId="0" borderId="0" xfId="69" applyFont="1">
      <alignment vertical="top"/>
    </xf>
    <xf numFmtId="164" fontId="69" fillId="53" borderId="45" xfId="74" applyFont="1" applyFill="1" applyBorder="1" applyAlignment="1">
      <alignment vertical="top" wrapText="1"/>
    </xf>
    <xf numFmtId="164" fontId="20" fillId="0" borderId="0" xfId="73" applyFont="1" applyFill="1" applyBorder="1" applyAlignment="1">
      <alignment horizontal="center" vertical="top" wrapText="1"/>
    </xf>
    <xf numFmtId="178" fontId="20" fillId="54" borderId="0" xfId="2" applyFont="1" applyFill="1">
      <alignment vertical="top"/>
    </xf>
    <xf numFmtId="166" fontId="0" fillId="49" borderId="0" xfId="0" applyNumberFormat="1" applyFont="1" applyFill="1">
      <alignment vertical="top"/>
    </xf>
    <xf numFmtId="166" fontId="34" fillId="0" borderId="0" xfId="0" applyNumberFormat="1" applyFont="1" applyAlignment="1">
      <alignment vertical="top"/>
    </xf>
    <xf numFmtId="178" fontId="37" fillId="0" borderId="0" xfId="1" applyNumberFormat="1" applyFont="1" applyAlignment="1">
      <alignment vertical="top"/>
    </xf>
    <xf numFmtId="166" fontId="37" fillId="0" borderId="0" xfId="1" applyNumberFormat="1" applyFont="1" applyAlignment="1">
      <alignment vertical="top"/>
    </xf>
    <xf numFmtId="0" fontId="41" fillId="0" borderId="0" xfId="61" applyNumberFormat="1" applyFont="1" applyBorder="1" applyAlignment="1">
      <alignment vertical="top"/>
    </xf>
    <xf numFmtId="180" fontId="41" fillId="0" borderId="0" xfId="61" applyFont="1" applyBorder="1" applyAlignment="1">
      <alignment vertical="top"/>
    </xf>
    <xf numFmtId="177" fontId="41" fillId="0" borderId="0" xfId="1" applyNumberFormat="1" applyFont="1" applyBorder="1" applyAlignment="1">
      <alignment vertical="top"/>
    </xf>
    <xf numFmtId="0" fontId="41" fillId="0" borderId="0" xfId="0" applyNumberFormat="1" applyFont="1" applyBorder="1" applyAlignment="1">
      <alignment vertical="top"/>
    </xf>
    <xf numFmtId="170" fontId="41" fillId="0" borderId="0" xfId="0" applyNumberFormat="1" applyFont="1" applyBorder="1" applyAlignment="1">
      <alignment vertical="top"/>
    </xf>
    <xf numFmtId="0" fontId="41" fillId="0" borderId="0" xfId="0" applyNumberFormat="1" applyFont="1">
      <alignment vertical="top"/>
    </xf>
    <xf numFmtId="175" fontId="41" fillId="0" borderId="0" xfId="61" applyNumberFormat="1" applyFont="1" applyBorder="1" applyAlignment="1">
      <alignment vertical="top"/>
    </xf>
    <xf numFmtId="41" fontId="41" fillId="0" borderId="0" xfId="61" applyNumberFormat="1" applyFont="1" applyBorder="1" applyAlignment="1">
      <alignment vertical="top"/>
    </xf>
    <xf numFmtId="175" fontId="41" fillId="0" borderId="0" xfId="0" applyNumberFormat="1" applyFont="1" applyBorder="1" applyAlignment="1">
      <alignment vertical="top"/>
    </xf>
    <xf numFmtId="41" fontId="41" fillId="0" borderId="0" xfId="0" applyNumberFormat="1" applyFont="1" applyBorder="1" applyAlignment="1">
      <alignment vertical="top"/>
    </xf>
    <xf numFmtId="0" fontId="41" fillId="0" borderId="0" xfId="0" applyNumberFormat="1" applyFont="1" applyFill="1">
      <alignment vertical="top"/>
    </xf>
    <xf numFmtId="164" fontId="69" fillId="53" borderId="45" xfId="74" applyFont="1" applyFill="1" applyBorder="1" applyAlignment="1">
      <alignment vertical="top" wrapText="1"/>
    </xf>
    <xf numFmtId="164" fontId="20" fillId="0" borderId="40" xfId="73" applyFont="1" applyFill="1" applyBorder="1" applyAlignment="1">
      <alignment horizontal="center" vertical="top" wrapText="1"/>
    </xf>
    <xf numFmtId="164" fontId="20" fillId="0" borderId="0" xfId="73" applyFont="1" applyFill="1" applyBorder="1" applyAlignment="1">
      <alignment horizontal="center" vertical="top" wrapText="1"/>
    </xf>
  </cellXfs>
  <cellStyles count="77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9" builtinId="27" hidden="1"/>
    <cellStyle name="Calculation" xfId="13" builtinId="22" hidden="1"/>
    <cellStyle name="Check Cell" xfId="15" builtinId="23" hidden="1"/>
    <cellStyle name="Column 1" xfId="66"/>
    <cellStyle name="Column 2 + 3" xfId="67"/>
    <cellStyle name="Column 4" xfId="68"/>
    <cellStyle name="Comma" xfId="1" builtinId="3" customBuiltin="1"/>
    <cellStyle name="Counterflow" xfId="54"/>
    <cellStyle name="DateLong" xfId="60"/>
    <cellStyle name="DateLong 3" xfId="75"/>
    <cellStyle name="DateShort" xfId="61"/>
    <cellStyle name="Documentation" xfId="59"/>
    <cellStyle name="Explanatory Text" xfId="18" builtinId="53" hidden="1"/>
    <cellStyle name="Export" xfId="56"/>
    <cellStyle name="Factor" xfId="62"/>
    <cellStyle name="Good" xfId="8" builtinId="26" hidden="1"/>
    <cellStyle name="Hard coded" xfId="57"/>
    <cellStyle name="Heading 1" xfId="4" builtinId="16" hidden="1"/>
    <cellStyle name="Heading 2" xfId="5" builtinId="17" hidden="1"/>
    <cellStyle name="Heading 3" xfId="6" builtinId="18" hidden="1"/>
    <cellStyle name="Heading 4" xfId="7" builtinId="19" hidden="1"/>
    <cellStyle name="Hyperlink" xfId="70" builtinId="8"/>
    <cellStyle name="Hyperlink 3" xfId="76"/>
    <cellStyle name="Import" xfId="55"/>
    <cellStyle name="Input" xfId="11" builtinId="20" hidden="1"/>
    <cellStyle name="Level 1 Heading" xfId="63"/>
    <cellStyle name="Level 2 Heading" xfId="64"/>
    <cellStyle name="Level 3 Heading" xfId="65"/>
    <cellStyle name="Linked Cell" xfId="14" builtinId="24" hidden="1"/>
    <cellStyle name="Neutral" xfId="10" builtinId="28" hidden="1"/>
    <cellStyle name="Normal" xfId="0" builtinId="0" customBuiltin="1"/>
    <cellStyle name="Normal 2" xfId="69"/>
    <cellStyle name="Normal 3" xfId="73"/>
    <cellStyle name="Normal 3 2" xfId="72"/>
    <cellStyle name="Normal 4" xfId="74"/>
    <cellStyle name="Note" xfId="17" builtinId="10" hidden="1"/>
    <cellStyle name="Output" xfId="12" builtinId="21" hidden="1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Title" xfId="3" builtinId="15" hidden="1"/>
    <cellStyle name="Total" xfId="19" builtinId="25" hidden="1"/>
    <cellStyle name="Warning Text" xfId="16" builtinId="11" customBuiltin="1"/>
    <cellStyle name="WIP" xfId="53"/>
    <cellStyle name="Year" xfId="71"/>
  </cellStyles>
  <dxfs count="2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FFFF99"/>
      <color rgb="FF99CCFF"/>
      <color rgb="FFFF0000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81080</xdr:colOff>
      <xdr:row>2</xdr:row>
      <xdr:rowOff>120380</xdr:rowOff>
    </xdr:from>
    <xdr:to>
      <xdr:col>7</xdr:col>
      <xdr:colOff>2550</xdr:colOff>
      <xdr:row>5</xdr:row>
      <xdr:rowOff>215192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5969" y="536658"/>
          <a:ext cx="2617045" cy="7721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11903</xdr:colOff>
      <xdr:row>34</xdr:row>
      <xdr:rowOff>202402</xdr:rowOff>
    </xdr:from>
    <xdr:to>
      <xdr:col>17</xdr:col>
      <xdr:colOff>-1</xdr:colOff>
      <xdr:row>35</xdr:row>
      <xdr:rowOff>297655</xdr:rowOff>
    </xdr:to>
    <xdr:sp macro="" textlink="">
      <xdr:nvSpPr>
        <xdr:cNvPr id="2" name="AutoShape 3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 rot="10800000">
          <a:off x="6504143" y="6176482"/>
          <a:ext cx="491016" cy="300993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326232</xdr:colOff>
      <xdr:row>20</xdr:row>
      <xdr:rowOff>59532</xdr:rowOff>
    </xdr:from>
    <xdr:to>
      <xdr:col>12</xdr:col>
      <xdr:colOff>2040732</xdr:colOff>
      <xdr:row>22</xdr:row>
      <xdr:rowOff>88107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349592" y="3679032"/>
          <a:ext cx="1714500" cy="363855"/>
        </a:xfrm>
        <a:prstGeom prst="curvedUpArrow">
          <a:avLst>
            <a:gd name="adj1" fmla="val 97297"/>
            <a:gd name="adj2" fmla="val 194595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69057</xdr:colOff>
      <xdr:row>14</xdr:row>
      <xdr:rowOff>88107</xdr:rowOff>
    </xdr:from>
    <xdr:to>
      <xdr:col>12</xdr:col>
      <xdr:colOff>1983582</xdr:colOff>
      <xdr:row>16</xdr:row>
      <xdr:rowOff>116682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 rot="10800000">
          <a:off x="4092417" y="2671287"/>
          <a:ext cx="1914525" cy="363855"/>
        </a:xfrm>
        <a:prstGeom prst="curvedUpArrow">
          <a:avLst>
            <a:gd name="adj1" fmla="val 108649"/>
            <a:gd name="adj2" fmla="val 217297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40481</xdr:colOff>
      <xdr:row>17</xdr:row>
      <xdr:rowOff>130968</xdr:rowOff>
    </xdr:from>
    <xdr:to>
      <xdr:col>11</xdr:col>
      <xdr:colOff>154780</xdr:colOff>
      <xdr:row>19</xdr:row>
      <xdr:rowOff>50006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rrowheads="1"/>
        </xdr:cNvSpPr>
      </xdr:nvSpPr>
      <xdr:spPr bwMode="auto">
        <a:xfrm rot="10800000">
          <a:off x="3195161" y="3224688"/>
          <a:ext cx="800099" cy="277178"/>
        </a:xfrm>
        <a:prstGeom prst="leftArrow">
          <a:avLst>
            <a:gd name="adj1" fmla="val 50000"/>
            <a:gd name="adj2" fmla="val 49167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869157</xdr:colOff>
      <xdr:row>9</xdr:row>
      <xdr:rowOff>116682</xdr:rowOff>
    </xdr:from>
    <xdr:to>
      <xdr:col>18</xdr:col>
      <xdr:colOff>1116807</xdr:colOff>
      <xdr:row>16</xdr:row>
      <xdr:rowOff>97632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rrowheads="1"/>
        </xdr:cNvSpPr>
      </xdr:nvSpPr>
      <xdr:spPr bwMode="auto">
        <a:xfrm rot="5400000">
          <a:off x="7578567" y="2299812"/>
          <a:ext cx="1184910" cy="247650"/>
        </a:xfrm>
        <a:prstGeom prst="leftArrow">
          <a:avLst>
            <a:gd name="adj1" fmla="val 50000"/>
            <a:gd name="adj2" fmla="val 11634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833438</xdr:colOff>
      <xdr:row>9</xdr:row>
      <xdr:rowOff>107157</xdr:rowOff>
    </xdr:from>
    <xdr:to>
      <xdr:col>7</xdr:col>
      <xdr:colOff>1116807</xdr:colOff>
      <xdr:row>16</xdr:row>
      <xdr:rowOff>88107</xdr:rowOff>
    </xdr:to>
    <xdr:sp macro="" textlink="">
      <xdr:nvSpPr>
        <xdr:cNvPr id="7" name="AutoShape 28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rrowheads="1"/>
        </xdr:cNvSpPr>
      </xdr:nvSpPr>
      <xdr:spPr bwMode="auto">
        <a:xfrm rot="-5400000">
          <a:off x="1434228" y="2272427"/>
          <a:ext cx="1184910" cy="283369"/>
        </a:xfrm>
        <a:prstGeom prst="leftArrow">
          <a:avLst>
            <a:gd name="adj1" fmla="val 38463"/>
            <a:gd name="adj2" fmla="val 11632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17</xdr:row>
      <xdr:rowOff>130968</xdr:rowOff>
    </xdr:from>
    <xdr:to>
      <xdr:col>17</xdr:col>
      <xdr:colOff>173832</xdr:colOff>
      <xdr:row>19</xdr:row>
      <xdr:rowOff>50006</xdr:rowOff>
    </xdr:to>
    <xdr:sp macro="" textlink="">
      <xdr:nvSpPr>
        <xdr:cNvPr id="8" name="AutoShape 39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rrowheads="1"/>
        </xdr:cNvSpPr>
      </xdr:nvSpPr>
      <xdr:spPr bwMode="auto">
        <a:xfrm rot="10800000">
          <a:off x="6174105" y="3224688"/>
          <a:ext cx="994887" cy="277178"/>
        </a:xfrm>
        <a:prstGeom prst="leftArrow">
          <a:avLst>
            <a:gd name="adj1" fmla="val 50000"/>
            <a:gd name="adj2" fmla="val 55000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23812</xdr:colOff>
      <xdr:row>34</xdr:row>
      <xdr:rowOff>214309</xdr:rowOff>
    </xdr:from>
    <xdr:to>
      <xdr:col>10</xdr:col>
      <xdr:colOff>0</xdr:colOff>
      <xdr:row>35</xdr:row>
      <xdr:rowOff>238124</xdr:rowOff>
    </xdr:to>
    <xdr:sp macro="" textlink="">
      <xdr:nvSpPr>
        <xdr:cNvPr id="9" name="AutoShape 38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rrowheads="1"/>
        </xdr:cNvSpPr>
      </xdr:nvSpPr>
      <xdr:spPr bwMode="auto">
        <a:xfrm rot="10800000">
          <a:off x="3361372" y="6180769"/>
          <a:ext cx="296228" cy="237175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wat.sharepoint.com/sites/rms/pr-pr19/FD/CMI/Bioresources/Bioresources-Revenue-Reconciliation-Model-December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odel formatting"/>
      <sheetName val="ToC"/>
      <sheetName val="InputsR"/>
      <sheetName val="InputsC"/>
      <sheetName val="Time"/>
      <sheetName val="Index"/>
      <sheetName val="Calc"/>
      <sheetName val="Outputs"/>
      <sheetName val="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F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fwat.gov.uk/publication/delivering-water-2020-final-methodology-2019-price-review/" TargetMode="External"/><Relationship Id="rId2" Type="http://schemas.openxmlformats.org/officeDocument/2006/relationships/hyperlink" Target="mailto:pr19@ofwat.gov.uk" TargetMode="External"/><Relationship Id="rId1" Type="http://schemas.openxmlformats.org/officeDocument/2006/relationships/hyperlink" Target="mailto:pr19@ofwat.gov.u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96"/>
  <sheetViews>
    <sheetView showGridLines="0" tabSelected="1" zoomScale="90" zoomScaleNormal="90" workbookViewId="0"/>
  </sheetViews>
  <sheetFormatPr defaultColWidth="0" defaultRowHeight="14.25" zeroHeight="1"/>
  <cols>
    <col min="1" max="1" width="2" style="198" customWidth="1"/>
    <col min="2" max="2" width="2.140625" style="198" customWidth="1"/>
    <col min="3" max="3" width="34.5703125" style="198" customWidth="1"/>
    <col min="4" max="4" width="14.7109375" style="198" customWidth="1"/>
    <col min="5" max="5" width="28.28515625" style="198" customWidth="1"/>
    <col min="6" max="6" width="50.5703125" style="198" customWidth="1"/>
    <col min="7" max="7" width="39.7109375" style="198" customWidth="1"/>
    <col min="8" max="8" width="1.140625" style="198" customWidth="1"/>
    <col min="9" max="9" width="57.85546875" hidden="1" customWidth="1"/>
    <col min="10" max="16384" width="8.85546875" style="198" hidden="1"/>
  </cols>
  <sheetData>
    <row r="1" spans="1:9" s="405" customFormat="1" ht="30.75" thickBot="1">
      <c r="A1" s="403" t="str">
        <f ca="1" xml:space="preserve"> RIGHT(CELL("filename", $A$1), LEN(CELL("filename", $A$1)) - SEARCH("]", CELL("filename", $A$1)))</f>
        <v>Cover</v>
      </c>
      <c r="B1" s="403"/>
      <c r="C1" s="404"/>
      <c r="D1" s="403"/>
      <c r="E1" s="403"/>
      <c r="F1" s="403"/>
      <c r="G1" s="403"/>
      <c r="H1" s="403"/>
      <c r="I1" s="66"/>
    </row>
    <row r="2" spans="1:9" s="409" customFormat="1" ht="5.0999999999999996" customHeight="1">
      <c r="A2" s="406"/>
      <c r="B2" s="406"/>
      <c r="C2" s="407"/>
      <c r="D2" s="406"/>
      <c r="E2" s="406"/>
      <c r="F2" s="406"/>
      <c r="G2" s="408"/>
      <c r="H2" s="408"/>
      <c r="I2" s="66"/>
    </row>
    <row r="3" spans="1:9" s="413" customFormat="1" ht="18" customHeight="1">
      <c r="A3" s="410"/>
      <c r="B3" s="410"/>
      <c r="C3" s="411" t="s">
        <v>0</v>
      </c>
      <c r="D3" s="412" t="s">
        <v>1</v>
      </c>
      <c r="E3" s="412"/>
      <c r="F3" s="410"/>
      <c r="I3" s="66"/>
    </row>
    <row r="4" spans="1:9" s="409" customFormat="1" ht="18" customHeight="1">
      <c r="A4" s="412"/>
      <c r="B4" s="412"/>
      <c r="C4" s="411" t="s">
        <v>2</v>
      </c>
      <c r="D4" s="412" t="str">
        <f ca="1" xml:space="preserve"> LEFT(D5, FIND(".", D5, 1) - 1)</f>
        <v>PR19-Water-trading-incentive-model-December 2019</v>
      </c>
      <c r="E4" s="412"/>
      <c r="F4" s="412"/>
      <c r="I4" s="66"/>
    </row>
    <row r="5" spans="1:9" s="409" customFormat="1" ht="18" customHeight="1">
      <c r="A5" s="412"/>
      <c r="B5" s="412"/>
      <c r="C5" s="411" t="s">
        <v>3</v>
      </c>
      <c r="D5" s="412" t="str">
        <f ca="1" xml:space="preserve"> MID(CELL("filename"), FIND("[", CELL("filename"), 1) + 1, FIND("]", CELL("filename"), 1) - FIND("[", CELL("filename"), 1) - 1)</f>
        <v>PR19-Water-trading-incentive-model-December 2019.xlsx</v>
      </c>
      <c r="E5" s="412"/>
      <c r="F5" s="412"/>
      <c r="I5" s="66"/>
    </row>
    <row r="6" spans="1:9" s="409" customFormat="1" ht="18" customHeight="1">
      <c r="A6" s="412"/>
      <c r="B6" s="412"/>
      <c r="C6" s="411" t="s">
        <v>4</v>
      </c>
      <c r="D6" s="414">
        <v>43815</v>
      </c>
      <c r="E6" s="412"/>
      <c r="F6" s="412"/>
      <c r="I6" s="66"/>
    </row>
    <row r="7" spans="1:9" s="409" customFormat="1" ht="18" customHeight="1">
      <c r="A7" s="412"/>
      <c r="B7" s="412"/>
      <c r="C7" s="411" t="s">
        <v>5</v>
      </c>
      <c r="D7" s="412" t="s">
        <v>6</v>
      </c>
      <c r="E7" s="412"/>
      <c r="F7" s="412"/>
      <c r="I7" s="66"/>
    </row>
    <row r="8" spans="1:9" s="409" customFormat="1" ht="18" customHeight="1">
      <c r="A8" s="412"/>
      <c r="B8" s="412"/>
      <c r="C8" s="411" t="s">
        <v>7</v>
      </c>
      <c r="D8" s="415" t="s">
        <v>8</v>
      </c>
      <c r="E8" s="412"/>
      <c r="F8" s="412"/>
      <c r="I8" s="66"/>
    </row>
    <row r="9" spans="1:9" s="409" customFormat="1" ht="5.0999999999999996" customHeight="1">
      <c r="A9" s="416"/>
      <c r="B9" s="416"/>
      <c r="C9" s="417"/>
      <c r="D9" s="416"/>
      <c r="E9" s="416"/>
      <c r="F9" s="416"/>
      <c r="G9" s="416"/>
      <c r="H9" s="416"/>
      <c r="I9" s="66"/>
    </row>
    <row r="10" spans="1:9" s="420" customFormat="1" ht="5.0999999999999996" customHeight="1">
      <c r="A10" s="418"/>
      <c r="B10" s="418"/>
      <c r="C10" s="419"/>
      <c r="D10" s="418"/>
      <c r="E10" s="418"/>
      <c r="F10" s="418"/>
      <c r="G10" s="418"/>
      <c r="H10" s="418"/>
      <c r="I10" s="66"/>
    </row>
    <row r="11" spans="1:9" s="420" customFormat="1" ht="18" customHeight="1">
      <c r="A11" s="418"/>
      <c r="B11" s="418"/>
      <c r="C11" s="419" t="s">
        <v>9</v>
      </c>
      <c r="D11" s="421" t="s">
        <v>10</v>
      </c>
      <c r="E11" s="421"/>
      <c r="F11" s="421"/>
      <c r="G11" s="421"/>
      <c r="H11" s="421"/>
      <c r="I11" s="66"/>
    </row>
    <row r="12" spans="1:9" s="420" customFormat="1" ht="18" customHeight="1">
      <c r="A12" s="418"/>
      <c r="B12" s="418"/>
      <c r="C12" s="419"/>
      <c r="D12" s="421"/>
      <c r="E12" s="421"/>
      <c r="F12" s="421"/>
      <c r="G12" s="421"/>
      <c r="H12" s="421"/>
      <c r="I12" s="66"/>
    </row>
    <row r="13" spans="1:9" s="420" customFormat="1" ht="18" customHeight="1">
      <c r="A13" s="418"/>
      <c r="B13" s="418"/>
      <c r="C13" s="419"/>
      <c r="D13" s="421"/>
      <c r="E13" s="421"/>
      <c r="F13" s="421"/>
      <c r="G13" s="421"/>
      <c r="H13" s="421"/>
      <c r="I13" s="66"/>
    </row>
    <row r="14" spans="1:9" s="420" customFormat="1" ht="18" customHeight="1">
      <c r="A14" s="418"/>
      <c r="B14" s="418"/>
      <c r="C14" s="419"/>
      <c r="D14" s="421" t="s">
        <v>11</v>
      </c>
      <c r="E14" s="422" t="s">
        <v>12</v>
      </c>
      <c r="F14" s="421"/>
      <c r="G14" s="421"/>
      <c r="H14" s="421"/>
      <c r="I14" s="66"/>
    </row>
    <row r="15" spans="1:9" s="420" customFormat="1" ht="18" customHeight="1">
      <c r="A15" s="418"/>
      <c r="B15" s="418"/>
      <c r="C15" s="419"/>
      <c r="D15" s="421"/>
      <c r="E15" s="422"/>
      <c r="F15" s="421"/>
      <c r="G15" s="421"/>
      <c r="H15" s="421"/>
      <c r="I15" s="66"/>
    </row>
    <row r="16" spans="1:9" s="420" customFormat="1" ht="18" customHeight="1">
      <c r="A16" s="418"/>
      <c r="B16" s="418"/>
      <c r="C16" s="419"/>
      <c r="D16" s="421"/>
      <c r="E16" s="423"/>
      <c r="F16" s="421"/>
      <c r="G16" s="421"/>
      <c r="H16" s="421"/>
      <c r="I16" s="66"/>
    </row>
    <row r="17" spans="1:9" s="420" customFormat="1" ht="18" customHeight="1">
      <c r="A17" s="418"/>
      <c r="B17" s="418"/>
      <c r="C17" s="419" t="s">
        <v>13</v>
      </c>
      <c r="D17" s="424"/>
      <c r="E17" s="424"/>
      <c r="F17" s="424"/>
      <c r="G17" s="424"/>
      <c r="H17" s="424"/>
      <c r="I17" s="66"/>
    </row>
    <row r="18" spans="1:9" s="420" customFormat="1" ht="14.45" customHeight="1">
      <c r="A18" s="418"/>
      <c r="B18" s="418"/>
      <c r="C18" s="419"/>
      <c r="D18" s="424"/>
      <c r="E18" s="424"/>
      <c r="F18" s="424"/>
      <c r="G18" s="424"/>
      <c r="H18" s="424"/>
      <c r="I18" s="66"/>
    </row>
    <row r="19" spans="1:9" s="420" customFormat="1" ht="18" customHeight="1">
      <c r="A19" s="418"/>
      <c r="B19" s="418"/>
      <c r="C19" s="419"/>
      <c r="D19" s="425" t="s">
        <v>14</v>
      </c>
      <c r="E19" s="426"/>
      <c r="F19" s="427" t="s">
        <v>15</v>
      </c>
      <c r="G19" s="427" t="s">
        <v>16</v>
      </c>
      <c r="H19" s="421"/>
      <c r="I19" s="66"/>
    </row>
    <row r="20" spans="1:9" s="420" customFormat="1" ht="33">
      <c r="A20" s="418"/>
      <c r="B20" s="418"/>
      <c r="C20" s="419"/>
      <c r="D20" s="572" t="s">
        <v>17</v>
      </c>
      <c r="E20" s="572"/>
      <c r="F20" s="554" t="s">
        <v>18</v>
      </c>
      <c r="G20" s="428"/>
      <c r="H20" s="421"/>
      <c r="I20" s="66"/>
    </row>
    <row r="21" spans="1:9" s="420" customFormat="1" ht="33">
      <c r="A21" s="418"/>
      <c r="B21" s="418"/>
      <c r="C21" s="419"/>
      <c r="D21" s="572" t="s">
        <v>19</v>
      </c>
      <c r="E21" s="572"/>
      <c r="F21" s="554" t="s">
        <v>20</v>
      </c>
      <c r="G21" s="428"/>
      <c r="H21" s="421"/>
      <c r="I21" s="66"/>
    </row>
    <row r="22" spans="1:9" s="420" customFormat="1" ht="5.0999999999999996" customHeight="1">
      <c r="A22" s="418"/>
      <c r="B22" s="418"/>
      <c r="C22" s="419"/>
      <c r="D22" s="421"/>
      <c r="E22" s="421"/>
      <c r="F22" s="421"/>
      <c r="G22" s="421"/>
      <c r="H22" s="421"/>
      <c r="I22" s="66"/>
    </row>
    <row r="23" spans="1:9" s="420" customFormat="1" ht="18" customHeight="1">
      <c r="A23" s="418"/>
      <c r="B23" s="418"/>
      <c r="C23" s="419"/>
      <c r="E23" s="421"/>
      <c r="F23" s="421"/>
      <c r="G23" s="421"/>
      <c r="H23" s="421"/>
      <c r="I23" s="66"/>
    </row>
    <row r="24" spans="1:9" s="420" customFormat="1" ht="18" customHeight="1">
      <c r="A24" s="418"/>
      <c r="B24" s="418"/>
      <c r="C24" s="419" t="s">
        <v>21</v>
      </c>
      <c r="D24" s="421" t="s">
        <v>22</v>
      </c>
      <c r="E24" s="421"/>
      <c r="F24" s="421"/>
      <c r="G24" s="421"/>
      <c r="H24" s="421"/>
      <c r="I24" s="66"/>
    </row>
    <row r="25" spans="1:9" s="420" customFormat="1" ht="18" customHeight="1">
      <c r="A25" s="418"/>
      <c r="B25" s="418"/>
      <c r="C25" s="419"/>
      <c r="D25" s="421"/>
      <c r="E25" s="421"/>
      <c r="F25" s="421"/>
      <c r="G25" s="421"/>
      <c r="H25" s="421"/>
      <c r="I25" s="66"/>
    </row>
    <row r="26" spans="1:9" s="420" customFormat="1" ht="16.350000000000001" customHeight="1">
      <c r="A26" s="418"/>
      <c r="B26" s="418"/>
      <c r="C26" s="419" t="s">
        <v>23</v>
      </c>
      <c r="D26" s="421" t="s">
        <v>24</v>
      </c>
      <c r="E26" s="421"/>
      <c r="F26" s="421"/>
      <c r="G26" s="421"/>
      <c r="H26" s="421"/>
      <c r="I26" s="66"/>
    </row>
    <row r="27" spans="1:9" s="420" customFormat="1" ht="18" customHeight="1">
      <c r="A27" s="418"/>
      <c r="B27" s="418"/>
      <c r="C27" s="419"/>
      <c r="D27" s="429" t="s">
        <v>8</v>
      </c>
      <c r="E27" s="421"/>
      <c r="F27" s="430"/>
      <c r="G27" s="421"/>
      <c r="H27" s="421"/>
      <c r="I27" s="66"/>
    </row>
    <row r="28" spans="1:9" s="420" customFormat="1" ht="10.35" customHeight="1">
      <c r="A28" s="418"/>
      <c r="B28" s="418"/>
      <c r="C28" s="419"/>
      <c r="D28" s="430"/>
      <c r="E28" s="421"/>
      <c r="F28" s="430"/>
      <c r="G28" s="421"/>
      <c r="H28" s="421"/>
      <c r="I28" s="66"/>
    </row>
    <row r="29" spans="1:9" s="420" customFormat="1" ht="18" customHeight="1">
      <c r="A29" s="418"/>
      <c r="B29" s="418"/>
      <c r="C29" s="419" t="s">
        <v>25</v>
      </c>
      <c r="D29" s="430"/>
      <c r="E29" s="421"/>
      <c r="F29" s="430"/>
      <c r="G29" s="421"/>
      <c r="H29" s="421"/>
      <c r="I29" s="66"/>
    </row>
    <row r="30" spans="1:9" s="420" customFormat="1" ht="12.75" customHeight="1">
      <c r="A30" s="418"/>
      <c r="B30" s="418"/>
      <c r="C30" s="419"/>
      <c r="D30" s="431">
        <f xml:space="preserve"> [1]Checks!$F$9</f>
        <v>0</v>
      </c>
      <c r="E30" s="432" t="s">
        <v>25</v>
      </c>
      <c r="F30" s="421"/>
      <c r="G30" s="421"/>
      <c r="H30" s="421"/>
      <c r="I30" s="66"/>
    </row>
    <row r="31" spans="1:9" s="420" customFormat="1" ht="14.45" customHeight="1">
      <c r="A31" s="418"/>
      <c r="B31" s="418"/>
      <c r="C31" s="419"/>
      <c r="D31" s="419"/>
      <c r="E31" s="433"/>
      <c r="F31" s="418"/>
      <c r="G31" s="418"/>
      <c r="H31" s="418"/>
      <c r="I31" s="66"/>
    </row>
    <row r="32" spans="1:9" s="437" customFormat="1" ht="12.75" customHeight="1">
      <c r="A32" s="434" t="s">
        <v>26</v>
      </c>
      <c r="B32" s="435"/>
      <c r="C32" s="436"/>
      <c r="D32" s="435"/>
      <c r="E32" s="435"/>
      <c r="F32" s="435"/>
      <c r="G32" s="435"/>
      <c r="H32" s="435"/>
      <c r="I32" s="66"/>
    </row>
    <row r="33" spans="1:8" hidden="1">
      <c r="A33" s="199"/>
      <c r="B33" s="200"/>
      <c r="C33" s="199"/>
      <c r="D33" s="199"/>
      <c r="E33" s="199"/>
      <c r="F33" s="199"/>
      <c r="G33" s="199"/>
      <c r="H33" s="199"/>
    </row>
    <row r="34" spans="1:8" hidden="1">
      <c r="A34" s="199"/>
      <c r="B34" s="199"/>
      <c r="C34" s="199"/>
      <c r="D34" s="199"/>
      <c r="E34" s="199"/>
      <c r="F34" s="199"/>
      <c r="G34" s="199"/>
      <c r="H34" s="199"/>
    </row>
    <row r="35" spans="1:8" hidden="1">
      <c r="A35" s="199"/>
      <c r="B35" s="199"/>
      <c r="C35" s="199"/>
      <c r="D35" s="199"/>
      <c r="E35" s="199"/>
      <c r="F35" s="199"/>
      <c r="G35" s="199"/>
      <c r="H35" s="199"/>
    </row>
    <row r="36" spans="1:8" ht="15" hidden="1">
      <c r="A36" s="199"/>
      <c r="B36" s="199"/>
      <c r="C36" s="201"/>
      <c r="D36" s="199"/>
      <c r="E36" s="199"/>
      <c r="F36" s="199"/>
      <c r="G36" s="199"/>
      <c r="H36" s="199"/>
    </row>
    <row r="37" spans="1:8" hidden="1">
      <c r="A37" s="199"/>
      <c r="B37" s="199"/>
      <c r="C37" s="199"/>
      <c r="D37" s="199"/>
      <c r="E37" s="199"/>
      <c r="F37" s="199"/>
      <c r="G37" s="199"/>
      <c r="H37" s="199"/>
    </row>
    <row r="38" spans="1:8" hidden="1">
      <c r="A38" s="199"/>
      <c r="B38" s="199"/>
      <c r="C38" s="199"/>
      <c r="D38" s="199"/>
      <c r="E38" s="199"/>
      <c r="F38" s="199"/>
      <c r="G38" s="199"/>
      <c r="H38" s="199"/>
    </row>
    <row r="39" spans="1:8" hidden="1">
      <c r="A39" s="199"/>
      <c r="B39" s="199"/>
      <c r="C39" s="199"/>
      <c r="D39" s="199"/>
      <c r="E39" s="199"/>
      <c r="F39" s="199"/>
      <c r="G39" s="199"/>
      <c r="H39" s="199"/>
    </row>
    <row r="40" spans="1:8" hidden="1">
      <c r="A40" s="199"/>
      <c r="B40" s="199"/>
      <c r="C40" s="199"/>
      <c r="D40" s="199"/>
      <c r="E40" s="199"/>
      <c r="F40" s="199"/>
      <c r="G40" s="199"/>
      <c r="H40" s="199"/>
    </row>
    <row r="41" spans="1:8" hidden="1">
      <c r="A41" s="199"/>
      <c r="B41" s="199"/>
      <c r="C41" s="199"/>
      <c r="D41" s="199"/>
      <c r="E41" s="199"/>
      <c r="F41" s="199"/>
      <c r="G41" s="199"/>
      <c r="H41" s="199"/>
    </row>
    <row r="42" spans="1:8" hidden="1">
      <c r="A42" s="199"/>
      <c r="B42" s="199"/>
      <c r="C42" s="199"/>
      <c r="D42" s="199"/>
      <c r="E42" s="199"/>
      <c r="F42" s="199"/>
      <c r="G42" s="199"/>
      <c r="H42" s="199"/>
    </row>
    <row r="43" spans="1:8" hidden="1">
      <c r="A43" s="199"/>
      <c r="B43" s="199"/>
      <c r="C43" s="199"/>
      <c r="D43" s="199"/>
      <c r="E43" s="199"/>
      <c r="F43" s="199"/>
      <c r="G43" s="199"/>
      <c r="H43" s="199"/>
    </row>
    <row r="44" spans="1:8" hidden="1">
      <c r="A44" s="199"/>
      <c r="B44" s="199"/>
      <c r="C44" s="199"/>
      <c r="D44" s="199"/>
      <c r="E44" s="199"/>
      <c r="F44" s="199"/>
      <c r="G44" s="199"/>
      <c r="H44" s="199"/>
    </row>
    <row r="45" spans="1:8" hidden="1">
      <c r="A45" s="199"/>
      <c r="B45" s="199"/>
      <c r="C45" s="202"/>
      <c r="D45" s="199"/>
      <c r="E45" s="199"/>
      <c r="F45" s="199"/>
      <c r="G45" s="199"/>
      <c r="H45" s="199"/>
    </row>
    <row r="46" spans="1:8" hidden="1">
      <c r="A46" s="199"/>
      <c r="B46" s="199"/>
      <c r="C46" s="199"/>
      <c r="D46" s="199"/>
      <c r="E46" s="199"/>
      <c r="F46" s="199"/>
      <c r="G46" s="199"/>
      <c r="H46" s="199"/>
    </row>
    <row r="47" spans="1:8" hidden="1">
      <c r="A47" s="199"/>
      <c r="B47" s="199"/>
      <c r="C47" s="199"/>
      <c r="D47" s="199"/>
      <c r="E47" s="199"/>
      <c r="F47" s="199"/>
      <c r="G47" s="199"/>
      <c r="H47" s="199"/>
    </row>
    <row r="48" spans="1:8" hidden="1">
      <c r="A48" s="199"/>
      <c r="B48" s="200"/>
      <c r="C48" s="199"/>
      <c r="D48" s="199"/>
      <c r="E48" s="199"/>
      <c r="F48" s="199"/>
      <c r="G48" s="199"/>
      <c r="H48" s="199"/>
    </row>
    <row r="49" spans="1:8" hidden="1">
      <c r="A49" s="199"/>
      <c r="B49" s="199"/>
      <c r="C49" s="199"/>
      <c r="D49" s="199"/>
      <c r="E49" s="199"/>
      <c r="F49" s="199"/>
      <c r="G49" s="199"/>
      <c r="H49" s="199"/>
    </row>
    <row r="50" spans="1:8" hidden="1">
      <c r="A50" s="199"/>
      <c r="B50" s="199"/>
      <c r="C50" s="199"/>
      <c r="D50" s="199"/>
      <c r="E50" s="199"/>
      <c r="F50" s="199"/>
      <c r="G50" s="199"/>
      <c r="H50" s="199"/>
    </row>
    <row r="51" spans="1:8" hidden="1">
      <c r="A51" s="199"/>
      <c r="B51" s="199"/>
      <c r="C51" s="199"/>
      <c r="D51" s="199"/>
      <c r="E51" s="199"/>
      <c r="F51" s="199"/>
      <c r="G51" s="199"/>
      <c r="H51" s="199"/>
    </row>
    <row r="52" spans="1:8" hidden="1">
      <c r="A52" s="199"/>
      <c r="B52" s="199"/>
      <c r="C52" s="199"/>
      <c r="D52" s="199"/>
      <c r="E52" s="199"/>
      <c r="F52" s="199"/>
      <c r="G52" s="199"/>
      <c r="H52" s="199"/>
    </row>
    <row r="53" spans="1:8" hidden="1">
      <c r="A53" s="199"/>
      <c r="B53" s="199"/>
      <c r="C53" s="199"/>
      <c r="D53" s="199"/>
      <c r="E53" s="199"/>
      <c r="F53" s="199"/>
      <c r="G53" s="199"/>
      <c r="H53" s="199"/>
    </row>
    <row r="54" spans="1:8" hidden="1">
      <c r="A54" s="199"/>
      <c r="B54" s="199"/>
      <c r="C54" s="199"/>
      <c r="D54" s="199"/>
      <c r="E54" s="199"/>
      <c r="F54" s="199"/>
      <c r="G54" s="199"/>
      <c r="H54" s="199"/>
    </row>
    <row r="55" spans="1:8" hidden="1">
      <c r="A55" s="199"/>
      <c r="B55" s="199"/>
      <c r="C55" s="199"/>
      <c r="D55" s="199"/>
      <c r="E55" s="199"/>
      <c r="F55" s="199"/>
      <c r="G55" s="199"/>
      <c r="H55" s="199"/>
    </row>
    <row r="56" spans="1:8" hidden="1">
      <c r="A56" s="199"/>
      <c r="B56" s="199"/>
      <c r="C56" s="202"/>
      <c r="D56" s="199"/>
      <c r="E56" s="199"/>
      <c r="F56" s="199"/>
      <c r="G56" s="199"/>
      <c r="H56" s="199"/>
    </row>
    <row r="57" spans="1:8" hidden="1">
      <c r="A57" s="199"/>
      <c r="B57" s="199"/>
      <c r="C57" s="199"/>
      <c r="D57" s="199"/>
      <c r="E57" s="199"/>
      <c r="F57" s="199"/>
      <c r="G57" s="199"/>
      <c r="H57" s="199"/>
    </row>
    <row r="58" spans="1:8" hidden="1">
      <c r="A58" s="199"/>
      <c r="B58" s="199"/>
      <c r="C58" s="199"/>
      <c r="D58" s="199"/>
      <c r="E58" s="199"/>
      <c r="F58" s="199"/>
      <c r="G58" s="199"/>
      <c r="H58" s="199"/>
    </row>
    <row r="59" spans="1:8" hidden="1">
      <c r="A59" s="199"/>
      <c r="B59" s="199"/>
      <c r="C59" s="199"/>
      <c r="D59" s="199"/>
      <c r="E59" s="199"/>
      <c r="F59" s="199"/>
      <c r="G59" s="199"/>
      <c r="H59" s="199"/>
    </row>
    <row r="60" spans="1:8" hidden="1">
      <c r="A60" s="199"/>
      <c r="B60" s="199"/>
      <c r="C60" s="199"/>
      <c r="D60" s="199"/>
      <c r="E60" s="199"/>
      <c r="F60" s="199"/>
      <c r="G60" s="199"/>
      <c r="H60" s="199"/>
    </row>
    <row r="61" spans="1:8" hidden="1">
      <c r="A61" s="199"/>
      <c r="B61" s="199"/>
      <c r="C61" s="199"/>
      <c r="D61" s="199"/>
      <c r="E61" s="199"/>
      <c r="F61" s="199"/>
      <c r="G61" s="199"/>
      <c r="H61" s="199"/>
    </row>
    <row r="62" spans="1:8" hidden="1">
      <c r="A62" s="199"/>
      <c r="B62" s="199"/>
      <c r="C62" s="199"/>
      <c r="D62" s="199"/>
      <c r="E62" s="199"/>
      <c r="F62" s="199"/>
      <c r="G62" s="199"/>
      <c r="H62" s="199"/>
    </row>
    <row r="63" spans="1:8" hidden="1">
      <c r="A63" s="199"/>
      <c r="B63" s="199"/>
      <c r="C63" s="199"/>
      <c r="D63" s="199"/>
      <c r="E63" s="199"/>
      <c r="F63" s="199"/>
      <c r="G63" s="199"/>
      <c r="H63" s="199"/>
    </row>
    <row r="64" spans="1:8" hidden="1">
      <c r="A64" s="199"/>
      <c r="B64" s="199"/>
      <c r="C64" s="202"/>
      <c r="D64" s="199"/>
      <c r="E64" s="199"/>
      <c r="F64" s="199"/>
      <c r="G64" s="199"/>
      <c r="H64" s="199"/>
    </row>
    <row r="65" spans="1:8" hidden="1">
      <c r="A65" s="199"/>
      <c r="B65" s="199"/>
      <c r="C65" s="199"/>
      <c r="D65" s="199"/>
      <c r="E65" s="199"/>
      <c r="F65" s="199"/>
      <c r="G65" s="199"/>
      <c r="H65" s="199"/>
    </row>
    <row r="66" spans="1:8" hidden="1">
      <c r="A66" s="199"/>
      <c r="B66" s="551"/>
      <c r="C66" s="199"/>
      <c r="D66" s="199"/>
      <c r="E66" s="199"/>
      <c r="F66" s="199"/>
      <c r="G66" s="199"/>
      <c r="H66" s="199"/>
    </row>
    <row r="67" spans="1:8" hidden="1">
      <c r="A67" s="199"/>
      <c r="B67" s="551"/>
      <c r="C67" s="199"/>
      <c r="D67" s="199"/>
      <c r="E67" s="199"/>
      <c r="F67" s="199"/>
      <c r="G67" s="199"/>
      <c r="H67" s="199"/>
    </row>
    <row r="68" spans="1:8" hidden="1">
      <c r="A68" s="199"/>
      <c r="B68" s="551"/>
      <c r="C68" s="199"/>
      <c r="D68" s="199"/>
      <c r="E68" s="199"/>
      <c r="F68" s="199"/>
      <c r="G68" s="199"/>
      <c r="H68" s="199"/>
    </row>
    <row r="69" spans="1:8" hidden="1">
      <c r="A69" s="199"/>
      <c r="B69" s="551"/>
      <c r="C69" s="199"/>
      <c r="D69" s="199"/>
      <c r="E69" s="199"/>
      <c r="F69" s="199"/>
      <c r="G69" s="199"/>
      <c r="H69" s="199"/>
    </row>
    <row r="70" spans="1:8" hidden="1">
      <c r="A70" s="199"/>
      <c r="B70" s="199"/>
      <c r="C70" s="199"/>
      <c r="D70" s="199"/>
      <c r="E70" s="199"/>
      <c r="F70" s="199"/>
      <c r="G70" s="199"/>
      <c r="H70" s="199"/>
    </row>
    <row r="71" spans="1:8" hidden="1">
      <c r="A71" s="552"/>
      <c r="B71" s="552"/>
      <c r="C71" s="552"/>
      <c r="D71" s="552"/>
      <c r="E71" s="552"/>
      <c r="F71" s="552"/>
      <c r="G71" s="552"/>
      <c r="H71" s="552"/>
    </row>
    <row r="72" spans="1:8" hidden="1">
      <c r="A72" s="552"/>
      <c r="B72" s="552"/>
      <c r="C72" s="552"/>
      <c r="D72" s="552"/>
      <c r="E72" s="552"/>
      <c r="F72" s="552"/>
      <c r="G72" s="552"/>
      <c r="H72" s="552"/>
    </row>
    <row r="73" spans="1:8" hidden="1">
      <c r="A73" s="552"/>
      <c r="B73" s="552"/>
      <c r="C73" s="552"/>
      <c r="D73" s="552"/>
      <c r="E73" s="552"/>
      <c r="F73" s="552"/>
      <c r="G73" s="552"/>
      <c r="H73" s="552"/>
    </row>
    <row r="74" spans="1:8" hidden="1">
      <c r="A74" s="552"/>
      <c r="B74" s="552"/>
      <c r="C74" s="552"/>
      <c r="D74" s="552"/>
      <c r="E74" s="552"/>
      <c r="F74" s="552"/>
      <c r="G74" s="552"/>
      <c r="H74" s="552"/>
    </row>
    <row r="75" spans="1:8" hidden="1">
      <c r="A75" s="552"/>
      <c r="B75" s="552"/>
      <c r="C75" s="552"/>
      <c r="D75" s="552"/>
      <c r="E75" s="552"/>
      <c r="F75" s="552"/>
      <c r="G75" s="552"/>
      <c r="H75" s="552"/>
    </row>
    <row r="76" spans="1:8" hidden="1">
      <c r="A76" s="552"/>
      <c r="B76" s="552"/>
      <c r="C76" s="552"/>
      <c r="D76" s="552"/>
      <c r="E76" s="552"/>
      <c r="F76" s="552"/>
      <c r="G76" s="552"/>
      <c r="H76" s="552"/>
    </row>
    <row r="77" spans="1:8" hidden="1">
      <c r="A77" s="552"/>
      <c r="B77" s="552"/>
      <c r="C77" s="552"/>
      <c r="D77" s="552"/>
      <c r="E77" s="552"/>
      <c r="F77" s="552"/>
      <c r="G77" s="552"/>
      <c r="H77" s="552"/>
    </row>
    <row r="78" spans="1:8" hidden="1">
      <c r="A78" s="552"/>
      <c r="B78" s="552"/>
      <c r="C78" s="552"/>
      <c r="D78" s="552"/>
      <c r="E78" s="552"/>
      <c r="F78" s="552"/>
      <c r="G78" s="552"/>
      <c r="H78" s="552"/>
    </row>
    <row r="79" spans="1:8" hidden="1">
      <c r="A79" s="552"/>
      <c r="B79" s="552"/>
      <c r="C79" s="552"/>
      <c r="D79" s="552"/>
      <c r="E79" s="552"/>
      <c r="F79" s="552"/>
      <c r="G79" s="552"/>
      <c r="H79" s="552"/>
    </row>
    <row r="80" spans="1:8" hidden="1">
      <c r="A80" s="552"/>
      <c r="B80" s="552"/>
      <c r="C80" s="552"/>
      <c r="D80" s="552"/>
      <c r="E80" s="552"/>
      <c r="F80" s="552"/>
      <c r="G80" s="552"/>
      <c r="H80" s="552"/>
    </row>
    <row r="81" spans="1:8" hidden="1">
      <c r="A81" s="552"/>
      <c r="B81" s="552"/>
      <c r="C81" s="552"/>
      <c r="D81" s="552"/>
      <c r="E81" s="552"/>
      <c r="F81" s="552"/>
      <c r="G81" s="552"/>
      <c r="H81" s="552"/>
    </row>
    <row r="82" spans="1:8" hidden="1">
      <c r="A82" s="552"/>
      <c r="B82" s="552"/>
      <c r="C82" s="552"/>
      <c r="D82" s="552"/>
      <c r="E82" s="552"/>
      <c r="F82" s="552"/>
      <c r="G82" s="552"/>
      <c r="H82" s="552"/>
    </row>
    <row r="83" spans="1:8" hidden="1">
      <c r="A83" s="552"/>
      <c r="B83" s="552"/>
      <c r="C83" s="552"/>
      <c r="D83" s="552"/>
      <c r="E83" s="552"/>
      <c r="F83" s="552"/>
      <c r="G83" s="552"/>
      <c r="H83" s="552"/>
    </row>
    <row r="84" spans="1:8" hidden="1">
      <c r="A84" s="552"/>
      <c r="B84" s="552"/>
      <c r="C84" s="552"/>
      <c r="D84" s="552"/>
      <c r="E84" s="552"/>
      <c r="F84" s="552"/>
      <c r="G84" s="552"/>
      <c r="H84" s="552"/>
    </row>
    <row r="85" spans="1:8" hidden="1">
      <c r="A85" s="552"/>
      <c r="B85" s="552"/>
      <c r="C85" s="552"/>
      <c r="D85" s="552"/>
      <c r="E85" s="552"/>
      <c r="F85" s="552"/>
      <c r="G85" s="552"/>
      <c r="H85" s="552"/>
    </row>
    <row r="86" spans="1:8" hidden="1">
      <c r="A86" s="553"/>
      <c r="B86" s="553"/>
      <c r="C86" s="553"/>
      <c r="D86" s="553"/>
      <c r="E86" s="553"/>
      <c r="F86" s="553"/>
      <c r="G86" s="553"/>
      <c r="H86" s="553"/>
    </row>
    <row r="87" spans="1:8" hidden="1">
      <c r="A87" s="553"/>
      <c r="B87" s="553"/>
      <c r="C87" s="553"/>
      <c r="D87" s="553"/>
      <c r="E87" s="553"/>
      <c r="F87" s="553"/>
      <c r="G87" s="553"/>
      <c r="H87" s="553"/>
    </row>
    <row r="88" spans="1:8" hidden="1">
      <c r="A88" s="553"/>
      <c r="B88" s="553"/>
      <c r="C88" s="553"/>
      <c r="D88" s="553"/>
      <c r="E88" s="553"/>
      <c r="F88" s="553"/>
      <c r="G88" s="553"/>
      <c r="H88" s="553"/>
    </row>
    <row r="89" spans="1:8" hidden="1">
      <c r="A89" s="553"/>
      <c r="B89" s="553"/>
      <c r="C89" s="553"/>
      <c r="D89" s="553"/>
      <c r="E89" s="553"/>
      <c r="F89" s="553"/>
      <c r="G89" s="553"/>
      <c r="H89" s="553"/>
    </row>
    <row r="90" spans="1:8" hidden="1">
      <c r="A90" s="553"/>
      <c r="B90" s="553"/>
      <c r="C90" s="553"/>
      <c r="D90" s="553"/>
      <c r="E90" s="553"/>
      <c r="F90" s="553"/>
      <c r="G90" s="553"/>
      <c r="H90" s="553"/>
    </row>
    <row r="91" spans="1:8" hidden="1">
      <c r="A91" s="553"/>
      <c r="B91" s="553"/>
      <c r="C91" s="553"/>
      <c r="D91" s="553"/>
      <c r="E91" s="553"/>
      <c r="F91" s="553"/>
      <c r="G91" s="553"/>
      <c r="H91" s="553"/>
    </row>
    <row r="92" spans="1:8" hidden="1">
      <c r="A92" s="553"/>
      <c r="B92" s="553"/>
      <c r="C92" s="553"/>
      <c r="D92" s="553"/>
      <c r="E92" s="553"/>
      <c r="F92" s="553"/>
      <c r="G92" s="553"/>
      <c r="H92" s="553"/>
    </row>
    <row r="93" spans="1:8" hidden="1">
      <c r="A93" s="553"/>
      <c r="B93" s="553"/>
      <c r="C93" s="553"/>
      <c r="D93" s="553"/>
      <c r="E93" s="553"/>
      <c r="F93" s="553"/>
      <c r="G93" s="553"/>
      <c r="H93" s="553"/>
    </row>
    <row r="94" spans="1:8" hidden="1">
      <c r="A94" s="553"/>
      <c r="B94" s="553"/>
      <c r="C94" s="553"/>
      <c r="D94" s="553"/>
      <c r="E94" s="553"/>
      <c r="F94" s="553"/>
      <c r="G94" s="553"/>
      <c r="H94" s="553"/>
    </row>
    <row r="95" spans="1:8" hidden="1">
      <c r="A95" s="553"/>
      <c r="B95" s="553"/>
      <c r="C95" s="553"/>
      <c r="D95" s="553"/>
      <c r="E95" s="553"/>
      <c r="F95" s="553"/>
      <c r="G95" s="553"/>
      <c r="H95" s="553"/>
    </row>
    <row r="96" spans="1:8" hidden="1">
      <c r="A96" s="553"/>
      <c r="B96" s="553"/>
      <c r="C96" s="553"/>
      <c r="D96" s="553"/>
      <c r="E96" s="553"/>
      <c r="F96" s="553"/>
      <c r="G96" s="553"/>
      <c r="H96" s="553"/>
    </row>
  </sheetData>
  <mergeCells count="2">
    <mergeCell ref="D20:E20"/>
    <mergeCell ref="D21:E21"/>
  </mergeCells>
  <conditionalFormatting sqref="D30">
    <cfRule type="cellIs" dxfId="23" priority="1" stopIfTrue="1" operator="notEqual">
      <formula>0</formula>
    </cfRule>
    <cfRule type="cellIs" dxfId="22" priority="2" stopIfTrue="1" operator="equal">
      <formula>""</formula>
    </cfRule>
  </conditionalFormatting>
  <hyperlinks>
    <hyperlink ref="D8" r:id="rId1"/>
    <hyperlink ref="D27" r:id="rId2"/>
    <hyperlink ref="E14" r:id="rId3"/>
  </hyperlinks>
  <pageMargins left="0.7" right="0.7" top="0.75" bottom="0.75" header="0.3" footer="0.3"/>
  <pageSetup paperSize="9" scale="79" orientation="landscape" r:id="rId4"/>
  <headerFooter>
    <oddHeader>&amp;LPROJECT PR19 WRFIM&amp;CSheet:&amp;A&amp;RSTRICTLY CONFIDENTIAL</oddHeader>
    <oddFooter>&amp;L&amp;F ( Printed on &amp;D at &amp;T )&amp;RPage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C0C0"/>
    <pageSetUpPr fitToPage="1"/>
  </sheetPr>
  <dimension ref="A1:AC120"/>
  <sheetViews>
    <sheetView showGridLines="0" defaultGridColor="0" colorId="22" zoomScale="80" zoomScaleNormal="80" workbookViewId="0">
      <pane ySplit="1" topLeftCell="A3" activePane="bottomLeft" state="frozen"/>
      <selection pane="bottomLeft"/>
    </sheetView>
  </sheetViews>
  <sheetFormatPr defaultColWidth="0" defaultRowHeight="12.75" zeroHeight="1"/>
  <cols>
    <col min="1" max="1" width="1.42578125" style="276" customWidth="1"/>
    <col min="2" max="4" width="1.42578125" style="244" customWidth="1"/>
    <col min="5" max="5" width="2.5703125" style="244" customWidth="1"/>
    <col min="6" max="6" width="4.5703125" style="244" customWidth="1"/>
    <col min="7" max="7" width="2.5703125" style="244" customWidth="1"/>
    <col min="8" max="8" width="30.5703125" style="329" customWidth="1"/>
    <col min="9" max="9" width="2.5703125" style="244" customWidth="1"/>
    <col min="10" max="10" width="4.5703125" style="244" customWidth="1"/>
    <col min="11" max="12" width="2.5703125" style="244" customWidth="1"/>
    <col min="13" max="13" width="30.5703125" style="244" customWidth="1"/>
    <col min="14" max="15" width="2.5703125" style="244" customWidth="1"/>
    <col min="16" max="16" width="4.5703125" style="244" customWidth="1"/>
    <col min="17" max="18" width="2.5703125" style="244" customWidth="1"/>
    <col min="19" max="19" width="30.5703125" style="244" customWidth="1"/>
    <col min="20" max="21" width="2.5703125" style="244" customWidth="1"/>
    <col min="22" max="22" width="5.5703125" style="244" customWidth="1"/>
    <col min="23" max="24" width="2.5703125" style="244" customWidth="1"/>
    <col min="25" max="25" width="30.5703125" style="244" customWidth="1"/>
    <col min="26" max="29" width="2.5703125" style="244" customWidth="1"/>
    <col min="30" max="16384" width="9.140625" style="244" hidden="1"/>
  </cols>
  <sheetData>
    <row r="1" spans="1:29" ht="26.25">
      <c r="A1" s="242" t="str">
        <f ca="1" xml:space="preserve"> RIGHT(CELL("filename", $A$1), LEN(CELL("filename", $A$1)) - SEARCH("]", CELL("filename", $A$1)))</f>
        <v>Map &amp; Key</v>
      </c>
      <c r="B1" s="242"/>
      <c r="C1" s="242"/>
      <c r="D1" s="242"/>
      <c r="E1" s="242"/>
      <c r="F1" s="242"/>
      <c r="G1" s="242"/>
      <c r="H1" s="243"/>
    </row>
    <row r="2" spans="1:29"/>
    <row r="3" spans="1:29" ht="12.75" customHeight="1">
      <c r="A3" s="245" t="s">
        <v>27</v>
      </c>
      <c r="B3" s="245"/>
      <c r="C3" s="246"/>
      <c r="D3" s="247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246"/>
      <c r="X3" s="246"/>
      <c r="Y3" s="246"/>
      <c r="Z3" s="246"/>
      <c r="AA3" s="246"/>
      <c r="AB3" s="246"/>
      <c r="AC3" s="246"/>
    </row>
    <row r="4" spans="1:29"/>
    <row r="5" spans="1:29" ht="15.75">
      <c r="A5" s="248"/>
      <c r="B5" s="249"/>
      <c r="C5" s="249"/>
      <c r="D5" s="249"/>
      <c r="E5" s="249"/>
      <c r="F5" s="250" t="s">
        <v>28</v>
      </c>
      <c r="G5" s="251"/>
      <c r="H5" s="251"/>
      <c r="I5" s="251"/>
      <c r="J5" s="251"/>
      <c r="K5" s="251"/>
      <c r="L5" s="252"/>
      <c r="M5" s="250"/>
      <c r="N5" s="250"/>
      <c r="O5" s="252"/>
      <c r="P5" s="252"/>
      <c r="Q5" s="252"/>
      <c r="R5" s="251"/>
      <c r="S5" s="251"/>
      <c r="T5" s="251"/>
      <c r="U5" s="253"/>
      <c r="V5" s="249"/>
      <c r="W5" s="249"/>
      <c r="X5" s="249"/>
      <c r="Y5" s="249"/>
      <c r="Z5" s="249"/>
      <c r="AA5" s="249"/>
      <c r="AB5" s="249"/>
      <c r="AC5" s="249"/>
    </row>
    <row r="6" spans="1:29" ht="13.5" thickBot="1">
      <c r="A6" s="254"/>
      <c r="B6" s="255"/>
      <c r="C6" s="255"/>
      <c r="D6" s="255"/>
      <c r="E6" s="255"/>
      <c r="F6" s="256"/>
      <c r="G6" s="257"/>
      <c r="H6" s="257"/>
      <c r="I6" s="257"/>
      <c r="J6" s="257"/>
      <c r="K6" s="257"/>
      <c r="L6" s="257"/>
      <c r="M6" s="258"/>
      <c r="N6" s="258"/>
      <c r="O6" s="257"/>
      <c r="P6" s="257"/>
      <c r="Q6" s="257"/>
      <c r="R6" s="257"/>
      <c r="S6" s="257"/>
      <c r="T6" s="257"/>
      <c r="U6" s="259"/>
      <c r="V6" s="255"/>
      <c r="W6" s="255"/>
      <c r="X6" s="255"/>
      <c r="Y6" s="255"/>
      <c r="Z6" s="255"/>
      <c r="AA6" s="255"/>
      <c r="AB6" s="255"/>
      <c r="AC6" s="255"/>
    </row>
    <row r="7" spans="1:29">
      <c r="A7" s="254"/>
      <c r="B7" s="255"/>
      <c r="C7" s="255"/>
      <c r="D7" s="255"/>
      <c r="E7" s="255"/>
      <c r="F7" s="256"/>
      <c r="G7" s="257"/>
      <c r="H7" s="260"/>
      <c r="I7" s="257"/>
      <c r="J7" s="257"/>
      <c r="K7" s="257"/>
      <c r="L7" s="257"/>
      <c r="M7" s="258"/>
      <c r="N7" s="258"/>
      <c r="O7" s="257"/>
      <c r="P7" s="257"/>
      <c r="Q7" s="257"/>
      <c r="R7" s="257"/>
      <c r="S7" s="261"/>
      <c r="T7" s="257"/>
      <c r="U7" s="259"/>
      <c r="V7" s="255"/>
      <c r="W7" s="255"/>
      <c r="X7" s="255"/>
      <c r="Y7" s="255"/>
      <c r="Z7" s="255"/>
      <c r="AA7" s="255"/>
      <c r="AB7" s="255"/>
      <c r="AC7" s="255"/>
    </row>
    <row r="8" spans="1:29" ht="15" customHeight="1">
      <c r="A8" s="254"/>
      <c r="B8" s="255"/>
      <c r="C8" s="255"/>
      <c r="D8" s="255"/>
      <c r="E8" s="255"/>
      <c r="F8" s="256"/>
      <c r="G8" s="257"/>
      <c r="H8" s="262" t="s">
        <v>29</v>
      </c>
      <c r="I8" s="257"/>
      <c r="J8" s="257"/>
      <c r="K8" s="257"/>
      <c r="L8" s="257"/>
      <c r="M8" s="258"/>
      <c r="N8" s="258"/>
      <c r="O8" s="257"/>
      <c r="P8" s="257"/>
      <c r="Q8" s="257"/>
      <c r="R8" s="257"/>
      <c r="S8" s="263" t="s">
        <v>30</v>
      </c>
      <c r="T8" s="257"/>
      <c r="U8" s="259"/>
      <c r="V8" s="255"/>
      <c r="W8" s="255"/>
      <c r="X8" s="255"/>
      <c r="Y8" s="255"/>
      <c r="Z8" s="255"/>
      <c r="AA8" s="255"/>
      <c r="AB8" s="255"/>
      <c r="AC8" s="255"/>
    </row>
    <row r="9" spans="1:29" ht="13.5" thickBot="1">
      <c r="A9" s="254"/>
      <c r="B9" s="255"/>
      <c r="C9" s="255"/>
      <c r="D9" s="255"/>
      <c r="E9" s="255"/>
      <c r="F9" s="256"/>
      <c r="G9" s="257"/>
      <c r="H9" s="264"/>
      <c r="I9" s="257"/>
      <c r="J9" s="257"/>
      <c r="K9" s="257"/>
      <c r="L9" s="257"/>
      <c r="M9" s="258"/>
      <c r="N9" s="258"/>
      <c r="O9" s="257"/>
      <c r="P9" s="257"/>
      <c r="Q9" s="257"/>
      <c r="R9" s="257"/>
      <c r="S9" s="265"/>
      <c r="T9" s="257"/>
      <c r="U9" s="259"/>
      <c r="V9" s="255"/>
      <c r="W9" s="255"/>
      <c r="X9" s="255"/>
      <c r="Y9" s="255"/>
      <c r="Z9" s="255"/>
      <c r="AA9" s="255"/>
      <c r="AB9" s="255"/>
      <c r="AC9" s="255"/>
    </row>
    <row r="10" spans="1:29">
      <c r="A10" s="254"/>
      <c r="B10" s="255"/>
      <c r="C10" s="255"/>
      <c r="D10" s="255"/>
      <c r="E10" s="255"/>
      <c r="F10" s="256"/>
      <c r="G10" s="257"/>
      <c r="H10" s="257"/>
      <c r="I10" s="257"/>
      <c r="J10" s="257"/>
      <c r="K10" s="257"/>
      <c r="L10" s="257"/>
      <c r="M10" s="258"/>
      <c r="N10" s="258"/>
      <c r="O10" s="257"/>
      <c r="P10" s="257"/>
      <c r="Q10" s="257"/>
      <c r="R10" s="257"/>
      <c r="S10" s="257"/>
      <c r="T10" s="257"/>
      <c r="U10" s="259"/>
      <c r="V10" s="255"/>
      <c r="W10" s="255"/>
      <c r="X10" s="255"/>
      <c r="Y10" s="255"/>
      <c r="Z10" s="255"/>
      <c r="AA10" s="255"/>
      <c r="AB10" s="255"/>
      <c r="AC10" s="255"/>
    </row>
    <row r="11" spans="1:29">
      <c r="A11" s="254"/>
      <c r="B11" s="255"/>
      <c r="C11" s="255"/>
      <c r="D11" s="255"/>
      <c r="E11" s="255"/>
      <c r="F11" s="256"/>
      <c r="G11" s="257"/>
      <c r="H11" s="257"/>
      <c r="I11" s="257"/>
      <c r="J11" s="257"/>
      <c r="K11" s="257"/>
      <c r="L11" s="257"/>
      <c r="M11" s="258"/>
      <c r="N11" s="258"/>
      <c r="O11" s="257"/>
      <c r="P11" s="257"/>
      <c r="Q11" s="257"/>
      <c r="R11" s="257"/>
      <c r="S11" s="257"/>
      <c r="T11" s="257"/>
      <c r="U11" s="259"/>
      <c r="V11" s="255"/>
      <c r="W11" s="255"/>
      <c r="X11" s="255"/>
      <c r="Y11" s="255"/>
      <c r="Z11" s="255"/>
      <c r="AA11" s="255"/>
      <c r="AB11" s="255"/>
      <c r="AC11" s="255"/>
    </row>
    <row r="12" spans="1:29">
      <c r="A12" s="254"/>
      <c r="B12" s="255"/>
      <c r="C12" s="255"/>
      <c r="D12" s="255"/>
      <c r="E12" s="255"/>
      <c r="F12" s="256"/>
      <c r="G12" s="257"/>
      <c r="H12" s="257"/>
      <c r="I12" s="257"/>
      <c r="J12" s="257"/>
      <c r="K12" s="257"/>
      <c r="L12" s="257"/>
      <c r="M12" s="258"/>
      <c r="N12" s="258"/>
      <c r="O12" s="257"/>
      <c r="P12" s="257"/>
      <c r="Q12" s="257"/>
      <c r="R12" s="257"/>
      <c r="S12" s="257"/>
      <c r="T12" s="257"/>
      <c r="U12" s="259"/>
      <c r="V12" s="255"/>
      <c r="W12" s="255"/>
      <c r="X12" s="255"/>
      <c r="Y12" s="255"/>
      <c r="Z12" s="255"/>
      <c r="AA12" s="255"/>
      <c r="AB12" s="255"/>
      <c r="AC12" s="255"/>
    </row>
    <row r="13" spans="1:29" ht="15.75">
      <c r="A13" s="248"/>
      <c r="B13" s="249"/>
      <c r="C13" s="249"/>
      <c r="D13" s="249"/>
      <c r="E13" s="249"/>
      <c r="F13" s="266" t="s">
        <v>31</v>
      </c>
      <c r="G13" s="267"/>
      <c r="H13" s="267"/>
      <c r="I13" s="267"/>
      <c r="J13" s="267"/>
      <c r="K13" s="267"/>
      <c r="L13" s="267"/>
      <c r="M13" s="266"/>
      <c r="N13" s="266"/>
      <c r="O13" s="267"/>
      <c r="P13" s="267"/>
      <c r="Q13" s="267"/>
      <c r="R13" s="267"/>
      <c r="S13" s="267"/>
      <c r="T13" s="267"/>
      <c r="U13" s="268"/>
      <c r="V13" s="249"/>
      <c r="W13" s="249"/>
      <c r="X13" s="249"/>
      <c r="Y13" s="249"/>
      <c r="Z13" s="249"/>
      <c r="AA13" s="249"/>
      <c r="AB13" s="249"/>
      <c r="AC13" s="249"/>
    </row>
    <row r="14" spans="1:29">
      <c r="A14" s="254"/>
      <c r="B14" s="255"/>
      <c r="C14" s="255"/>
      <c r="D14" s="255"/>
      <c r="E14" s="255"/>
      <c r="F14" s="256"/>
      <c r="G14" s="257"/>
      <c r="H14" s="257"/>
      <c r="I14" s="257"/>
      <c r="J14" s="257"/>
      <c r="K14" s="257"/>
      <c r="L14" s="257"/>
      <c r="M14" s="258"/>
      <c r="N14" s="258"/>
      <c r="O14" s="257"/>
      <c r="P14" s="257"/>
      <c r="Q14" s="257"/>
      <c r="R14" s="257"/>
      <c r="S14" s="257"/>
      <c r="T14" s="257"/>
      <c r="U14" s="259"/>
      <c r="V14" s="255"/>
      <c r="W14" s="255"/>
      <c r="X14" s="255"/>
      <c r="Y14" s="255"/>
      <c r="Z14" s="255"/>
      <c r="AA14" s="255"/>
      <c r="AB14" s="255"/>
      <c r="AC14" s="255"/>
    </row>
    <row r="15" spans="1:29">
      <c r="A15" s="254"/>
      <c r="B15" s="255"/>
      <c r="C15" s="255"/>
      <c r="D15" s="255"/>
      <c r="E15" s="255"/>
      <c r="F15" s="256"/>
      <c r="G15" s="257"/>
      <c r="H15" s="257"/>
      <c r="I15" s="257"/>
      <c r="J15" s="257"/>
      <c r="K15" s="257"/>
      <c r="L15" s="257"/>
      <c r="M15" s="258"/>
      <c r="N15" s="258"/>
      <c r="O15" s="257"/>
      <c r="P15" s="257"/>
      <c r="Q15" s="257"/>
      <c r="R15" s="257"/>
      <c r="S15" s="257"/>
      <c r="T15" s="257"/>
      <c r="U15" s="259"/>
      <c r="V15" s="255"/>
      <c r="W15" s="255"/>
      <c r="X15" s="255"/>
      <c r="Y15" s="255"/>
      <c r="Z15" s="255"/>
      <c r="AA15" s="255"/>
      <c r="AB15" s="255"/>
      <c r="AC15" s="255"/>
    </row>
    <row r="16" spans="1:29">
      <c r="A16" s="254"/>
      <c r="B16" s="255"/>
      <c r="C16" s="255"/>
      <c r="D16" s="255"/>
      <c r="E16" s="255"/>
      <c r="F16" s="256"/>
      <c r="G16" s="257"/>
      <c r="H16" s="257"/>
      <c r="I16" s="257"/>
      <c r="J16" s="257"/>
      <c r="K16" s="257"/>
      <c r="L16" s="257"/>
      <c r="M16" s="258"/>
      <c r="N16" s="258"/>
      <c r="O16" s="257"/>
      <c r="P16" s="257"/>
      <c r="Q16" s="257"/>
      <c r="R16" s="257"/>
      <c r="S16" s="257"/>
      <c r="T16" s="257"/>
      <c r="U16" s="259"/>
      <c r="V16" s="255"/>
      <c r="W16" s="255"/>
      <c r="X16" s="255"/>
      <c r="Y16" s="255"/>
      <c r="Z16" s="255"/>
      <c r="AA16" s="255"/>
      <c r="AB16" s="255"/>
      <c r="AC16" s="255"/>
    </row>
    <row r="17" spans="1:29" ht="13.5" thickBot="1">
      <c r="A17" s="254"/>
      <c r="B17" s="255"/>
      <c r="C17" s="255"/>
      <c r="D17" s="255"/>
      <c r="E17" s="255"/>
      <c r="F17" s="256"/>
      <c r="G17" s="257"/>
      <c r="H17" s="257"/>
      <c r="I17" s="257"/>
      <c r="J17" s="257"/>
      <c r="K17" s="257"/>
      <c r="L17" s="257"/>
      <c r="M17" s="258"/>
      <c r="N17" s="258"/>
      <c r="O17" s="257"/>
      <c r="P17" s="257"/>
      <c r="Q17" s="257"/>
      <c r="R17" s="257"/>
      <c r="S17" s="257"/>
      <c r="T17" s="257"/>
      <c r="U17" s="259"/>
      <c r="V17" s="255"/>
      <c r="W17" s="255"/>
      <c r="X17" s="255"/>
      <c r="Y17" s="255"/>
      <c r="Z17" s="255"/>
      <c r="AA17" s="255"/>
      <c r="AB17" s="255"/>
      <c r="AC17" s="255"/>
    </row>
    <row r="18" spans="1:29">
      <c r="A18" s="254"/>
      <c r="B18" s="255"/>
      <c r="C18" s="255"/>
      <c r="D18" s="255"/>
      <c r="E18" s="255"/>
      <c r="F18" s="256"/>
      <c r="G18" s="257"/>
      <c r="H18" s="374"/>
      <c r="I18" s="257"/>
      <c r="J18" s="257"/>
      <c r="K18" s="257"/>
      <c r="L18" s="257"/>
      <c r="M18" s="374"/>
      <c r="N18" s="257"/>
      <c r="O18" s="257"/>
      <c r="P18" s="257"/>
      <c r="Q18" s="257"/>
      <c r="R18" s="257"/>
      <c r="S18" s="374"/>
      <c r="T18" s="257"/>
      <c r="U18" s="259"/>
      <c r="V18" s="255"/>
      <c r="W18" s="255"/>
      <c r="X18" s="255"/>
      <c r="Y18" s="255"/>
      <c r="Z18" s="255"/>
      <c r="AA18" s="255"/>
      <c r="AB18" s="255"/>
      <c r="AC18" s="255"/>
    </row>
    <row r="19" spans="1:29" ht="15" customHeight="1">
      <c r="A19" s="254"/>
      <c r="B19" s="255"/>
      <c r="C19" s="255"/>
      <c r="D19" s="255"/>
      <c r="E19" s="255"/>
      <c r="F19" s="256"/>
      <c r="G19" s="257"/>
      <c r="H19" s="375" t="s">
        <v>32</v>
      </c>
      <c r="I19" s="257"/>
      <c r="J19" s="257"/>
      <c r="K19" s="257"/>
      <c r="L19" s="257"/>
      <c r="M19" s="375" t="s">
        <v>33</v>
      </c>
      <c r="N19" s="257"/>
      <c r="O19" s="257"/>
      <c r="P19" s="257"/>
      <c r="Q19" s="257"/>
      <c r="R19" s="257"/>
      <c r="S19" s="375" t="s">
        <v>34</v>
      </c>
      <c r="T19" s="257"/>
      <c r="U19" s="259"/>
      <c r="V19" s="255"/>
      <c r="W19" s="255"/>
      <c r="X19" s="255"/>
      <c r="Y19" s="255"/>
      <c r="Z19" s="255"/>
      <c r="AA19" s="255"/>
      <c r="AB19" s="255"/>
      <c r="AC19" s="255"/>
    </row>
    <row r="20" spans="1:29" ht="13.5" thickBot="1">
      <c r="A20" s="254"/>
      <c r="B20" s="255"/>
      <c r="C20" s="255"/>
      <c r="D20" s="255"/>
      <c r="E20" s="255"/>
      <c r="F20" s="256"/>
      <c r="G20" s="257"/>
      <c r="H20" s="376"/>
      <c r="I20" s="257"/>
      <c r="J20" s="257"/>
      <c r="K20" s="257"/>
      <c r="L20" s="257"/>
      <c r="M20" s="376"/>
      <c r="N20" s="257"/>
      <c r="O20" s="257"/>
      <c r="P20" s="257"/>
      <c r="Q20" s="257"/>
      <c r="R20" s="257"/>
      <c r="S20" s="376"/>
      <c r="U20" s="259"/>
      <c r="V20" s="255"/>
      <c r="W20" s="255"/>
      <c r="X20" s="255"/>
      <c r="Y20" s="255"/>
      <c r="Z20" s="255"/>
      <c r="AA20" s="255"/>
      <c r="AB20" s="255"/>
      <c r="AC20" s="255"/>
    </row>
    <row r="21" spans="1:29">
      <c r="A21" s="254"/>
      <c r="B21" s="255"/>
      <c r="C21" s="255"/>
      <c r="D21" s="255"/>
      <c r="E21" s="255"/>
      <c r="F21" s="256"/>
      <c r="G21" s="257"/>
      <c r="H21" s="257"/>
      <c r="I21" s="257"/>
      <c r="J21" s="257"/>
      <c r="K21" s="257"/>
      <c r="L21" s="257"/>
      <c r="M21" s="258"/>
      <c r="N21" s="258"/>
      <c r="O21" s="257"/>
      <c r="P21" s="257"/>
      <c r="Q21" s="257"/>
      <c r="R21" s="257"/>
      <c r="S21" s="257"/>
      <c r="U21" s="259"/>
      <c r="V21" s="255"/>
      <c r="W21" s="255"/>
      <c r="X21" s="255"/>
      <c r="Y21" s="255"/>
      <c r="Z21" s="255"/>
      <c r="AA21" s="255"/>
      <c r="AB21" s="255"/>
      <c r="AC21" s="255"/>
    </row>
    <row r="22" spans="1:29">
      <c r="A22" s="254"/>
      <c r="B22" s="255"/>
      <c r="C22" s="255"/>
      <c r="D22" s="255"/>
      <c r="E22" s="255"/>
      <c r="F22" s="256"/>
      <c r="G22" s="257"/>
      <c r="H22" s="257"/>
      <c r="I22" s="257"/>
      <c r="J22" s="257"/>
      <c r="K22" s="257"/>
      <c r="L22" s="257"/>
      <c r="M22" s="258"/>
      <c r="N22" s="258"/>
      <c r="O22" s="257"/>
      <c r="P22" s="257"/>
      <c r="Q22" s="257"/>
      <c r="R22" s="257"/>
      <c r="S22" s="257"/>
      <c r="U22" s="259"/>
      <c r="V22" s="255"/>
      <c r="W22" s="255"/>
      <c r="X22" s="255"/>
      <c r="Y22" s="255"/>
      <c r="Z22" s="255"/>
      <c r="AA22" s="255"/>
      <c r="AB22" s="255"/>
      <c r="AC22" s="255"/>
    </row>
    <row r="23" spans="1:29">
      <c r="A23" s="254"/>
      <c r="B23" s="255"/>
      <c r="C23" s="255"/>
      <c r="D23" s="255"/>
      <c r="E23" s="255"/>
      <c r="F23" s="256"/>
      <c r="G23" s="257"/>
      <c r="H23" s="257"/>
      <c r="I23" s="257"/>
      <c r="J23" s="257"/>
      <c r="K23" s="257"/>
      <c r="L23" s="257"/>
      <c r="M23" s="258"/>
      <c r="N23" s="258"/>
      <c r="O23" s="257"/>
      <c r="P23" s="257"/>
      <c r="Q23" s="257"/>
      <c r="R23" s="257"/>
      <c r="S23" s="257"/>
      <c r="U23" s="259"/>
      <c r="V23" s="255"/>
      <c r="W23" s="255"/>
      <c r="X23" s="255"/>
      <c r="Y23" s="255"/>
      <c r="Z23" s="255"/>
      <c r="AA23" s="255"/>
      <c r="AB23" s="255"/>
      <c r="AC23" s="255"/>
    </row>
    <row r="24" spans="1:29">
      <c r="A24" s="254"/>
      <c r="B24" s="255"/>
      <c r="C24" s="255"/>
      <c r="D24" s="255"/>
      <c r="E24" s="255"/>
      <c r="F24" s="269"/>
      <c r="G24" s="270"/>
      <c r="H24" s="270"/>
      <c r="I24" s="270"/>
      <c r="J24" s="270"/>
      <c r="K24" s="270"/>
      <c r="L24" s="270"/>
      <c r="M24" s="271"/>
      <c r="N24" s="271"/>
      <c r="O24" s="270"/>
      <c r="P24" s="270"/>
      <c r="Q24" s="270"/>
      <c r="R24" s="270"/>
      <c r="S24" s="270"/>
      <c r="T24" s="270"/>
      <c r="U24" s="272"/>
      <c r="V24" s="255"/>
      <c r="W24" s="255"/>
      <c r="X24" s="255"/>
      <c r="Y24" s="255"/>
      <c r="Z24" s="255"/>
      <c r="AA24" s="255"/>
      <c r="AB24" s="255"/>
      <c r="AC24" s="255"/>
    </row>
    <row r="25" spans="1:29" ht="15">
      <c r="A25" s="254"/>
      <c r="B25" s="255"/>
      <c r="C25" s="255"/>
      <c r="D25" s="255"/>
      <c r="E25" s="255"/>
      <c r="F25" s="273" t="s">
        <v>35</v>
      </c>
      <c r="G25" s="257"/>
      <c r="H25" s="257"/>
      <c r="I25" s="257"/>
      <c r="J25" s="257"/>
      <c r="K25" s="257"/>
      <c r="L25" s="257"/>
      <c r="M25" s="258"/>
      <c r="N25" s="258"/>
      <c r="O25" s="257"/>
      <c r="P25" s="257"/>
      <c r="Q25" s="257"/>
      <c r="R25" s="257"/>
      <c r="S25" s="257"/>
      <c r="T25" s="257"/>
      <c r="U25" s="257"/>
      <c r="V25" s="255"/>
      <c r="W25" s="255"/>
      <c r="X25" s="255"/>
      <c r="Y25" s="255"/>
      <c r="Z25" s="255"/>
      <c r="AA25" s="255"/>
      <c r="AB25" s="255"/>
      <c r="AC25" s="255"/>
    </row>
    <row r="26" spans="1:29">
      <c r="A26" s="254"/>
      <c r="B26" s="255"/>
      <c r="C26" s="255"/>
      <c r="D26" s="255"/>
      <c r="E26" s="255"/>
      <c r="F26" s="257"/>
      <c r="G26" s="257"/>
      <c r="H26" s="257"/>
      <c r="I26" s="257"/>
      <c r="J26" s="257"/>
      <c r="K26" s="257"/>
      <c r="L26" s="257"/>
      <c r="M26" s="258"/>
      <c r="N26" s="258"/>
      <c r="O26" s="257"/>
      <c r="P26" s="257"/>
      <c r="Q26" s="257"/>
      <c r="R26" s="257"/>
      <c r="S26" s="257"/>
      <c r="T26" s="257"/>
      <c r="U26" s="257"/>
      <c r="V26" s="255"/>
      <c r="W26" s="255"/>
      <c r="X26" s="255"/>
      <c r="Y26" s="255"/>
      <c r="Z26" s="255"/>
      <c r="AA26" s="255"/>
      <c r="AB26" s="255"/>
      <c r="AC26" s="255"/>
    </row>
    <row r="27" spans="1:29">
      <c r="A27" s="254"/>
      <c r="B27" s="255"/>
      <c r="C27" s="255"/>
      <c r="D27" s="255"/>
      <c r="E27" s="255"/>
      <c r="F27" s="257"/>
      <c r="G27" s="257"/>
      <c r="H27" s="257"/>
      <c r="I27" s="257"/>
      <c r="J27" s="257"/>
      <c r="K27" s="257"/>
      <c r="L27" s="257"/>
      <c r="M27" s="258"/>
      <c r="N27" s="258"/>
      <c r="O27" s="257"/>
      <c r="P27" s="257"/>
      <c r="Q27" s="257"/>
      <c r="R27" s="257"/>
      <c r="S27" s="257"/>
      <c r="T27" s="257"/>
      <c r="U27" s="257"/>
      <c r="V27" s="255"/>
      <c r="W27" s="255"/>
      <c r="X27" s="255"/>
      <c r="Y27" s="255"/>
      <c r="Z27" s="255"/>
      <c r="AA27" s="255"/>
      <c r="AB27" s="255"/>
      <c r="AC27" s="255"/>
    </row>
    <row r="28" spans="1:29" ht="12.75" customHeight="1">
      <c r="A28" s="245" t="s">
        <v>36</v>
      </c>
      <c r="B28" s="245"/>
      <c r="C28" s="246"/>
      <c r="D28" s="247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6"/>
      <c r="W28" s="246"/>
      <c r="X28" s="246"/>
      <c r="Y28" s="246"/>
      <c r="Z28" s="246"/>
      <c r="AA28" s="246"/>
      <c r="AB28" s="246"/>
      <c r="AC28" s="246"/>
    </row>
    <row r="29" spans="1:29">
      <c r="A29" s="254"/>
      <c r="B29" s="255"/>
      <c r="C29" s="255"/>
      <c r="D29" s="255"/>
      <c r="E29" s="255"/>
      <c r="F29" s="257"/>
      <c r="G29" s="257"/>
      <c r="H29" s="257"/>
      <c r="I29" s="257"/>
      <c r="J29" s="257"/>
      <c r="K29" s="257"/>
      <c r="L29" s="257"/>
      <c r="M29" s="258"/>
      <c r="N29" s="258"/>
      <c r="O29" s="257"/>
      <c r="P29" s="257"/>
      <c r="Q29" s="257"/>
      <c r="R29" s="257"/>
      <c r="S29" s="258"/>
      <c r="T29" s="257"/>
      <c r="U29" s="257"/>
      <c r="V29" s="255"/>
      <c r="W29" s="255"/>
      <c r="X29" s="255"/>
      <c r="Y29" s="255"/>
      <c r="Z29" s="255"/>
      <c r="AA29" s="255"/>
      <c r="AB29" s="255"/>
      <c r="AC29" s="255"/>
    </row>
    <row r="30" spans="1:29" ht="12.75" customHeight="1">
      <c r="A30" s="254"/>
      <c r="B30" s="255"/>
      <c r="C30" s="255"/>
      <c r="D30" s="255"/>
      <c r="E30" s="255"/>
      <c r="F30" s="274" t="s">
        <v>36</v>
      </c>
      <c r="G30" s="275"/>
      <c r="H30" s="275"/>
      <c r="I30" s="275"/>
      <c r="J30" s="275"/>
      <c r="K30" s="275"/>
      <c r="L30" s="275"/>
      <c r="M30" s="274"/>
      <c r="N30" s="274"/>
      <c r="O30" s="275"/>
      <c r="P30" s="275"/>
      <c r="Q30" s="275"/>
      <c r="R30" s="275"/>
      <c r="S30" s="274"/>
      <c r="T30" s="275"/>
      <c r="U30" s="275"/>
      <c r="V30" s="255"/>
      <c r="W30" s="274" t="s">
        <v>37</v>
      </c>
      <c r="X30" s="275"/>
      <c r="Y30" s="275"/>
      <c r="Z30" s="275"/>
      <c r="AA30" s="275"/>
      <c r="AB30" s="275"/>
      <c r="AC30" s="255"/>
    </row>
    <row r="31" spans="1:29">
      <c r="A31" s="254"/>
      <c r="B31" s="255"/>
      <c r="C31" s="255"/>
      <c r="D31" s="255"/>
      <c r="E31" s="255"/>
      <c r="F31" s="257"/>
      <c r="G31" s="257"/>
      <c r="H31" s="257"/>
      <c r="I31" s="257"/>
      <c r="J31" s="257"/>
      <c r="K31" s="257"/>
      <c r="L31" s="257"/>
      <c r="M31" s="258"/>
      <c r="N31" s="258"/>
      <c r="O31" s="257"/>
      <c r="P31" s="257"/>
      <c r="Q31" s="257"/>
      <c r="R31" s="257"/>
      <c r="S31" s="258"/>
      <c r="T31" s="257"/>
      <c r="U31" s="257"/>
      <c r="V31" s="255"/>
      <c r="W31" s="255"/>
      <c r="X31" s="255"/>
      <c r="Y31" s="255"/>
      <c r="Z31" s="255"/>
      <c r="AA31" s="255"/>
      <c r="AB31" s="255"/>
      <c r="AC31" s="255"/>
    </row>
    <row r="32" spans="1:29">
      <c r="H32" s="277" t="s">
        <v>38</v>
      </c>
      <c r="I32" s="277"/>
      <c r="J32" s="277"/>
      <c r="K32" s="277"/>
      <c r="L32" s="277"/>
      <c r="M32" s="277" t="s">
        <v>39</v>
      </c>
      <c r="N32" s="277"/>
      <c r="O32" s="277"/>
      <c r="P32" s="277"/>
      <c r="Q32" s="277"/>
      <c r="R32" s="277"/>
      <c r="S32" s="277" t="s">
        <v>40</v>
      </c>
      <c r="T32" s="277"/>
      <c r="U32" s="277"/>
      <c r="Y32" s="277" t="s">
        <v>41</v>
      </c>
    </row>
    <row r="33" spans="1:27">
      <c r="F33" s="278"/>
      <c r="G33" s="279"/>
      <c r="H33" s="279"/>
      <c r="I33" s="279"/>
      <c r="J33" s="279"/>
      <c r="K33" s="279"/>
      <c r="L33" s="279"/>
      <c r="M33" s="280"/>
      <c r="N33" s="280"/>
      <c r="O33" s="279"/>
      <c r="P33" s="279"/>
      <c r="Q33" s="279"/>
      <c r="R33" s="279"/>
      <c r="S33" s="280"/>
      <c r="T33" s="279"/>
      <c r="U33" s="281"/>
      <c r="W33" s="278"/>
      <c r="X33" s="279"/>
      <c r="Y33" s="279"/>
      <c r="Z33" s="279"/>
      <c r="AA33" s="281"/>
    </row>
    <row r="34" spans="1:27" ht="13.5" thickBot="1">
      <c r="F34" s="282"/>
      <c r="G34" s="283"/>
      <c r="H34" s="284"/>
      <c r="I34" s="285"/>
      <c r="J34" s="286"/>
      <c r="K34" s="283"/>
      <c r="L34" s="284"/>
      <c r="M34" s="287"/>
      <c r="N34" s="284"/>
      <c r="O34" s="285"/>
      <c r="P34" s="286"/>
      <c r="R34" s="288"/>
      <c r="S34" s="289"/>
      <c r="T34" s="290"/>
      <c r="U34" s="259"/>
      <c r="W34" s="282"/>
      <c r="X34" s="291"/>
      <c r="Y34" s="292"/>
      <c r="Z34" s="293"/>
      <c r="AA34" s="294"/>
    </row>
    <row r="35" spans="1:27" ht="16.5" thickBot="1">
      <c r="F35" s="282"/>
      <c r="G35" s="295"/>
      <c r="H35" s="296" t="str">
        <f ca="1" xml:space="preserve"> InpR!A1</f>
        <v>InpR</v>
      </c>
      <c r="I35" s="297"/>
      <c r="J35" s="298"/>
      <c r="K35" s="299"/>
      <c r="L35" s="300"/>
      <c r="M35" s="301" t="str">
        <f ca="1" xml:space="preserve"> Time!A1</f>
        <v>Time</v>
      </c>
      <c r="N35" s="286"/>
      <c r="O35" s="297"/>
      <c r="P35" s="286"/>
      <c r="R35" s="302"/>
      <c r="S35" s="303" t="str">
        <f ca="1" xml:space="preserve"> Outputs!$A$1</f>
        <v>Outputs</v>
      </c>
      <c r="T35" s="304"/>
      <c r="U35" s="259"/>
      <c r="W35" s="282"/>
      <c r="X35" s="305"/>
      <c r="Y35" s="306" t="str">
        <f ca="1">A1</f>
        <v>Map &amp; Key</v>
      </c>
      <c r="Z35" s="307"/>
      <c r="AA35" s="294"/>
    </row>
    <row r="36" spans="1:27" ht="28.7" customHeight="1" thickBot="1">
      <c r="A36" s="308"/>
      <c r="B36" s="308"/>
      <c r="C36" s="308"/>
      <c r="D36" s="308"/>
      <c r="E36" s="308"/>
      <c r="F36" s="309"/>
      <c r="G36" s="310"/>
      <c r="H36" s="555" t="s">
        <v>42</v>
      </c>
      <c r="I36" s="304"/>
      <c r="J36" s="298"/>
      <c r="K36" s="302"/>
      <c r="L36" s="311"/>
      <c r="M36" s="312" t="s">
        <v>43</v>
      </c>
      <c r="N36" s="313"/>
      <c r="O36" s="304"/>
      <c r="P36" s="313"/>
      <c r="R36" s="314"/>
      <c r="S36" s="555" t="s">
        <v>44</v>
      </c>
      <c r="T36" s="315"/>
      <c r="U36" s="259"/>
      <c r="V36" s="308"/>
      <c r="W36" s="309"/>
      <c r="X36" s="316"/>
      <c r="Y36" s="312" t="s">
        <v>45</v>
      </c>
      <c r="Z36" s="317"/>
      <c r="AA36" s="318"/>
    </row>
    <row r="37" spans="1:27" ht="15.75" thickBot="1">
      <c r="A37" s="308"/>
      <c r="B37" s="308"/>
      <c r="C37" s="308"/>
      <c r="D37" s="308"/>
      <c r="E37" s="308"/>
      <c r="F37" s="309"/>
      <c r="G37" s="310"/>
      <c r="H37" s="296" t="str">
        <f ca="1" xml:space="preserve"> InpCol!A1</f>
        <v>InpCol</v>
      </c>
      <c r="I37" s="304"/>
      <c r="J37" s="298"/>
      <c r="K37" s="302"/>
      <c r="L37" s="311"/>
      <c r="M37" s="312"/>
      <c r="N37" s="313"/>
      <c r="O37" s="304"/>
      <c r="P37" s="313"/>
      <c r="R37" s="322"/>
      <c r="S37" s="323"/>
      <c r="T37" s="324"/>
      <c r="U37" s="259"/>
      <c r="V37" s="308"/>
      <c r="W37" s="282"/>
      <c r="X37" s="325"/>
      <c r="Y37" s="326"/>
      <c r="Z37" s="327"/>
      <c r="AA37" s="294"/>
    </row>
    <row r="38" spans="1:27" ht="15.75" thickBot="1">
      <c r="A38" s="308"/>
      <c r="B38" s="308"/>
      <c r="C38" s="308"/>
      <c r="D38" s="308"/>
      <c r="E38" s="308"/>
      <c r="F38" s="309"/>
      <c r="G38" s="310"/>
      <c r="H38" s="555" t="s">
        <v>46</v>
      </c>
      <c r="I38" s="304"/>
      <c r="J38" s="298"/>
      <c r="K38" s="302"/>
      <c r="L38" s="311"/>
      <c r="M38" s="301" t="str">
        <f ca="1" xml:space="preserve"> 'Export incentive'!A1</f>
        <v>Export incentive</v>
      </c>
      <c r="N38" s="313"/>
      <c r="O38" s="304"/>
      <c r="P38" s="313"/>
      <c r="R38" s="314"/>
      <c r="S38" s="555"/>
      <c r="T38" s="315"/>
      <c r="U38" s="259"/>
      <c r="V38" s="308"/>
      <c r="W38" s="282"/>
      <c r="X38" s="328"/>
      <c r="Y38" s="328"/>
      <c r="Z38" s="328"/>
      <c r="AA38" s="294"/>
    </row>
    <row r="39" spans="1:27" ht="15">
      <c r="F39" s="282"/>
      <c r="G39" s="319"/>
      <c r="H39" s="320"/>
      <c r="I39" s="321"/>
      <c r="J39" s="298"/>
      <c r="K39" s="299"/>
      <c r="L39" s="300"/>
      <c r="M39" s="573" t="s">
        <v>47</v>
      </c>
      <c r="N39" s="286"/>
      <c r="O39" s="297"/>
      <c r="P39" s="286"/>
      <c r="U39" s="259"/>
      <c r="W39" s="309"/>
      <c r="X39" s="291"/>
      <c r="Y39" s="292"/>
      <c r="Z39" s="293"/>
      <c r="AA39" s="259"/>
    </row>
    <row r="40" spans="1:27" ht="15">
      <c r="F40" s="282"/>
      <c r="G40" s="300"/>
      <c r="H40" s="373"/>
      <c r="I40" s="286"/>
      <c r="J40" s="298"/>
      <c r="K40" s="299"/>
      <c r="L40" s="300"/>
      <c r="M40" s="574"/>
      <c r="N40" s="286"/>
      <c r="O40" s="297"/>
      <c r="P40" s="286"/>
      <c r="U40" s="259"/>
      <c r="W40" s="309"/>
      <c r="X40" s="316"/>
      <c r="Y40" s="328"/>
      <c r="Z40" s="317"/>
      <c r="AA40" s="259"/>
    </row>
    <row r="41" spans="1:27" ht="15.75" thickBot="1">
      <c r="F41" s="282"/>
      <c r="G41" s="300"/>
      <c r="H41" s="373"/>
      <c r="I41" s="286"/>
      <c r="J41" s="298"/>
      <c r="K41" s="299"/>
      <c r="L41" s="300"/>
      <c r="M41" s="574"/>
      <c r="N41" s="286"/>
      <c r="O41" s="297"/>
      <c r="P41" s="286"/>
      <c r="U41" s="259"/>
      <c r="W41" s="309"/>
      <c r="X41" s="316"/>
      <c r="Y41" s="328"/>
      <c r="Z41" s="317"/>
      <c r="AA41" s="259"/>
    </row>
    <row r="42" spans="1:27" ht="15.75" thickBot="1">
      <c r="F42" s="282"/>
      <c r="G42" s="300"/>
      <c r="H42" s="312"/>
      <c r="I42" s="286"/>
      <c r="J42" s="298"/>
      <c r="K42" s="299"/>
      <c r="L42" s="300"/>
      <c r="N42" s="286"/>
      <c r="O42" s="297"/>
      <c r="P42" s="286"/>
      <c r="U42" s="259"/>
      <c r="W42" s="309"/>
      <c r="X42" s="305"/>
      <c r="Y42" s="301" t="str">
        <f ca="1" xml:space="preserve"> Cover!A1</f>
        <v>Cover</v>
      </c>
      <c r="Z42" s="307"/>
      <c r="AA42" s="259"/>
    </row>
    <row r="43" spans="1:27" ht="15.75" thickBot="1">
      <c r="A43" s="308"/>
      <c r="B43" s="308"/>
      <c r="C43" s="308"/>
      <c r="D43" s="308"/>
      <c r="E43" s="308"/>
      <c r="F43" s="309"/>
      <c r="J43" s="298"/>
      <c r="K43" s="302"/>
      <c r="L43" s="311"/>
      <c r="M43" s="301" t="str">
        <f ca="1" xml:space="preserve"> 'Import incentive'!A1</f>
        <v>Import incentive</v>
      </c>
      <c r="N43" s="313"/>
      <c r="O43" s="304"/>
      <c r="P43" s="313"/>
      <c r="U43" s="259"/>
      <c r="V43" s="308"/>
      <c r="W43" s="309"/>
      <c r="X43" s="316"/>
      <c r="Y43" s="312" t="s">
        <v>48</v>
      </c>
      <c r="Z43" s="317"/>
      <c r="AA43" s="259"/>
    </row>
    <row r="44" spans="1:27" ht="13.7" customHeight="1">
      <c r="F44" s="282"/>
      <c r="G44" s="298"/>
      <c r="H44" s="330"/>
      <c r="I44" s="298"/>
      <c r="K44" s="302"/>
      <c r="L44" s="300"/>
      <c r="M44" s="573" t="s">
        <v>49</v>
      </c>
      <c r="N44" s="286"/>
      <c r="O44" s="297"/>
      <c r="U44" s="259"/>
      <c r="W44" s="309"/>
      <c r="X44" s="325"/>
      <c r="Y44" s="326"/>
      <c r="Z44" s="327"/>
      <c r="AA44" s="259"/>
    </row>
    <row r="45" spans="1:27" ht="15">
      <c r="F45" s="282"/>
      <c r="G45" s="298"/>
      <c r="H45" s="330"/>
      <c r="I45" s="298"/>
      <c r="K45" s="302"/>
      <c r="L45" s="300"/>
      <c r="M45" s="574"/>
      <c r="N45" s="286"/>
      <c r="O45" s="297"/>
      <c r="U45" s="259"/>
      <c r="W45" s="309"/>
      <c r="X45" s="328"/>
      <c r="Y45" s="286"/>
      <c r="Z45" s="328"/>
      <c r="AA45" s="259"/>
    </row>
    <row r="46" spans="1:27" ht="15">
      <c r="F46" s="282"/>
      <c r="G46" s="298"/>
      <c r="H46" s="330"/>
      <c r="I46" s="298"/>
      <c r="K46" s="302"/>
      <c r="L46" s="300"/>
      <c r="M46" s="574"/>
      <c r="N46" s="286"/>
      <c r="O46" s="297"/>
      <c r="U46" s="259"/>
      <c r="W46" s="309"/>
      <c r="X46" s="328"/>
      <c r="Y46" s="286"/>
      <c r="Z46" s="328"/>
      <c r="AA46" s="259"/>
    </row>
    <row r="47" spans="1:27">
      <c r="F47" s="282"/>
      <c r="G47" s="298"/>
      <c r="H47" s="330"/>
      <c r="I47" s="298"/>
      <c r="J47" s="298"/>
      <c r="K47" s="299"/>
      <c r="M47" s="574"/>
      <c r="O47" s="297"/>
      <c r="P47" s="286"/>
      <c r="U47" s="259"/>
      <c r="W47" s="331"/>
      <c r="X47" s="332"/>
      <c r="Y47" s="332"/>
      <c r="Z47" s="332"/>
      <c r="AA47" s="333"/>
    </row>
    <row r="48" spans="1:27" ht="15">
      <c r="A48" s="308"/>
      <c r="B48" s="308"/>
      <c r="C48" s="308"/>
      <c r="D48" s="308"/>
      <c r="E48" s="308"/>
      <c r="F48" s="309"/>
      <c r="G48" s="298"/>
      <c r="H48" s="330"/>
      <c r="I48" s="298"/>
      <c r="J48" s="330"/>
      <c r="K48" s="302"/>
      <c r="L48" s="300"/>
      <c r="M48" s="66"/>
      <c r="N48" s="286"/>
      <c r="O48" s="304"/>
      <c r="P48" s="313"/>
      <c r="U48" s="259"/>
      <c r="V48" s="308"/>
    </row>
    <row r="49" spans="1:29" ht="15.75" customHeight="1">
      <c r="F49" s="282"/>
      <c r="G49" s="298"/>
      <c r="H49" s="330"/>
      <c r="I49" s="298"/>
      <c r="J49" s="330"/>
      <c r="K49" s="299"/>
      <c r="L49" s="300"/>
      <c r="M49" s="66"/>
      <c r="N49" s="286"/>
      <c r="O49" s="297"/>
      <c r="P49" s="286"/>
      <c r="U49" s="259"/>
    </row>
    <row r="50" spans="1:29" ht="18" customHeight="1">
      <c r="A50" s="308"/>
      <c r="B50" s="308"/>
      <c r="C50" s="308"/>
      <c r="D50" s="308"/>
      <c r="E50" s="308"/>
      <c r="F50" s="309"/>
      <c r="G50" s="298"/>
      <c r="H50" s="330"/>
      <c r="I50" s="298"/>
      <c r="J50" s="313"/>
      <c r="K50" s="302"/>
      <c r="L50" s="300"/>
      <c r="M50" s="66"/>
      <c r="N50" s="286"/>
      <c r="O50" s="304"/>
      <c r="P50" s="313"/>
      <c r="U50" s="259"/>
      <c r="V50" s="308"/>
      <c r="W50" s="328"/>
      <c r="X50" s="328"/>
      <c r="Y50" s="328"/>
      <c r="Z50" s="328"/>
      <c r="AA50" s="328"/>
    </row>
    <row r="51" spans="1:29" ht="13.35" customHeight="1">
      <c r="A51" s="308"/>
      <c r="B51" s="308"/>
      <c r="C51" s="308"/>
      <c r="D51" s="308"/>
      <c r="E51" s="308"/>
      <c r="F51" s="309"/>
      <c r="G51" s="298"/>
      <c r="H51" s="330"/>
      <c r="I51" s="298"/>
      <c r="J51" s="313"/>
      <c r="K51" s="302"/>
      <c r="L51" s="300"/>
      <c r="M51" s="66"/>
      <c r="N51" s="286"/>
      <c r="O51" s="304"/>
      <c r="P51" s="313"/>
      <c r="U51" s="259"/>
      <c r="V51" s="308"/>
      <c r="W51" s="328"/>
      <c r="X51" s="328"/>
      <c r="Y51" s="328"/>
      <c r="Z51" s="328"/>
      <c r="AA51" s="328"/>
    </row>
    <row r="52" spans="1:29">
      <c r="F52" s="282"/>
      <c r="G52" s="286"/>
      <c r="H52" s="555"/>
      <c r="I52" s="286"/>
      <c r="J52" s="286"/>
      <c r="K52" s="334"/>
      <c r="L52" s="335"/>
      <c r="M52" s="320"/>
      <c r="N52" s="323"/>
      <c r="O52" s="321"/>
      <c r="P52" s="286"/>
      <c r="U52" s="259"/>
      <c r="W52" s="328"/>
      <c r="X52" s="328"/>
      <c r="Y52" s="328"/>
      <c r="Z52" s="328"/>
      <c r="AA52" s="328"/>
    </row>
    <row r="53" spans="1:29" ht="15.75" customHeight="1">
      <c r="F53" s="331"/>
      <c r="G53" s="336"/>
      <c r="H53" s="336"/>
      <c r="I53" s="336"/>
      <c r="J53" s="336"/>
      <c r="K53" s="336"/>
      <c r="L53" s="337"/>
      <c r="M53" s="332"/>
      <c r="N53" s="332"/>
      <c r="O53" s="336"/>
      <c r="P53" s="336"/>
      <c r="Q53" s="336"/>
      <c r="R53" s="337"/>
      <c r="S53" s="332"/>
      <c r="T53" s="336"/>
      <c r="U53" s="333"/>
      <c r="W53" s="328"/>
      <c r="AA53" s="328"/>
    </row>
    <row r="54" spans="1:29"/>
    <row r="55" spans="1:29"/>
    <row r="56" spans="1:29" ht="12.75" customHeight="1">
      <c r="A56" s="245" t="s">
        <v>50</v>
      </c>
      <c r="B56" s="245"/>
      <c r="C56" s="246"/>
      <c r="D56" s="247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6"/>
      <c r="W56" s="246"/>
      <c r="X56" s="246"/>
      <c r="Y56" s="246"/>
      <c r="Z56" s="246"/>
      <c r="AA56" s="246"/>
      <c r="AB56" s="246"/>
      <c r="AC56" s="246"/>
    </row>
    <row r="57" spans="1:29">
      <c r="A57" s="338"/>
      <c r="B57" s="338"/>
      <c r="C57" s="339"/>
      <c r="D57" s="340"/>
      <c r="E57" s="341"/>
      <c r="F57" s="342"/>
      <c r="G57" s="343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</row>
    <row r="58" spans="1:29">
      <c r="A58" s="338"/>
      <c r="B58" s="338"/>
      <c r="C58" s="339"/>
      <c r="D58" s="340"/>
      <c r="E58" s="344"/>
      <c r="F58" s="344"/>
      <c r="G58" s="344"/>
      <c r="H58" s="345" t="s">
        <v>51</v>
      </c>
      <c r="I58" s="342"/>
      <c r="J58" s="342" t="s">
        <v>52</v>
      </c>
      <c r="K58" s="342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</row>
    <row r="59" spans="1:29">
      <c r="A59" s="338"/>
      <c r="B59" s="338"/>
      <c r="C59" s="339"/>
      <c r="D59" s="340"/>
      <c r="E59" s="344"/>
      <c r="F59" s="344"/>
      <c r="G59" s="344"/>
      <c r="H59" s="346"/>
      <c r="I59" s="342"/>
      <c r="J59" s="342"/>
      <c r="K59" s="342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</row>
    <row r="60" spans="1:29">
      <c r="A60" s="338"/>
      <c r="B60" s="338"/>
      <c r="C60" s="339"/>
      <c r="D60" s="340"/>
      <c r="E60" s="344"/>
      <c r="F60" s="344"/>
      <c r="G60" s="344"/>
      <c r="H60" s="347" t="s">
        <v>53</v>
      </c>
      <c r="I60" s="342"/>
      <c r="J60" s="342" t="s">
        <v>54</v>
      </c>
      <c r="K60" s="342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</row>
    <row r="61" spans="1:29">
      <c r="A61" s="338"/>
      <c r="B61" s="338"/>
      <c r="C61" s="339"/>
      <c r="D61" s="340"/>
      <c r="E61" s="344"/>
      <c r="F61" s="344"/>
      <c r="G61" s="344"/>
      <c r="H61" s="346"/>
      <c r="I61" s="342"/>
      <c r="J61" s="342"/>
      <c r="K61" s="342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</row>
    <row r="62" spans="1:29">
      <c r="A62" s="338"/>
      <c r="B62" s="338"/>
      <c r="C62" s="339"/>
      <c r="D62" s="340"/>
      <c r="E62" s="344"/>
      <c r="F62" s="344"/>
      <c r="G62" s="344"/>
      <c r="H62" s="348" t="s">
        <v>55</v>
      </c>
      <c r="I62" s="342"/>
      <c r="J62" s="342" t="s">
        <v>56</v>
      </c>
      <c r="K62" s="342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</row>
    <row r="63" spans="1:29">
      <c r="A63" s="338"/>
      <c r="B63" s="338"/>
      <c r="C63" s="339"/>
      <c r="D63" s="340"/>
      <c r="E63" s="344"/>
      <c r="F63" s="344"/>
      <c r="G63" s="344"/>
      <c r="H63" s="346"/>
      <c r="I63" s="342"/>
      <c r="J63" s="342"/>
      <c r="K63" s="342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</row>
    <row r="64" spans="1:29">
      <c r="A64" s="338"/>
      <c r="B64" s="338"/>
      <c r="C64" s="339"/>
      <c r="D64" s="340"/>
      <c r="E64" s="344"/>
      <c r="F64" s="344"/>
      <c r="G64" s="344"/>
      <c r="H64" s="349" t="s">
        <v>57</v>
      </c>
      <c r="I64" s="342"/>
      <c r="J64" s="342" t="s">
        <v>58</v>
      </c>
      <c r="K64" s="342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</row>
    <row r="65" spans="1:29">
      <c r="A65" s="338"/>
      <c r="B65" s="338"/>
      <c r="C65" s="339"/>
      <c r="D65" s="340"/>
      <c r="E65" s="344"/>
      <c r="F65" s="344"/>
      <c r="G65" s="344"/>
      <c r="H65" s="346"/>
      <c r="I65" s="342"/>
      <c r="J65" s="342"/>
      <c r="K65" s="342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</row>
    <row r="66" spans="1:29">
      <c r="A66" s="338"/>
      <c r="B66" s="338"/>
      <c r="C66" s="339"/>
      <c r="D66" s="340"/>
      <c r="H66" s="350" t="s">
        <v>59</v>
      </c>
      <c r="I66" s="342"/>
      <c r="J66" s="342" t="s">
        <v>60</v>
      </c>
      <c r="K66" s="342"/>
    </row>
    <row r="67" spans="1:29">
      <c r="B67" s="276"/>
      <c r="C67" s="351"/>
      <c r="D67" s="340"/>
      <c r="H67" s="244"/>
    </row>
    <row r="68" spans="1:29">
      <c r="B68" s="276"/>
      <c r="C68" s="351"/>
      <c r="D68" s="340"/>
      <c r="H68" s="244"/>
    </row>
    <row r="69" spans="1:29" ht="12.75" customHeight="1">
      <c r="A69" s="245" t="s">
        <v>61</v>
      </c>
      <c r="B69" s="245"/>
      <c r="C69" s="246"/>
      <c r="D69" s="247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6"/>
      <c r="W69" s="246"/>
      <c r="X69" s="246"/>
      <c r="Y69" s="246"/>
      <c r="Z69" s="246"/>
      <c r="AA69" s="246"/>
      <c r="AB69" s="246"/>
      <c r="AC69" s="246"/>
    </row>
    <row r="70" spans="1:29">
      <c r="A70" s="352"/>
      <c r="B70" s="352"/>
      <c r="C70" s="353"/>
      <c r="D70" s="300"/>
      <c r="E70" s="328"/>
      <c r="F70" s="328"/>
      <c r="G70" s="342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</row>
    <row r="71" spans="1:29">
      <c r="A71" s="352"/>
      <c r="B71" s="352" t="s">
        <v>62</v>
      </c>
      <c r="C71" s="353"/>
      <c r="D71" s="300"/>
      <c r="E71" s="328"/>
      <c r="F71" s="328"/>
      <c r="G71" s="342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</row>
    <row r="72" spans="1:29">
      <c r="A72" s="352"/>
      <c r="B72" s="352"/>
      <c r="C72" s="353"/>
      <c r="D72" s="300"/>
      <c r="E72" s="344"/>
      <c r="F72" s="344"/>
      <c r="G72" s="344"/>
      <c r="H72" s="354" t="s">
        <v>63</v>
      </c>
      <c r="I72" s="342"/>
      <c r="J72" s="328" t="s">
        <v>64</v>
      </c>
      <c r="K72" s="328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</row>
    <row r="73" spans="1:29">
      <c r="A73" s="352"/>
      <c r="B73" s="352"/>
      <c r="C73" s="353"/>
      <c r="D73" s="300"/>
      <c r="E73" s="344"/>
      <c r="F73" s="344"/>
      <c r="G73" s="344"/>
      <c r="H73" s="328"/>
      <c r="I73" s="342"/>
      <c r="J73" s="342"/>
      <c r="K73" s="342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</row>
    <row r="74" spans="1:29">
      <c r="A74" s="352"/>
      <c r="B74" s="352"/>
      <c r="C74" s="353"/>
      <c r="D74" s="300"/>
      <c r="E74" s="344"/>
      <c r="F74" s="344"/>
      <c r="G74" s="344"/>
      <c r="H74" s="355" t="s">
        <v>65</v>
      </c>
      <c r="I74" s="342"/>
      <c r="J74" s="328" t="s">
        <v>66</v>
      </c>
      <c r="K74" s="328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</row>
    <row r="75" spans="1:29">
      <c r="A75" s="352"/>
      <c r="B75" s="352"/>
      <c r="C75" s="353"/>
      <c r="D75" s="300"/>
      <c r="E75" s="344"/>
      <c r="F75" s="344"/>
      <c r="G75" s="344"/>
      <c r="H75" s="328"/>
      <c r="I75" s="342"/>
      <c r="J75" s="328"/>
      <c r="K75" s="328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</row>
    <row r="76" spans="1:29">
      <c r="A76" s="352"/>
      <c r="B76" s="352"/>
      <c r="C76" s="353"/>
      <c r="D76" s="300"/>
      <c r="E76" s="344"/>
      <c r="F76" s="344"/>
      <c r="G76" s="344"/>
      <c r="H76" s="328" t="s">
        <v>67</v>
      </c>
      <c r="I76" s="342"/>
      <c r="J76" s="344" t="s">
        <v>68</v>
      </c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</row>
    <row r="77" spans="1:29">
      <c r="A77" s="352"/>
      <c r="B77" s="352"/>
      <c r="C77" s="353"/>
      <c r="D77" s="300"/>
      <c r="E77" s="344"/>
      <c r="F77" s="344"/>
      <c r="G77" s="344"/>
      <c r="H77" s="328"/>
      <c r="I77" s="342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</row>
    <row r="78" spans="1:29">
      <c r="A78" s="352"/>
      <c r="B78" s="352"/>
      <c r="C78" s="353"/>
      <c r="D78" s="300"/>
      <c r="E78" s="344"/>
      <c r="F78" s="344"/>
      <c r="G78" s="344"/>
      <c r="H78" s="402" t="s">
        <v>69</v>
      </c>
      <c r="I78" s="342"/>
      <c r="J78" s="344" t="s">
        <v>70</v>
      </c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</row>
    <row r="79" spans="1:29">
      <c r="A79" s="352"/>
      <c r="B79" s="352"/>
      <c r="C79" s="353"/>
      <c r="D79" s="300"/>
      <c r="E79" s="344"/>
      <c r="F79" s="344"/>
      <c r="G79" s="344"/>
      <c r="H79" s="328"/>
      <c r="I79" s="342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</row>
    <row r="80" spans="1:29">
      <c r="A80" s="352"/>
      <c r="B80" s="352" t="s">
        <v>71</v>
      </c>
      <c r="C80" s="353"/>
      <c r="D80" s="300"/>
      <c r="E80" s="344"/>
      <c r="F80" s="344"/>
      <c r="G80" s="344"/>
      <c r="H80" s="328"/>
      <c r="I80" s="342"/>
      <c r="J80" s="328"/>
      <c r="K80" s="328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</row>
    <row r="81" spans="1:29">
      <c r="A81" s="352"/>
      <c r="B81" s="352"/>
      <c r="C81" s="353"/>
      <c r="D81" s="300"/>
      <c r="E81" s="344"/>
      <c r="F81" s="344"/>
      <c r="G81" s="344"/>
      <c r="H81" s="356" t="s">
        <v>72</v>
      </c>
      <c r="I81" s="342"/>
      <c r="J81" s="328" t="s">
        <v>29</v>
      </c>
      <c r="K81" s="328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</row>
    <row r="82" spans="1:29">
      <c r="A82" s="352"/>
      <c r="B82" s="352"/>
      <c r="C82" s="353"/>
      <c r="D82" s="300"/>
      <c r="E82" s="344"/>
      <c r="F82" s="344"/>
      <c r="G82" s="344"/>
      <c r="H82" s="328"/>
      <c r="I82" s="342"/>
      <c r="J82" s="328"/>
      <c r="K82" s="328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</row>
    <row r="83" spans="1:29">
      <c r="A83" s="352"/>
      <c r="B83" s="352"/>
      <c r="C83" s="353"/>
      <c r="D83" s="300"/>
      <c r="E83" s="344"/>
      <c r="F83" s="344"/>
      <c r="G83" s="344"/>
      <c r="H83" s="372" t="s">
        <v>73</v>
      </c>
      <c r="I83" s="342"/>
      <c r="J83" s="328" t="s">
        <v>74</v>
      </c>
      <c r="K83" s="328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</row>
    <row r="84" spans="1:29">
      <c r="A84" s="352"/>
      <c r="B84" s="352"/>
      <c r="C84" s="353"/>
      <c r="D84" s="300"/>
      <c r="E84" s="344"/>
      <c r="F84" s="344"/>
      <c r="G84" s="344"/>
      <c r="H84" s="328"/>
      <c r="I84" s="342"/>
      <c r="J84" s="328"/>
      <c r="K84" s="328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</row>
    <row r="85" spans="1:29">
      <c r="A85" s="352"/>
      <c r="B85" s="352"/>
      <c r="C85" s="353"/>
      <c r="D85" s="300"/>
      <c r="E85" s="344"/>
      <c r="F85" s="344"/>
      <c r="G85" s="344"/>
      <c r="H85" s="357" t="s">
        <v>75</v>
      </c>
      <c r="I85" s="342"/>
      <c r="J85" s="328" t="s">
        <v>76</v>
      </c>
      <c r="K85" s="328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</row>
    <row r="86" spans="1:29">
      <c r="A86" s="352"/>
      <c r="B86" s="352"/>
      <c r="C86" s="353"/>
      <c r="D86" s="300"/>
      <c r="E86" s="344"/>
      <c r="F86" s="344"/>
      <c r="G86" s="344"/>
      <c r="H86" s="328"/>
      <c r="I86" s="342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</row>
    <row r="87" spans="1:29">
      <c r="A87" s="352"/>
      <c r="B87" s="352"/>
      <c r="C87" s="353"/>
      <c r="D87" s="300"/>
      <c r="E87" s="344"/>
      <c r="F87" s="344"/>
      <c r="G87" s="344"/>
      <c r="H87" s="358" t="s">
        <v>77</v>
      </c>
      <c r="I87" s="342"/>
      <c r="J87" s="328" t="s">
        <v>78</v>
      </c>
      <c r="K87" s="328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</row>
    <row r="88" spans="1:29">
      <c r="A88" s="352"/>
      <c r="B88" s="352"/>
      <c r="C88" s="353"/>
      <c r="D88" s="300"/>
      <c r="E88" s="344"/>
      <c r="F88" s="344"/>
      <c r="G88" s="344"/>
      <c r="H88" s="328"/>
      <c r="I88" s="342"/>
      <c r="J88" s="328"/>
      <c r="K88" s="328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</row>
    <row r="89" spans="1:29">
      <c r="A89" s="352"/>
      <c r="B89" s="352"/>
      <c r="C89" s="353"/>
      <c r="D89" s="300"/>
      <c r="E89" s="344"/>
      <c r="F89" s="344"/>
      <c r="G89" s="344"/>
      <c r="H89" s="357" t="s">
        <v>79</v>
      </c>
      <c r="I89" s="342"/>
      <c r="J89" s="328" t="s">
        <v>80</v>
      </c>
      <c r="K89" s="328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</row>
    <row r="90" spans="1:29">
      <c r="A90" s="352"/>
      <c r="B90" s="352"/>
      <c r="C90" s="353"/>
      <c r="D90" s="300"/>
      <c r="E90" s="344"/>
      <c r="F90" s="344"/>
      <c r="G90" s="344"/>
      <c r="H90" s="342"/>
      <c r="I90" s="342"/>
      <c r="J90" s="328"/>
      <c r="K90" s="328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</row>
    <row r="91" spans="1:29">
      <c r="A91" s="352"/>
      <c r="B91" s="352" t="s">
        <v>81</v>
      </c>
      <c r="C91" s="353"/>
      <c r="D91" s="300"/>
      <c r="E91" s="344"/>
      <c r="F91" s="344"/>
      <c r="G91" s="344"/>
      <c r="H91" s="328"/>
      <c r="I91" s="342"/>
      <c r="J91" s="328"/>
      <c r="K91" s="328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</row>
    <row r="92" spans="1:29">
      <c r="A92" s="352"/>
      <c r="B92" s="352"/>
      <c r="C92" s="353"/>
      <c r="D92" s="300"/>
      <c r="E92" s="344"/>
      <c r="F92" s="344"/>
      <c r="G92" s="344"/>
      <c r="H92" s="359" t="s">
        <v>82</v>
      </c>
      <c r="I92" s="342"/>
      <c r="J92" s="328" t="s">
        <v>83</v>
      </c>
      <c r="K92" s="328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</row>
    <row r="93" spans="1:29">
      <c r="A93" s="352"/>
      <c r="B93" s="352"/>
      <c r="C93" s="353"/>
      <c r="D93" s="300"/>
      <c r="E93" s="344"/>
      <c r="F93" s="344"/>
      <c r="G93" s="344"/>
      <c r="H93" s="344"/>
      <c r="I93" s="342"/>
      <c r="J93" s="328"/>
      <c r="K93" s="328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</row>
    <row r="94" spans="1:29">
      <c r="A94" s="352"/>
      <c r="B94" s="352"/>
      <c r="C94" s="353"/>
      <c r="D94" s="300"/>
      <c r="E94" s="344"/>
      <c r="F94" s="344"/>
      <c r="G94" s="344"/>
      <c r="H94" s="360" t="s">
        <v>84</v>
      </c>
      <c r="I94" s="328"/>
      <c r="J94" s="342" t="s">
        <v>85</v>
      </c>
      <c r="K94" s="342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</row>
    <row r="95" spans="1:29">
      <c r="A95" s="352"/>
      <c r="B95" s="352"/>
      <c r="C95" s="353"/>
      <c r="D95" s="300"/>
      <c r="E95" s="344"/>
      <c r="F95" s="344"/>
      <c r="G95" s="344"/>
      <c r="H95" s="328"/>
      <c r="I95" s="342"/>
      <c r="J95" s="328"/>
      <c r="K95" s="328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</row>
    <row r="96" spans="1:29">
      <c r="A96" s="352"/>
      <c r="B96" s="352"/>
      <c r="C96" s="353"/>
      <c r="D96" s="300"/>
      <c r="E96" s="344"/>
      <c r="F96" s="344"/>
      <c r="G96" s="344"/>
      <c r="H96" s="361" t="s">
        <v>86</v>
      </c>
      <c r="I96" s="342"/>
      <c r="J96" s="328" t="s">
        <v>87</v>
      </c>
      <c r="K96" s="328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</row>
    <row r="97" spans="1:29">
      <c r="A97" s="352"/>
      <c r="B97" s="352"/>
      <c r="C97" s="353"/>
      <c r="D97" s="300"/>
      <c r="E97" s="344"/>
      <c r="F97" s="344"/>
      <c r="G97" s="344"/>
      <c r="H97" s="344"/>
      <c r="I97" s="342"/>
      <c r="J97" s="328"/>
      <c r="K97" s="328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</row>
    <row r="98" spans="1:29">
      <c r="A98" s="352"/>
      <c r="B98" s="352"/>
      <c r="C98" s="353"/>
      <c r="D98" s="300"/>
      <c r="E98" s="344"/>
      <c r="F98" s="344"/>
      <c r="G98" s="344"/>
      <c r="H98" s="362" t="s">
        <v>88</v>
      </c>
      <c r="I98" s="342"/>
      <c r="J98" s="328" t="s">
        <v>89</v>
      </c>
      <c r="K98" s="328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</row>
    <row r="99" spans="1:29">
      <c r="B99" s="254"/>
      <c r="C99" s="363"/>
      <c r="D99" s="340"/>
      <c r="H99" s="344"/>
    </row>
    <row r="100" spans="1:29">
      <c r="B100" s="254"/>
      <c r="C100" s="363"/>
      <c r="D100" s="340"/>
      <c r="H100" s="364" t="s">
        <v>90</v>
      </c>
      <c r="J100" s="328" t="s">
        <v>91</v>
      </c>
      <c r="K100" s="328"/>
    </row>
    <row r="101" spans="1:29">
      <c r="B101" s="254"/>
      <c r="C101" s="363"/>
      <c r="D101" s="340"/>
      <c r="H101" s="344"/>
    </row>
    <row r="102" spans="1:29">
      <c r="A102" s="352"/>
      <c r="B102" s="352" t="s">
        <v>92</v>
      </c>
      <c r="C102" s="353"/>
      <c r="D102" s="300"/>
      <c r="E102" s="344"/>
      <c r="F102" s="344"/>
      <c r="G102" s="344"/>
      <c r="H102" s="328"/>
      <c r="I102" s="342"/>
      <c r="J102" s="328"/>
      <c r="K102" s="328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</row>
    <row r="103" spans="1:29">
      <c r="A103" s="352"/>
      <c r="B103" s="352"/>
      <c r="C103" s="353"/>
      <c r="D103" s="300"/>
      <c r="E103" s="344"/>
      <c r="F103" s="344"/>
      <c r="G103" s="344"/>
      <c r="H103" s="365" t="s">
        <v>93</v>
      </c>
      <c r="I103" s="342"/>
      <c r="J103" s="328" t="s">
        <v>94</v>
      </c>
      <c r="K103" s="328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</row>
    <row r="104" spans="1:29">
      <c r="A104" s="352"/>
      <c r="B104" s="352"/>
      <c r="C104" s="353"/>
      <c r="D104" s="300"/>
      <c r="E104" s="344"/>
      <c r="F104" s="344"/>
      <c r="G104" s="344"/>
      <c r="H104" s="344"/>
      <c r="I104" s="342"/>
      <c r="J104" s="328"/>
      <c r="K104" s="328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</row>
    <row r="105" spans="1:29">
      <c r="A105" s="352"/>
      <c r="B105" s="352"/>
      <c r="C105" s="353"/>
      <c r="D105" s="300"/>
      <c r="E105" s="344"/>
      <c r="F105" s="344"/>
      <c r="G105" s="344"/>
      <c r="H105" s="366" t="s">
        <v>95</v>
      </c>
      <c r="I105" s="342"/>
      <c r="J105" s="328" t="s">
        <v>96</v>
      </c>
      <c r="K105" s="328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</row>
    <row r="106" spans="1:29">
      <c r="A106" s="352"/>
      <c r="B106" s="352"/>
      <c r="C106" s="353"/>
      <c r="D106" s="300"/>
      <c r="E106" s="344"/>
      <c r="F106" s="344"/>
      <c r="G106" s="344"/>
      <c r="H106" s="328"/>
      <c r="I106" s="342"/>
      <c r="J106" s="328"/>
      <c r="K106" s="328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</row>
    <row r="107" spans="1:29">
      <c r="A107" s="352"/>
      <c r="B107" s="352"/>
      <c r="C107" s="353"/>
      <c r="D107" s="300"/>
      <c r="E107" s="344"/>
      <c r="F107" s="344"/>
      <c r="G107" s="344"/>
      <c r="H107" s="367" t="s">
        <v>97</v>
      </c>
      <c r="I107" s="342"/>
      <c r="J107" s="328" t="s">
        <v>98</v>
      </c>
      <c r="K107" s="328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</row>
    <row r="108" spans="1:29">
      <c r="A108" s="352"/>
      <c r="B108" s="352"/>
      <c r="C108" s="353"/>
      <c r="D108" s="300"/>
      <c r="E108" s="328"/>
      <c r="F108" s="342"/>
      <c r="G108" s="342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</row>
    <row r="109" spans="1:29">
      <c r="B109" s="276"/>
      <c r="C109" s="351"/>
      <c r="E109" s="341"/>
      <c r="G109" s="341"/>
      <c r="H109" s="244"/>
    </row>
    <row r="110" spans="1:29" ht="12.75" customHeight="1">
      <c r="A110" s="245" t="s">
        <v>99</v>
      </c>
      <c r="B110" s="245"/>
      <c r="C110" s="246"/>
      <c r="D110" s="247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6"/>
      <c r="W110" s="246"/>
      <c r="X110" s="246"/>
      <c r="Y110" s="246"/>
      <c r="Z110" s="246"/>
      <c r="AA110" s="246"/>
      <c r="AB110" s="246"/>
      <c r="AC110" s="246"/>
    </row>
    <row r="111" spans="1:29">
      <c r="B111" s="254"/>
      <c r="C111" s="363"/>
      <c r="D111" s="340"/>
      <c r="H111" s="244"/>
    </row>
    <row r="112" spans="1:29">
      <c r="B112" s="254"/>
      <c r="C112" s="363"/>
      <c r="D112" s="340"/>
      <c r="H112" s="244" t="s">
        <v>100</v>
      </c>
      <c r="I112" s="244" t="s">
        <v>101</v>
      </c>
    </row>
    <row r="113" spans="1:9">
      <c r="B113" s="254"/>
      <c r="C113" s="363"/>
      <c r="D113" s="340"/>
      <c r="H113" s="244" t="s">
        <v>102</v>
      </c>
      <c r="I113" s="244" t="s">
        <v>103</v>
      </c>
    </row>
    <row r="114" spans="1:9">
      <c r="B114" s="254"/>
      <c r="C114" s="363"/>
      <c r="D114" s="340"/>
      <c r="H114" s="244" t="s">
        <v>104</v>
      </c>
      <c r="I114" s="244" t="s">
        <v>105</v>
      </c>
    </row>
    <row r="115" spans="1:9">
      <c r="B115" s="254"/>
      <c r="C115" s="363"/>
      <c r="D115" s="340"/>
      <c r="H115" s="244" t="s">
        <v>106</v>
      </c>
      <c r="I115" s="255" t="s">
        <v>107</v>
      </c>
    </row>
    <row r="116" spans="1:9">
      <c r="B116" s="254"/>
      <c r="C116" s="363"/>
      <c r="D116" s="340"/>
      <c r="H116" s="244" t="s">
        <v>108</v>
      </c>
      <c r="I116" s="255" t="s">
        <v>109</v>
      </c>
    </row>
    <row r="117" spans="1:9">
      <c r="B117" s="254"/>
      <c r="C117" s="363"/>
      <c r="D117" s="340"/>
      <c r="G117" s="255"/>
      <c r="H117" s="244" t="s">
        <v>110</v>
      </c>
      <c r="I117" s="255" t="s">
        <v>111</v>
      </c>
    </row>
    <row r="118" spans="1:9">
      <c r="B118" s="276"/>
      <c r="C118" s="351"/>
      <c r="D118" s="340"/>
      <c r="H118" s="244"/>
    </row>
    <row r="119" spans="1:9" s="368" customFormat="1">
      <c r="A119" s="368" t="s">
        <v>112</v>
      </c>
      <c r="C119" s="369"/>
      <c r="D119" s="370"/>
      <c r="E119" s="369"/>
      <c r="F119" s="371"/>
    </row>
    <row r="120" spans="1:9"/>
  </sheetData>
  <mergeCells count="2">
    <mergeCell ref="M39:M41"/>
    <mergeCell ref="M44:M47"/>
  </mergeCells>
  <conditionalFormatting sqref="Y32">
    <cfRule type="cellIs" dxfId="21" priority="1" stopIfTrue="1" operator="equal">
      <formula>"FEED"</formula>
    </cfRule>
    <cfRule type="cellIs" dxfId="20" priority="2" stopIfTrue="1" operator="equal">
      <formula>"EPC"</formula>
    </cfRule>
    <cfRule type="cellIs" dxfId="19" priority="3" stopIfTrue="1" operator="equal">
      <formula>"Operations"</formula>
    </cfRule>
  </conditionalFormatting>
  <pageMargins left="0.7" right="0.7" top="0.75" bottom="0.75" header="0.3" footer="0.3"/>
  <pageSetup paperSize="9" scale="46" fitToHeight="0" orientation="portrait" r:id="rId1"/>
  <headerFooter>
    <oddHeader>&amp;LPROJECT PR19 WRFIM&amp;CSheet:&amp;A&amp;RSTRICTLY CONFIDENTIAL</oddHeader>
    <oddFooter>&amp;L&amp;F ( Printed on &amp;D at &amp;T )&amp;RPage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/>
  <sheetData>
    <row r="1" spans="1:2">
      <c r="A1" s="66" t="s">
        <v>113</v>
      </c>
      <c r="B1" s="66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99"/>
    <outlinePr summaryBelow="0" summaryRight="0"/>
    <pageSetUpPr fitToPage="1"/>
  </sheetPr>
  <dimension ref="A1:EN127"/>
  <sheetViews>
    <sheetView showGridLines="0" zoomScale="90" zoomScaleNormal="90" workbookViewId="0">
      <pane xSplit="9" ySplit="7" topLeftCell="J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1" width="1.85546875" style="68" customWidth="1"/>
    <col min="2" max="3" width="1.85546875" style="75" customWidth="1"/>
    <col min="4" max="4" width="1.85546875" style="71" customWidth="1"/>
    <col min="5" max="5" width="77.85546875" style="161" bestFit="1" customWidth="1"/>
    <col min="6" max="6" width="12.5703125" style="59" customWidth="1"/>
    <col min="7" max="7" width="24.85546875" style="161" bestFit="1" customWidth="1"/>
    <col min="8" max="8" width="11.5703125" style="59" customWidth="1"/>
    <col min="9" max="9" width="2.5703125" style="59" customWidth="1"/>
    <col min="10" max="19" width="11.5703125" style="59" customWidth="1"/>
    <col min="20" max="27" width="11.5703125" style="62" customWidth="1"/>
    <col min="28" max="29" width="10.42578125" style="59" bestFit="1" customWidth="1"/>
    <col min="30" max="31" width="11.5703125" style="62" customWidth="1"/>
    <col min="32" max="33" width="10.42578125" style="59" bestFit="1" customWidth="1"/>
    <col min="34" max="35" width="11.5703125" style="62" customWidth="1"/>
    <col min="36" max="37" width="10.42578125" style="59" bestFit="1" customWidth="1"/>
    <col min="38" max="39" width="11.5703125" style="62" customWidth="1"/>
    <col min="40" max="41" width="10.42578125" style="59" bestFit="1" customWidth="1"/>
    <col min="42" max="43" width="11.5703125" style="62" customWidth="1"/>
    <col min="44" max="44" width="10.42578125" style="59" bestFit="1" customWidth="1"/>
    <col min="45" max="46" width="11.5703125" style="62" customWidth="1"/>
    <col min="47" max="47" width="10.42578125" style="59" bestFit="1" customWidth="1"/>
    <col min="48" max="49" width="11.5703125" style="62" customWidth="1"/>
    <col min="50" max="50" width="10.42578125" style="59" bestFit="1" customWidth="1"/>
    <col min="51" max="52" width="11.5703125" style="62" customWidth="1"/>
    <col min="53" max="53" width="10.42578125" style="59" bestFit="1" customWidth="1"/>
    <col min="54" max="55" width="11.5703125" style="62" customWidth="1"/>
    <col min="56" max="56" width="10.42578125" style="59" bestFit="1" customWidth="1"/>
    <col min="57" max="58" width="11.5703125" style="62" customWidth="1"/>
    <col min="59" max="59" width="10.42578125" style="59" bestFit="1" customWidth="1"/>
    <col min="60" max="61" width="11.5703125" style="62" customWidth="1"/>
    <col min="62" max="144" width="0" style="59" hidden="1" customWidth="1"/>
    <col min="145" max="16384" width="9.140625" style="59" hidden="1"/>
  </cols>
  <sheetData>
    <row r="1" spans="1:61" s="1" customFormat="1" ht="30">
      <c r="A1" s="4" t="str">
        <f ca="1" xml:space="preserve"> RIGHT(CELL("filename", $A$1), LEN(CELL("filename", $A$1)) - SEARCH("]", CELL("filename", $A$1)))</f>
        <v>InpR</v>
      </c>
      <c r="B1" s="73"/>
      <c r="C1" s="73"/>
      <c r="D1" s="69"/>
      <c r="E1" s="168"/>
      <c r="G1" s="171"/>
    </row>
    <row r="2" spans="1:61" s="187" customFormat="1">
      <c r="A2" s="184"/>
      <c r="B2" s="185"/>
      <c r="C2" s="185"/>
      <c r="D2" s="186"/>
      <c r="E2" s="561" t="str">
        <f>Time!E$23</f>
        <v>Model Period BEG</v>
      </c>
      <c r="F2" s="562"/>
      <c r="G2" s="561"/>
      <c r="H2" s="562"/>
      <c r="I2" s="562"/>
      <c r="J2" s="562">
        <f>Time!J$23</f>
        <v>43556</v>
      </c>
      <c r="K2" s="562">
        <f>Time!K$23</f>
        <v>43922</v>
      </c>
      <c r="L2" s="562">
        <f>Time!L$23</f>
        <v>44287</v>
      </c>
      <c r="M2" s="562">
        <f>Time!M$23</f>
        <v>44652</v>
      </c>
      <c r="N2" s="562">
        <f>Time!N$23</f>
        <v>45017</v>
      </c>
      <c r="O2" s="562">
        <f>Time!O$23</f>
        <v>45383</v>
      </c>
      <c r="P2" s="562">
        <f>Time!P$23</f>
        <v>45748</v>
      </c>
      <c r="Q2" s="562">
        <f>Time!Q$23</f>
        <v>46113</v>
      </c>
      <c r="R2" s="562">
        <f>Time!R$23</f>
        <v>46478</v>
      </c>
      <c r="S2" s="562">
        <f>Time!S$23</f>
        <v>46844</v>
      </c>
      <c r="T2" s="562">
        <f>Time!T$23</f>
        <v>47209</v>
      </c>
      <c r="U2" s="562">
        <f>Time!U$23</f>
        <v>47574</v>
      </c>
      <c r="V2" s="562">
        <f>Time!V$23</f>
        <v>47939</v>
      </c>
      <c r="W2" s="562">
        <f>Time!W$23</f>
        <v>48305</v>
      </c>
      <c r="X2" s="562">
        <f>Time!X$23</f>
        <v>48670</v>
      </c>
      <c r="Y2" s="562">
        <f>Time!Y$23</f>
        <v>49035</v>
      </c>
      <c r="Z2" s="562">
        <f>Time!Z$23</f>
        <v>49400</v>
      </c>
      <c r="AA2" s="562">
        <f>Time!AA$23</f>
        <v>49766</v>
      </c>
      <c r="AB2" s="562">
        <f>Time!AB$23</f>
        <v>50131</v>
      </c>
      <c r="AC2" s="562">
        <f>Time!AC$23</f>
        <v>50496</v>
      </c>
      <c r="AD2" s="562">
        <f>Time!AD$23</f>
        <v>50861</v>
      </c>
      <c r="AE2" s="562">
        <f>Time!AE$23</f>
        <v>51227</v>
      </c>
      <c r="AF2" s="562">
        <f>Time!AF$23</f>
        <v>51592</v>
      </c>
      <c r="AG2" s="562">
        <f>Time!AG$23</f>
        <v>51957</v>
      </c>
      <c r="AH2" s="562">
        <f>Time!AH$23</f>
        <v>52322</v>
      </c>
      <c r="AI2" s="562">
        <f>Time!AI$23</f>
        <v>52688</v>
      </c>
      <c r="AJ2" s="562">
        <f>Time!AJ$23</f>
        <v>53053</v>
      </c>
      <c r="AK2" s="562">
        <f>Time!AK$23</f>
        <v>53418</v>
      </c>
      <c r="AL2" s="562">
        <f>Time!AL$23</f>
        <v>53783</v>
      </c>
      <c r="AM2" s="562">
        <f>Time!AM$23</f>
        <v>54149</v>
      </c>
      <c r="AN2" s="562">
        <f>Time!AN$23</f>
        <v>54514</v>
      </c>
      <c r="AO2" s="562">
        <f>Time!AO$23</f>
        <v>54879</v>
      </c>
      <c r="AP2" s="562">
        <f>Time!AP$23</f>
        <v>55244</v>
      </c>
      <c r="AQ2" s="562">
        <f>Time!AQ$23</f>
        <v>55610</v>
      </c>
      <c r="AR2" s="562">
        <f>Time!AR$23</f>
        <v>55975</v>
      </c>
      <c r="AS2" s="562">
        <f>Time!AS$23</f>
        <v>56340</v>
      </c>
      <c r="AT2" s="562">
        <f>Time!AT$23</f>
        <v>56705</v>
      </c>
      <c r="AU2" s="562">
        <f>Time!AU$23</f>
        <v>57071</v>
      </c>
      <c r="AV2" s="562">
        <f>Time!AV$23</f>
        <v>57436</v>
      </c>
      <c r="AW2" s="562">
        <f>Time!AW$23</f>
        <v>57801</v>
      </c>
      <c r="AX2" s="562">
        <f>Time!AX$23</f>
        <v>58166</v>
      </c>
      <c r="AY2" s="562">
        <f>Time!AY$23</f>
        <v>58532</v>
      </c>
      <c r="AZ2" s="562">
        <f>Time!AZ$23</f>
        <v>58897</v>
      </c>
      <c r="BA2" s="562">
        <f>Time!BA$23</f>
        <v>59262</v>
      </c>
      <c r="BB2" s="562">
        <f>Time!BB$23</f>
        <v>59627</v>
      </c>
      <c r="BC2" s="562">
        <f>Time!BC$23</f>
        <v>59993</v>
      </c>
      <c r="BD2" s="562">
        <f>Time!BD$23</f>
        <v>60358</v>
      </c>
      <c r="BE2" s="562">
        <f>Time!BE$23</f>
        <v>60723</v>
      </c>
      <c r="BF2" s="562">
        <f>Time!BF$23</f>
        <v>61088</v>
      </c>
      <c r="BG2" s="562">
        <f>Time!BG$23</f>
        <v>61454</v>
      </c>
      <c r="BH2" s="562">
        <f>Time!BH$23</f>
        <v>61819</v>
      </c>
      <c r="BI2" s="562">
        <f>Time!BI$23</f>
        <v>62184</v>
      </c>
    </row>
    <row r="3" spans="1:61" s="184" customFormat="1">
      <c r="B3" s="185"/>
      <c r="C3" s="185"/>
      <c r="D3" s="186"/>
      <c r="E3" s="561" t="str">
        <f>Time!E$24</f>
        <v>Model Period END</v>
      </c>
      <c r="F3" s="562"/>
      <c r="G3" s="561"/>
      <c r="H3" s="562"/>
      <c r="I3" s="562"/>
      <c r="J3" s="562">
        <f>Time!J$24</f>
        <v>43921</v>
      </c>
      <c r="K3" s="562">
        <f>Time!K$24</f>
        <v>44286</v>
      </c>
      <c r="L3" s="562">
        <f>Time!L$24</f>
        <v>44651</v>
      </c>
      <c r="M3" s="562">
        <f>Time!M$24</f>
        <v>45016</v>
      </c>
      <c r="N3" s="562">
        <f>Time!N$24</f>
        <v>45382</v>
      </c>
      <c r="O3" s="562">
        <f>Time!O$24</f>
        <v>45747</v>
      </c>
      <c r="P3" s="562">
        <f>Time!P$24</f>
        <v>46112</v>
      </c>
      <c r="Q3" s="562">
        <f>Time!Q$24</f>
        <v>46477</v>
      </c>
      <c r="R3" s="562">
        <f>Time!R$24</f>
        <v>46843</v>
      </c>
      <c r="S3" s="562">
        <f>Time!S$24</f>
        <v>47208</v>
      </c>
      <c r="T3" s="562">
        <f>Time!T$24</f>
        <v>47573</v>
      </c>
      <c r="U3" s="562">
        <f>Time!U$24</f>
        <v>47938</v>
      </c>
      <c r="V3" s="562">
        <f>Time!V$24</f>
        <v>48304</v>
      </c>
      <c r="W3" s="562">
        <f>Time!W$24</f>
        <v>48669</v>
      </c>
      <c r="X3" s="562">
        <f>Time!X$24</f>
        <v>49034</v>
      </c>
      <c r="Y3" s="562">
        <f>Time!Y$24</f>
        <v>49399</v>
      </c>
      <c r="Z3" s="562">
        <f>Time!Z$24</f>
        <v>49765</v>
      </c>
      <c r="AA3" s="562">
        <f>Time!AA$24</f>
        <v>50130</v>
      </c>
      <c r="AB3" s="562">
        <f>Time!AB$24</f>
        <v>50495</v>
      </c>
      <c r="AC3" s="562">
        <f>Time!AC$24</f>
        <v>50860</v>
      </c>
      <c r="AD3" s="562">
        <f>Time!AD$24</f>
        <v>51226</v>
      </c>
      <c r="AE3" s="562">
        <f>Time!AE$24</f>
        <v>51591</v>
      </c>
      <c r="AF3" s="562">
        <f>Time!AF$24</f>
        <v>51956</v>
      </c>
      <c r="AG3" s="562">
        <f>Time!AG$24</f>
        <v>52321</v>
      </c>
      <c r="AH3" s="562">
        <f>Time!AH$24</f>
        <v>52687</v>
      </c>
      <c r="AI3" s="562">
        <f>Time!AI$24</f>
        <v>53052</v>
      </c>
      <c r="AJ3" s="562">
        <f>Time!AJ$24</f>
        <v>53417</v>
      </c>
      <c r="AK3" s="562">
        <f>Time!AK$24</f>
        <v>53782</v>
      </c>
      <c r="AL3" s="562">
        <f>Time!AL$24</f>
        <v>54148</v>
      </c>
      <c r="AM3" s="562">
        <f>Time!AM$24</f>
        <v>54513</v>
      </c>
      <c r="AN3" s="562">
        <f>Time!AN$24</f>
        <v>54878</v>
      </c>
      <c r="AO3" s="562">
        <f>Time!AO$24</f>
        <v>55243</v>
      </c>
      <c r="AP3" s="562">
        <f>Time!AP$24</f>
        <v>55609</v>
      </c>
      <c r="AQ3" s="562">
        <f>Time!AQ$24</f>
        <v>55974</v>
      </c>
      <c r="AR3" s="562">
        <f>Time!AR$24</f>
        <v>56339</v>
      </c>
      <c r="AS3" s="562">
        <f>Time!AS$24</f>
        <v>56704</v>
      </c>
      <c r="AT3" s="562">
        <f>Time!AT$24</f>
        <v>57070</v>
      </c>
      <c r="AU3" s="562">
        <f>Time!AU$24</f>
        <v>57435</v>
      </c>
      <c r="AV3" s="562">
        <f>Time!AV$24</f>
        <v>57800</v>
      </c>
      <c r="AW3" s="562">
        <f>Time!AW$24</f>
        <v>58165</v>
      </c>
      <c r="AX3" s="562">
        <f>Time!AX$24</f>
        <v>58531</v>
      </c>
      <c r="AY3" s="562">
        <f>Time!AY$24</f>
        <v>58896</v>
      </c>
      <c r="AZ3" s="562">
        <f>Time!AZ$24</f>
        <v>59261</v>
      </c>
      <c r="BA3" s="562">
        <f>Time!BA$24</f>
        <v>59626</v>
      </c>
      <c r="BB3" s="562">
        <f>Time!BB$24</f>
        <v>59992</v>
      </c>
      <c r="BC3" s="562">
        <f>Time!BC$24</f>
        <v>60357</v>
      </c>
      <c r="BD3" s="562">
        <f>Time!BD$24</f>
        <v>60722</v>
      </c>
      <c r="BE3" s="562">
        <f>Time!BE$24</f>
        <v>61087</v>
      </c>
      <c r="BF3" s="562">
        <f>Time!BF$24</f>
        <v>61453</v>
      </c>
      <c r="BG3" s="562">
        <f>Time!BG$24</f>
        <v>61818</v>
      </c>
      <c r="BH3" s="562">
        <f>Time!BH$24</f>
        <v>62183</v>
      </c>
      <c r="BI3" s="562">
        <f>Time!BI$24</f>
        <v>62548</v>
      </c>
    </row>
    <row r="4" spans="1:61" s="188" customFormat="1">
      <c r="B4" s="189"/>
      <c r="C4" s="189"/>
      <c r="D4" s="190"/>
      <c r="E4" s="561" t="str">
        <f>Time!E$60</f>
        <v>Pre Forecast vs Forecast</v>
      </c>
      <c r="F4" s="562"/>
      <c r="G4" s="561"/>
      <c r="H4" s="562"/>
      <c r="I4" s="562"/>
      <c r="J4" s="562" t="str">
        <f>Time!J$60</f>
        <v>Pre Fcst</v>
      </c>
      <c r="K4" s="562" t="str">
        <f>Time!K$60</f>
        <v>Forecast</v>
      </c>
      <c r="L4" s="562" t="str">
        <f>Time!L$60</f>
        <v>Forecast</v>
      </c>
      <c r="M4" s="562" t="str">
        <f>Time!M$60</f>
        <v>Forecast</v>
      </c>
      <c r="N4" s="562" t="str">
        <f>Time!N$60</f>
        <v>Forecast</v>
      </c>
      <c r="O4" s="562" t="str">
        <f>Time!O$60</f>
        <v>Forecast</v>
      </c>
      <c r="P4" s="562" t="str">
        <f>Time!P$60</f>
        <v>Forecast</v>
      </c>
      <c r="Q4" s="562" t="str">
        <f>Time!Q$60</f>
        <v>Forecast</v>
      </c>
      <c r="R4" s="562" t="str">
        <f>Time!R$60</f>
        <v>Forecast</v>
      </c>
      <c r="S4" s="562" t="str">
        <f>Time!S$60</f>
        <v>Forecast</v>
      </c>
      <c r="T4" s="562" t="str">
        <f>Time!T$60</f>
        <v>Forecast</v>
      </c>
      <c r="U4" s="562" t="str">
        <f>Time!U$60</f>
        <v>Post-Fcst</v>
      </c>
      <c r="V4" s="562" t="str">
        <f>Time!V$60</f>
        <v>Post-Fcst</v>
      </c>
      <c r="W4" s="562" t="str">
        <f>Time!W$60</f>
        <v>Post-Fcst</v>
      </c>
      <c r="X4" s="562" t="str">
        <f>Time!X$60</f>
        <v>Post-Fcst</v>
      </c>
      <c r="Y4" s="562" t="str">
        <f>Time!Y$60</f>
        <v>Post-Fcst</v>
      </c>
      <c r="Z4" s="562" t="str">
        <f>Time!Z$60</f>
        <v>Post-Fcst</v>
      </c>
      <c r="AA4" s="562" t="str">
        <f>Time!AA$60</f>
        <v>Post-Fcst</v>
      </c>
      <c r="AB4" s="562" t="str">
        <f>Time!AB$60</f>
        <v>Post-Fcst</v>
      </c>
      <c r="AC4" s="562" t="str">
        <f>Time!AC$60</f>
        <v>Post-Fcst</v>
      </c>
      <c r="AD4" s="562" t="str">
        <f>Time!AD$60</f>
        <v>Post-Fcst</v>
      </c>
      <c r="AE4" s="562" t="str">
        <f>Time!AE$60</f>
        <v>Post-Fcst</v>
      </c>
      <c r="AF4" s="562" t="str">
        <f>Time!AF$60</f>
        <v>Post-Fcst</v>
      </c>
      <c r="AG4" s="562" t="str">
        <f>Time!AG$60</f>
        <v>Post-Fcst</v>
      </c>
      <c r="AH4" s="562" t="str">
        <f>Time!AH$60</f>
        <v>Post-Fcst</v>
      </c>
      <c r="AI4" s="562" t="str">
        <f>Time!AI$60</f>
        <v>Post-Fcst</v>
      </c>
      <c r="AJ4" s="562" t="str">
        <f>Time!AJ$60</f>
        <v>Post-Fcst</v>
      </c>
      <c r="AK4" s="562" t="str">
        <f>Time!AK$60</f>
        <v>Post-Fcst</v>
      </c>
      <c r="AL4" s="562" t="str">
        <f>Time!AL$60</f>
        <v>Post-Fcst</v>
      </c>
      <c r="AM4" s="562" t="str">
        <f>Time!AM$60</f>
        <v>Post-Fcst</v>
      </c>
      <c r="AN4" s="562" t="str">
        <f>Time!AN$60</f>
        <v>Post-Fcst</v>
      </c>
      <c r="AO4" s="562" t="str">
        <f>Time!AO$60</f>
        <v>Post-Fcst</v>
      </c>
      <c r="AP4" s="562" t="str">
        <f>Time!AP$60</f>
        <v>Post-Fcst</v>
      </c>
      <c r="AQ4" s="562" t="str">
        <f>Time!AQ$60</f>
        <v>Post-Fcst</v>
      </c>
      <c r="AR4" s="562" t="str">
        <f>Time!AR$60</f>
        <v>Post-Fcst</v>
      </c>
      <c r="AS4" s="562" t="str">
        <f>Time!AS$60</f>
        <v>Post-Fcst</v>
      </c>
      <c r="AT4" s="562" t="str">
        <f>Time!AT$60</f>
        <v>Post-Fcst</v>
      </c>
      <c r="AU4" s="562" t="str">
        <f>Time!AU$60</f>
        <v>Post-Fcst</v>
      </c>
      <c r="AV4" s="562" t="str">
        <f>Time!AV$60</f>
        <v>Post-Fcst</v>
      </c>
      <c r="AW4" s="562" t="str">
        <f>Time!AW$60</f>
        <v>Post-Fcst</v>
      </c>
      <c r="AX4" s="562" t="str">
        <f>Time!AX$60</f>
        <v>Post-Fcst</v>
      </c>
      <c r="AY4" s="562" t="str">
        <f>Time!AY$60</f>
        <v>Post-Fcst</v>
      </c>
      <c r="AZ4" s="562" t="str">
        <f>Time!AZ$60</f>
        <v>Post-Fcst</v>
      </c>
      <c r="BA4" s="562" t="str">
        <f>Time!BA$60</f>
        <v>Post-Fcst</v>
      </c>
      <c r="BB4" s="562" t="str">
        <f>Time!BB$60</f>
        <v>Post-Fcst</v>
      </c>
      <c r="BC4" s="562" t="str">
        <f>Time!BC$60</f>
        <v>Post-Fcst</v>
      </c>
      <c r="BD4" s="562" t="str">
        <f>Time!BD$60</f>
        <v>Post-Fcst</v>
      </c>
      <c r="BE4" s="562" t="str">
        <f>Time!BE$60</f>
        <v>Post-Fcst</v>
      </c>
      <c r="BF4" s="562" t="str">
        <f>Time!BF$60</f>
        <v>Post-Fcst</v>
      </c>
      <c r="BG4" s="562" t="str">
        <f>Time!BG$60</f>
        <v>Post-Fcst</v>
      </c>
      <c r="BH4" s="562" t="str">
        <f>Time!BH$60</f>
        <v>Post-Fcst</v>
      </c>
      <c r="BI4" s="562" t="str">
        <f>Time!BI$60</f>
        <v>Post-Fcst</v>
      </c>
    </row>
    <row r="5" spans="1:61" s="191" customFormat="1">
      <c r="B5" s="192"/>
      <c r="C5" s="192"/>
      <c r="D5" s="193"/>
      <c r="E5" s="564" t="str">
        <f>Time!E$102</f>
        <v>Financial Year Ending</v>
      </c>
      <c r="F5" s="565"/>
      <c r="G5" s="564"/>
      <c r="H5" s="565"/>
      <c r="I5" s="565"/>
      <c r="J5" s="571">
        <f>Time!J$102</f>
        <v>2020</v>
      </c>
      <c r="K5" s="566">
        <f>Time!K$102</f>
        <v>2021</v>
      </c>
      <c r="L5" s="566">
        <f>Time!L$102</f>
        <v>2022</v>
      </c>
      <c r="M5" s="566">
        <f>Time!M$102</f>
        <v>2023</v>
      </c>
      <c r="N5" s="566">
        <f>Time!N$102</f>
        <v>2024</v>
      </c>
      <c r="O5" s="566">
        <f>Time!O$102</f>
        <v>2025</v>
      </c>
      <c r="P5" s="566">
        <f>Time!P$102</f>
        <v>2026</v>
      </c>
      <c r="Q5" s="566">
        <f>Time!Q$102</f>
        <v>2027</v>
      </c>
      <c r="R5" s="566">
        <f>Time!R$102</f>
        <v>2028</v>
      </c>
      <c r="S5" s="566">
        <f>Time!S$102</f>
        <v>2029</v>
      </c>
      <c r="T5" s="566">
        <f>Time!T$102</f>
        <v>2030</v>
      </c>
      <c r="U5" s="566">
        <f>Time!U$102</f>
        <v>2031</v>
      </c>
      <c r="V5" s="566">
        <f>Time!V$102</f>
        <v>2032</v>
      </c>
      <c r="W5" s="566">
        <f>Time!W$102</f>
        <v>2033</v>
      </c>
      <c r="X5" s="566">
        <f>Time!X$102</f>
        <v>2034</v>
      </c>
      <c r="Y5" s="566">
        <f>Time!Y$102</f>
        <v>2035</v>
      </c>
      <c r="Z5" s="566">
        <f>Time!Z$102</f>
        <v>2036</v>
      </c>
      <c r="AA5" s="566">
        <f>Time!AA$102</f>
        <v>2037</v>
      </c>
      <c r="AB5" s="566">
        <f>Time!AB$102</f>
        <v>2038</v>
      </c>
      <c r="AC5" s="566">
        <f>Time!AC$102</f>
        <v>2039</v>
      </c>
      <c r="AD5" s="566">
        <f>Time!AD$102</f>
        <v>2040</v>
      </c>
      <c r="AE5" s="566">
        <f>Time!AE$102</f>
        <v>2041</v>
      </c>
      <c r="AF5" s="566">
        <f>Time!AF$102</f>
        <v>2042</v>
      </c>
      <c r="AG5" s="566">
        <f>Time!AG$102</f>
        <v>2043</v>
      </c>
      <c r="AH5" s="566">
        <f>Time!AH$102</f>
        <v>2044</v>
      </c>
      <c r="AI5" s="566">
        <f>Time!AI$102</f>
        <v>2045</v>
      </c>
      <c r="AJ5" s="566">
        <f>Time!AJ$102</f>
        <v>2046</v>
      </c>
      <c r="AK5" s="566">
        <f>Time!AK$102</f>
        <v>2047</v>
      </c>
      <c r="AL5" s="566">
        <f>Time!AL$102</f>
        <v>2048</v>
      </c>
      <c r="AM5" s="566">
        <f>Time!AM$102</f>
        <v>2049</v>
      </c>
      <c r="AN5" s="566">
        <f>Time!AN$102</f>
        <v>2050</v>
      </c>
      <c r="AO5" s="566">
        <f>Time!AO$102</f>
        <v>2051</v>
      </c>
      <c r="AP5" s="566">
        <f>Time!AP$102</f>
        <v>2052</v>
      </c>
      <c r="AQ5" s="566">
        <f>Time!AQ$102</f>
        <v>2053</v>
      </c>
      <c r="AR5" s="566">
        <f>Time!AR$102</f>
        <v>2054</v>
      </c>
      <c r="AS5" s="566">
        <f>Time!AS$102</f>
        <v>2055</v>
      </c>
      <c r="AT5" s="566">
        <f>Time!AT$102</f>
        <v>2056</v>
      </c>
      <c r="AU5" s="566">
        <f>Time!AU$102</f>
        <v>2057</v>
      </c>
      <c r="AV5" s="566">
        <f>Time!AV$102</f>
        <v>2058</v>
      </c>
      <c r="AW5" s="566">
        <f>Time!AW$102</f>
        <v>2059</v>
      </c>
      <c r="AX5" s="566">
        <f>Time!AX$102</f>
        <v>2060</v>
      </c>
      <c r="AY5" s="566">
        <f>Time!AY$102</f>
        <v>2061</v>
      </c>
      <c r="AZ5" s="566">
        <f>Time!AZ$102</f>
        <v>2062</v>
      </c>
      <c r="BA5" s="566">
        <f>Time!BA$102</f>
        <v>2063</v>
      </c>
      <c r="BB5" s="566">
        <f>Time!BB$102</f>
        <v>2064</v>
      </c>
      <c r="BC5" s="566">
        <f>Time!BC$102</f>
        <v>2065</v>
      </c>
      <c r="BD5" s="566">
        <f>Time!BD$102</f>
        <v>2066</v>
      </c>
      <c r="BE5" s="566">
        <f>Time!BE$102</f>
        <v>2067</v>
      </c>
      <c r="BF5" s="566">
        <f>Time!BF$102</f>
        <v>2068</v>
      </c>
      <c r="BG5" s="566">
        <f>Time!BG$102</f>
        <v>2069</v>
      </c>
      <c r="BH5" s="566">
        <f>Time!BH$102</f>
        <v>2070</v>
      </c>
      <c r="BI5" s="566">
        <f>Time!BI$102</f>
        <v>2071</v>
      </c>
    </row>
    <row r="6" spans="1:61" s="191" customFormat="1">
      <c r="B6" s="192"/>
      <c r="C6" s="192"/>
      <c r="D6" s="193"/>
      <c r="E6" s="564" t="str">
        <f>Time!E$12</f>
        <v>Model column counter</v>
      </c>
      <c r="F6" s="565"/>
      <c r="G6" s="564"/>
      <c r="H6" s="565"/>
      <c r="I6" s="565"/>
      <c r="J6" s="565">
        <f>Time!J$12</f>
        <v>1</v>
      </c>
      <c r="K6" s="565">
        <f>Time!K$12</f>
        <v>2</v>
      </c>
      <c r="L6" s="565">
        <f>Time!L$12</f>
        <v>3</v>
      </c>
      <c r="M6" s="565">
        <f>Time!M$12</f>
        <v>4</v>
      </c>
      <c r="N6" s="565">
        <f>Time!N$12</f>
        <v>5</v>
      </c>
      <c r="O6" s="565">
        <f>Time!O$12</f>
        <v>6</v>
      </c>
      <c r="P6" s="565">
        <f>Time!P$12</f>
        <v>7</v>
      </c>
      <c r="Q6" s="565">
        <f>Time!Q$12</f>
        <v>8</v>
      </c>
      <c r="R6" s="565">
        <f>Time!R$12</f>
        <v>9</v>
      </c>
      <c r="S6" s="565">
        <f>Time!S$12</f>
        <v>10</v>
      </c>
      <c r="T6" s="565">
        <f>Time!T$12</f>
        <v>11</v>
      </c>
      <c r="U6" s="565">
        <f>Time!U$12</f>
        <v>12</v>
      </c>
      <c r="V6" s="565">
        <f>Time!V$12</f>
        <v>13</v>
      </c>
      <c r="W6" s="565">
        <f>Time!W$12</f>
        <v>14</v>
      </c>
      <c r="X6" s="565">
        <f>Time!X$12</f>
        <v>15</v>
      </c>
      <c r="Y6" s="565">
        <f>Time!Y$12</f>
        <v>16</v>
      </c>
      <c r="Z6" s="565">
        <f>Time!Z$12</f>
        <v>17</v>
      </c>
      <c r="AA6" s="565">
        <f>Time!AA$12</f>
        <v>18</v>
      </c>
      <c r="AB6" s="565">
        <f>Time!AB$12</f>
        <v>19</v>
      </c>
      <c r="AC6" s="565">
        <f>Time!AC$12</f>
        <v>20</v>
      </c>
      <c r="AD6" s="565">
        <f>Time!AD$12</f>
        <v>21</v>
      </c>
      <c r="AE6" s="565">
        <f>Time!AE$12</f>
        <v>22</v>
      </c>
      <c r="AF6" s="565">
        <f>Time!AF$12</f>
        <v>23</v>
      </c>
      <c r="AG6" s="565">
        <f>Time!AG$12</f>
        <v>24</v>
      </c>
      <c r="AH6" s="565">
        <f>Time!AH$12</f>
        <v>25</v>
      </c>
      <c r="AI6" s="565">
        <f>Time!AI$12</f>
        <v>26</v>
      </c>
      <c r="AJ6" s="565">
        <f>Time!AJ$12</f>
        <v>27</v>
      </c>
      <c r="AK6" s="565">
        <f>Time!AK$12</f>
        <v>28</v>
      </c>
      <c r="AL6" s="565">
        <f>Time!AL$12</f>
        <v>29</v>
      </c>
      <c r="AM6" s="565">
        <f>Time!AM$12</f>
        <v>30</v>
      </c>
      <c r="AN6" s="565">
        <f>Time!AN$12</f>
        <v>31</v>
      </c>
      <c r="AO6" s="565">
        <f>Time!AO$12</f>
        <v>32</v>
      </c>
      <c r="AP6" s="565">
        <f>Time!AP$12</f>
        <v>33</v>
      </c>
      <c r="AQ6" s="565">
        <f>Time!AQ$12</f>
        <v>34</v>
      </c>
      <c r="AR6" s="565">
        <f>Time!AR$12</f>
        <v>35</v>
      </c>
      <c r="AS6" s="565">
        <f>Time!AS$12</f>
        <v>36</v>
      </c>
      <c r="AT6" s="565">
        <f>Time!AT$12</f>
        <v>37</v>
      </c>
      <c r="AU6" s="565">
        <f>Time!AU$12</f>
        <v>38</v>
      </c>
      <c r="AV6" s="565">
        <f>Time!AV$12</f>
        <v>39</v>
      </c>
      <c r="AW6" s="565">
        <f>Time!AW$12</f>
        <v>40</v>
      </c>
      <c r="AX6" s="565">
        <f>Time!AX$12</f>
        <v>41</v>
      </c>
      <c r="AY6" s="565">
        <f>Time!AY$12</f>
        <v>42</v>
      </c>
      <c r="AZ6" s="565">
        <f>Time!AZ$12</f>
        <v>43</v>
      </c>
      <c r="BA6" s="565">
        <f>Time!BA$12</f>
        <v>44</v>
      </c>
      <c r="BB6" s="565">
        <f>Time!BB$12</f>
        <v>45</v>
      </c>
      <c r="BC6" s="565">
        <f>Time!BC$12</f>
        <v>46</v>
      </c>
      <c r="BD6" s="565">
        <f>Time!BD$12</f>
        <v>47</v>
      </c>
      <c r="BE6" s="565">
        <f>Time!BE$12</f>
        <v>48</v>
      </c>
      <c r="BF6" s="565">
        <f>Time!BF$12</f>
        <v>49</v>
      </c>
      <c r="BG6" s="565">
        <f>Time!BG$12</f>
        <v>50</v>
      </c>
      <c r="BH6" s="565">
        <f>Time!BH$12</f>
        <v>51</v>
      </c>
      <c r="BI6" s="565">
        <f>Time!BI$12</f>
        <v>52</v>
      </c>
    </row>
    <row r="7" spans="1:61" s="35" customFormat="1">
      <c r="B7" s="74"/>
      <c r="C7" s="74"/>
      <c r="D7" s="70"/>
      <c r="E7" s="169"/>
      <c r="F7" s="40" t="s">
        <v>115</v>
      </c>
      <c r="G7" s="169" t="s">
        <v>116</v>
      </c>
      <c r="H7" s="40" t="s">
        <v>117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63"/>
      <c r="U7" s="63"/>
      <c r="V7" s="63"/>
      <c r="W7" s="63"/>
      <c r="X7" s="63"/>
      <c r="Y7" s="63"/>
      <c r="Z7" s="63"/>
      <c r="AA7" s="63"/>
      <c r="AD7" s="63"/>
      <c r="AE7" s="63"/>
      <c r="AH7" s="63"/>
      <c r="AI7" s="63"/>
      <c r="AL7" s="63"/>
      <c r="AM7" s="63"/>
      <c r="AP7" s="63"/>
      <c r="AQ7" s="63"/>
      <c r="AS7" s="63"/>
      <c r="AT7" s="63"/>
      <c r="AV7" s="63"/>
      <c r="AW7" s="63"/>
      <c r="AY7" s="63"/>
      <c r="AZ7" s="63"/>
      <c r="BB7" s="63"/>
      <c r="BC7" s="63"/>
      <c r="BE7" s="63"/>
      <c r="BF7" s="63"/>
      <c r="BH7" s="63"/>
      <c r="BI7" s="63"/>
    </row>
    <row r="8" spans="1:61" s="35" customFormat="1">
      <c r="B8" s="74"/>
      <c r="C8" s="74"/>
      <c r="D8" s="70"/>
      <c r="E8" s="169"/>
      <c r="F8" s="40"/>
      <c r="G8" s="16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63"/>
      <c r="U8" s="63"/>
      <c r="V8" s="63"/>
      <c r="W8" s="63"/>
      <c r="X8" s="63"/>
      <c r="Y8" s="63"/>
      <c r="Z8" s="63"/>
      <c r="AA8" s="63"/>
      <c r="AD8" s="63"/>
      <c r="AE8" s="63"/>
      <c r="AH8" s="63"/>
      <c r="AI8" s="63"/>
      <c r="AL8" s="63"/>
      <c r="AM8" s="63"/>
      <c r="AP8" s="63"/>
      <c r="AQ8" s="63"/>
      <c r="AS8" s="63"/>
      <c r="AT8" s="63"/>
      <c r="AV8" s="63"/>
      <c r="AW8" s="63"/>
      <c r="AY8" s="63"/>
      <c r="AZ8" s="63"/>
      <c r="BB8" s="63"/>
      <c r="BC8" s="63"/>
      <c r="BE8" s="63"/>
      <c r="BF8" s="63"/>
      <c r="BH8" s="63"/>
      <c r="BI8" s="63"/>
    </row>
    <row r="9" spans="1:61" s="15" customFormat="1">
      <c r="A9" s="76" t="s">
        <v>118</v>
      </c>
      <c r="B9" s="77"/>
      <c r="C9" s="77"/>
      <c r="D9" s="78"/>
      <c r="E9" s="170"/>
      <c r="G9" s="170"/>
      <c r="H9" s="175"/>
      <c r="I9" s="218"/>
    </row>
    <row r="10" spans="1:61"/>
    <row r="11" spans="1:61">
      <c r="E11" s="165" t="s">
        <v>119</v>
      </c>
      <c r="F11" s="444"/>
      <c r="G11" s="165" t="s">
        <v>120</v>
      </c>
      <c r="H11" s="238"/>
    </row>
    <row r="12" spans="1:61"/>
    <row r="13" spans="1:61">
      <c r="E13" s="165" t="s">
        <v>121</v>
      </c>
      <c r="F13" s="62"/>
      <c r="G13" s="165" t="s">
        <v>122</v>
      </c>
      <c r="H13" s="156"/>
      <c r="I13" s="154"/>
      <c r="J13" s="442"/>
      <c r="K13" s="442">
        <v>5</v>
      </c>
      <c r="L13" s="442">
        <v>4</v>
      </c>
      <c r="M13" s="442">
        <v>3</v>
      </c>
      <c r="N13" s="442">
        <v>2</v>
      </c>
      <c r="O13" s="442">
        <v>1</v>
      </c>
    </row>
    <row r="14" spans="1:61"/>
    <row r="15" spans="1:61" s="234" customFormat="1">
      <c r="A15" s="230" t="s">
        <v>123</v>
      </c>
      <c r="B15" s="231"/>
      <c r="C15" s="231"/>
      <c r="D15" s="232"/>
      <c r="E15" s="233"/>
      <c r="G15" s="233"/>
    </row>
    <row r="16" spans="1:61">
      <c r="F16" s="151"/>
    </row>
    <row r="17" spans="1:61" s="15" customFormat="1">
      <c r="A17" s="66"/>
      <c r="B17" s="67" t="s">
        <v>124</v>
      </c>
      <c r="C17" s="75"/>
      <c r="D17" s="72"/>
      <c r="E17" s="165"/>
      <c r="F17" s="62"/>
      <c r="G17" s="165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</row>
    <row r="18" spans="1:61">
      <c r="F18" s="151"/>
    </row>
    <row r="19" spans="1:61">
      <c r="E19" s="161" t="s">
        <v>125</v>
      </c>
      <c r="F19" s="439"/>
      <c r="G19" s="161" t="s">
        <v>126</v>
      </c>
    </row>
    <row r="20" spans="1:61">
      <c r="F20" s="161"/>
    </row>
    <row r="21" spans="1:61">
      <c r="E21" s="165" t="s">
        <v>119</v>
      </c>
      <c r="F21" s="444"/>
      <c r="G21" s="161" t="s">
        <v>120</v>
      </c>
      <c r="H21" s="238"/>
    </row>
    <row r="22" spans="1:61" customForma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</row>
    <row r="23" spans="1:61">
      <c r="E23" s="165" t="s">
        <v>127</v>
      </c>
      <c r="F23" s="556">
        <v>0.5</v>
      </c>
      <c r="G23" s="557" t="s">
        <v>120</v>
      </c>
      <c r="H23" s="558"/>
    </row>
    <row r="24" spans="1:61" customForma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</row>
    <row r="25" spans="1:61">
      <c r="E25" s="165" t="s">
        <v>128</v>
      </c>
      <c r="F25" s="520"/>
      <c r="G25" s="197" t="s">
        <v>100</v>
      </c>
      <c r="H25" s="238"/>
    </row>
    <row r="26" spans="1:61">
      <c r="E26" s="237"/>
      <c r="F26" s="239"/>
      <c r="G26" s="197"/>
      <c r="H26" s="238"/>
    </row>
    <row r="27" spans="1:61">
      <c r="E27" s="165" t="s">
        <v>129</v>
      </c>
      <c r="F27" s="507"/>
      <c r="G27" s="197" t="s">
        <v>120</v>
      </c>
      <c r="H27" s="238"/>
    </row>
    <row r="28" spans="1:61">
      <c r="F28" s="151"/>
    </row>
    <row r="29" spans="1:61" s="15" customFormat="1">
      <c r="A29" s="66"/>
      <c r="B29" s="67" t="s">
        <v>130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</row>
    <row r="30" spans="1:61"/>
    <row r="31" spans="1:61">
      <c r="E31" s="161" t="s">
        <v>131</v>
      </c>
      <c r="F31" s="442"/>
      <c r="G31" s="161" t="s">
        <v>132</v>
      </c>
    </row>
    <row r="32" spans="1:61">
      <c r="F32" s="62"/>
    </row>
    <row r="33" spans="1:61" s="62" customFormat="1">
      <c r="A33" s="67"/>
      <c r="B33" s="75"/>
      <c r="C33" s="75"/>
      <c r="D33" s="72"/>
      <c r="E33" s="165"/>
      <c r="G33" s="165"/>
    </row>
    <row r="34" spans="1:61" ht="25.5">
      <c r="E34" s="223" t="s">
        <v>133</v>
      </c>
      <c r="F34" s="439"/>
      <c r="G34" s="162" t="s">
        <v>126</v>
      </c>
      <c r="I34" s="213"/>
    </row>
    <row r="35" spans="1:61"/>
    <row r="36" spans="1:61">
      <c r="E36" s="161" t="s">
        <v>134</v>
      </c>
      <c r="F36" s="444"/>
      <c r="G36" s="161" t="s">
        <v>120</v>
      </c>
    </row>
    <row r="37" spans="1:61"/>
    <row r="38" spans="1:61" s="157" customFormat="1">
      <c r="A38" s="86"/>
      <c r="B38" s="92"/>
      <c r="C38" s="92"/>
      <c r="D38" s="88"/>
      <c r="E38" s="209" t="s">
        <v>135</v>
      </c>
      <c r="F38" s="59"/>
      <c r="G38" s="161" t="s">
        <v>136</v>
      </c>
      <c r="H38" s="521">
        <f xml:space="preserve"> SUM( K38:BI38 )</f>
        <v>0</v>
      </c>
      <c r="I38" s="521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441"/>
      <c r="AM38" s="441"/>
      <c r="AN38" s="441"/>
      <c r="AO38" s="441"/>
      <c r="AP38" s="441"/>
      <c r="AQ38" s="441"/>
      <c r="AR38" s="441"/>
      <c r="AS38" s="441"/>
      <c r="AT38" s="441"/>
      <c r="AU38" s="441"/>
      <c r="AV38" s="441"/>
      <c r="AW38" s="441"/>
      <c r="AX38" s="441"/>
      <c r="AY38" s="441"/>
      <c r="AZ38" s="441"/>
      <c r="BA38" s="441"/>
      <c r="BB38" s="441"/>
      <c r="BC38" s="441"/>
      <c r="BD38" s="441"/>
      <c r="BE38" s="441"/>
      <c r="BF38" s="441"/>
      <c r="BG38" s="441"/>
      <c r="BH38" s="441"/>
      <c r="BI38" s="441"/>
    </row>
    <row r="39" spans="1:61" s="157" customFormat="1">
      <c r="A39" s="86"/>
      <c r="B39" s="92"/>
      <c r="C39" s="92"/>
      <c r="D39" s="88"/>
      <c r="E39" s="209" t="s">
        <v>137</v>
      </c>
      <c r="F39" s="59"/>
      <c r="G39" s="161" t="s">
        <v>136</v>
      </c>
      <c r="H39" s="521">
        <f xml:space="preserve"> SUM( K39:BI39 )</f>
        <v>0</v>
      </c>
      <c r="I39" s="521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/>
      <c r="AO39" s="441"/>
      <c r="AP39" s="441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1"/>
      <c r="BG39" s="441"/>
      <c r="BH39" s="441"/>
      <c r="BI39" s="441"/>
    </row>
    <row r="40" spans="1:61" s="156" customFormat="1">
      <c r="A40" s="96"/>
      <c r="B40" s="92"/>
      <c r="C40" s="92"/>
      <c r="D40" s="97"/>
      <c r="E40" s="225"/>
      <c r="F40" s="62"/>
      <c r="G40" s="165"/>
      <c r="I40" s="62"/>
      <c r="K40" s="172"/>
      <c r="L40" s="172"/>
      <c r="M40" s="172"/>
      <c r="N40" s="172"/>
      <c r="O40" s="172"/>
      <c r="P40" s="172"/>
      <c r="Q40" s="172"/>
      <c r="R40" s="172"/>
      <c r="S40" s="172"/>
    </row>
    <row r="41" spans="1:61" s="156" customFormat="1">
      <c r="A41" s="96"/>
      <c r="B41" s="92"/>
      <c r="C41" s="92"/>
      <c r="D41" s="97"/>
      <c r="E41" s="164" t="s">
        <v>138</v>
      </c>
      <c r="F41" s="438">
        <v>2021</v>
      </c>
      <c r="G41" s="163" t="s">
        <v>139</v>
      </c>
      <c r="I41" s="62"/>
      <c r="K41" s="172"/>
      <c r="L41" s="172"/>
      <c r="M41" s="172"/>
      <c r="N41" s="172"/>
      <c r="O41" s="172"/>
      <c r="P41" s="172"/>
      <c r="Q41" s="172"/>
      <c r="R41" s="172"/>
      <c r="S41" s="172"/>
    </row>
    <row r="42" spans="1:61" s="156" customFormat="1">
      <c r="A42" s="96"/>
      <c r="B42" s="92"/>
      <c r="C42" s="92"/>
      <c r="D42" s="97"/>
      <c r="E42" s="164" t="s">
        <v>140</v>
      </c>
      <c r="F42" s="438">
        <v>2025</v>
      </c>
      <c r="G42" s="163" t="s">
        <v>139</v>
      </c>
      <c r="I42" s="62"/>
      <c r="K42" s="172"/>
      <c r="L42" s="172"/>
      <c r="M42" s="172"/>
      <c r="N42" s="172"/>
      <c r="O42" s="172"/>
      <c r="P42" s="172"/>
      <c r="Q42" s="172"/>
      <c r="R42" s="172"/>
      <c r="S42" s="172"/>
    </row>
    <row r="43" spans="1:61" s="156" customFormat="1">
      <c r="A43" s="96"/>
      <c r="B43" s="92"/>
      <c r="C43" s="92"/>
      <c r="D43" s="97"/>
      <c r="E43" s="225"/>
      <c r="F43" s="62"/>
      <c r="G43" s="165"/>
      <c r="I43" s="62"/>
      <c r="K43" s="172"/>
      <c r="L43" s="172"/>
      <c r="M43" s="172"/>
      <c r="N43" s="172"/>
      <c r="O43" s="172"/>
      <c r="P43" s="172"/>
      <c r="Q43" s="172"/>
      <c r="R43" s="172"/>
      <c r="S43" s="172"/>
    </row>
    <row r="44" spans="1:61" s="157" customFormat="1">
      <c r="A44" s="68"/>
      <c r="B44" s="67" t="s">
        <v>141</v>
      </c>
      <c r="C44" s="75"/>
      <c r="D44" s="71"/>
      <c r="E44" s="163"/>
      <c r="F44" s="59"/>
      <c r="G44" s="161"/>
      <c r="I44" s="59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</row>
    <row r="45" spans="1:61"/>
    <row r="46" spans="1:61">
      <c r="E46" s="161" t="s">
        <v>131</v>
      </c>
      <c r="F46" s="442"/>
      <c r="G46" s="161" t="s">
        <v>132</v>
      </c>
    </row>
    <row r="47" spans="1:61" s="62" customFormat="1">
      <c r="A47" s="67"/>
      <c r="B47" s="75"/>
      <c r="C47" s="75"/>
      <c r="D47" s="72"/>
      <c r="E47" s="165"/>
      <c r="G47" s="165"/>
    </row>
    <row r="48" spans="1:61" ht="25.5">
      <c r="E48" s="223" t="s">
        <v>142</v>
      </c>
      <c r="F48" s="439"/>
      <c r="G48" s="162" t="s">
        <v>126</v>
      </c>
      <c r="I48" s="227"/>
    </row>
    <row r="49" spans="1:61"/>
    <row r="50" spans="1:61">
      <c r="E50" s="163" t="s">
        <v>143</v>
      </c>
      <c r="F50" s="440"/>
      <c r="G50" s="161" t="s">
        <v>120</v>
      </c>
    </row>
    <row r="51" spans="1:61"/>
    <row r="52" spans="1:61" s="157" customFormat="1">
      <c r="A52" s="68"/>
      <c r="B52" s="75"/>
      <c r="C52" s="75"/>
      <c r="D52" s="71"/>
      <c r="E52" s="209" t="s">
        <v>144</v>
      </c>
      <c r="F52" s="59"/>
      <c r="G52" s="161" t="s">
        <v>136</v>
      </c>
      <c r="H52" s="521">
        <f xml:space="preserve"> SUM( K52:BI52 )</f>
        <v>0</v>
      </c>
      <c r="I52" s="521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441"/>
      <c r="AB52" s="441"/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41"/>
      <c r="AV52" s="441"/>
      <c r="AW52" s="441"/>
      <c r="AX52" s="441"/>
      <c r="AY52" s="441"/>
      <c r="AZ52" s="441"/>
      <c r="BA52" s="441"/>
      <c r="BB52" s="441"/>
      <c r="BC52" s="441"/>
      <c r="BD52" s="441"/>
      <c r="BE52" s="441"/>
      <c r="BF52" s="441"/>
      <c r="BG52" s="441"/>
      <c r="BH52" s="441"/>
      <c r="BI52" s="441"/>
    </row>
    <row r="53" spans="1:61" s="157" customFormat="1">
      <c r="A53" s="68"/>
      <c r="B53" s="75"/>
      <c r="C53" s="75"/>
      <c r="D53" s="71"/>
      <c r="E53" s="209" t="s">
        <v>145</v>
      </c>
      <c r="F53" s="59"/>
      <c r="G53" s="161" t="s">
        <v>136</v>
      </c>
      <c r="H53" s="521">
        <f xml:space="preserve"> SUM( K53:BI53 )</f>
        <v>0</v>
      </c>
      <c r="I53" s="521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2"/>
      <c r="Z53" s="522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  <c r="BF53" s="441"/>
      <c r="BG53" s="441"/>
      <c r="BH53" s="441"/>
      <c r="BI53" s="441"/>
    </row>
    <row r="54" spans="1:61" s="157" customFormat="1">
      <c r="A54" s="68"/>
      <c r="B54" s="75"/>
      <c r="C54" s="75"/>
      <c r="D54" s="71"/>
      <c r="E54" s="167"/>
      <c r="F54" s="59"/>
      <c r="G54" s="161"/>
      <c r="I54" s="59"/>
      <c r="J54" s="156"/>
      <c r="K54" s="172"/>
      <c r="L54" s="172"/>
      <c r="M54" s="172"/>
      <c r="N54" s="172"/>
      <c r="O54" s="172"/>
      <c r="P54" s="172"/>
      <c r="Q54" s="172"/>
      <c r="R54" s="172"/>
      <c r="S54" s="172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</row>
    <row r="55" spans="1:61" s="157" customFormat="1">
      <c r="A55" s="68"/>
      <c r="B55" s="75"/>
      <c r="C55" s="75"/>
      <c r="D55" s="71"/>
      <c r="E55" s="164" t="s">
        <v>138</v>
      </c>
      <c r="F55" s="438">
        <v>2021</v>
      </c>
      <c r="G55" s="163" t="s">
        <v>139</v>
      </c>
      <c r="I55" s="59"/>
      <c r="J55" s="156"/>
      <c r="K55" s="172"/>
      <c r="L55" s="172"/>
      <c r="M55" s="172"/>
      <c r="N55" s="172"/>
      <c r="O55" s="172"/>
      <c r="P55" s="172"/>
      <c r="Q55" s="172"/>
      <c r="R55" s="172"/>
      <c r="S55" s="172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</row>
    <row r="56" spans="1:61" s="157" customFormat="1">
      <c r="A56" s="68"/>
      <c r="B56" s="75"/>
      <c r="C56" s="75"/>
      <c r="D56" s="71"/>
      <c r="E56" s="164" t="s">
        <v>140</v>
      </c>
      <c r="F56" s="438">
        <v>2025</v>
      </c>
      <c r="G56" s="163" t="s">
        <v>139</v>
      </c>
      <c r="I56" s="59"/>
      <c r="J56" s="156"/>
      <c r="K56" s="172"/>
      <c r="L56" s="172"/>
      <c r="M56" s="172"/>
      <c r="N56" s="172"/>
      <c r="O56" s="172"/>
      <c r="P56" s="172"/>
      <c r="Q56" s="172"/>
      <c r="R56" s="172"/>
      <c r="S56" s="172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</row>
    <row r="57" spans="1:61">
      <c r="E57" s="166"/>
      <c r="F57" s="160"/>
      <c r="G57" s="166"/>
    </row>
    <row r="58" spans="1:61" customFormat="1">
      <c r="A58" s="66"/>
      <c r="B58" s="67" t="s">
        <v>146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</row>
    <row r="59" spans="1:61"/>
    <row r="60" spans="1:61">
      <c r="E60" s="161" t="s">
        <v>131</v>
      </c>
      <c r="F60" s="442"/>
      <c r="G60" s="161" t="s">
        <v>132</v>
      </c>
    </row>
    <row r="61" spans="1:61" customForma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</row>
    <row r="62" spans="1:61" ht="25.5">
      <c r="E62" s="223" t="s">
        <v>147</v>
      </c>
      <c r="F62" s="439"/>
      <c r="G62" s="162" t="s">
        <v>126</v>
      </c>
      <c r="H62" s="156"/>
      <c r="I62" s="62"/>
      <c r="J62" s="156"/>
      <c r="K62" s="172"/>
      <c r="L62" s="172"/>
      <c r="M62" s="172"/>
      <c r="N62" s="172"/>
      <c r="O62" s="172"/>
      <c r="P62" s="172"/>
      <c r="Q62" s="172"/>
      <c r="R62" s="172"/>
      <c r="S62" s="172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</row>
    <row r="63" spans="1:61"/>
    <row r="64" spans="1:61">
      <c r="E64" s="163" t="s">
        <v>148</v>
      </c>
      <c r="F64" s="440"/>
      <c r="G64" s="161" t="s">
        <v>120</v>
      </c>
    </row>
    <row r="65" spans="1:61" s="157" customFormat="1">
      <c r="A65" s="68"/>
      <c r="B65" s="75"/>
      <c r="C65" s="75"/>
      <c r="D65" s="71"/>
      <c r="E65" s="161"/>
      <c r="F65" s="59"/>
      <c r="G65" s="161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62"/>
      <c r="U65" s="62"/>
      <c r="V65" s="62"/>
      <c r="W65" s="62"/>
      <c r="X65" s="62"/>
      <c r="Y65" s="62"/>
      <c r="Z65" s="62"/>
      <c r="AA65" s="62"/>
      <c r="AB65" s="59"/>
      <c r="AC65" s="59"/>
      <c r="AD65" s="62"/>
      <c r="AE65" s="62"/>
      <c r="AF65" s="59"/>
      <c r="AG65" s="59"/>
      <c r="AH65" s="62"/>
      <c r="AI65" s="62"/>
      <c r="AJ65" s="59"/>
      <c r="AK65" s="59"/>
      <c r="AL65" s="62"/>
      <c r="AM65" s="62"/>
      <c r="AN65" s="59"/>
      <c r="AO65" s="59"/>
      <c r="AP65" s="62"/>
      <c r="AQ65" s="62"/>
      <c r="AR65" s="59"/>
      <c r="AS65" s="62"/>
      <c r="AT65" s="62"/>
      <c r="AU65" s="59"/>
      <c r="AV65" s="62"/>
      <c r="AW65" s="62"/>
      <c r="AX65" s="59"/>
      <c r="AY65" s="62"/>
      <c r="AZ65" s="62"/>
      <c r="BA65" s="59"/>
      <c r="BB65" s="62"/>
      <c r="BC65" s="62"/>
      <c r="BD65" s="59"/>
      <c r="BE65" s="62"/>
      <c r="BF65" s="62"/>
      <c r="BG65" s="59"/>
      <c r="BH65" s="62"/>
      <c r="BI65" s="62"/>
    </row>
    <row r="66" spans="1:61" s="157" customFormat="1">
      <c r="A66" s="68"/>
      <c r="B66" s="75"/>
      <c r="C66" s="75"/>
      <c r="D66" s="71"/>
      <c r="E66" s="209" t="s">
        <v>149</v>
      </c>
      <c r="F66" s="59"/>
      <c r="G66" s="161" t="s">
        <v>136</v>
      </c>
      <c r="H66" s="521">
        <f xml:space="preserve"> SUM( K66:BI66 )</f>
        <v>0</v>
      </c>
      <c r="I66" s="521"/>
      <c r="J66" s="522"/>
      <c r="K66" s="522"/>
      <c r="L66" s="522"/>
      <c r="M66" s="522"/>
      <c r="N66" s="522"/>
      <c r="O66" s="522"/>
      <c r="P66" s="522"/>
      <c r="Q66" s="522"/>
      <c r="R66" s="522"/>
      <c r="S66" s="522"/>
      <c r="T66" s="522"/>
      <c r="U66" s="522"/>
      <c r="V66" s="522"/>
      <c r="W66" s="522"/>
      <c r="X66" s="522"/>
      <c r="Y66" s="522"/>
      <c r="Z66" s="522"/>
      <c r="AA66" s="522"/>
      <c r="AB66" s="522"/>
      <c r="AC66" s="522"/>
      <c r="AD66" s="522"/>
      <c r="AE66" s="522"/>
      <c r="AF66" s="522"/>
      <c r="AG66" s="522"/>
      <c r="AH66" s="522"/>
      <c r="AI66" s="522"/>
      <c r="AJ66" s="522"/>
      <c r="AK66" s="522"/>
      <c r="AL66" s="522"/>
      <c r="AM66" s="522"/>
      <c r="AN66" s="522"/>
      <c r="AO66" s="522"/>
      <c r="AP66" s="522"/>
      <c r="AQ66" s="441"/>
      <c r="AR66" s="441"/>
      <c r="AS66" s="441"/>
      <c r="AT66" s="441"/>
      <c r="AU66" s="441"/>
      <c r="AV66" s="441"/>
      <c r="AW66" s="441"/>
      <c r="AX66" s="441"/>
      <c r="AY66" s="441"/>
      <c r="AZ66" s="441"/>
      <c r="BA66" s="441"/>
      <c r="BB66" s="441"/>
      <c r="BC66" s="441"/>
      <c r="BD66" s="441"/>
      <c r="BE66" s="441"/>
      <c r="BF66" s="441"/>
      <c r="BG66" s="441"/>
      <c r="BH66" s="441"/>
      <c r="BI66" s="441"/>
    </row>
    <row r="67" spans="1:61" s="156" customFormat="1">
      <c r="A67" s="67"/>
      <c r="B67" s="75"/>
      <c r="C67" s="75"/>
      <c r="D67" s="72"/>
      <c r="E67" s="209" t="s">
        <v>150</v>
      </c>
      <c r="F67" s="62"/>
      <c r="G67" s="161" t="s">
        <v>136</v>
      </c>
      <c r="H67" s="521">
        <f xml:space="preserve"> SUM( K67:BI67 )</f>
        <v>0</v>
      </c>
      <c r="I67" s="521"/>
      <c r="J67" s="522"/>
      <c r="K67" s="522"/>
      <c r="L67" s="522"/>
      <c r="M67" s="522"/>
      <c r="N67" s="522"/>
      <c r="O67" s="522"/>
      <c r="P67" s="522"/>
      <c r="Q67" s="522"/>
      <c r="R67" s="522"/>
      <c r="S67" s="522"/>
      <c r="T67" s="522"/>
      <c r="U67" s="522"/>
      <c r="V67" s="522"/>
      <c r="W67" s="522"/>
      <c r="X67" s="522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22"/>
      <c r="AJ67" s="522"/>
      <c r="AK67" s="522"/>
      <c r="AL67" s="522"/>
      <c r="AM67" s="522"/>
      <c r="AN67" s="522"/>
      <c r="AO67" s="522"/>
      <c r="AP67" s="522"/>
      <c r="AQ67" s="441"/>
      <c r="AR67" s="441"/>
      <c r="AS67" s="441"/>
      <c r="AT67" s="441"/>
      <c r="AU67" s="441"/>
      <c r="AV67" s="441"/>
      <c r="AW67" s="441"/>
      <c r="AX67" s="441"/>
      <c r="AY67" s="441"/>
      <c r="AZ67" s="441"/>
      <c r="BA67" s="441"/>
      <c r="BB67" s="441"/>
      <c r="BC67" s="441"/>
      <c r="BD67" s="441"/>
      <c r="BE67" s="441"/>
      <c r="BF67" s="441"/>
      <c r="BG67" s="441"/>
      <c r="BH67" s="441"/>
      <c r="BI67" s="441"/>
    </row>
    <row r="68" spans="1:61" s="156" customFormat="1">
      <c r="A68" s="67"/>
      <c r="B68" s="75"/>
      <c r="C68" s="75"/>
      <c r="D68" s="72"/>
      <c r="E68" s="235"/>
      <c r="F68" s="62"/>
      <c r="G68" s="165"/>
      <c r="I68" s="62"/>
      <c r="K68" s="172"/>
      <c r="L68" s="172"/>
      <c r="M68" s="172"/>
      <c r="N68" s="172"/>
      <c r="O68" s="172"/>
      <c r="P68" s="172"/>
      <c r="Q68" s="172"/>
      <c r="R68" s="172"/>
      <c r="S68" s="172"/>
    </row>
    <row r="69" spans="1:61" s="156" customFormat="1">
      <c r="A69" s="67"/>
      <c r="B69" s="75"/>
      <c r="C69" s="75"/>
      <c r="D69" s="72"/>
      <c r="E69" s="164" t="s">
        <v>138</v>
      </c>
      <c r="F69" s="438">
        <v>2021</v>
      </c>
      <c r="G69" s="163" t="s">
        <v>139</v>
      </c>
      <c r="I69" s="62"/>
      <c r="K69" s="172"/>
      <c r="L69" s="172"/>
      <c r="M69" s="172"/>
      <c r="N69" s="172"/>
      <c r="O69" s="172"/>
      <c r="P69" s="172"/>
      <c r="Q69" s="172"/>
      <c r="R69" s="172"/>
      <c r="S69" s="172"/>
    </row>
    <row r="70" spans="1:61" s="156" customFormat="1">
      <c r="A70" s="67"/>
      <c r="B70" s="75"/>
      <c r="C70" s="75"/>
      <c r="D70" s="72"/>
      <c r="E70" s="164" t="s">
        <v>140</v>
      </c>
      <c r="F70" s="438">
        <v>2025</v>
      </c>
      <c r="G70" s="163" t="s">
        <v>139</v>
      </c>
      <c r="I70" s="62"/>
      <c r="K70" s="172"/>
      <c r="L70" s="172"/>
      <c r="M70" s="172"/>
      <c r="N70" s="172"/>
      <c r="O70" s="172"/>
      <c r="P70" s="172"/>
      <c r="Q70" s="172"/>
      <c r="R70" s="172"/>
      <c r="S70" s="172"/>
    </row>
    <row r="71" spans="1:61" s="157" customFormat="1">
      <c r="A71" s="68"/>
      <c r="B71" s="75"/>
      <c r="C71" s="75"/>
      <c r="D71" s="71"/>
      <c r="E71" s="163"/>
      <c r="F71" s="59"/>
      <c r="G71" s="161"/>
      <c r="I71" s="59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</row>
    <row r="72" spans="1:61" s="234" customFormat="1">
      <c r="A72" s="230" t="s">
        <v>151</v>
      </c>
      <c r="B72" s="231"/>
      <c r="C72" s="231"/>
      <c r="D72" s="232"/>
      <c r="E72" s="233"/>
      <c r="G72" s="233"/>
    </row>
    <row r="73" spans="1:61"/>
    <row r="74" spans="1:61" s="15" customFormat="1">
      <c r="A74" s="66"/>
      <c r="B74" s="67" t="s">
        <v>124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</row>
    <row r="75" spans="1:61" s="62" customFormat="1">
      <c r="A75" s="67"/>
      <c r="B75" s="75"/>
      <c r="C75" s="75"/>
      <c r="D75" s="72"/>
      <c r="E75" s="165"/>
      <c r="G75" s="165"/>
    </row>
    <row r="76" spans="1:61">
      <c r="E76" s="161" t="s">
        <v>125</v>
      </c>
      <c r="F76" s="439"/>
      <c r="G76" s="161" t="s">
        <v>126</v>
      </c>
    </row>
    <row r="77" spans="1:61"/>
    <row r="78" spans="1:61" s="15" customFormat="1">
      <c r="A78" s="66"/>
      <c r="B78" s="67" t="s">
        <v>152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</row>
    <row r="79" spans="1:61" s="62" customFormat="1">
      <c r="A79" s="67"/>
      <c r="B79" s="75"/>
      <c r="C79" s="75"/>
      <c r="D79" s="72"/>
      <c r="E79" s="165"/>
      <c r="G79" s="165"/>
      <c r="H79" s="156"/>
    </row>
    <row r="80" spans="1:61" s="62" customFormat="1">
      <c r="A80" s="67"/>
      <c r="B80" s="75"/>
      <c r="C80" s="75"/>
      <c r="D80" s="72"/>
      <c r="E80" s="161" t="s">
        <v>153</v>
      </c>
      <c r="F80" s="442"/>
      <c r="G80" s="161" t="s">
        <v>132</v>
      </c>
      <c r="H80" s="156"/>
    </row>
    <row r="81" spans="1:61" s="62" customFormat="1">
      <c r="A81" s="67"/>
      <c r="B81" s="75"/>
      <c r="C81" s="75"/>
      <c r="D81" s="72"/>
      <c r="E81" s="165"/>
      <c r="G81" s="165"/>
      <c r="H81" s="156"/>
    </row>
    <row r="82" spans="1:61" s="62" customFormat="1" ht="25.5">
      <c r="A82" s="67"/>
      <c r="B82" s="75"/>
      <c r="C82" s="75"/>
      <c r="D82" s="72"/>
      <c r="E82" s="223" t="s">
        <v>154</v>
      </c>
      <c r="F82" s="439"/>
      <c r="G82" s="161" t="s">
        <v>126</v>
      </c>
      <c r="H82" s="157"/>
    </row>
    <row r="83" spans="1:61" s="62" customFormat="1">
      <c r="A83" s="67"/>
      <c r="B83" s="75"/>
      <c r="C83" s="75"/>
      <c r="D83" s="72"/>
      <c r="E83" s="165"/>
      <c r="G83" s="165"/>
      <c r="H83" s="156"/>
    </row>
    <row r="84" spans="1:61" s="62" customFormat="1">
      <c r="A84" s="67"/>
      <c r="B84" s="75"/>
      <c r="C84" s="75"/>
      <c r="D84" s="72"/>
      <c r="E84" s="163" t="s">
        <v>155</v>
      </c>
      <c r="F84" s="443"/>
      <c r="G84" s="161" t="s">
        <v>120</v>
      </c>
      <c r="H84" s="157"/>
    </row>
    <row r="85" spans="1:61" s="62" customFormat="1">
      <c r="A85" s="67"/>
      <c r="B85" s="75"/>
      <c r="C85" s="75"/>
      <c r="D85" s="72"/>
      <c r="E85" s="165"/>
      <c r="G85" s="165"/>
      <c r="H85" s="156"/>
    </row>
    <row r="86" spans="1:61">
      <c r="E86" s="161" t="s">
        <v>156</v>
      </c>
      <c r="G86" s="161" t="s">
        <v>136</v>
      </c>
      <c r="H86" s="521">
        <f xml:space="preserve"> SUM( K86:BI86 )</f>
        <v>0</v>
      </c>
      <c r="I86" s="521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522"/>
      <c r="Y86" s="522"/>
      <c r="Z86" s="522"/>
      <c r="AA86" s="522"/>
      <c r="AB86" s="522"/>
      <c r="AC86" s="522"/>
      <c r="AD86" s="522"/>
      <c r="AE86" s="522"/>
      <c r="AF86" s="522"/>
      <c r="AG86" s="522"/>
      <c r="AH86" s="522"/>
      <c r="AI86" s="522"/>
      <c r="AJ86" s="522"/>
      <c r="AK86" s="522"/>
      <c r="AL86" s="522"/>
      <c r="AM86" s="522"/>
      <c r="AN86" s="522"/>
      <c r="AO86" s="522"/>
      <c r="AP86" s="522"/>
      <c r="AQ86" s="522"/>
      <c r="AR86" s="522"/>
      <c r="AS86" s="522"/>
      <c r="AT86" s="522"/>
      <c r="AU86" s="522"/>
      <c r="AV86" s="522"/>
      <c r="AW86" s="522"/>
      <c r="AX86" s="522"/>
      <c r="AY86" s="522"/>
      <c r="AZ86" s="522"/>
      <c r="BA86" s="522"/>
      <c r="BB86" s="522"/>
      <c r="BC86" s="522"/>
      <c r="BD86" s="522"/>
      <c r="BE86" s="522"/>
      <c r="BF86" s="522"/>
      <c r="BG86" s="522"/>
      <c r="BH86" s="522"/>
      <c r="BI86" s="522"/>
    </row>
    <row r="87" spans="1:61"/>
    <row r="88" spans="1:61" s="15" customFormat="1">
      <c r="A88" s="66"/>
      <c r="B88" s="67" t="s">
        <v>157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</row>
    <row r="89" spans="1:61" s="62" customFormat="1">
      <c r="A89" s="67"/>
      <c r="B89" s="75"/>
      <c r="C89" s="75"/>
      <c r="D89" s="72"/>
      <c r="E89" s="165"/>
      <c r="G89" s="165"/>
      <c r="H89" s="156"/>
    </row>
    <row r="90" spans="1:61" s="62" customFormat="1">
      <c r="A90" s="67"/>
      <c r="B90" s="75"/>
      <c r="C90" s="75"/>
      <c r="D90" s="72"/>
      <c r="E90" s="161" t="s">
        <v>153</v>
      </c>
      <c r="F90" s="442"/>
      <c r="G90" s="161" t="s">
        <v>132</v>
      </c>
      <c r="H90" s="156"/>
    </row>
    <row r="91" spans="1:61" s="62" customFormat="1">
      <c r="A91" s="67"/>
      <c r="B91" s="75"/>
      <c r="C91" s="75"/>
      <c r="D91" s="72"/>
      <c r="E91" s="165"/>
      <c r="G91" s="165"/>
      <c r="H91" s="156"/>
    </row>
    <row r="92" spans="1:61" s="62" customFormat="1" ht="25.5">
      <c r="A92" s="67"/>
      <c r="B92" s="75"/>
      <c r="C92" s="75"/>
      <c r="D92" s="72"/>
      <c r="E92" s="223" t="s">
        <v>158</v>
      </c>
      <c r="F92" s="439"/>
      <c r="G92" s="161" t="s">
        <v>126</v>
      </c>
      <c r="H92" s="156"/>
    </row>
    <row r="93" spans="1:61" s="62" customFormat="1">
      <c r="A93" s="67"/>
      <c r="B93" s="75"/>
      <c r="C93" s="75"/>
      <c r="D93" s="72"/>
      <c r="E93" s="165"/>
      <c r="G93" s="165"/>
      <c r="H93" s="156"/>
    </row>
    <row r="94" spans="1:61" s="62" customFormat="1">
      <c r="A94" s="67"/>
      <c r="B94" s="75"/>
      <c r="C94" s="75"/>
      <c r="D94" s="72"/>
      <c r="E94" s="163" t="s">
        <v>159</v>
      </c>
      <c r="F94" s="443"/>
      <c r="G94" s="161" t="s">
        <v>120</v>
      </c>
      <c r="H94" s="157"/>
    </row>
    <row r="95" spans="1:61"/>
    <row r="96" spans="1:61">
      <c r="E96" s="161" t="s">
        <v>160</v>
      </c>
      <c r="G96" s="161" t="s">
        <v>136</v>
      </c>
      <c r="H96" s="521">
        <f xml:space="preserve"> SUM( K96:BI96 )</f>
        <v>0</v>
      </c>
      <c r="I96" s="521"/>
      <c r="J96" s="522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  <c r="AF96" s="522"/>
      <c r="AG96" s="522"/>
      <c r="AH96" s="522"/>
      <c r="AI96" s="522"/>
      <c r="AJ96" s="522"/>
      <c r="AK96" s="522"/>
      <c r="AL96" s="522"/>
      <c r="AM96" s="522"/>
      <c r="AN96" s="522"/>
      <c r="AO96" s="522"/>
      <c r="AP96" s="522"/>
      <c r="AQ96" s="522"/>
      <c r="AR96" s="522"/>
      <c r="AS96" s="522"/>
      <c r="AT96" s="522"/>
      <c r="AU96" s="522"/>
      <c r="AV96" s="522"/>
      <c r="AW96" s="522"/>
      <c r="AX96" s="522"/>
      <c r="AY96" s="522"/>
      <c r="AZ96" s="522"/>
      <c r="BA96" s="522"/>
      <c r="BB96" s="522"/>
      <c r="BC96" s="522"/>
      <c r="BD96" s="522"/>
      <c r="BE96" s="522"/>
      <c r="BF96" s="522"/>
      <c r="BG96" s="522"/>
      <c r="BH96" s="522"/>
      <c r="BI96" s="522"/>
    </row>
    <row r="97" spans="1:61" s="62" customFormat="1">
      <c r="A97" s="67"/>
      <c r="B97" s="75"/>
      <c r="C97" s="75"/>
      <c r="D97" s="72"/>
      <c r="E97" s="165"/>
      <c r="G97" s="165"/>
      <c r="H97" s="156"/>
      <c r="J97" s="156"/>
      <c r="K97" s="156"/>
      <c r="L97" s="156"/>
      <c r="M97" s="156"/>
      <c r="N97" s="156"/>
      <c r="O97" s="156"/>
    </row>
    <row r="98" spans="1:61" customFormat="1">
      <c r="A98" s="66"/>
      <c r="B98" s="67" t="s">
        <v>161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</row>
    <row r="99" spans="1:61" s="62" customFormat="1">
      <c r="A99" s="67"/>
      <c r="B99" s="75"/>
      <c r="C99" s="75"/>
      <c r="D99" s="72"/>
      <c r="E99" s="165"/>
      <c r="G99" s="165"/>
      <c r="H99" s="156"/>
    </row>
    <row r="100" spans="1:61" s="62" customFormat="1">
      <c r="A100" s="67"/>
      <c r="B100" s="75"/>
      <c r="C100" s="75"/>
      <c r="D100" s="72"/>
      <c r="E100" s="161" t="s">
        <v>153</v>
      </c>
      <c r="F100" s="442"/>
      <c r="G100" s="161" t="s">
        <v>132</v>
      </c>
      <c r="H100" s="156"/>
    </row>
    <row r="101" spans="1:61" s="62" customFormat="1">
      <c r="A101" s="67"/>
      <c r="B101" s="75"/>
      <c r="C101" s="75"/>
      <c r="D101" s="72"/>
      <c r="E101" s="165"/>
      <c r="G101" s="165"/>
      <c r="H101" s="156"/>
    </row>
    <row r="102" spans="1:61" s="62" customFormat="1" ht="25.5">
      <c r="A102" s="67"/>
      <c r="B102" s="75"/>
      <c r="C102" s="75"/>
      <c r="D102" s="72"/>
      <c r="E102" s="223" t="s">
        <v>162</v>
      </c>
      <c r="F102" s="439"/>
      <c r="G102" s="161" t="s">
        <v>126</v>
      </c>
      <c r="H102" s="156"/>
    </row>
    <row r="103" spans="1:61" s="62" customFormat="1">
      <c r="A103" s="67"/>
      <c r="B103" s="75"/>
      <c r="C103" s="75"/>
      <c r="D103" s="72"/>
      <c r="E103" s="165"/>
      <c r="G103" s="165"/>
      <c r="H103" s="156"/>
    </row>
    <row r="104" spans="1:61" s="62" customFormat="1">
      <c r="A104" s="67"/>
      <c r="B104" s="75"/>
      <c r="C104" s="75"/>
      <c r="D104" s="72"/>
      <c r="E104" s="163" t="s">
        <v>163</v>
      </c>
      <c r="F104" s="443"/>
      <c r="G104" s="161" t="s">
        <v>120</v>
      </c>
      <c r="H104" s="156"/>
    </row>
    <row r="105" spans="1:61"/>
    <row r="106" spans="1:61">
      <c r="E106" s="161" t="s">
        <v>164</v>
      </c>
      <c r="G106" s="161" t="s">
        <v>136</v>
      </c>
      <c r="H106" s="521">
        <f xml:space="preserve"> SUM( K106:BI106 )</f>
        <v>0</v>
      </c>
      <c r="I106" s="521"/>
      <c r="J106" s="522"/>
      <c r="K106" s="522"/>
      <c r="L106" s="522"/>
      <c r="M106" s="522"/>
      <c r="N106" s="522"/>
      <c r="O106" s="52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  <c r="AA106" s="442"/>
      <c r="AB106" s="442"/>
      <c r="AC106" s="442"/>
      <c r="AD106" s="442"/>
      <c r="AE106" s="442"/>
      <c r="AF106" s="442"/>
      <c r="AG106" s="442"/>
      <c r="AH106" s="442"/>
      <c r="AI106" s="442"/>
      <c r="AJ106" s="442"/>
      <c r="AK106" s="442"/>
      <c r="AL106" s="442"/>
      <c r="AM106" s="442"/>
      <c r="AN106" s="442"/>
      <c r="AO106" s="442"/>
      <c r="AP106" s="442"/>
      <c r="AQ106" s="442"/>
      <c r="AR106" s="442"/>
      <c r="AS106" s="442"/>
      <c r="AT106" s="442"/>
      <c r="AU106" s="442"/>
      <c r="AV106" s="442"/>
      <c r="AW106" s="442"/>
      <c r="AX106" s="442"/>
      <c r="AY106" s="442"/>
      <c r="AZ106" s="442"/>
      <c r="BA106" s="442"/>
      <c r="BB106" s="442"/>
      <c r="BC106" s="442"/>
      <c r="BD106" s="442"/>
      <c r="BE106" s="442"/>
      <c r="BF106" s="442"/>
      <c r="BG106" s="442"/>
      <c r="BH106" s="442"/>
      <c r="BI106" s="442"/>
    </row>
    <row r="107" spans="1:61"/>
    <row r="108" spans="1:61" s="15" customFormat="1">
      <c r="A108" s="66"/>
      <c r="B108" s="67" t="s">
        <v>165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</row>
    <row r="109" spans="1:61"/>
    <row r="110" spans="1:61">
      <c r="E110" s="161" t="s">
        <v>166</v>
      </c>
      <c r="F110" s="440">
        <v>0.05</v>
      </c>
      <c r="G110" s="161" t="s">
        <v>120</v>
      </c>
      <c r="H110" s="238"/>
    </row>
    <row r="111" spans="1:61"/>
    <row r="112" spans="1:61" s="62" customFormat="1">
      <c r="A112" s="67"/>
      <c r="B112" s="75"/>
      <c r="C112" s="75"/>
      <c r="D112" s="72"/>
      <c r="E112" s="161" t="s">
        <v>167</v>
      </c>
      <c r="F112" s="59"/>
      <c r="G112" s="161" t="s">
        <v>136</v>
      </c>
      <c r="H112" s="521">
        <f xml:space="preserve"> SUM( K112:BI112 )</f>
        <v>0</v>
      </c>
      <c r="I112" s="59"/>
      <c r="J112" s="441"/>
      <c r="K112" s="536"/>
      <c r="L112" s="536"/>
      <c r="M112" s="536"/>
      <c r="N112" s="536"/>
      <c r="O112" s="536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2"/>
      <c r="AL112" s="442"/>
      <c r="AM112" s="442"/>
      <c r="AN112" s="442"/>
      <c r="AO112" s="442"/>
      <c r="AP112" s="442"/>
      <c r="AQ112" s="442"/>
      <c r="AR112" s="442"/>
      <c r="AS112" s="442"/>
      <c r="AT112" s="442"/>
      <c r="AU112" s="442"/>
      <c r="AV112" s="442"/>
      <c r="AW112" s="442"/>
      <c r="AX112" s="442"/>
      <c r="AY112" s="442"/>
      <c r="AZ112" s="442"/>
      <c r="BA112" s="442"/>
      <c r="BB112" s="442"/>
      <c r="BC112" s="442"/>
      <c r="BD112" s="442"/>
      <c r="BE112" s="442"/>
      <c r="BF112" s="442"/>
      <c r="BG112" s="442"/>
      <c r="BH112" s="442"/>
      <c r="BI112" s="442"/>
    </row>
    <row r="113" spans="1:7"/>
    <row r="114" spans="1:7">
      <c r="E114" s="161" t="s">
        <v>168</v>
      </c>
      <c r="F114" s="440">
        <v>1E-3</v>
      </c>
      <c r="G114" s="161" t="s">
        <v>120</v>
      </c>
    </row>
    <row r="115" spans="1:7"/>
    <row r="116" spans="1:7" s="397" customFormat="1">
      <c r="A116" s="393" t="s">
        <v>112</v>
      </c>
      <c r="B116" s="394"/>
      <c r="C116" s="394"/>
      <c r="D116" s="395"/>
      <c r="E116" s="396"/>
      <c r="G116" s="396"/>
    </row>
    <row r="117" spans="1:7"/>
    <row r="118" spans="1:7" hidden="1"/>
    <row r="119" spans="1:7" hidden="1"/>
    <row r="120" spans="1:7" hidden="1"/>
    <row r="121" spans="1:7" hidden="1"/>
    <row r="122" spans="1:7" hidden="1"/>
    <row r="123" spans="1:7" hidden="1"/>
    <row r="124" spans="1:7" hidden="1"/>
    <row r="125" spans="1:7" hidden="1"/>
    <row r="126" spans="1:7" hidden="1"/>
    <row r="127" spans="1:7" hidden="1"/>
  </sheetData>
  <conditionalFormatting sqref="J4:BI4">
    <cfRule type="cellIs" dxfId="18" priority="1" operator="equal">
      <formula>"Post-Fcst"</formula>
    </cfRule>
    <cfRule type="cellIs" dxfId="17" priority="2" operator="equal">
      <formula>"Forecast"</formula>
    </cfRule>
    <cfRule type="cellIs" dxfId="16" priority="3" operator="equal">
      <formula>"Pre Fcst"</formula>
    </cfRule>
  </conditionalFormatting>
  <dataValidations count="1">
    <dataValidation type="list" allowBlank="1" showInputMessage="1" showErrorMessage="1" sqref="F34 F48 F19 F62 F76 F82 F92 F102">
      <formula1>"TRUE,FALSE"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4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  <outlinePr summaryBelow="0" summaryRight="0"/>
    <pageSetUpPr fitToPage="1"/>
  </sheetPr>
  <dimension ref="A1:CT43"/>
  <sheetViews>
    <sheetView showGridLines="0" zoomScale="80" zoomScaleNormal="80" workbookViewId="0">
      <pane xSplit="7" ySplit="8" topLeftCell="H9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1" width="1.42578125" style="10" customWidth="1"/>
    <col min="2" max="3" width="1.42578125" style="61" customWidth="1"/>
    <col min="4" max="4" width="1.42578125" style="60" customWidth="1"/>
    <col min="5" max="5" width="67.42578125" style="134" bestFit="1" customWidth="1"/>
    <col min="6" max="7" width="11.5703125" style="59" customWidth="1"/>
    <col min="8" max="8" width="26.140625" style="59" customWidth="1"/>
    <col min="9" max="9" width="3.42578125" style="59" customWidth="1"/>
    <col min="10" max="10" width="4.5703125" style="62" hidden="1" customWidth="1"/>
    <col min="11" max="11" width="2.5703125" style="62" hidden="1" customWidth="1"/>
    <col min="12" max="15" width="11.5703125" style="62" hidden="1" customWidth="1"/>
    <col min="16" max="16" width="2.5703125" style="62" hidden="1" customWidth="1"/>
    <col min="17" max="98" width="9.140625" style="62" hidden="1" customWidth="1"/>
    <col min="99" max="16384" width="0" style="62" hidden="1"/>
  </cols>
  <sheetData>
    <row r="1" spans="1:15" s="388" customFormat="1" ht="30">
      <c r="A1" s="4" t="str">
        <f ca="1" xml:space="preserve"> RIGHT(CELL("filename", $A$1), LEN(CELL("filename", $A$1)) - SEARCH("]", CELL("filename", $A$1)))</f>
        <v>InpCol</v>
      </c>
      <c r="B1" s="64"/>
      <c r="C1" s="64"/>
      <c r="D1" s="64"/>
      <c r="E1" s="131"/>
      <c r="F1" s="64"/>
      <c r="G1" s="64"/>
      <c r="H1" s="64"/>
      <c r="I1" s="64"/>
      <c r="J1" s="237"/>
      <c r="K1" s="237"/>
      <c r="L1" s="237"/>
      <c r="M1" s="237"/>
      <c r="N1" s="237"/>
      <c r="O1" s="237"/>
    </row>
    <row r="2" spans="1:15" s="384" customFormat="1">
      <c r="A2" s="36"/>
      <c r="B2" s="39"/>
      <c r="C2" s="39"/>
      <c r="D2" s="19"/>
      <c r="E2" s="65"/>
      <c r="F2" s="32"/>
      <c r="G2" s="32"/>
      <c r="H2" s="32"/>
      <c r="I2" s="32"/>
    </row>
    <row r="3" spans="1:15" s="389" customFormat="1">
      <c r="A3" s="36"/>
      <c r="B3" s="38"/>
      <c r="C3" s="38"/>
      <c r="D3" s="37"/>
      <c r="E3" s="65"/>
      <c r="F3" s="32"/>
      <c r="G3" s="32"/>
      <c r="H3" s="32"/>
      <c r="I3" s="32"/>
      <c r="J3" s="384"/>
      <c r="K3" s="384"/>
      <c r="L3" s="384"/>
      <c r="M3" s="384"/>
      <c r="N3" s="384"/>
      <c r="O3" s="384"/>
    </row>
    <row r="4" spans="1:15" s="386" customFormat="1">
      <c r="A4" s="30"/>
      <c r="B4" s="35"/>
      <c r="C4" s="35"/>
      <c r="D4" s="30"/>
      <c r="E4" s="65"/>
      <c r="F4" s="32"/>
      <c r="G4" s="32"/>
      <c r="H4" s="32"/>
      <c r="I4" s="6"/>
      <c r="J4" s="387"/>
      <c r="K4" s="387"/>
      <c r="L4" s="387"/>
      <c r="M4" s="387"/>
      <c r="N4" s="387"/>
      <c r="O4" s="387"/>
    </row>
    <row r="5" spans="1:15" s="381" customFormat="1">
      <c r="B5" s="382"/>
      <c r="C5" s="382"/>
      <c r="E5" s="383"/>
      <c r="F5" s="384"/>
      <c r="G5" s="384"/>
      <c r="H5" s="384"/>
      <c r="I5" s="34"/>
      <c r="J5" s="34"/>
      <c r="K5" s="34"/>
      <c r="L5" s="34"/>
      <c r="M5" s="34"/>
      <c r="N5" s="34"/>
      <c r="O5" s="34"/>
    </row>
    <row r="6" spans="1:15" s="381" customFormat="1">
      <c r="B6" s="382"/>
      <c r="C6" s="382"/>
      <c r="E6" s="383"/>
      <c r="F6" s="385"/>
      <c r="G6" s="384"/>
      <c r="H6" s="384"/>
      <c r="I6" s="34"/>
      <c r="J6" s="34"/>
      <c r="K6" s="34"/>
      <c r="L6" s="34"/>
      <c r="M6" s="34"/>
      <c r="N6" s="34"/>
      <c r="O6" s="34"/>
    </row>
    <row r="7" spans="1:15" s="386" customFormat="1">
      <c r="E7" s="383"/>
      <c r="F7" s="385"/>
      <c r="G7" s="384"/>
      <c r="H7" s="387"/>
      <c r="I7" s="387"/>
      <c r="J7" s="34"/>
      <c r="K7" s="387"/>
      <c r="L7" s="387"/>
      <c r="M7" s="387"/>
      <c r="N7" s="387"/>
      <c r="O7" s="387"/>
    </row>
    <row r="8" spans="1:15">
      <c r="B8" s="62"/>
      <c r="C8" s="62"/>
      <c r="F8" s="146" t="s">
        <v>115</v>
      </c>
      <c r="G8" s="147" t="s">
        <v>116</v>
      </c>
      <c r="H8" s="9" t="s">
        <v>169</v>
      </c>
    </row>
    <row r="9" spans="1:15"/>
    <row r="10" spans="1:15">
      <c r="E10" s="134" t="s">
        <v>170</v>
      </c>
      <c r="J10" s="204"/>
    </row>
    <row r="11" spans="1:15"/>
    <row r="12" spans="1:15">
      <c r="E12" s="134" t="s">
        <v>171</v>
      </c>
    </row>
    <row r="13" spans="1:15"/>
    <row r="14" spans="1:15">
      <c r="A14" s="18"/>
      <c r="B14" s="17"/>
      <c r="C14" s="17"/>
      <c r="D14" s="16"/>
      <c r="E14" s="145" t="s">
        <v>172</v>
      </c>
      <c r="F14" s="13"/>
      <c r="G14" s="13"/>
      <c r="H14" s="13"/>
      <c r="I14" s="13"/>
    </row>
    <row r="15" spans="1:15"/>
    <row r="16" spans="1:15" s="391" customFormat="1">
      <c r="A16" s="20" t="s">
        <v>173</v>
      </c>
      <c r="B16" s="8"/>
      <c r="C16" s="8"/>
      <c r="D16" s="8"/>
      <c r="E16" s="135"/>
      <c r="F16" s="8"/>
      <c r="G16" s="148"/>
      <c r="H16" s="149"/>
      <c r="I16" s="149"/>
      <c r="J16" s="392"/>
      <c r="K16" s="390"/>
      <c r="L16" s="390"/>
      <c r="M16" s="390"/>
      <c r="N16" s="390"/>
      <c r="O16" s="390"/>
    </row>
    <row r="17" spans="1:16"/>
    <row r="18" spans="1:16">
      <c r="E18" s="134" t="s">
        <v>174</v>
      </c>
      <c r="F18" s="445">
        <v>43556</v>
      </c>
      <c r="G18" s="29" t="s">
        <v>175</v>
      </c>
      <c r="J18" s="204"/>
      <c r="L18" s="44"/>
      <c r="M18" s="44"/>
      <c r="N18" s="44"/>
      <c r="O18" s="44"/>
      <c r="P18" s="44"/>
    </row>
    <row r="19" spans="1:16">
      <c r="F19" s="19"/>
      <c r="J19" s="204"/>
      <c r="L19" s="44"/>
      <c r="M19" s="44"/>
      <c r="N19" s="44"/>
      <c r="O19" s="44"/>
    </row>
    <row r="20" spans="1:16">
      <c r="E20" s="134" t="s">
        <v>176</v>
      </c>
      <c r="F20" s="445">
        <v>43921</v>
      </c>
      <c r="G20" s="29" t="s">
        <v>175</v>
      </c>
      <c r="J20" s="204"/>
      <c r="L20" s="44"/>
      <c r="M20" s="44"/>
      <c r="N20" s="44"/>
      <c r="O20" s="44"/>
      <c r="P20" s="44"/>
    </row>
    <row r="21" spans="1:16">
      <c r="E21" s="136"/>
      <c r="F21" s="19"/>
      <c r="G21" s="22"/>
      <c r="J21" s="204"/>
      <c r="L21" s="44"/>
      <c r="M21" s="44"/>
      <c r="N21" s="44"/>
      <c r="O21" s="44"/>
    </row>
    <row r="22" spans="1:16">
      <c r="E22" s="134" t="s">
        <v>177</v>
      </c>
      <c r="F22" s="445">
        <v>45747</v>
      </c>
      <c r="G22" s="29" t="s">
        <v>175</v>
      </c>
      <c r="J22" s="204"/>
      <c r="L22" s="44"/>
      <c r="M22" s="44"/>
      <c r="N22" s="44"/>
      <c r="O22" s="44"/>
      <c r="P22" s="44"/>
    </row>
    <row r="23" spans="1:16" s="25" customFormat="1">
      <c r="A23" s="28"/>
      <c r="B23" s="27"/>
      <c r="C23" s="27"/>
      <c r="D23" s="26"/>
      <c r="E23" s="136" t="s">
        <v>178</v>
      </c>
      <c r="F23" s="446">
        <v>5</v>
      </c>
      <c r="G23" s="24" t="s">
        <v>179</v>
      </c>
      <c r="H23" s="23"/>
      <c r="I23" s="23"/>
      <c r="J23" s="204"/>
    </row>
    <row r="24" spans="1:16">
      <c r="E24" s="136" t="s">
        <v>180</v>
      </c>
      <c r="F24" s="445">
        <v>47573</v>
      </c>
      <c r="G24" s="22" t="s">
        <v>175</v>
      </c>
      <c r="J24" s="204"/>
      <c r="L24" s="44"/>
      <c r="M24" s="44"/>
      <c r="N24" s="44"/>
      <c r="O24" s="44"/>
      <c r="P24" s="44"/>
    </row>
    <row r="25" spans="1:16">
      <c r="F25" s="19"/>
      <c r="J25" s="204"/>
      <c r="L25" s="44"/>
      <c r="M25" s="44"/>
      <c r="N25" s="44"/>
      <c r="O25" s="44"/>
    </row>
    <row r="26" spans="1:16">
      <c r="F26" s="19"/>
      <c r="J26" s="204"/>
      <c r="L26" s="44"/>
      <c r="M26" s="44"/>
      <c r="N26" s="44"/>
      <c r="O26" s="44"/>
    </row>
    <row r="27" spans="1:16">
      <c r="E27" s="134" t="s">
        <v>181</v>
      </c>
      <c r="F27" s="445">
        <v>43921</v>
      </c>
      <c r="G27" s="59" t="s">
        <v>175</v>
      </c>
      <c r="J27" s="204"/>
      <c r="L27" s="44"/>
      <c r="M27" s="44"/>
      <c r="N27" s="44"/>
      <c r="O27" s="44"/>
      <c r="P27" s="44"/>
    </row>
    <row r="28" spans="1:16">
      <c r="E28" s="134" t="s">
        <v>182</v>
      </c>
      <c r="F28" s="445">
        <v>45747</v>
      </c>
      <c r="G28" s="59" t="s">
        <v>175</v>
      </c>
      <c r="J28" s="204"/>
      <c r="L28" s="44"/>
      <c r="M28" s="44"/>
      <c r="N28" s="44"/>
      <c r="O28" s="44"/>
      <c r="P28" s="44"/>
    </row>
    <row r="29" spans="1:16">
      <c r="E29" s="134" t="s">
        <v>183</v>
      </c>
      <c r="F29" s="447">
        <v>2020</v>
      </c>
      <c r="G29" s="59" t="s">
        <v>184</v>
      </c>
      <c r="J29" s="204"/>
    </row>
    <row r="30" spans="1:16">
      <c r="E30" s="134" t="s">
        <v>185</v>
      </c>
      <c r="F30" s="446">
        <v>3</v>
      </c>
      <c r="G30" s="59" t="s">
        <v>186</v>
      </c>
      <c r="J30" s="204"/>
      <c r="P30" s="44"/>
    </row>
    <row r="31" spans="1:16">
      <c r="F31" s="19"/>
      <c r="J31" s="204"/>
      <c r="L31" s="44"/>
      <c r="M31" s="44"/>
      <c r="N31" s="44"/>
      <c r="O31" s="44"/>
      <c r="P31" s="44"/>
    </row>
    <row r="32" spans="1:16">
      <c r="F32" s="19"/>
      <c r="J32" s="204"/>
    </row>
    <row r="33" spans="1:9">
      <c r="A33" s="18" t="s">
        <v>112</v>
      </c>
      <c r="B33" s="17"/>
      <c r="C33" s="17"/>
      <c r="D33" s="16"/>
      <c r="E33" s="145"/>
      <c r="F33" s="13"/>
      <c r="G33" s="13"/>
      <c r="H33" s="13"/>
      <c r="I33" s="13"/>
    </row>
    <row r="34" spans="1:9"/>
    <row r="35" spans="1:9" ht="15.75" hidden="1">
      <c r="A35" s="14"/>
      <c r="B35" s="12"/>
      <c r="C35" s="12"/>
      <c r="D35" s="12"/>
      <c r="E35" s="2"/>
      <c r="F35" s="12"/>
      <c r="G35" s="12"/>
      <c r="H35" s="12"/>
      <c r="I35" s="12"/>
    </row>
    <row r="36" spans="1:9" hidden="1"/>
    <row r="37" spans="1:9" hidden="1"/>
    <row r="38" spans="1:9" hidden="1"/>
    <row r="39" spans="1:9" hidden="1"/>
    <row r="40" spans="1:9" hidden="1"/>
    <row r="41" spans="1:9" hidden="1"/>
    <row r="42" spans="1:9" hidden="1"/>
    <row r="43" spans="1:9" hidden="1"/>
  </sheetData>
  <conditionalFormatting sqref="J4:O4">
    <cfRule type="cellIs" dxfId="15" priority="17" operator="equal">
      <formula>"Post-Fcst"</formula>
    </cfRule>
    <cfRule type="cellIs" dxfId="14" priority="18" operator="equal">
      <formula>"Forecast"</formula>
    </cfRule>
    <cfRule type="cellIs" dxfId="13" priority="19" operator="equal">
      <formula>"Pre Fcst"</formula>
    </cfRule>
  </conditionalFormatting>
  <conditionalFormatting sqref="J10">
    <cfRule type="cellIs" dxfId="12" priority="9" stopIfTrue="1" operator="notEqual">
      <formula>0</formula>
    </cfRule>
    <cfRule type="cellIs" dxfId="11" priority="10" stopIfTrue="1" operator="equal">
      <formula>""</formula>
    </cfRule>
  </conditionalFormatting>
  <dataValidations count="1">
    <dataValidation type="list" allowBlank="1" showInputMessage="1" showErrorMessage="1" sqref="F6:F7">
      <formula1>$L$6:$P$6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  <pageSetUpPr fitToPage="1"/>
  </sheetPr>
  <dimension ref="A1:CG105"/>
  <sheetViews>
    <sheetView showGridLines="0" zoomScaleNormal="100" workbookViewId="0">
      <pane xSplit="9" ySplit="7" topLeftCell="J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1" width="1.42578125" style="68" customWidth="1"/>
    <col min="2" max="3" width="1.42578125" style="75" customWidth="1"/>
    <col min="4" max="4" width="1.42578125" style="71" customWidth="1"/>
    <col min="5" max="5" width="40.5703125" style="134" customWidth="1"/>
    <col min="6" max="6" width="12.5703125" style="7" customWidth="1"/>
    <col min="7" max="8" width="11.5703125" style="7" customWidth="1"/>
    <col min="9" max="9" width="2.5703125" style="7" customWidth="1"/>
    <col min="10" max="19" width="11.5703125" style="7" customWidth="1"/>
    <col min="20" max="46" width="11.5703125" style="59" customWidth="1"/>
    <col min="47" max="60" width="11.5703125" style="7" customWidth="1"/>
    <col min="61" max="61" width="11.5703125" style="59" customWidth="1"/>
    <col min="62" max="85" width="11.5703125" style="59" hidden="1" customWidth="1"/>
    <col min="86" max="16384" width="9.140625" style="7" hidden="1"/>
  </cols>
  <sheetData>
    <row r="1" spans="1:85" s="1" customFormat="1" ht="30">
      <c r="A1" s="4" t="str">
        <f ca="1" xml:space="preserve"> RIGHT(CELL("filename", $A$1), LEN(CELL("filename", $A$1)) - SEARCH("]", CELL("filename", $A$1)))</f>
        <v>Time</v>
      </c>
      <c r="E1" s="131"/>
    </row>
    <row r="2" spans="1:85" s="32" customFormat="1">
      <c r="A2" s="80"/>
      <c r="B2" s="81"/>
      <c r="C2" s="81"/>
      <c r="D2" s="82"/>
      <c r="E2" s="65" t="str">
        <f>Time!E$23</f>
        <v>Model Period BEG</v>
      </c>
      <c r="J2" s="32">
        <f>Time!J$23</f>
        <v>43556</v>
      </c>
      <c r="K2" s="32">
        <f>Time!K$23</f>
        <v>43922</v>
      </c>
      <c r="L2" s="32">
        <f>Time!L$23</f>
        <v>44287</v>
      </c>
      <c r="M2" s="32">
        <f>Time!M$23</f>
        <v>44652</v>
      </c>
      <c r="N2" s="32">
        <f>Time!N$23</f>
        <v>45017</v>
      </c>
      <c r="O2" s="32">
        <f>Time!O$23</f>
        <v>45383</v>
      </c>
      <c r="P2" s="32">
        <f>Time!P$23</f>
        <v>45748</v>
      </c>
      <c r="Q2" s="32">
        <f>Time!Q$23</f>
        <v>46113</v>
      </c>
      <c r="R2" s="32">
        <f>Time!R$23</f>
        <v>46478</v>
      </c>
      <c r="S2" s="32">
        <f>Time!S$23</f>
        <v>46844</v>
      </c>
      <c r="T2" s="32">
        <f>Time!T$23</f>
        <v>47209</v>
      </c>
      <c r="U2" s="32">
        <f>Time!U$23</f>
        <v>47574</v>
      </c>
      <c r="V2" s="32">
        <f>Time!V$23</f>
        <v>47939</v>
      </c>
      <c r="W2" s="32">
        <f>Time!W$23</f>
        <v>48305</v>
      </c>
      <c r="X2" s="32">
        <f>Time!X$23</f>
        <v>48670</v>
      </c>
      <c r="Y2" s="32">
        <f>Time!Y$23</f>
        <v>49035</v>
      </c>
      <c r="Z2" s="32">
        <f>Time!Z$23</f>
        <v>49400</v>
      </c>
      <c r="AA2" s="32">
        <f>Time!AA$23</f>
        <v>49766</v>
      </c>
      <c r="AB2" s="32">
        <f>Time!AB$23</f>
        <v>50131</v>
      </c>
      <c r="AC2" s="32">
        <f>Time!AC$23</f>
        <v>50496</v>
      </c>
      <c r="AD2" s="32">
        <f>Time!AD$23</f>
        <v>50861</v>
      </c>
      <c r="AE2" s="32">
        <f>Time!AE$23</f>
        <v>51227</v>
      </c>
      <c r="AF2" s="32">
        <f>Time!AF$23</f>
        <v>51592</v>
      </c>
      <c r="AG2" s="32">
        <f>Time!AG$23</f>
        <v>51957</v>
      </c>
      <c r="AH2" s="32">
        <f>Time!AH$23</f>
        <v>52322</v>
      </c>
      <c r="AI2" s="32">
        <f>Time!AI$23</f>
        <v>52688</v>
      </c>
      <c r="AJ2" s="32">
        <f>Time!AJ$23</f>
        <v>53053</v>
      </c>
      <c r="AK2" s="32">
        <f>Time!AK$23</f>
        <v>53418</v>
      </c>
      <c r="AL2" s="32">
        <f>Time!AL$23</f>
        <v>53783</v>
      </c>
      <c r="AM2" s="32">
        <f>Time!AM$23</f>
        <v>54149</v>
      </c>
      <c r="AN2" s="32">
        <f>Time!AN$23</f>
        <v>54514</v>
      </c>
      <c r="AO2" s="32">
        <f>Time!AO$23</f>
        <v>54879</v>
      </c>
      <c r="AP2" s="32">
        <f>Time!AP$23</f>
        <v>55244</v>
      </c>
      <c r="AQ2" s="32">
        <f>Time!AQ$23</f>
        <v>55610</v>
      </c>
      <c r="AR2" s="32">
        <f>Time!AR$23</f>
        <v>55975</v>
      </c>
      <c r="AS2" s="32">
        <f>Time!AS$23</f>
        <v>56340</v>
      </c>
      <c r="AT2" s="32">
        <f>Time!AT$23</f>
        <v>56705</v>
      </c>
      <c r="AU2" s="32">
        <f>Time!AU$23</f>
        <v>57071</v>
      </c>
      <c r="AV2" s="32">
        <f>Time!AV$23</f>
        <v>57436</v>
      </c>
      <c r="AW2" s="32">
        <f>Time!AW$23</f>
        <v>57801</v>
      </c>
      <c r="AX2" s="32">
        <f>Time!AX$23</f>
        <v>58166</v>
      </c>
      <c r="AY2" s="32">
        <f>Time!AY$23</f>
        <v>58532</v>
      </c>
      <c r="AZ2" s="32">
        <f>Time!AZ$23</f>
        <v>58897</v>
      </c>
      <c r="BA2" s="32">
        <f>Time!BA$23</f>
        <v>59262</v>
      </c>
      <c r="BB2" s="32">
        <f>Time!BB$23</f>
        <v>59627</v>
      </c>
      <c r="BC2" s="32">
        <f>Time!BC$23</f>
        <v>59993</v>
      </c>
      <c r="BD2" s="32">
        <f>Time!BD$23</f>
        <v>60358</v>
      </c>
      <c r="BE2" s="32">
        <f>Time!BE$23</f>
        <v>60723</v>
      </c>
      <c r="BF2" s="32">
        <f>Time!BF$23</f>
        <v>61088</v>
      </c>
      <c r="BG2" s="32">
        <f>Time!BG$23</f>
        <v>61454</v>
      </c>
      <c r="BH2" s="32">
        <f>Time!BH$23</f>
        <v>61819</v>
      </c>
      <c r="BI2" s="32">
        <f>Time!BI$23</f>
        <v>62184</v>
      </c>
    </row>
    <row r="3" spans="1:85" s="36" customFormat="1">
      <c r="A3" s="80"/>
      <c r="B3" s="81"/>
      <c r="C3" s="81"/>
      <c r="D3" s="82"/>
      <c r="E3" s="65" t="str">
        <f>Time!E$24</f>
        <v>Model Period END</v>
      </c>
      <c r="F3" s="32"/>
      <c r="G3" s="32"/>
      <c r="H3" s="32"/>
      <c r="I3" s="32"/>
      <c r="J3" s="32">
        <f>Time!J$24</f>
        <v>43921</v>
      </c>
      <c r="K3" s="32">
        <f>Time!K$24</f>
        <v>44286</v>
      </c>
      <c r="L3" s="32">
        <f>Time!L$24</f>
        <v>44651</v>
      </c>
      <c r="M3" s="32">
        <f>Time!M$24</f>
        <v>45016</v>
      </c>
      <c r="N3" s="32">
        <f>Time!N$24</f>
        <v>45382</v>
      </c>
      <c r="O3" s="32">
        <f>Time!O$24</f>
        <v>45747</v>
      </c>
      <c r="P3" s="32">
        <f>Time!P$24</f>
        <v>46112</v>
      </c>
      <c r="Q3" s="32">
        <f>Time!Q$24</f>
        <v>46477</v>
      </c>
      <c r="R3" s="32">
        <f>Time!R$24</f>
        <v>46843</v>
      </c>
      <c r="S3" s="32">
        <f>Time!S$24</f>
        <v>47208</v>
      </c>
      <c r="T3" s="32">
        <f>Time!T$24</f>
        <v>47573</v>
      </c>
      <c r="U3" s="32">
        <f>Time!U$24</f>
        <v>47938</v>
      </c>
      <c r="V3" s="32">
        <f>Time!V$24</f>
        <v>48304</v>
      </c>
      <c r="W3" s="32">
        <f>Time!W$24</f>
        <v>48669</v>
      </c>
      <c r="X3" s="32">
        <f>Time!X$24</f>
        <v>49034</v>
      </c>
      <c r="Y3" s="32">
        <f>Time!Y$24</f>
        <v>49399</v>
      </c>
      <c r="Z3" s="32">
        <f>Time!Z$24</f>
        <v>49765</v>
      </c>
      <c r="AA3" s="32">
        <f>Time!AA$24</f>
        <v>50130</v>
      </c>
      <c r="AB3" s="32">
        <f>Time!AB$24</f>
        <v>50495</v>
      </c>
      <c r="AC3" s="32">
        <f>Time!AC$24</f>
        <v>50860</v>
      </c>
      <c r="AD3" s="32">
        <f>Time!AD$24</f>
        <v>51226</v>
      </c>
      <c r="AE3" s="32">
        <f>Time!AE$24</f>
        <v>51591</v>
      </c>
      <c r="AF3" s="32">
        <f>Time!AF$24</f>
        <v>51956</v>
      </c>
      <c r="AG3" s="32">
        <f>Time!AG$24</f>
        <v>52321</v>
      </c>
      <c r="AH3" s="32">
        <f>Time!AH$24</f>
        <v>52687</v>
      </c>
      <c r="AI3" s="32">
        <f>Time!AI$24</f>
        <v>53052</v>
      </c>
      <c r="AJ3" s="32">
        <f>Time!AJ$24</f>
        <v>53417</v>
      </c>
      <c r="AK3" s="32">
        <f>Time!AK$24</f>
        <v>53782</v>
      </c>
      <c r="AL3" s="32">
        <f>Time!AL$24</f>
        <v>54148</v>
      </c>
      <c r="AM3" s="32">
        <f>Time!AM$24</f>
        <v>54513</v>
      </c>
      <c r="AN3" s="32">
        <f>Time!AN$24</f>
        <v>54878</v>
      </c>
      <c r="AO3" s="32">
        <f>Time!AO$24</f>
        <v>55243</v>
      </c>
      <c r="AP3" s="32">
        <f>Time!AP$24</f>
        <v>55609</v>
      </c>
      <c r="AQ3" s="32">
        <f>Time!AQ$24</f>
        <v>55974</v>
      </c>
      <c r="AR3" s="32">
        <f>Time!AR$24</f>
        <v>56339</v>
      </c>
      <c r="AS3" s="32">
        <f>Time!AS$24</f>
        <v>56704</v>
      </c>
      <c r="AT3" s="32">
        <f>Time!AT$24</f>
        <v>57070</v>
      </c>
      <c r="AU3" s="32">
        <f>Time!AU$24</f>
        <v>57435</v>
      </c>
      <c r="AV3" s="32">
        <f>Time!AV$24</f>
        <v>57800</v>
      </c>
      <c r="AW3" s="32">
        <f>Time!AW$24</f>
        <v>58165</v>
      </c>
      <c r="AX3" s="32">
        <f>Time!AX$24</f>
        <v>58531</v>
      </c>
      <c r="AY3" s="32">
        <f>Time!AY$24</f>
        <v>58896</v>
      </c>
      <c r="AZ3" s="32">
        <f>Time!AZ$24</f>
        <v>59261</v>
      </c>
      <c r="BA3" s="32">
        <f>Time!BA$24</f>
        <v>59626</v>
      </c>
      <c r="BB3" s="32">
        <f>Time!BB$24</f>
        <v>59992</v>
      </c>
      <c r="BC3" s="32">
        <f>Time!BC$24</f>
        <v>60357</v>
      </c>
      <c r="BD3" s="32">
        <f>Time!BD$24</f>
        <v>60722</v>
      </c>
      <c r="BE3" s="32">
        <f>Time!BE$24</f>
        <v>61087</v>
      </c>
      <c r="BF3" s="32">
        <f>Time!BF$24</f>
        <v>61453</v>
      </c>
      <c r="BG3" s="32">
        <f>Time!BG$24</f>
        <v>61818</v>
      </c>
      <c r="BH3" s="32">
        <f>Time!BH$24</f>
        <v>62183</v>
      </c>
      <c r="BI3" s="32">
        <f>Time!BI$24</f>
        <v>62548</v>
      </c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</row>
    <row r="4" spans="1:85" s="5" customFormat="1">
      <c r="A4" s="83"/>
      <c r="B4" s="84"/>
      <c r="C4" s="84"/>
      <c r="D4" s="85"/>
      <c r="E4" s="65" t="str">
        <f>Time!E$60</f>
        <v>Pre Forecast vs Forecast</v>
      </c>
      <c r="F4" s="32"/>
      <c r="G4" s="32"/>
      <c r="H4" s="32"/>
      <c r="I4" s="32"/>
      <c r="J4" s="32" t="str">
        <f>Time!J$60</f>
        <v>Pre Fcst</v>
      </c>
      <c r="K4" s="32" t="str">
        <f>Time!K$60</f>
        <v>Forecast</v>
      </c>
      <c r="L4" s="32" t="str">
        <f>Time!L$60</f>
        <v>Forecast</v>
      </c>
      <c r="M4" s="32" t="str">
        <f>Time!M$60</f>
        <v>Forecast</v>
      </c>
      <c r="N4" s="32" t="str">
        <f>Time!N$60</f>
        <v>Forecast</v>
      </c>
      <c r="O4" s="32" t="str">
        <f>Time!O$60</f>
        <v>Forecast</v>
      </c>
      <c r="P4" s="32" t="str">
        <f>Time!P$60</f>
        <v>Forecast</v>
      </c>
      <c r="Q4" s="32" t="str">
        <f>Time!Q$60</f>
        <v>Forecast</v>
      </c>
      <c r="R4" s="32" t="str">
        <f>Time!R$60</f>
        <v>Forecast</v>
      </c>
      <c r="S4" s="32" t="str">
        <f>Time!S$60</f>
        <v>Forecast</v>
      </c>
      <c r="T4" s="32" t="str">
        <f>Time!T$60</f>
        <v>Forecast</v>
      </c>
      <c r="U4" s="32" t="str">
        <f>Time!U$60</f>
        <v>Post-Fcst</v>
      </c>
      <c r="V4" s="32" t="str">
        <f>Time!V$60</f>
        <v>Post-Fcst</v>
      </c>
      <c r="W4" s="32" t="str">
        <f>Time!W$60</f>
        <v>Post-Fcst</v>
      </c>
      <c r="X4" s="32" t="str">
        <f>Time!X$60</f>
        <v>Post-Fcst</v>
      </c>
      <c r="Y4" s="32" t="str">
        <f>Time!Y$60</f>
        <v>Post-Fcst</v>
      </c>
      <c r="Z4" s="32" t="str">
        <f>Time!Z$60</f>
        <v>Post-Fcst</v>
      </c>
      <c r="AA4" s="32" t="str">
        <f>Time!AA$60</f>
        <v>Post-Fcst</v>
      </c>
      <c r="AB4" s="32" t="str">
        <f>Time!AB$60</f>
        <v>Post-Fcst</v>
      </c>
      <c r="AC4" s="32" t="str">
        <f>Time!AC$60</f>
        <v>Post-Fcst</v>
      </c>
      <c r="AD4" s="32" t="str">
        <f>Time!AD$60</f>
        <v>Post-Fcst</v>
      </c>
      <c r="AE4" s="32" t="str">
        <f>Time!AE$60</f>
        <v>Post-Fcst</v>
      </c>
      <c r="AF4" s="32" t="str">
        <f>Time!AF$60</f>
        <v>Post-Fcst</v>
      </c>
      <c r="AG4" s="32" t="str">
        <f>Time!AG$60</f>
        <v>Post-Fcst</v>
      </c>
      <c r="AH4" s="32" t="str">
        <f>Time!AH$60</f>
        <v>Post-Fcst</v>
      </c>
      <c r="AI4" s="32" t="str">
        <f>Time!AI$60</f>
        <v>Post-Fcst</v>
      </c>
      <c r="AJ4" s="32" t="str">
        <f>Time!AJ$60</f>
        <v>Post-Fcst</v>
      </c>
      <c r="AK4" s="32" t="str">
        <f>Time!AK$60</f>
        <v>Post-Fcst</v>
      </c>
      <c r="AL4" s="32" t="str">
        <f>Time!AL$60</f>
        <v>Post-Fcst</v>
      </c>
      <c r="AM4" s="32" t="str">
        <f>Time!AM$60</f>
        <v>Post-Fcst</v>
      </c>
      <c r="AN4" s="32" t="str">
        <f>Time!AN$60</f>
        <v>Post-Fcst</v>
      </c>
      <c r="AO4" s="32" t="str">
        <f>Time!AO$60</f>
        <v>Post-Fcst</v>
      </c>
      <c r="AP4" s="32" t="str">
        <f>Time!AP$60</f>
        <v>Post-Fcst</v>
      </c>
      <c r="AQ4" s="32" t="str">
        <f>Time!AQ$60</f>
        <v>Post-Fcst</v>
      </c>
      <c r="AR4" s="32" t="str">
        <f>Time!AR$60</f>
        <v>Post-Fcst</v>
      </c>
      <c r="AS4" s="32" t="str">
        <f>Time!AS$60</f>
        <v>Post-Fcst</v>
      </c>
      <c r="AT4" s="32" t="str">
        <f>Time!AT$60</f>
        <v>Post-Fcst</v>
      </c>
      <c r="AU4" s="32" t="str">
        <f>Time!AU$60</f>
        <v>Post-Fcst</v>
      </c>
      <c r="AV4" s="32" t="str">
        <f>Time!AV$60</f>
        <v>Post-Fcst</v>
      </c>
      <c r="AW4" s="32" t="str">
        <f>Time!AW$60</f>
        <v>Post-Fcst</v>
      </c>
      <c r="AX4" s="32" t="str">
        <f>Time!AX$60</f>
        <v>Post-Fcst</v>
      </c>
      <c r="AY4" s="32" t="str">
        <f>Time!AY$60</f>
        <v>Post-Fcst</v>
      </c>
      <c r="AZ4" s="32" t="str">
        <f>Time!AZ$60</f>
        <v>Post-Fcst</v>
      </c>
      <c r="BA4" s="32" t="str">
        <f>Time!BA$60</f>
        <v>Post-Fcst</v>
      </c>
      <c r="BB4" s="32" t="str">
        <f>Time!BB$60</f>
        <v>Post-Fcst</v>
      </c>
      <c r="BC4" s="32" t="str">
        <f>Time!BC$60</f>
        <v>Post-Fcst</v>
      </c>
      <c r="BD4" s="32" t="str">
        <f>Time!BD$60</f>
        <v>Post-Fcst</v>
      </c>
      <c r="BE4" s="32" t="str">
        <f>Time!BE$60</f>
        <v>Post-Fcst</v>
      </c>
      <c r="BF4" s="32" t="str">
        <f>Time!BF$60</f>
        <v>Post-Fcst</v>
      </c>
      <c r="BG4" s="32" t="str">
        <f>Time!BG$60</f>
        <v>Post-Fcst</v>
      </c>
      <c r="BH4" s="32" t="str">
        <f>Time!BH$60</f>
        <v>Post-Fcst</v>
      </c>
      <c r="BI4" s="32" t="str">
        <f>Time!BI$60</f>
        <v>Post-Fcst</v>
      </c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</row>
    <row r="5" spans="1:85" s="11" customFormat="1">
      <c r="A5" s="86"/>
      <c r="B5" s="87"/>
      <c r="C5" s="87"/>
      <c r="D5" s="88"/>
      <c r="E5" s="132" t="str">
        <f>Time!E$102</f>
        <v>Financial Year Ending</v>
      </c>
      <c r="J5" s="380">
        <f>Time!J$102</f>
        <v>2020</v>
      </c>
      <c r="K5" s="380">
        <f>Time!K$102</f>
        <v>2021</v>
      </c>
      <c r="L5" s="380">
        <f>Time!L$102</f>
        <v>2022</v>
      </c>
      <c r="M5" s="380">
        <f>Time!M$102</f>
        <v>2023</v>
      </c>
      <c r="N5" s="380">
        <f>Time!N$102</f>
        <v>2024</v>
      </c>
      <c r="O5" s="380">
        <f>Time!O$102</f>
        <v>2025</v>
      </c>
      <c r="P5" s="380">
        <f>Time!P$102</f>
        <v>2026</v>
      </c>
      <c r="Q5" s="380">
        <f>Time!Q$102</f>
        <v>2027</v>
      </c>
      <c r="R5" s="380">
        <f>Time!R$102</f>
        <v>2028</v>
      </c>
      <c r="S5" s="380">
        <f>Time!S$102</f>
        <v>2029</v>
      </c>
      <c r="T5" s="380">
        <f>Time!T$102</f>
        <v>2030</v>
      </c>
      <c r="U5" s="380">
        <f>Time!U$102</f>
        <v>2031</v>
      </c>
      <c r="V5" s="380">
        <f>Time!V$102</f>
        <v>2032</v>
      </c>
      <c r="W5" s="380">
        <f>Time!W$102</f>
        <v>2033</v>
      </c>
      <c r="X5" s="380">
        <f>Time!X$102</f>
        <v>2034</v>
      </c>
      <c r="Y5" s="380">
        <f>Time!Y$102</f>
        <v>2035</v>
      </c>
      <c r="Z5" s="380">
        <f>Time!Z$102</f>
        <v>2036</v>
      </c>
      <c r="AA5" s="380">
        <f>Time!AA$102</f>
        <v>2037</v>
      </c>
      <c r="AB5" s="380">
        <f>Time!AB$102</f>
        <v>2038</v>
      </c>
      <c r="AC5" s="380">
        <f>Time!AC$102</f>
        <v>2039</v>
      </c>
      <c r="AD5" s="380">
        <f>Time!AD$102</f>
        <v>2040</v>
      </c>
      <c r="AE5" s="380">
        <f>Time!AE$102</f>
        <v>2041</v>
      </c>
      <c r="AF5" s="380">
        <f>Time!AF$102</f>
        <v>2042</v>
      </c>
      <c r="AG5" s="380">
        <f>Time!AG$102</f>
        <v>2043</v>
      </c>
      <c r="AH5" s="380">
        <f>Time!AH$102</f>
        <v>2044</v>
      </c>
      <c r="AI5" s="380">
        <f>Time!AI$102</f>
        <v>2045</v>
      </c>
      <c r="AJ5" s="380">
        <f>Time!AJ$102</f>
        <v>2046</v>
      </c>
      <c r="AK5" s="380">
        <f>Time!AK$102</f>
        <v>2047</v>
      </c>
      <c r="AL5" s="380">
        <f>Time!AL$102</f>
        <v>2048</v>
      </c>
      <c r="AM5" s="380">
        <f>Time!AM$102</f>
        <v>2049</v>
      </c>
      <c r="AN5" s="380">
        <f>Time!AN$102</f>
        <v>2050</v>
      </c>
      <c r="AO5" s="380">
        <f>Time!AO$102</f>
        <v>2051</v>
      </c>
      <c r="AP5" s="380">
        <f>Time!AP$102</f>
        <v>2052</v>
      </c>
      <c r="AQ5" s="380">
        <f>Time!AQ$102</f>
        <v>2053</v>
      </c>
      <c r="AR5" s="380">
        <f>Time!AR$102</f>
        <v>2054</v>
      </c>
      <c r="AS5" s="380">
        <f>Time!AS$102</f>
        <v>2055</v>
      </c>
      <c r="AT5" s="380">
        <f>Time!AT$102</f>
        <v>2056</v>
      </c>
      <c r="AU5" s="380">
        <f>Time!AU$102</f>
        <v>2057</v>
      </c>
      <c r="AV5" s="380">
        <f>Time!AV$102</f>
        <v>2058</v>
      </c>
      <c r="AW5" s="380">
        <f>Time!AW$102</f>
        <v>2059</v>
      </c>
      <c r="AX5" s="380">
        <f>Time!AX$102</f>
        <v>2060</v>
      </c>
      <c r="AY5" s="380">
        <f>Time!AY$102</f>
        <v>2061</v>
      </c>
      <c r="AZ5" s="380">
        <f>Time!AZ$102</f>
        <v>2062</v>
      </c>
      <c r="BA5" s="380">
        <f>Time!BA$102</f>
        <v>2063</v>
      </c>
      <c r="BB5" s="380">
        <f>Time!BB$102</f>
        <v>2064</v>
      </c>
      <c r="BC5" s="380">
        <f>Time!BC$102</f>
        <v>2065</v>
      </c>
      <c r="BD5" s="380">
        <f>Time!BD$102</f>
        <v>2066</v>
      </c>
      <c r="BE5" s="380">
        <f>Time!BE$102</f>
        <v>2067</v>
      </c>
      <c r="BF5" s="380">
        <f>Time!BF$102</f>
        <v>2068</v>
      </c>
      <c r="BG5" s="380">
        <f>Time!BG$102</f>
        <v>2069</v>
      </c>
      <c r="BH5" s="380">
        <f>Time!BH$102</f>
        <v>2070</v>
      </c>
      <c r="BI5" s="380">
        <f>Time!BI$102</f>
        <v>2071</v>
      </c>
    </row>
    <row r="6" spans="1:85" s="33" customFormat="1">
      <c r="A6" s="89"/>
      <c r="B6" s="90"/>
      <c r="C6" s="90"/>
      <c r="D6" s="91"/>
      <c r="E6" s="65" t="str">
        <f>Time!E$12</f>
        <v>Model column counter</v>
      </c>
      <c r="F6" s="31"/>
      <c r="G6" s="31"/>
      <c r="H6" s="31"/>
      <c r="I6" s="31"/>
      <c r="J6" s="31">
        <f>Time!J$12</f>
        <v>1</v>
      </c>
      <c r="K6" s="31">
        <f>Time!K$12</f>
        <v>2</v>
      </c>
      <c r="L6" s="31">
        <f>Time!L$12</f>
        <v>3</v>
      </c>
      <c r="M6" s="31">
        <f>Time!M$12</f>
        <v>4</v>
      </c>
      <c r="N6" s="31">
        <f>Time!N$12</f>
        <v>5</v>
      </c>
      <c r="O6" s="31">
        <f>Time!O$12</f>
        <v>6</v>
      </c>
      <c r="P6" s="31">
        <f>Time!P$12</f>
        <v>7</v>
      </c>
      <c r="Q6" s="31">
        <f>Time!Q$12</f>
        <v>8</v>
      </c>
      <c r="R6" s="31">
        <f>Time!R$12</f>
        <v>9</v>
      </c>
      <c r="S6" s="31">
        <f>Time!S$12</f>
        <v>10</v>
      </c>
      <c r="T6" s="31">
        <f>Time!T$12</f>
        <v>11</v>
      </c>
      <c r="U6" s="31">
        <f>Time!U$12</f>
        <v>12</v>
      </c>
      <c r="V6" s="31">
        <f>Time!V$12</f>
        <v>13</v>
      </c>
      <c r="W6" s="31">
        <f>Time!W$12</f>
        <v>14</v>
      </c>
      <c r="X6" s="31">
        <f>Time!X$12</f>
        <v>15</v>
      </c>
      <c r="Y6" s="31">
        <f>Time!Y$12</f>
        <v>16</v>
      </c>
      <c r="Z6" s="31">
        <f>Time!Z$12</f>
        <v>17</v>
      </c>
      <c r="AA6" s="31">
        <f>Time!AA$12</f>
        <v>18</v>
      </c>
      <c r="AB6" s="31">
        <f>Time!AB$12</f>
        <v>19</v>
      </c>
      <c r="AC6" s="31">
        <f>Time!AC$12</f>
        <v>20</v>
      </c>
      <c r="AD6" s="31">
        <f>Time!AD$12</f>
        <v>21</v>
      </c>
      <c r="AE6" s="31">
        <f>Time!AE$12</f>
        <v>22</v>
      </c>
      <c r="AF6" s="31">
        <f>Time!AF$12</f>
        <v>23</v>
      </c>
      <c r="AG6" s="31">
        <f>Time!AG$12</f>
        <v>24</v>
      </c>
      <c r="AH6" s="31">
        <f>Time!AH$12</f>
        <v>25</v>
      </c>
      <c r="AI6" s="31">
        <f>Time!AI$12</f>
        <v>26</v>
      </c>
      <c r="AJ6" s="31">
        <f>Time!AJ$12</f>
        <v>27</v>
      </c>
      <c r="AK6" s="31">
        <f>Time!AK$12</f>
        <v>28</v>
      </c>
      <c r="AL6" s="31">
        <f>Time!AL$12</f>
        <v>29</v>
      </c>
      <c r="AM6" s="31">
        <f>Time!AM$12</f>
        <v>30</v>
      </c>
      <c r="AN6" s="31">
        <f>Time!AN$12</f>
        <v>31</v>
      </c>
      <c r="AO6" s="31">
        <f>Time!AO$12</f>
        <v>32</v>
      </c>
      <c r="AP6" s="31">
        <f>Time!AP$12</f>
        <v>33</v>
      </c>
      <c r="AQ6" s="31">
        <f>Time!AQ$12</f>
        <v>34</v>
      </c>
      <c r="AR6" s="31">
        <f>Time!AR$12</f>
        <v>35</v>
      </c>
      <c r="AS6" s="31">
        <f>Time!AS$12</f>
        <v>36</v>
      </c>
      <c r="AT6" s="31">
        <f>Time!AT$12</f>
        <v>37</v>
      </c>
      <c r="AU6" s="31">
        <f>Time!AU$12</f>
        <v>38</v>
      </c>
      <c r="AV6" s="31">
        <f>Time!AV$12</f>
        <v>39</v>
      </c>
      <c r="AW6" s="31">
        <f>Time!AW$12</f>
        <v>40</v>
      </c>
      <c r="AX6" s="31">
        <f>Time!AX$12</f>
        <v>41</v>
      </c>
      <c r="AY6" s="31">
        <f>Time!AY$12</f>
        <v>42</v>
      </c>
      <c r="AZ6" s="31">
        <f>Time!AZ$12</f>
        <v>43</v>
      </c>
      <c r="BA6" s="31">
        <f>Time!BA$12</f>
        <v>44</v>
      </c>
      <c r="BB6" s="31">
        <f>Time!BB$12</f>
        <v>45</v>
      </c>
      <c r="BC6" s="31">
        <f>Time!BC$12</f>
        <v>46</v>
      </c>
      <c r="BD6" s="31">
        <f>Time!BD$12</f>
        <v>47</v>
      </c>
      <c r="BE6" s="31">
        <f>Time!BE$12</f>
        <v>48</v>
      </c>
      <c r="BF6" s="31">
        <f>Time!BF$12</f>
        <v>49</v>
      </c>
      <c r="BG6" s="31">
        <f>Time!BG$12</f>
        <v>50</v>
      </c>
      <c r="BH6" s="31">
        <f>Time!BH$12</f>
        <v>51</v>
      </c>
      <c r="BI6" s="31">
        <f>Time!BI$12</f>
        <v>52</v>
      </c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</row>
    <row r="7" spans="1:85" s="35" customFormat="1">
      <c r="A7" s="83"/>
      <c r="B7" s="84"/>
      <c r="C7" s="84"/>
      <c r="D7" s="85"/>
      <c r="E7" s="133"/>
      <c r="F7" s="40" t="s">
        <v>115</v>
      </c>
      <c r="G7" s="40" t="s">
        <v>116</v>
      </c>
      <c r="H7" s="40" t="s">
        <v>117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</row>
    <row r="8" spans="1:85" s="59" customFormat="1">
      <c r="A8" s="86"/>
      <c r="B8" s="92"/>
      <c r="C8" s="92"/>
      <c r="D8" s="88"/>
      <c r="E8" s="134"/>
    </row>
    <row r="9" spans="1:85" s="15" customFormat="1">
      <c r="A9" s="93" t="s">
        <v>187</v>
      </c>
      <c r="B9" s="94"/>
      <c r="C9" s="94"/>
      <c r="D9" s="95"/>
      <c r="E9" s="135"/>
    </row>
    <row r="10" spans="1:85" s="62" customFormat="1">
      <c r="A10" s="96"/>
      <c r="B10" s="92"/>
      <c r="C10" s="92"/>
      <c r="D10" s="97"/>
      <c r="E10" s="136"/>
    </row>
    <row r="11" spans="1:85" s="98" customFormat="1">
      <c r="A11" s="83"/>
      <c r="B11" s="84" t="s">
        <v>188</v>
      </c>
      <c r="C11" s="84"/>
      <c r="D11" s="85"/>
      <c r="E11" s="137"/>
      <c r="G11" s="52"/>
    </row>
    <row r="12" spans="1:85" s="57" customFormat="1">
      <c r="A12" s="99"/>
      <c r="B12" s="100"/>
      <c r="C12" s="100"/>
      <c r="D12" s="101"/>
      <c r="E12" s="134" t="s">
        <v>189</v>
      </c>
      <c r="G12" s="57" t="s">
        <v>190</v>
      </c>
      <c r="I12" s="58"/>
      <c r="J12" s="203">
        <f t="shared" ref="J12:S12" si="0" xml:space="preserve"> I12 + 1</f>
        <v>1</v>
      </c>
      <c r="K12" s="203">
        <f t="shared" si="0"/>
        <v>2</v>
      </c>
      <c r="L12" s="203">
        <f t="shared" si="0"/>
        <v>3</v>
      </c>
      <c r="M12" s="203">
        <f t="shared" si="0"/>
        <v>4</v>
      </c>
      <c r="N12" s="203">
        <f t="shared" si="0"/>
        <v>5</v>
      </c>
      <c r="O12" s="203">
        <f t="shared" si="0"/>
        <v>6</v>
      </c>
      <c r="P12" s="203">
        <f t="shared" si="0"/>
        <v>7</v>
      </c>
      <c r="Q12" s="203">
        <f t="shared" si="0"/>
        <v>8</v>
      </c>
      <c r="R12" s="203">
        <f t="shared" si="0"/>
        <v>9</v>
      </c>
      <c r="S12" s="203">
        <f t="shared" si="0"/>
        <v>10</v>
      </c>
      <c r="T12" s="203">
        <f t="shared" ref="T12" si="1" xml:space="preserve"> S12 + 1</f>
        <v>11</v>
      </c>
      <c r="U12" s="203">
        <f t="shared" ref="U12" si="2" xml:space="preserve"> T12 + 1</f>
        <v>12</v>
      </c>
      <c r="V12" s="203">
        <f t="shared" ref="V12" si="3" xml:space="preserve"> U12 + 1</f>
        <v>13</v>
      </c>
      <c r="W12" s="203">
        <f t="shared" ref="W12" si="4" xml:space="preserve"> V12 + 1</f>
        <v>14</v>
      </c>
      <c r="X12" s="203">
        <f t="shared" ref="X12" si="5" xml:space="preserve"> W12 + 1</f>
        <v>15</v>
      </c>
      <c r="Y12" s="203">
        <f t="shared" ref="Y12" si="6" xml:space="preserve"> X12 + 1</f>
        <v>16</v>
      </c>
      <c r="Z12" s="203">
        <f t="shared" ref="Z12" si="7" xml:space="preserve"> Y12 + 1</f>
        <v>17</v>
      </c>
      <c r="AA12" s="203">
        <f t="shared" ref="AA12" si="8" xml:space="preserve"> Z12 + 1</f>
        <v>18</v>
      </c>
      <c r="AB12" s="203">
        <f t="shared" ref="AB12" si="9" xml:space="preserve"> AA12 + 1</f>
        <v>19</v>
      </c>
      <c r="AC12" s="203">
        <f t="shared" ref="AC12" si="10" xml:space="preserve"> AB12 + 1</f>
        <v>20</v>
      </c>
      <c r="AD12" s="203">
        <f t="shared" ref="AD12" si="11" xml:space="preserve"> AC12 + 1</f>
        <v>21</v>
      </c>
      <c r="AE12" s="203">
        <f t="shared" ref="AE12" si="12" xml:space="preserve"> AD12 + 1</f>
        <v>22</v>
      </c>
      <c r="AF12" s="203">
        <f t="shared" ref="AF12" si="13" xml:space="preserve"> AE12 + 1</f>
        <v>23</v>
      </c>
      <c r="AG12" s="203">
        <f t="shared" ref="AG12" si="14" xml:space="preserve"> AF12 + 1</f>
        <v>24</v>
      </c>
      <c r="AH12" s="203">
        <f t="shared" ref="AH12" si="15" xml:space="preserve"> AG12 + 1</f>
        <v>25</v>
      </c>
      <c r="AI12" s="203">
        <f t="shared" ref="AI12" si="16" xml:space="preserve"> AH12 + 1</f>
        <v>26</v>
      </c>
      <c r="AJ12" s="203">
        <f t="shared" ref="AJ12" si="17" xml:space="preserve"> AI12 + 1</f>
        <v>27</v>
      </c>
      <c r="AK12" s="203">
        <f t="shared" ref="AK12" si="18" xml:space="preserve"> AJ12 + 1</f>
        <v>28</v>
      </c>
      <c r="AL12" s="203">
        <f t="shared" ref="AL12" si="19" xml:space="preserve"> AK12 + 1</f>
        <v>29</v>
      </c>
      <c r="AM12" s="203">
        <f t="shared" ref="AM12" si="20" xml:space="preserve"> AL12 + 1</f>
        <v>30</v>
      </c>
      <c r="AN12" s="203">
        <f t="shared" ref="AN12" si="21" xml:space="preserve"> AM12 + 1</f>
        <v>31</v>
      </c>
      <c r="AO12" s="203">
        <f t="shared" ref="AO12" si="22" xml:space="preserve"> AN12 + 1</f>
        <v>32</v>
      </c>
      <c r="AP12" s="203">
        <f t="shared" ref="AP12" si="23" xml:space="preserve"> AO12 + 1</f>
        <v>33</v>
      </c>
      <c r="AQ12" s="203">
        <f t="shared" ref="AQ12" si="24" xml:space="preserve"> AP12 + 1</f>
        <v>34</v>
      </c>
      <c r="AR12" s="203">
        <f t="shared" ref="AR12" si="25" xml:space="preserve"> AQ12 + 1</f>
        <v>35</v>
      </c>
      <c r="AS12" s="203">
        <f xml:space="preserve"> AR12 + 1</f>
        <v>36</v>
      </c>
      <c r="AT12" s="203">
        <f t="shared" ref="AT12:AU12" si="26" xml:space="preserve"> AS12 + 1</f>
        <v>37</v>
      </c>
      <c r="AU12" s="203">
        <f t="shared" si="26"/>
        <v>38</v>
      </c>
      <c r="AV12" s="203">
        <f t="shared" ref="AV12:AW12" si="27" xml:space="preserve"> AU12 + 1</f>
        <v>39</v>
      </c>
      <c r="AW12" s="203">
        <f t="shared" si="27"/>
        <v>40</v>
      </c>
      <c r="AX12" s="203">
        <f t="shared" ref="AX12:AY12" si="28" xml:space="preserve"> AW12 + 1</f>
        <v>41</v>
      </c>
      <c r="AY12" s="203">
        <f t="shared" si="28"/>
        <v>42</v>
      </c>
      <c r="AZ12" s="203">
        <f t="shared" ref="AZ12:BA12" si="29" xml:space="preserve"> AY12 + 1</f>
        <v>43</v>
      </c>
      <c r="BA12" s="203">
        <f t="shared" si="29"/>
        <v>44</v>
      </c>
      <c r="BB12" s="203">
        <f t="shared" ref="BB12:BC12" si="30" xml:space="preserve"> BA12 + 1</f>
        <v>45</v>
      </c>
      <c r="BC12" s="203">
        <f t="shared" si="30"/>
        <v>46</v>
      </c>
      <c r="BD12" s="203">
        <f t="shared" ref="BD12:BE12" si="31" xml:space="preserve"> BC12 + 1</f>
        <v>47</v>
      </c>
      <c r="BE12" s="203">
        <f t="shared" si="31"/>
        <v>48</v>
      </c>
      <c r="BF12" s="203">
        <f t="shared" ref="BF12:BG12" si="32" xml:space="preserve"> BE12 + 1</f>
        <v>49</v>
      </c>
      <c r="BG12" s="203">
        <f t="shared" si="32"/>
        <v>50</v>
      </c>
      <c r="BH12" s="203">
        <f t="shared" ref="BH12" si="33" xml:space="preserve"> BG12 + 1</f>
        <v>51</v>
      </c>
      <c r="BI12" s="203">
        <f t="shared" ref="BI12" si="34" xml:space="preserve"> BH12 + 1</f>
        <v>52</v>
      </c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</row>
    <row r="13" spans="1:85" s="62" customFormat="1">
      <c r="A13" s="96"/>
      <c r="B13" s="92"/>
      <c r="C13" s="92"/>
      <c r="D13" s="97"/>
      <c r="E13" s="136" t="s">
        <v>191</v>
      </c>
      <c r="F13" s="159">
        <f xml:space="preserve"> MAX(J12:BH12)</f>
        <v>51</v>
      </c>
      <c r="G13" s="62" t="s">
        <v>192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</row>
    <row r="14" spans="1:85" s="62" customFormat="1">
      <c r="A14" s="96"/>
      <c r="B14" s="92"/>
      <c r="C14" s="92"/>
      <c r="D14" s="97"/>
      <c r="E14" s="136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</row>
    <row r="15" spans="1:85" s="56" customFormat="1">
      <c r="A15" s="102"/>
      <c r="B15" s="103"/>
      <c r="C15" s="103"/>
      <c r="D15" s="104"/>
      <c r="E15" s="136" t="str">
        <f t="shared" ref="E15:BI15" si="35" xml:space="preserve"> E$12</f>
        <v>Model column counter</v>
      </c>
      <c r="F15" s="56">
        <f t="shared" si="35"/>
        <v>0</v>
      </c>
      <c r="G15" s="56" t="str">
        <f t="shared" si="35"/>
        <v>counter</v>
      </c>
      <c r="H15" s="56">
        <f t="shared" si="35"/>
        <v>0</v>
      </c>
      <c r="I15" s="56">
        <f t="shared" si="35"/>
        <v>0</v>
      </c>
      <c r="J15" s="204">
        <f t="shared" si="35"/>
        <v>1</v>
      </c>
      <c r="K15" s="204">
        <f t="shared" si="35"/>
        <v>2</v>
      </c>
      <c r="L15" s="204">
        <f t="shared" si="35"/>
        <v>3</v>
      </c>
      <c r="M15" s="204">
        <f t="shared" si="35"/>
        <v>4</v>
      </c>
      <c r="N15" s="204">
        <f t="shared" si="35"/>
        <v>5</v>
      </c>
      <c r="O15" s="204">
        <f t="shared" si="35"/>
        <v>6</v>
      </c>
      <c r="P15" s="204">
        <f t="shared" si="35"/>
        <v>7</v>
      </c>
      <c r="Q15" s="204">
        <f t="shared" si="35"/>
        <v>8</v>
      </c>
      <c r="R15" s="204">
        <f t="shared" si="35"/>
        <v>9</v>
      </c>
      <c r="S15" s="204">
        <f t="shared" si="35"/>
        <v>10</v>
      </c>
      <c r="T15" s="204">
        <f t="shared" si="35"/>
        <v>11</v>
      </c>
      <c r="U15" s="204">
        <f t="shared" si="35"/>
        <v>12</v>
      </c>
      <c r="V15" s="204">
        <f t="shared" si="35"/>
        <v>13</v>
      </c>
      <c r="W15" s="204">
        <f t="shared" si="35"/>
        <v>14</v>
      </c>
      <c r="X15" s="204">
        <f t="shared" si="35"/>
        <v>15</v>
      </c>
      <c r="Y15" s="204">
        <f t="shared" si="35"/>
        <v>16</v>
      </c>
      <c r="Z15" s="204">
        <f t="shared" si="35"/>
        <v>17</v>
      </c>
      <c r="AA15" s="204">
        <f t="shared" si="35"/>
        <v>18</v>
      </c>
      <c r="AB15" s="204">
        <f t="shared" si="35"/>
        <v>19</v>
      </c>
      <c r="AC15" s="204">
        <f t="shared" si="35"/>
        <v>20</v>
      </c>
      <c r="AD15" s="204">
        <f t="shared" si="35"/>
        <v>21</v>
      </c>
      <c r="AE15" s="204">
        <f t="shared" si="35"/>
        <v>22</v>
      </c>
      <c r="AF15" s="204">
        <f t="shared" si="35"/>
        <v>23</v>
      </c>
      <c r="AG15" s="204">
        <f t="shared" si="35"/>
        <v>24</v>
      </c>
      <c r="AH15" s="204">
        <f t="shared" si="35"/>
        <v>25</v>
      </c>
      <c r="AI15" s="204">
        <f t="shared" si="35"/>
        <v>26</v>
      </c>
      <c r="AJ15" s="204">
        <f t="shared" si="35"/>
        <v>27</v>
      </c>
      <c r="AK15" s="204">
        <f t="shared" si="35"/>
        <v>28</v>
      </c>
      <c r="AL15" s="204">
        <f t="shared" si="35"/>
        <v>29</v>
      </c>
      <c r="AM15" s="204">
        <f t="shared" si="35"/>
        <v>30</v>
      </c>
      <c r="AN15" s="204">
        <f t="shared" si="35"/>
        <v>31</v>
      </c>
      <c r="AO15" s="204">
        <f t="shared" si="35"/>
        <v>32</v>
      </c>
      <c r="AP15" s="204">
        <f t="shared" si="35"/>
        <v>33</v>
      </c>
      <c r="AQ15" s="204">
        <f t="shared" si="35"/>
        <v>34</v>
      </c>
      <c r="AR15" s="204">
        <f t="shared" si="35"/>
        <v>35</v>
      </c>
      <c r="AS15" s="204">
        <f t="shared" si="35"/>
        <v>36</v>
      </c>
      <c r="AT15" s="204">
        <f t="shared" si="35"/>
        <v>37</v>
      </c>
      <c r="AU15" s="204">
        <f t="shared" si="35"/>
        <v>38</v>
      </c>
      <c r="AV15" s="204">
        <f t="shared" si="35"/>
        <v>39</v>
      </c>
      <c r="AW15" s="204">
        <f t="shared" si="35"/>
        <v>40</v>
      </c>
      <c r="AX15" s="204">
        <f t="shared" si="35"/>
        <v>41</v>
      </c>
      <c r="AY15" s="204">
        <f t="shared" si="35"/>
        <v>42</v>
      </c>
      <c r="AZ15" s="204">
        <f t="shared" si="35"/>
        <v>43</v>
      </c>
      <c r="BA15" s="204">
        <f t="shared" si="35"/>
        <v>44</v>
      </c>
      <c r="BB15" s="204">
        <f t="shared" si="35"/>
        <v>45</v>
      </c>
      <c r="BC15" s="204">
        <f t="shared" si="35"/>
        <v>46</v>
      </c>
      <c r="BD15" s="204">
        <f t="shared" si="35"/>
        <v>47</v>
      </c>
      <c r="BE15" s="204">
        <f t="shared" si="35"/>
        <v>48</v>
      </c>
      <c r="BF15" s="204">
        <f t="shared" si="35"/>
        <v>49</v>
      </c>
      <c r="BG15" s="204">
        <f t="shared" si="35"/>
        <v>50</v>
      </c>
      <c r="BH15" s="204">
        <f t="shared" si="35"/>
        <v>51</v>
      </c>
      <c r="BI15" s="204">
        <f t="shared" si="35"/>
        <v>52</v>
      </c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</row>
    <row r="16" spans="1:85" s="59" customFormat="1">
      <c r="A16" s="96"/>
      <c r="B16" s="87"/>
      <c r="C16" s="87"/>
      <c r="D16" s="88"/>
      <c r="E16" s="134" t="s">
        <v>193</v>
      </c>
      <c r="G16" s="59" t="s">
        <v>194</v>
      </c>
      <c r="H16" s="59">
        <f xml:space="preserve"> SUM(J16:BH16)</f>
        <v>1</v>
      </c>
      <c r="J16" s="59">
        <f t="shared" ref="J16:S16" si="36" xml:space="preserve"> IF( J15 = 1, 1, 0)</f>
        <v>1</v>
      </c>
      <c r="K16" s="59">
        <f t="shared" si="36"/>
        <v>0</v>
      </c>
      <c r="L16" s="59">
        <f t="shared" si="36"/>
        <v>0</v>
      </c>
      <c r="M16" s="59">
        <f t="shared" si="36"/>
        <v>0</v>
      </c>
      <c r="N16" s="59">
        <f t="shared" si="36"/>
        <v>0</v>
      </c>
      <c r="O16" s="59">
        <f t="shared" si="36"/>
        <v>0</v>
      </c>
      <c r="P16" s="59">
        <f t="shared" si="36"/>
        <v>0</v>
      </c>
      <c r="Q16" s="59">
        <f t="shared" si="36"/>
        <v>0</v>
      </c>
      <c r="R16" s="59">
        <f t="shared" si="36"/>
        <v>0</v>
      </c>
      <c r="S16" s="59">
        <f t="shared" si="36"/>
        <v>0</v>
      </c>
      <c r="T16" s="59">
        <f t="shared" ref="T16:AT16" si="37" xml:space="preserve"> IF( T15 = 1, 1, 0)</f>
        <v>0</v>
      </c>
      <c r="U16" s="59">
        <f t="shared" si="37"/>
        <v>0</v>
      </c>
      <c r="V16" s="59">
        <f t="shared" si="37"/>
        <v>0</v>
      </c>
      <c r="W16" s="59">
        <f t="shared" si="37"/>
        <v>0</v>
      </c>
      <c r="X16" s="59">
        <f t="shared" si="37"/>
        <v>0</v>
      </c>
      <c r="Y16" s="59">
        <f t="shared" si="37"/>
        <v>0</v>
      </c>
      <c r="Z16" s="59">
        <f t="shared" si="37"/>
        <v>0</v>
      </c>
      <c r="AA16" s="59">
        <f t="shared" si="37"/>
        <v>0</v>
      </c>
      <c r="AB16" s="59">
        <f t="shared" si="37"/>
        <v>0</v>
      </c>
      <c r="AC16" s="59">
        <f t="shared" si="37"/>
        <v>0</v>
      </c>
      <c r="AD16" s="59">
        <f t="shared" si="37"/>
        <v>0</v>
      </c>
      <c r="AE16" s="59">
        <f t="shared" si="37"/>
        <v>0</v>
      </c>
      <c r="AF16" s="59">
        <f t="shared" si="37"/>
        <v>0</v>
      </c>
      <c r="AG16" s="59">
        <f t="shared" si="37"/>
        <v>0</v>
      </c>
      <c r="AH16" s="59">
        <f t="shared" si="37"/>
        <v>0</v>
      </c>
      <c r="AI16" s="59">
        <f t="shared" si="37"/>
        <v>0</v>
      </c>
      <c r="AJ16" s="59">
        <f t="shared" si="37"/>
        <v>0</v>
      </c>
      <c r="AK16" s="59">
        <f t="shared" si="37"/>
        <v>0</v>
      </c>
      <c r="AL16" s="59">
        <f t="shared" si="37"/>
        <v>0</v>
      </c>
      <c r="AM16" s="59">
        <f t="shared" si="37"/>
        <v>0</v>
      </c>
      <c r="AN16" s="59">
        <f t="shared" si="37"/>
        <v>0</v>
      </c>
      <c r="AO16" s="59">
        <f t="shared" si="37"/>
        <v>0</v>
      </c>
      <c r="AP16" s="59">
        <f t="shared" si="37"/>
        <v>0</v>
      </c>
      <c r="AQ16" s="59">
        <f t="shared" si="37"/>
        <v>0</v>
      </c>
      <c r="AR16" s="59">
        <f t="shared" si="37"/>
        <v>0</v>
      </c>
      <c r="AS16" s="59">
        <f t="shared" si="37"/>
        <v>0</v>
      </c>
      <c r="AT16" s="59">
        <f t="shared" si="37"/>
        <v>0</v>
      </c>
      <c r="AU16" s="59">
        <f t="shared" ref="AU16:BH16" si="38" xml:space="preserve"> IF( AU15 = 1, 1, 0)</f>
        <v>0</v>
      </c>
      <c r="AV16" s="59">
        <f t="shared" si="38"/>
        <v>0</v>
      </c>
      <c r="AW16" s="59">
        <f t="shared" si="38"/>
        <v>0</v>
      </c>
      <c r="AX16" s="59">
        <f t="shared" si="38"/>
        <v>0</v>
      </c>
      <c r="AY16" s="59">
        <f t="shared" si="38"/>
        <v>0</v>
      </c>
      <c r="AZ16" s="59">
        <f t="shared" si="38"/>
        <v>0</v>
      </c>
      <c r="BA16" s="59">
        <f t="shared" si="38"/>
        <v>0</v>
      </c>
      <c r="BB16" s="59">
        <f t="shared" si="38"/>
        <v>0</v>
      </c>
      <c r="BC16" s="59">
        <f t="shared" si="38"/>
        <v>0</v>
      </c>
      <c r="BD16" s="59">
        <f t="shared" si="38"/>
        <v>0</v>
      </c>
      <c r="BE16" s="59">
        <f t="shared" si="38"/>
        <v>0</v>
      </c>
      <c r="BF16" s="59">
        <f t="shared" si="38"/>
        <v>0</v>
      </c>
      <c r="BG16" s="59">
        <f t="shared" si="38"/>
        <v>0</v>
      </c>
      <c r="BH16" s="59">
        <f t="shared" si="38"/>
        <v>0</v>
      </c>
      <c r="BI16" s="59">
        <f t="shared" ref="BI16" si="39" xml:space="preserve"> IF( BI15 = 1, 1, 0)</f>
        <v>0</v>
      </c>
    </row>
    <row r="17" spans="1:85" s="59" customFormat="1">
      <c r="A17" s="96"/>
      <c r="B17" s="87"/>
      <c r="C17" s="87"/>
      <c r="D17" s="88"/>
      <c r="E17" s="134"/>
    </row>
    <row r="18" spans="1:85" s="51" customFormat="1">
      <c r="A18" s="105"/>
      <c r="B18" s="106"/>
      <c r="C18" s="106"/>
      <c r="D18" s="107"/>
      <c r="E18" s="138" t="str">
        <f xml:space="preserve"> InpCol!E$18</f>
        <v>First date of time ruler</v>
      </c>
      <c r="F18" s="181">
        <f xml:space="preserve"> InpCol!F$18</f>
        <v>43556</v>
      </c>
      <c r="G18" s="51" t="str">
        <f xml:space="preserve"> InpCol!G$18</f>
        <v>date</v>
      </c>
      <c r="H18" s="51">
        <f xml:space="preserve"> InpCol!H$18</f>
        <v>0</v>
      </c>
      <c r="I18" s="51">
        <f xml:space="preserve"> InpCol!I$18</f>
        <v>0</v>
      </c>
      <c r="J18" s="51">
        <f xml:space="preserve"> InpCol!J$18</f>
        <v>0</v>
      </c>
      <c r="K18" s="51">
        <f xml:space="preserve"> InpCol!K$18</f>
        <v>0</v>
      </c>
      <c r="L18" s="51">
        <f xml:space="preserve"> InpCol!L$18</f>
        <v>0</v>
      </c>
      <c r="M18" s="51">
        <f xml:space="preserve"> InpCol!M$18</f>
        <v>0</v>
      </c>
      <c r="N18" s="51">
        <f xml:space="preserve"> InpCol!N$18</f>
        <v>0</v>
      </c>
      <c r="O18" s="51">
        <f xml:space="preserve"> InpCol!O$18</f>
        <v>0</v>
      </c>
      <c r="P18" s="51">
        <f xml:space="preserve"> InpCol!P$18</f>
        <v>0</v>
      </c>
      <c r="Q18" s="51">
        <f xml:space="preserve"> InpCol!Q$18</f>
        <v>0</v>
      </c>
      <c r="R18" s="51">
        <f xml:space="preserve"> InpCol!R$18</f>
        <v>0</v>
      </c>
      <c r="S18" s="51">
        <f xml:space="preserve"> InpCol!S$18</f>
        <v>0</v>
      </c>
      <c r="T18" s="51">
        <f xml:space="preserve"> InpCol!T$18</f>
        <v>0</v>
      </c>
      <c r="U18" s="51">
        <f xml:space="preserve"> InpCol!U$18</f>
        <v>0</v>
      </c>
      <c r="V18" s="51">
        <f xml:space="preserve"> InpCol!V$18</f>
        <v>0</v>
      </c>
      <c r="W18" s="51">
        <f xml:space="preserve"> InpCol!W$18</f>
        <v>0</v>
      </c>
      <c r="X18" s="51">
        <f xml:space="preserve"> InpCol!X$18</f>
        <v>0</v>
      </c>
      <c r="Y18" s="51">
        <f xml:space="preserve"> InpCol!Y$18</f>
        <v>0</v>
      </c>
      <c r="Z18" s="51">
        <f xml:space="preserve"> InpCol!Z$18</f>
        <v>0</v>
      </c>
      <c r="AA18" s="51">
        <f xml:space="preserve"> InpCol!AA$18</f>
        <v>0</v>
      </c>
      <c r="AB18" s="51">
        <f xml:space="preserve"> InpCol!AB$18</f>
        <v>0</v>
      </c>
      <c r="AC18" s="51">
        <f xml:space="preserve"> InpCol!AC$18</f>
        <v>0</v>
      </c>
      <c r="AD18" s="51">
        <f xml:space="preserve"> InpCol!AD$18</f>
        <v>0</v>
      </c>
      <c r="AE18" s="51">
        <f xml:space="preserve"> InpCol!AE$18</f>
        <v>0</v>
      </c>
      <c r="AF18" s="51">
        <f xml:space="preserve"> InpCol!AF$18</f>
        <v>0</v>
      </c>
      <c r="AG18" s="51">
        <f xml:space="preserve"> InpCol!AG$18</f>
        <v>0</v>
      </c>
      <c r="AH18" s="51">
        <f xml:space="preserve"> InpCol!AH$18</f>
        <v>0</v>
      </c>
      <c r="AI18" s="51">
        <f xml:space="preserve"> InpCol!AI$18</f>
        <v>0</v>
      </c>
      <c r="AJ18" s="51">
        <f xml:space="preserve"> InpCol!AJ$18</f>
        <v>0</v>
      </c>
      <c r="AK18" s="51">
        <f xml:space="preserve"> InpCol!AK$18</f>
        <v>0</v>
      </c>
      <c r="AL18" s="51">
        <f xml:space="preserve"> InpCol!AL$18</f>
        <v>0</v>
      </c>
      <c r="AM18" s="51">
        <f xml:space="preserve"> InpCol!AM$18</f>
        <v>0</v>
      </c>
      <c r="AN18" s="51">
        <f xml:space="preserve"> InpCol!AN$18</f>
        <v>0</v>
      </c>
      <c r="AO18" s="51">
        <f xml:space="preserve"> InpCol!AO$18</f>
        <v>0</v>
      </c>
      <c r="AP18" s="51">
        <f xml:space="preserve"> InpCol!AP$18</f>
        <v>0</v>
      </c>
      <c r="AQ18" s="51">
        <f xml:space="preserve"> InpCol!AQ$18</f>
        <v>0</v>
      </c>
      <c r="AR18" s="51">
        <f xml:space="preserve"> InpCol!AR$18</f>
        <v>0</v>
      </c>
      <c r="AS18" s="51">
        <f xml:space="preserve"> InpCol!AS$18</f>
        <v>0</v>
      </c>
      <c r="AT18" s="51">
        <f xml:space="preserve"> InpCol!AT$18</f>
        <v>0</v>
      </c>
      <c r="AU18" s="51">
        <f xml:space="preserve"> InpCol!AU$18</f>
        <v>0</v>
      </c>
      <c r="AV18" s="51">
        <f xml:space="preserve"> InpCol!AV$18</f>
        <v>0</v>
      </c>
      <c r="AW18" s="51">
        <f xml:space="preserve"> InpCol!AW$18</f>
        <v>0</v>
      </c>
      <c r="AX18" s="51">
        <f xml:space="preserve"> InpCol!AX$18</f>
        <v>0</v>
      </c>
      <c r="AY18" s="51">
        <f xml:space="preserve"> InpCol!AY$18</f>
        <v>0</v>
      </c>
      <c r="AZ18" s="51">
        <f xml:space="preserve"> InpCol!AZ$18</f>
        <v>0</v>
      </c>
      <c r="BA18" s="51">
        <f xml:space="preserve"> InpCol!BA$18</f>
        <v>0</v>
      </c>
      <c r="BB18" s="51">
        <f xml:space="preserve"> InpCol!BB$18</f>
        <v>0</v>
      </c>
      <c r="BC18" s="51">
        <f xml:space="preserve"> InpCol!BC$18</f>
        <v>0</v>
      </c>
      <c r="BD18" s="51">
        <f xml:space="preserve"> InpCol!BD$18</f>
        <v>0</v>
      </c>
      <c r="BE18" s="51">
        <f xml:space="preserve"> InpCol!BE$18</f>
        <v>0</v>
      </c>
      <c r="BF18" s="51">
        <f xml:space="preserve"> InpCol!BF$18</f>
        <v>0</v>
      </c>
      <c r="BG18" s="51">
        <f xml:space="preserve"> InpCol!BG$18</f>
        <v>0</v>
      </c>
      <c r="BH18" s="51">
        <f xml:space="preserve"> InpCol!BH$18</f>
        <v>0</v>
      </c>
      <c r="BI18" s="51">
        <f xml:space="preserve"> InpCol!BI$18</f>
        <v>0</v>
      </c>
    </row>
    <row r="19" spans="1:85" s="29" customFormat="1">
      <c r="A19" s="105"/>
      <c r="B19" s="106"/>
      <c r="C19" s="106"/>
      <c r="D19" s="107"/>
      <c r="E19" s="134" t="s">
        <v>195</v>
      </c>
      <c r="F19" s="29">
        <f xml:space="preserve"> DATE(YEAR(F18), MONTH(F18), 1)</f>
        <v>43556</v>
      </c>
      <c r="G19" s="29" t="s">
        <v>196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</row>
    <row r="20" spans="1:85" s="51" customFormat="1">
      <c r="A20" s="105"/>
      <c r="B20" s="106"/>
      <c r="C20" s="106"/>
      <c r="D20" s="107"/>
      <c r="E20" s="138"/>
      <c r="I20" s="45"/>
    </row>
    <row r="21" spans="1:85" s="29" customFormat="1">
      <c r="A21" s="105"/>
      <c r="B21" s="106"/>
      <c r="C21" s="106"/>
      <c r="D21" s="107"/>
      <c r="E21" s="134" t="str">
        <f xml:space="preserve"> E$19</f>
        <v>First model period BEG</v>
      </c>
      <c r="F21" s="29">
        <f xml:space="preserve"> F$19</f>
        <v>43556</v>
      </c>
      <c r="G21" s="29" t="str">
        <f xml:space="preserve"> G$19</f>
        <v>month</v>
      </c>
      <c r="H21" s="29">
        <f t="shared" ref="H21:BI21" si="40" xml:space="preserve"> H$19</f>
        <v>0</v>
      </c>
      <c r="I21" s="29">
        <f t="shared" si="40"/>
        <v>0</v>
      </c>
      <c r="J21" s="29">
        <f t="shared" si="40"/>
        <v>0</v>
      </c>
      <c r="K21" s="29">
        <f t="shared" si="40"/>
        <v>0</v>
      </c>
      <c r="L21" s="29">
        <f t="shared" si="40"/>
        <v>0</v>
      </c>
      <c r="M21" s="29">
        <f t="shared" si="40"/>
        <v>0</v>
      </c>
      <c r="N21" s="29">
        <f t="shared" si="40"/>
        <v>0</v>
      </c>
      <c r="O21" s="29">
        <f t="shared" si="40"/>
        <v>0</v>
      </c>
      <c r="P21" s="29">
        <f t="shared" si="40"/>
        <v>0</v>
      </c>
      <c r="Q21" s="29">
        <f t="shared" si="40"/>
        <v>0</v>
      </c>
      <c r="R21" s="29">
        <f t="shared" si="40"/>
        <v>0</v>
      </c>
      <c r="S21" s="29">
        <f t="shared" si="40"/>
        <v>0</v>
      </c>
      <c r="T21" s="29">
        <f t="shared" si="40"/>
        <v>0</v>
      </c>
      <c r="U21" s="29">
        <f t="shared" si="40"/>
        <v>0</v>
      </c>
      <c r="V21" s="29">
        <f t="shared" si="40"/>
        <v>0</v>
      </c>
      <c r="W21" s="29">
        <f t="shared" si="40"/>
        <v>0</v>
      </c>
      <c r="X21" s="29">
        <f t="shared" si="40"/>
        <v>0</v>
      </c>
      <c r="Y21" s="29">
        <f t="shared" si="40"/>
        <v>0</v>
      </c>
      <c r="Z21" s="29">
        <f t="shared" si="40"/>
        <v>0</v>
      </c>
      <c r="AA21" s="29">
        <f t="shared" si="40"/>
        <v>0</v>
      </c>
      <c r="AB21" s="29">
        <f t="shared" si="40"/>
        <v>0</v>
      </c>
      <c r="AC21" s="29">
        <f t="shared" si="40"/>
        <v>0</v>
      </c>
      <c r="AD21" s="29">
        <f t="shared" si="40"/>
        <v>0</v>
      </c>
      <c r="AE21" s="29">
        <f t="shared" si="40"/>
        <v>0</v>
      </c>
      <c r="AF21" s="29">
        <f t="shared" si="40"/>
        <v>0</v>
      </c>
      <c r="AG21" s="29">
        <f t="shared" si="40"/>
        <v>0</v>
      </c>
      <c r="AH21" s="29">
        <f t="shared" si="40"/>
        <v>0</v>
      </c>
      <c r="AI21" s="29">
        <f t="shared" si="40"/>
        <v>0</v>
      </c>
      <c r="AJ21" s="29">
        <f t="shared" si="40"/>
        <v>0</v>
      </c>
      <c r="AK21" s="29">
        <f t="shared" si="40"/>
        <v>0</v>
      </c>
      <c r="AL21" s="29">
        <f t="shared" si="40"/>
        <v>0</v>
      </c>
      <c r="AM21" s="29">
        <f t="shared" si="40"/>
        <v>0</v>
      </c>
      <c r="AN21" s="29">
        <f t="shared" si="40"/>
        <v>0</v>
      </c>
      <c r="AO21" s="29">
        <f t="shared" si="40"/>
        <v>0</v>
      </c>
      <c r="AP21" s="29">
        <f t="shared" si="40"/>
        <v>0</v>
      </c>
      <c r="AQ21" s="29">
        <f t="shared" si="40"/>
        <v>0</v>
      </c>
      <c r="AR21" s="29">
        <f t="shared" si="40"/>
        <v>0</v>
      </c>
      <c r="AS21" s="29">
        <f t="shared" si="40"/>
        <v>0</v>
      </c>
      <c r="AT21" s="29">
        <f t="shared" si="40"/>
        <v>0</v>
      </c>
      <c r="AU21" s="29">
        <f t="shared" si="40"/>
        <v>0</v>
      </c>
      <c r="AV21" s="29">
        <f t="shared" si="40"/>
        <v>0</v>
      </c>
      <c r="AW21" s="29">
        <f t="shared" si="40"/>
        <v>0</v>
      </c>
      <c r="AX21" s="29">
        <f t="shared" si="40"/>
        <v>0</v>
      </c>
      <c r="AY21" s="29">
        <f t="shared" si="40"/>
        <v>0</v>
      </c>
      <c r="AZ21" s="29">
        <f t="shared" si="40"/>
        <v>0</v>
      </c>
      <c r="BA21" s="29">
        <f t="shared" si="40"/>
        <v>0</v>
      </c>
      <c r="BB21" s="29">
        <f t="shared" si="40"/>
        <v>0</v>
      </c>
      <c r="BC21" s="29">
        <f t="shared" si="40"/>
        <v>0</v>
      </c>
      <c r="BD21" s="29">
        <f t="shared" si="40"/>
        <v>0</v>
      </c>
      <c r="BE21" s="29">
        <f t="shared" si="40"/>
        <v>0</v>
      </c>
      <c r="BF21" s="29">
        <f t="shared" si="40"/>
        <v>0</v>
      </c>
      <c r="BG21" s="29">
        <f t="shared" si="40"/>
        <v>0</v>
      </c>
      <c r="BH21" s="29">
        <f t="shared" si="40"/>
        <v>0</v>
      </c>
      <c r="BI21" s="29">
        <f t="shared" si="40"/>
        <v>0</v>
      </c>
    </row>
    <row r="22" spans="1:85" s="59" customFormat="1">
      <c r="A22" s="96"/>
      <c r="B22" s="87"/>
      <c r="C22" s="87"/>
      <c r="D22" s="88"/>
      <c r="E22" s="134" t="str">
        <f t="shared" ref="E22:BI22" si="41" xml:space="preserve"> E$16</f>
        <v>First model column flag</v>
      </c>
      <c r="F22" s="59">
        <f t="shared" si="41"/>
        <v>0</v>
      </c>
      <c r="G22" s="59" t="str">
        <f t="shared" si="41"/>
        <v>flag</v>
      </c>
      <c r="H22" s="59">
        <f t="shared" si="41"/>
        <v>1</v>
      </c>
      <c r="I22" s="59">
        <f t="shared" si="41"/>
        <v>0</v>
      </c>
      <c r="J22" s="59">
        <f t="shared" si="41"/>
        <v>1</v>
      </c>
      <c r="K22" s="59">
        <f t="shared" si="41"/>
        <v>0</v>
      </c>
      <c r="L22" s="59">
        <f t="shared" si="41"/>
        <v>0</v>
      </c>
      <c r="M22" s="59">
        <f t="shared" si="41"/>
        <v>0</v>
      </c>
      <c r="N22" s="59">
        <f t="shared" si="41"/>
        <v>0</v>
      </c>
      <c r="O22" s="59">
        <f t="shared" si="41"/>
        <v>0</v>
      </c>
      <c r="P22" s="59">
        <f t="shared" si="41"/>
        <v>0</v>
      </c>
      <c r="Q22" s="59">
        <f t="shared" si="41"/>
        <v>0</v>
      </c>
      <c r="R22" s="59">
        <f t="shared" si="41"/>
        <v>0</v>
      </c>
      <c r="S22" s="59">
        <f t="shared" si="41"/>
        <v>0</v>
      </c>
      <c r="T22" s="59">
        <f t="shared" si="41"/>
        <v>0</v>
      </c>
      <c r="U22" s="59">
        <f t="shared" si="41"/>
        <v>0</v>
      </c>
      <c r="V22" s="59">
        <f t="shared" si="41"/>
        <v>0</v>
      </c>
      <c r="W22" s="59">
        <f t="shared" si="41"/>
        <v>0</v>
      </c>
      <c r="X22" s="59">
        <f t="shared" si="41"/>
        <v>0</v>
      </c>
      <c r="Y22" s="59">
        <f t="shared" si="41"/>
        <v>0</v>
      </c>
      <c r="Z22" s="59">
        <f t="shared" si="41"/>
        <v>0</v>
      </c>
      <c r="AA22" s="59">
        <f t="shared" si="41"/>
        <v>0</v>
      </c>
      <c r="AB22" s="59">
        <f t="shared" si="41"/>
        <v>0</v>
      </c>
      <c r="AC22" s="59">
        <f t="shared" si="41"/>
        <v>0</v>
      </c>
      <c r="AD22" s="59">
        <f t="shared" si="41"/>
        <v>0</v>
      </c>
      <c r="AE22" s="59">
        <f t="shared" si="41"/>
        <v>0</v>
      </c>
      <c r="AF22" s="59">
        <f t="shared" si="41"/>
        <v>0</v>
      </c>
      <c r="AG22" s="59">
        <f t="shared" si="41"/>
        <v>0</v>
      </c>
      <c r="AH22" s="59">
        <f t="shared" si="41"/>
        <v>0</v>
      </c>
      <c r="AI22" s="59">
        <f t="shared" si="41"/>
        <v>0</v>
      </c>
      <c r="AJ22" s="59">
        <f t="shared" si="41"/>
        <v>0</v>
      </c>
      <c r="AK22" s="59">
        <f t="shared" si="41"/>
        <v>0</v>
      </c>
      <c r="AL22" s="59">
        <f t="shared" si="41"/>
        <v>0</v>
      </c>
      <c r="AM22" s="59">
        <f t="shared" si="41"/>
        <v>0</v>
      </c>
      <c r="AN22" s="59">
        <f t="shared" si="41"/>
        <v>0</v>
      </c>
      <c r="AO22" s="59">
        <f t="shared" si="41"/>
        <v>0</v>
      </c>
      <c r="AP22" s="59">
        <f t="shared" si="41"/>
        <v>0</v>
      </c>
      <c r="AQ22" s="59">
        <f t="shared" si="41"/>
        <v>0</v>
      </c>
      <c r="AR22" s="59">
        <f t="shared" si="41"/>
        <v>0</v>
      </c>
      <c r="AS22" s="59">
        <f t="shared" si="41"/>
        <v>0</v>
      </c>
      <c r="AT22" s="59">
        <f t="shared" si="41"/>
        <v>0</v>
      </c>
      <c r="AU22" s="59">
        <f t="shared" si="41"/>
        <v>0</v>
      </c>
      <c r="AV22" s="59">
        <f t="shared" si="41"/>
        <v>0</v>
      </c>
      <c r="AW22" s="59">
        <f t="shared" si="41"/>
        <v>0</v>
      </c>
      <c r="AX22" s="59">
        <f t="shared" si="41"/>
        <v>0</v>
      </c>
      <c r="AY22" s="59">
        <f t="shared" si="41"/>
        <v>0</v>
      </c>
      <c r="AZ22" s="59">
        <f t="shared" si="41"/>
        <v>0</v>
      </c>
      <c r="BA22" s="59">
        <f t="shared" si="41"/>
        <v>0</v>
      </c>
      <c r="BB22" s="59">
        <f t="shared" si="41"/>
        <v>0</v>
      </c>
      <c r="BC22" s="59">
        <f t="shared" si="41"/>
        <v>0</v>
      </c>
      <c r="BD22" s="59">
        <f t="shared" si="41"/>
        <v>0</v>
      </c>
      <c r="BE22" s="59">
        <f t="shared" si="41"/>
        <v>0</v>
      </c>
      <c r="BF22" s="59">
        <f t="shared" si="41"/>
        <v>0</v>
      </c>
      <c r="BG22" s="59">
        <f t="shared" si="41"/>
        <v>0</v>
      </c>
      <c r="BH22" s="59">
        <f t="shared" si="41"/>
        <v>0</v>
      </c>
      <c r="BI22" s="59">
        <f t="shared" si="41"/>
        <v>0</v>
      </c>
    </row>
    <row r="23" spans="1:85" s="21" customFormat="1">
      <c r="A23" s="108"/>
      <c r="B23" s="109"/>
      <c r="C23" s="109"/>
      <c r="D23" s="110"/>
      <c r="E23" s="134" t="s">
        <v>197</v>
      </c>
      <c r="G23" s="21" t="s">
        <v>175</v>
      </c>
      <c r="J23" s="21">
        <f t="shared" ref="J23:S23" si="42" xml:space="preserve"> IF( J22 = 1, $F21, I24 + 1)</f>
        <v>43556</v>
      </c>
      <c r="K23" s="21">
        <f t="shared" si="42"/>
        <v>43922</v>
      </c>
      <c r="L23" s="21">
        <f t="shared" si="42"/>
        <v>44287</v>
      </c>
      <c r="M23" s="21">
        <f t="shared" si="42"/>
        <v>44652</v>
      </c>
      <c r="N23" s="21">
        <f t="shared" si="42"/>
        <v>45017</v>
      </c>
      <c r="O23" s="21">
        <f t="shared" si="42"/>
        <v>45383</v>
      </c>
      <c r="P23" s="21">
        <f t="shared" si="42"/>
        <v>45748</v>
      </c>
      <c r="Q23" s="21">
        <f t="shared" si="42"/>
        <v>46113</v>
      </c>
      <c r="R23" s="21">
        <f t="shared" si="42"/>
        <v>46478</v>
      </c>
      <c r="S23" s="21">
        <f t="shared" si="42"/>
        <v>46844</v>
      </c>
      <c r="T23" s="21">
        <f t="shared" ref="T23" si="43" xml:space="preserve"> IF( T22 = 1, $F21, S24 + 1)</f>
        <v>47209</v>
      </c>
      <c r="U23" s="21">
        <f t="shared" ref="U23" si="44" xml:space="preserve"> IF( U22 = 1, $F21, T24 + 1)</f>
        <v>47574</v>
      </c>
      <c r="V23" s="21">
        <f t="shared" ref="V23" si="45" xml:space="preserve"> IF( V22 = 1, $F21, U24 + 1)</f>
        <v>47939</v>
      </c>
      <c r="W23" s="21">
        <f t="shared" ref="W23" si="46" xml:space="preserve"> IF( W22 = 1, $F21, V24 + 1)</f>
        <v>48305</v>
      </c>
      <c r="X23" s="21">
        <f t="shared" ref="X23" si="47" xml:space="preserve"> IF( X22 = 1, $F21, W24 + 1)</f>
        <v>48670</v>
      </c>
      <c r="Y23" s="21">
        <f t="shared" ref="Y23" si="48" xml:space="preserve"> IF( Y22 = 1, $F21, X24 + 1)</f>
        <v>49035</v>
      </c>
      <c r="Z23" s="21">
        <f t="shared" ref="Z23" si="49" xml:space="preserve"> IF( Z22 = 1, $F21, Y24 + 1)</f>
        <v>49400</v>
      </c>
      <c r="AA23" s="21">
        <f t="shared" ref="AA23" si="50" xml:space="preserve"> IF( AA22 = 1, $F21, Z24 + 1)</f>
        <v>49766</v>
      </c>
      <c r="AB23" s="21">
        <f t="shared" ref="AB23" si="51" xml:space="preserve"> IF( AB22 = 1, $F21, AA24 + 1)</f>
        <v>50131</v>
      </c>
      <c r="AC23" s="21">
        <f t="shared" ref="AC23" si="52" xml:space="preserve"> IF( AC22 = 1, $F21, AB24 + 1)</f>
        <v>50496</v>
      </c>
      <c r="AD23" s="21">
        <f t="shared" ref="AD23" si="53" xml:space="preserve"> IF( AD22 = 1, $F21, AC24 + 1)</f>
        <v>50861</v>
      </c>
      <c r="AE23" s="21">
        <f t="shared" ref="AE23" si="54" xml:space="preserve"> IF( AE22 = 1, $F21, AD24 + 1)</f>
        <v>51227</v>
      </c>
      <c r="AF23" s="21">
        <f t="shared" ref="AF23" si="55" xml:space="preserve"> IF( AF22 = 1, $F21, AE24 + 1)</f>
        <v>51592</v>
      </c>
      <c r="AG23" s="21">
        <f t="shared" ref="AG23" si="56" xml:space="preserve"> IF( AG22 = 1, $F21, AF24 + 1)</f>
        <v>51957</v>
      </c>
      <c r="AH23" s="21">
        <f t="shared" ref="AH23" si="57" xml:space="preserve"> IF( AH22 = 1, $F21, AG24 + 1)</f>
        <v>52322</v>
      </c>
      <c r="AI23" s="21">
        <f t="shared" ref="AI23" si="58" xml:space="preserve"> IF( AI22 = 1, $F21, AH24 + 1)</f>
        <v>52688</v>
      </c>
      <c r="AJ23" s="21">
        <f t="shared" ref="AJ23" si="59" xml:space="preserve"> IF( AJ22 = 1, $F21, AI24 + 1)</f>
        <v>53053</v>
      </c>
      <c r="AK23" s="21">
        <f t="shared" ref="AK23" si="60" xml:space="preserve"> IF( AK22 = 1, $F21, AJ24 + 1)</f>
        <v>53418</v>
      </c>
      <c r="AL23" s="21">
        <f t="shared" ref="AL23" si="61" xml:space="preserve"> IF( AL22 = 1, $F21, AK24 + 1)</f>
        <v>53783</v>
      </c>
      <c r="AM23" s="21">
        <f t="shared" ref="AM23" si="62" xml:space="preserve"> IF( AM22 = 1, $F21, AL24 + 1)</f>
        <v>54149</v>
      </c>
      <c r="AN23" s="21">
        <f t="shared" ref="AN23" si="63" xml:space="preserve"> IF( AN22 = 1, $F21, AM24 + 1)</f>
        <v>54514</v>
      </c>
      <c r="AO23" s="21">
        <f t="shared" ref="AO23" si="64" xml:space="preserve"> IF( AO22 = 1, $F21, AN24 + 1)</f>
        <v>54879</v>
      </c>
      <c r="AP23" s="21">
        <f t="shared" ref="AP23" si="65" xml:space="preserve"> IF( AP22 = 1, $F21, AO24 + 1)</f>
        <v>55244</v>
      </c>
      <c r="AQ23" s="21">
        <f t="shared" ref="AQ23" si="66" xml:space="preserve"> IF( AQ22 = 1, $F21, AP24 + 1)</f>
        <v>55610</v>
      </c>
      <c r="AR23" s="21">
        <f t="shared" ref="AR23" si="67" xml:space="preserve"> IF( AR22 = 1, $F21, AQ24 + 1)</f>
        <v>55975</v>
      </c>
      <c r="AS23" s="21">
        <f t="shared" ref="AS23" si="68" xml:space="preserve"> IF( AS22 = 1, $F21, AR24 + 1)</f>
        <v>56340</v>
      </c>
      <c r="AT23" s="21">
        <f t="shared" ref="AT23" si="69" xml:space="preserve"> IF( AT22 = 1, $F21, AS24 + 1)</f>
        <v>56705</v>
      </c>
      <c r="AU23" s="21">
        <f t="shared" ref="AU23" si="70" xml:space="preserve"> IF( AU22 = 1, $F21, AT24 + 1)</f>
        <v>57071</v>
      </c>
      <c r="AV23" s="21">
        <f t="shared" ref="AV23" si="71" xml:space="preserve"> IF( AV22 = 1, $F21, AU24 + 1)</f>
        <v>57436</v>
      </c>
      <c r="AW23" s="21">
        <f t="shared" ref="AW23" si="72" xml:space="preserve"> IF( AW22 = 1, $F21, AV24 + 1)</f>
        <v>57801</v>
      </c>
      <c r="AX23" s="21">
        <f t="shared" ref="AX23" si="73" xml:space="preserve"> IF( AX22 = 1, $F21, AW24 + 1)</f>
        <v>58166</v>
      </c>
      <c r="AY23" s="21">
        <f t="shared" ref="AY23" si="74" xml:space="preserve"> IF( AY22 = 1, $F21, AX24 + 1)</f>
        <v>58532</v>
      </c>
      <c r="AZ23" s="21">
        <f t="shared" ref="AZ23" si="75" xml:space="preserve"> IF( AZ22 = 1, $F21, AY24 + 1)</f>
        <v>58897</v>
      </c>
      <c r="BA23" s="21">
        <f t="shared" ref="BA23" si="76" xml:space="preserve"> IF( BA22 = 1, $F21, AZ24 + 1)</f>
        <v>59262</v>
      </c>
      <c r="BB23" s="21">
        <f t="shared" ref="BB23" si="77" xml:space="preserve"> IF( BB22 = 1, $F21, BA24 + 1)</f>
        <v>59627</v>
      </c>
      <c r="BC23" s="21">
        <f t="shared" ref="BC23" si="78" xml:space="preserve"> IF( BC22 = 1, $F21, BB24 + 1)</f>
        <v>59993</v>
      </c>
      <c r="BD23" s="21">
        <f t="shared" ref="BD23" si="79" xml:space="preserve"> IF( BD22 = 1, $F21, BC24 + 1)</f>
        <v>60358</v>
      </c>
      <c r="BE23" s="21">
        <f t="shared" ref="BE23" si="80" xml:space="preserve"> IF( BE22 = 1, $F21, BD24 + 1)</f>
        <v>60723</v>
      </c>
      <c r="BF23" s="21">
        <f t="shared" ref="BF23" si="81" xml:space="preserve"> IF( BF22 = 1, $F21, BE24 + 1)</f>
        <v>61088</v>
      </c>
      <c r="BG23" s="21">
        <f t="shared" ref="BG23" si="82" xml:space="preserve"> IF( BG22 = 1, $F21, BF24 + 1)</f>
        <v>61454</v>
      </c>
      <c r="BH23" s="21">
        <f t="shared" ref="BH23" si="83" xml:space="preserve"> IF( BH22 = 1, $F21, BG24 + 1)</f>
        <v>61819</v>
      </c>
      <c r="BI23" s="21">
        <f t="shared" ref="BI23" si="84" xml:space="preserve"> IF( BI22 = 1, $F21, BH24 + 1)</f>
        <v>62184</v>
      </c>
    </row>
    <row r="24" spans="1:85" s="54" customFormat="1">
      <c r="A24" s="108"/>
      <c r="B24" s="111"/>
      <c r="C24" s="111"/>
      <c r="D24" s="112"/>
      <c r="E24" s="139" t="s">
        <v>198</v>
      </c>
      <c r="F24" s="49"/>
      <c r="G24" s="54" t="s">
        <v>175</v>
      </c>
      <c r="I24" s="55"/>
      <c r="J24" s="54">
        <f t="shared" ref="J24:S24" si="85" xml:space="preserve"> DATE(YEAR(J23), MONTH(J23) + 12, DAY(1) - 1)</f>
        <v>43921</v>
      </c>
      <c r="K24" s="54">
        <f t="shared" si="85"/>
        <v>44286</v>
      </c>
      <c r="L24" s="54">
        <f t="shared" si="85"/>
        <v>44651</v>
      </c>
      <c r="M24" s="54">
        <f t="shared" si="85"/>
        <v>45016</v>
      </c>
      <c r="N24" s="54">
        <f t="shared" si="85"/>
        <v>45382</v>
      </c>
      <c r="O24" s="54">
        <f t="shared" si="85"/>
        <v>45747</v>
      </c>
      <c r="P24" s="54">
        <f t="shared" si="85"/>
        <v>46112</v>
      </c>
      <c r="Q24" s="54">
        <f t="shared" si="85"/>
        <v>46477</v>
      </c>
      <c r="R24" s="54">
        <f t="shared" si="85"/>
        <v>46843</v>
      </c>
      <c r="S24" s="54">
        <f t="shared" si="85"/>
        <v>47208</v>
      </c>
      <c r="T24" s="54">
        <f t="shared" ref="T24:AT24" si="86" xml:space="preserve"> DATE(YEAR(T23), MONTH(T23) + 12, DAY(1) - 1)</f>
        <v>47573</v>
      </c>
      <c r="U24" s="54">
        <f t="shared" si="86"/>
        <v>47938</v>
      </c>
      <c r="V24" s="54">
        <f t="shared" si="86"/>
        <v>48304</v>
      </c>
      <c r="W24" s="54">
        <f t="shared" si="86"/>
        <v>48669</v>
      </c>
      <c r="X24" s="54">
        <f t="shared" si="86"/>
        <v>49034</v>
      </c>
      <c r="Y24" s="54">
        <f t="shared" si="86"/>
        <v>49399</v>
      </c>
      <c r="Z24" s="54">
        <f t="shared" si="86"/>
        <v>49765</v>
      </c>
      <c r="AA24" s="54">
        <f t="shared" si="86"/>
        <v>50130</v>
      </c>
      <c r="AB24" s="54">
        <f t="shared" si="86"/>
        <v>50495</v>
      </c>
      <c r="AC24" s="54">
        <f t="shared" si="86"/>
        <v>50860</v>
      </c>
      <c r="AD24" s="54">
        <f t="shared" si="86"/>
        <v>51226</v>
      </c>
      <c r="AE24" s="54">
        <f t="shared" si="86"/>
        <v>51591</v>
      </c>
      <c r="AF24" s="54">
        <f t="shared" si="86"/>
        <v>51956</v>
      </c>
      <c r="AG24" s="54">
        <f t="shared" si="86"/>
        <v>52321</v>
      </c>
      <c r="AH24" s="54">
        <f t="shared" si="86"/>
        <v>52687</v>
      </c>
      <c r="AI24" s="54">
        <f t="shared" si="86"/>
        <v>53052</v>
      </c>
      <c r="AJ24" s="54">
        <f t="shared" si="86"/>
        <v>53417</v>
      </c>
      <c r="AK24" s="54">
        <f t="shared" si="86"/>
        <v>53782</v>
      </c>
      <c r="AL24" s="54">
        <f t="shared" si="86"/>
        <v>54148</v>
      </c>
      <c r="AM24" s="54">
        <f t="shared" si="86"/>
        <v>54513</v>
      </c>
      <c r="AN24" s="54">
        <f t="shared" si="86"/>
        <v>54878</v>
      </c>
      <c r="AO24" s="54">
        <f t="shared" si="86"/>
        <v>55243</v>
      </c>
      <c r="AP24" s="54">
        <f t="shared" si="86"/>
        <v>55609</v>
      </c>
      <c r="AQ24" s="54">
        <f t="shared" si="86"/>
        <v>55974</v>
      </c>
      <c r="AR24" s="54">
        <f t="shared" si="86"/>
        <v>56339</v>
      </c>
      <c r="AS24" s="54">
        <f t="shared" si="86"/>
        <v>56704</v>
      </c>
      <c r="AT24" s="54">
        <f t="shared" si="86"/>
        <v>57070</v>
      </c>
      <c r="AU24" s="54">
        <f t="shared" ref="AU24:BH24" si="87" xml:space="preserve"> DATE(YEAR(AU23), MONTH(AU23) + 12, DAY(1) - 1)</f>
        <v>57435</v>
      </c>
      <c r="AV24" s="54">
        <f t="shared" si="87"/>
        <v>57800</v>
      </c>
      <c r="AW24" s="54">
        <f t="shared" si="87"/>
        <v>58165</v>
      </c>
      <c r="AX24" s="54">
        <f t="shared" si="87"/>
        <v>58531</v>
      </c>
      <c r="AY24" s="54">
        <f t="shared" si="87"/>
        <v>58896</v>
      </c>
      <c r="AZ24" s="54">
        <f t="shared" si="87"/>
        <v>59261</v>
      </c>
      <c r="BA24" s="54">
        <f t="shared" si="87"/>
        <v>59626</v>
      </c>
      <c r="BB24" s="54">
        <f t="shared" si="87"/>
        <v>59992</v>
      </c>
      <c r="BC24" s="54">
        <f t="shared" si="87"/>
        <v>60357</v>
      </c>
      <c r="BD24" s="54">
        <f t="shared" si="87"/>
        <v>60722</v>
      </c>
      <c r="BE24" s="54">
        <f t="shared" si="87"/>
        <v>61087</v>
      </c>
      <c r="BF24" s="54">
        <f t="shared" si="87"/>
        <v>61453</v>
      </c>
      <c r="BG24" s="54">
        <f t="shared" si="87"/>
        <v>61818</v>
      </c>
      <c r="BH24" s="54">
        <f t="shared" si="87"/>
        <v>62183</v>
      </c>
      <c r="BI24" s="54">
        <f t="shared" ref="BI24" si="88" xml:space="preserve"> DATE(YEAR(BI23), MONTH(BI23) + 12, DAY(1) - 1)</f>
        <v>62548</v>
      </c>
    </row>
    <row r="25" spans="1:85" s="44" customFormat="1">
      <c r="A25" s="108"/>
      <c r="B25" s="111"/>
      <c r="C25" s="111"/>
      <c r="D25" s="112"/>
      <c r="E25" s="136"/>
    </row>
    <row r="26" spans="1:85" s="44" customFormat="1">
      <c r="A26" s="108"/>
      <c r="B26" s="111"/>
      <c r="C26" s="111"/>
      <c r="D26" s="112"/>
      <c r="E26" s="136" t="str">
        <f t="shared" ref="E26:BI26" si="89" xml:space="preserve"> E$24</f>
        <v>Model Period END</v>
      </c>
      <c r="F26" s="44">
        <f t="shared" si="89"/>
        <v>0</v>
      </c>
      <c r="G26" s="44" t="str">
        <f t="shared" si="89"/>
        <v>date</v>
      </c>
      <c r="H26" s="44">
        <f t="shared" si="89"/>
        <v>0</v>
      </c>
      <c r="I26" s="44">
        <f t="shared" si="89"/>
        <v>0</v>
      </c>
      <c r="J26" s="44">
        <f t="shared" si="89"/>
        <v>43921</v>
      </c>
      <c r="K26" s="44">
        <f t="shared" si="89"/>
        <v>44286</v>
      </c>
      <c r="L26" s="44">
        <f t="shared" si="89"/>
        <v>44651</v>
      </c>
      <c r="M26" s="44">
        <f t="shared" si="89"/>
        <v>45016</v>
      </c>
      <c r="N26" s="44">
        <f t="shared" si="89"/>
        <v>45382</v>
      </c>
      <c r="O26" s="44">
        <f t="shared" si="89"/>
        <v>45747</v>
      </c>
      <c r="P26" s="44">
        <f t="shared" si="89"/>
        <v>46112</v>
      </c>
      <c r="Q26" s="44">
        <f t="shared" si="89"/>
        <v>46477</v>
      </c>
      <c r="R26" s="44">
        <f t="shared" si="89"/>
        <v>46843</v>
      </c>
      <c r="S26" s="44">
        <f t="shared" si="89"/>
        <v>47208</v>
      </c>
      <c r="T26" s="44">
        <f t="shared" si="89"/>
        <v>47573</v>
      </c>
      <c r="U26" s="44">
        <f t="shared" si="89"/>
        <v>47938</v>
      </c>
      <c r="V26" s="44">
        <f t="shared" si="89"/>
        <v>48304</v>
      </c>
      <c r="W26" s="44">
        <f t="shared" si="89"/>
        <v>48669</v>
      </c>
      <c r="X26" s="44">
        <f t="shared" si="89"/>
        <v>49034</v>
      </c>
      <c r="Y26" s="44">
        <f t="shared" si="89"/>
        <v>49399</v>
      </c>
      <c r="Z26" s="44">
        <f t="shared" si="89"/>
        <v>49765</v>
      </c>
      <c r="AA26" s="44">
        <f t="shared" si="89"/>
        <v>50130</v>
      </c>
      <c r="AB26" s="44">
        <f t="shared" si="89"/>
        <v>50495</v>
      </c>
      <c r="AC26" s="44">
        <f t="shared" si="89"/>
        <v>50860</v>
      </c>
      <c r="AD26" s="44">
        <f t="shared" si="89"/>
        <v>51226</v>
      </c>
      <c r="AE26" s="44">
        <f t="shared" si="89"/>
        <v>51591</v>
      </c>
      <c r="AF26" s="44">
        <f t="shared" si="89"/>
        <v>51956</v>
      </c>
      <c r="AG26" s="44">
        <f t="shared" si="89"/>
        <v>52321</v>
      </c>
      <c r="AH26" s="44">
        <f t="shared" si="89"/>
        <v>52687</v>
      </c>
      <c r="AI26" s="44">
        <f t="shared" si="89"/>
        <v>53052</v>
      </c>
      <c r="AJ26" s="44">
        <f t="shared" si="89"/>
        <v>53417</v>
      </c>
      <c r="AK26" s="44">
        <f t="shared" si="89"/>
        <v>53782</v>
      </c>
      <c r="AL26" s="44">
        <f t="shared" si="89"/>
        <v>54148</v>
      </c>
      <c r="AM26" s="44">
        <f t="shared" si="89"/>
        <v>54513</v>
      </c>
      <c r="AN26" s="44">
        <f t="shared" si="89"/>
        <v>54878</v>
      </c>
      <c r="AO26" s="44">
        <f t="shared" si="89"/>
        <v>55243</v>
      </c>
      <c r="AP26" s="44">
        <f t="shared" si="89"/>
        <v>55609</v>
      </c>
      <c r="AQ26" s="44">
        <f t="shared" si="89"/>
        <v>55974</v>
      </c>
      <c r="AR26" s="44">
        <f t="shared" si="89"/>
        <v>56339</v>
      </c>
      <c r="AS26" s="44">
        <f t="shared" si="89"/>
        <v>56704</v>
      </c>
      <c r="AT26" s="44">
        <f t="shared" si="89"/>
        <v>57070</v>
      </c>
      <c r="AU26" s="44">
        <f t="shared" si="89"/>
        <v>57435</v>
      </c>
      <c r="AV26" s="44">
        <f t="shared" si="89"/>
        <v>57800</v>
      </c>
      <c r="AW26" s="44">
        <f t="shared" si="89"/>
        <v>58165</v>
      </c>
      <c r="AX26" s="44">
        <f t="shared" si="89"/>
        <v>58531</v>
      </c>
      <c r="AY26" s="44">
        <f t="shared" si="89"/>
        <v>58896</v>
      </c>
      <c r="AZ26" s="44">
        <f t="shared" si="89"/>
        <v>59261</v>
      </c>
      <c r="BA26" s="44">
        <f t="shared" si="89"/>
        <v>59626</v>
      </c>
      <c r="BB26" s="44">
        <f t="shared" si="89"/>
        <v>59992</v>
      </c>
      <c r="BC26" s="44">
        <f t="shared" si="89"/>
        <v>60357</v>
      </c>
      <c r="BD26" s="44">
        <f t="shared" si="89"/>
        <v>60722</v>
      </c>
      <c r="BE26" s="44">
        <f t="shared" si="89"/>
        <v>61087</v>
      </c>
      <c r="BF26" s="44">
        <f t="shared" si="89"/>
        <v>61453</v>
      </c>
      <c r="BG26" s="44">
        <f t="shared" si="89"/>
        <v>61818</v>
      </c>
      <c r="BH26" s="44">
        <f t="shared" si="89"/>
        <v>62183</v>
      </c>
      <c r="BI26" s="44">
        <f t="shared" si="89"/>
        <v>62548</v>
      </c>
    </row>
    <row r="27" spans="1:85" s="44" customFormat="1">
      <c r="A27" s="108"/>
      <c r="B27" s="111"/>
      <c r="C27" s="111"/>
      <c r="D27" s="112" t="s">
        <v>199</v>
      </c>
      <c r="E27" s="136" t="str">
        <f t="shared" ref="E27:BI27" si="90" xml:space="preserve"> E$23</f>
        <v>Model Period BEG</v>
      </c>
      <c r="F27" s="44">
        <f t="shared" si="90"/>
        <v>0</v>
      </c>
      <c r="G27" s="44" t="str">
        <f t="shared" si="90"/>
        <v>date</v>
      </c>
      <c r="H27" s="44">
        <f t="shared" si="90"/>
        <v>0</v>
      </c>
      <c r="I27" s="44">
        <f t="shared" si="90"/>
        <v>0</v>
      </c>
      <c r="J27" s="44">
        <f t="shared" si="90"/>
        <v>43556</v>
      </c>
      <c r="K27" s="44">
        <f t="shared" si="90"/>
        <v>43922</v>
      </c>
      <c r="L27" s="44">
        <f t="shared" si="90"/>
        <v>44287</v>
      </c>
      <c r="M27" s="44">
        <f t="shared" si="90"/>
        <v>44652</v>
      </c>
      <c r="N27" s="44">
        <f t="shared" si="90"/>
        <v>45017</v>
      </c>
      <c r="O27" s="44">
        <f t="shared" si="90"/>
        <v>45383</v>
      </c>
      <c r="P27" s="44">
        <f t="shared" si="90"/>
        <v>45748</v>
      </c>
      <c r="Q27" s="44">
        <f t="shared" si="90"/>
        <v>46113</v>
      </c>
      <c r="R27" s="44">
        <f t="shared" si="90"/>
        <v>46478</v>
      </c>
      <c r="S27" s="44">
        <f t="shared" si="90"/>
        <v>46844</v>
      </c>
      <c r="T27" s="44">
        <f t="shared" si="90"/>
        <v>47209</v>
      </c>
      <c r="U27" s="44">
        <f t="shared" si="90"/>
        <v>47574</v>
      </c>
      <c r="V27" s="44">
        <f t="shared" si="90"/>
        <v>47939</v>
      </c>
      <c r="W27" s="44">
        <f t="shared" si="90"/>
        <v>48305</v>
      </c>
      <c r="X27" s="44">
        <f t="shared" si="90"/>
        <v>48670</v>
      </c>
      <c r="Y27" s="44">
        <f t="shared" si="90"/>
        <v>49035</v>
      </c>
      <c r="Z27" s="44">
        <f t="shared" si="90"/>
        <v>49400</v>
      </c>
      <c r="AA27" s="44">
        <f t="shared" si="90"/>
        <v>49766</v>
      </c>
      <c r="AB27" s="44">
        <f t="shared" si="90"/>
        <v>50131</v>
      </c>
      <c r="AC27" s="44">
        <f t="shared" si="90"/>
        <v>50496</v>
      </c>
      <c r="AD27" s="44">
        <f t="shared" si="90"/>
        <v>50861</v>
      </c>
      <c r="AE27" s="44">
        <f t="shared" si="90"/>
        <v>51227</v>
      </c>
      <c r="AF27" s="44">
        <f t="shared" si="90"/>
        <v>51592</v>
      </c>
      <c r="AG27" s="44">
        <f t="shared" si="90"/>
        <v>51957</v>
      </c>
      <c r="AH27" s="44">
        <f t="shared" si="90"/>
        <v>52322</v>
      </c>
      <c r="AI27" s="44">
        <f t="shared" si="90"/>
        <v>52688</v>
      </c>
      <c r="AJ27" s="44">
        <f t="shared" si="90"/>
        <v>53053</v>
      </c>
      <c r="AK27" s="44">
        <f t="shared" si="90"/>
        <v>53418</v>
      </c>
      <c r="AL27" s="44">
        <f t="shared" si="90"/>
        <v>53783</v>
      </c>
      <c r="AM27" s="44">
        <f t="shared" si="90"/>
        <v>54149</v>
      </c>
      <c r="AN27" s="44">
        <f t="shared" si="90"/>
        <v>54514</v>
      </c>
      <c r="AO27" s="44">
        <f t="shared" si="90"/>
        <v>54879</v>
      </c>
      <c r="AP27" s="44">
        <f t="shared" si="90"/>
        <v>55244</v>
      </c>
      <c r="AQ27" s="44">
        <f t="shared" si="90"/>
        <v>55610</v>
      </c>
      <c r="AR27" s="44">
        <f t="shared" si="90"/>
        <v>55975</v>
      </c>
      <c r="AS27" s="44">
        <f t="shared" si="90"/>
        <v>56340</v>
      </c>
      <c r="AT27" s="44">
        <f t="shared" si="90"/>
        <v>56705</v>
      </c>
      <c r="AU27" s="44">
        <f t="shared" si="90"/>
        <v>57071</v>
      </c>
      <c r="AV27" s="44">
        <f t="shared" si="90"/>
        <v>57436</v>
      </c>
      <c r="AW27" s="44">
        <f t="shared" si="90"/>
        <v>57801</v>
      </c>
      <c r="AX27" s="44">
        <f t="shared" si="90"/>
        <v>58166</v>
      </c>
      <c r="AY27" s="44">
        <f t="shared" si="90"/>
        <v>58532</v>
      </c>
      <c r="AZ27" s="44">
        <f t="shared" si="90"/>
        <v>58897</v>
      </c>
      <c r="BA27" s="44">
        <f t="shared" si="90"/>
        <v>59262</v>
      </c>
      <c r="BB27" s="44">
        <f t="shared" si="90"/>
        <v>59627</v>
      </c>
      <c r="BC27" s="44">
        <f t="shared" si="90"/>
        <v>59993</v>
      </c>
      <c r="BD27" s="44">
        <f t="shared" si="90"/>
        <v>60358</v>
      </c>
      <c r="BE27" s="44">
        <f t="shared" si="90"/>
        <v>60723</v>
      </c>
      <c r="BF27" s="44">
        <f t="shared" si="90"/>
        <v>61088</v>
      </c>
      <c r="BG27" s="44">
        <f t="shared" si="90"/>
        <v>61454</v>
      </c>
      <c r="BH27" s="44">
        <f t="shared" si="90"/>
        <v>61819</v>
      </c>
      <c r="BI27" s="44">
        <f t="shared" si="90"/>
        <v>62184</v>
      </c>
    </row>
    <row r="28" spans="1:85" s="53" customFormat="1">
      <c r="A28" s="113"/>
      <c r="B28" s="114"/>
      <c r="C28" s="114"/>
      <c r="D28" s="115"/>
      <c r="E28" s="136" t="s">
        <v>200</v>
      </c>
      <c r="G28" s="53" t="s">
        <v>201</v>
      </c>
      <c r="H28" s="25">
        <f xml:space="preserve"> SUM(J28:BH28)</f>
        <v>18628</v>
      </c>
      <c r="J28" s="25">
        <f t="shared" ref="J28:S28" si="91" xml:space="preserve"> J26 - J27 + 1</f>
        <v>366</v>
      </c>
      <c r="K28" s="25">
        <f t="shared" si="91"/>
        <v>365</v>
      </c>
      <c r="L28" s="25">
        <f t="shared" si="91"/>
        <v>365</v>
      </c>
      <c r="M28" s="25">
        <f t="shared" si="91"/>
        <v>365</v>
      </c>
      <c r="N28" s="25">
        <f t="shared" si="91"/>
        <v>366</v>
      </c>
      <c r="O28" s="25">
        <f t="shared" si="91"/>
        <v>365</v>
      </c>
      <c r="P28" s="25">
        <f t="shared" si="91"/>
        <v>365</v>
      </c>
      <c r="Q28" s="25">
        <f t="shared" si="91"/>
        <v>365</v>
      </c>
      <c r="R28" s="25">
        <f t="shared" si="91"/>
        <v>366</v>
      </c>
      <c r="S28" s="25">
        <f t="shared" si="91"/>
        <v>365</v>
      </c>
      <c r="T28" s="25">
        <f t="shared" ref="T28:AT28" si="92" xml:space="preserve"> T26 - T27 + 1</f>
        <v>365</v>
      </c>
      <c r="U28" s="25">
        <f t="shared" si="92"/>
        <v>365</v>
      </c>
      <c r="V28" s="25">
        <f t="shared" si="92"/>
        <v>366</v>
      </c>
      <c r="W28" s="25">
        <f t="shared" si="92"/>
        <v>365</v>
      </c>
      <c r="X28" s="25">
        <f t="shared" si="92"/>
        <v>365</v>
      </c>
      <c r="Y28" s="25">
        <f t="shared" si="92"/>
        <v>365</v>
      </c>
      <c r="Z28" s="25">
        <f t="shared" si="92"/>
        <v>366</v>
      </c>
      <c r="AA28" s="25">
        <f t="shared" si="92"/>
        <v>365</v>
      </c>
      <c r="AB28" s="25">
        <f t="shared" si="92"/>
        <v>365</v>
      </c>
      <c r="AC28" s="25">
        <f t="shared" si="92"/>
        <v>365</v>
      </c>
      <c r="AD28" s="25">
        <f t="shared" si="92"/>
        <v>366</v>
      </c>
      <c r="AE28" s="25">
        <f t="shared" si="92"/>
        <v>365</v>
      </c>
      <c r="AF28" s="25">
        <f t="shared" si="92"/>
        <v>365</v>
      </c>
      <c r="AG28" s="25">
        <f t="shared" si="92"/>
        <v>365</v>
      </c>
      <c r="AH28" s="25">
        <f t="shared" si="92"/>
        <v>366</v>
      </c>
      <c r="AI28" s="25">
        <f t="shared" si="92"/>
        <v>365</v>
      </c>
      <c r="AJ28" s="25">
        <f t="shared" si="92"/>
        <v>365</v>
      </c>
      <c r="AK28" s="25">
        <f t="shared" si="92"/>
        <v>365</v>
      </c>
      <c r="AL28" s="25">
        <f t="shared" si="92"/>
        <v>366</v>
      </c>
      <c r="AM28" s="25">
        <f t="shared" si="92"/>
        <v>365</v>
      </c>
      <c r="AN28" s="25">
        <f t="shared" si="92"/>
        <v>365</v>
      </c>
      <c r="AO28" s="25">
        <f t="shared" si="92"/>
        <v>365</v>
      </c>
      <c r="AP28" s="25">
        <f t="shared" si="92"/>
        <v>366</v>
      </c>
      <c r="AQ28" s="25">
        <f t="shared" si="92"/>
        <v>365</v>
      </c>
      <c r="AR28" s="25">
        <f t="shared" si="92"/>
        <v>365</v>
      </c>
      <c r="AS28" s="25">
        <f t="shared" si="92"/>
        <v>365</v>
      </c>
      <c r="AT28" s="25">
        <f t="shared" si="92"/>
        <v>366</v>
      </c>
      <c r="AU28" s="25">
        <f t="shared" ref="AU28:BH28" si="93" xml:space="preserve"> AU26 - AU27 + 1</f>
        <v>365</v>
      </c>
      <c r="AV28" s="25">
        <f t="shared" si="93"/>
        <v>365</v>
      </c>
      <c r="AW28" s="25">
        <f t="shared" si="93"/>
        <v>365</v>
      </c>
      <c r="AX28" s="25">
        <f t="shared" si="93"/>
        <v>366</v>
      </c>
      <c r="AY28" s="25">
        <f t="shared" si="93"/>
        <v>365</v>
      </c>
      <c r="AZ28" s="25">
        <f t="shared" si="93"/>
        <v>365</v>
      </c>
      <c r="BA28" s="25">
        <f t="shared" si="93"/>
        <v>365</v>
      </c>
      <c r="BB28" s="25">
        <f t="shared" si="93"/>
        <v>366</v>
      </c>
      <c r="BC28" s="25">
        <f t="shared" si="93"/>
        <v>365</v>
      </c>
      <c r="BD28" s="25">
        <f t="shared" si="93"/>
        <v>365</v>
      </c>
      <c r="BE28" s="25">
        <f t="shared" si="93"/>
        <v>365</v>
      </c>
      <c r="BF28" s="25">
        <f t="shared" si="93"/>
        <v>366</v>
      </c>
      <c r="BG28" s="25">
        <f t="shared" si="93"/>
        <v>365</v>
      </c>
      <c r="BH28" s="25">
        <f t="shared" si="93"/>
        <v>365</v>
      </c>
      <c r="BI28" s="25">
        <f t="shared" ref="BI28" si="94" xml:space="preserve"> BI26 - BI27 + 1</f>
        <v>365</v>
      </c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</row>
    <row r="29" spans="1:85" s="98" customFormat="1">
      <c r="A29" s="116"/>
      <c r="B29" s="84"/>
      <c r="C29" s="84"/>
      <c r="D29" s="85"/>
      <c r="E29" s="137"/>
      <c r="G29" s="52"/>
    </row>
    <row r="30" spans="1:85" s="98" customFormat="1">
      <c r="A30" s="116"/>
      <c r="B30" s="84"/>
      <c r="C30" s="84"/>
      <c r="D30" s="85"/>
      <c r="E30" s="137"/>
      <c r="G30" s="52"/>
    </row>
    <row r="31" spans="1:85" s="79" customFormat="1">
      <c r="A31" s="117" t="s">
        <v>202</v>
      </c>
      <c r="B31" s="118"/>
      <c r="C31" s="118"/>
      <c r="D31" s="119"/>
      <c r="E31" s="135"/>
    </row>
    <row r="32" spans="1:85" s="44" customFormat="1">
      <c r="A32" s="108"/>
      <c r="B32" s="111"/>
      <c r="C32" s="111"/>
      <c r="D32" s="112"/>
      <c r="E32" s="136"/>
    </row>
    <row r="33" spans="1:61" s="45" customFormat="1">
      <c r="A33" s="105"/>
      <c r="B33" s="120"/>
      <c r="C33" s="120"/>
      <c r="D33" s="121"/>
      <c r="E33" s="140" t="str">
        <f xml:space="preserve"> InpCol!E$20</f>
        <v>Last Pre Forecast Date</v>
      </c>
      <c r="F33" s="45">
        <f xml:space="preserve"> InpCol!F$20</f>
        <v>43921</v>
      </c>
      <c r="G33" s="45" t="str">
        <f xml:space="preserve"> InpCol!G$20</f>
        <v>date</v>
      </c>
      <c r="H33" s="45">
        <f xml:space="preserve"> InpCol!H$20</f>
        <v>0</v>
      </c>
      <c r="I33" s="45">
        <f xml:space="preserve"> InpCol!I$20</f>
        <v>0</v>
      </c>
      <c r="J33" s="45">
        <f xml:space="preserve"> InpCol!J$20</f>
        <v>0</v>
      </c>
      <c r="K33" s="45">
        <f xml:space="preserve"> InpCol!K$20</f>
        <v>0</v>
      </c>
      <c r="L33" s="45">
        <f xml:space="preserve"> InpCol!L$20</f>
        <v>0</v>
      </c>
      <c r="M33" s="45">
        <f xml:space="preserve"> InpCol!M$20</f>
        <v>0</v>
      </c>
      <c r="N33" s="45">
        <f xml:space="preserve"> InpCol!N$20</f>
        <v>0</v>
      </c>
      <c r="O33" s="45">
        <f xml:space="preserve"> InpCol!O$20</f>
        <v>0</v>
      </c>
      <c r="P33" s="45">
        <f xml:space="preserve"> InpCol!P$20</f>
        <v>0</v>
      </c>
      <c r="Q33" s="45">
        <f xml:space="preserve"> InpCol!Q$20</f>
        <v>0</v>
      </c>
      <c r="R33" s="45">
        <f xml:space="preserve"> InpCol!R$20</f>
        <v>0</v>
      </c>
      <c r="S33" s="45">
        <f xml:space="preserve"> InpCol!S$20</f>
        <v>0</v>
      </c>
      <c r="T33" s="45">
        <f xml:space="preserve"> InpCol!T$20</f>
        <v>0</v>
      </c>
      <c r="U33" s="45">
        <f xml:space="preserve"> InpCol!U$20</f>
        <v>0</v>
      </c>
      <c r="V33" s="45">
        <f xml:space="preserve"> InpCol!V$20</f>
        <v>0</v>
      </c>
      <c r="W33" s="45">
        <f xml:space="preserve"> InpCol!W$20</f>
        <v>0</v>
      </c>
      <c r="X33" s="45">
        <f xml:space="preserve"> InpCol!X$20</f>
        <v>0</v>
      </c>
      <c r="Y33" s="45">
        <f xml:space="preserve"> InpCol!Y$20</f>
        <v>0</v>
      </c>
      <c r="Z33" s="45">
        <f xml:space="preserve"> InpCol!Z$20</f>
        <v>0</v>
      </c>
      <c r="AA33" s="45">
        <f xml:space="preserve"> InpCol!AA$20</f>
        <v>0</v>
      </c>
      <c r="AB33" s="45">
        <f xml:space="preserve"> InpCol!AB$20</f>
        <v>0</v>
      </c>
      <c r="AC33" s="45">
        <f xml:space="preserve"> InpCol!AC$20</f>
        <v>0</v>
      </c>
      <c r="AD33" s="45">
        <f xml:space="preserve"> InpCol!AD$20</f>
        <v>0</v>
      </c>
      <c r="AE33" s="45">
        <f xml:space="preserve"> InpCol!AE$20</f>
        <v>0</v>
      </c>
      <c r="AF33" s="45">
        <f xml:space="preserve"> InpCol!AF$20</f>
        <v>0</v>
      </c>
      <c r="AG33" s="45">
        <f xml:space="preserve"> InpCol!AG$20</f>
        <v>0</v>
      </c>
      <c r="AH33" s="45">
        <f xml:space="preserve"> InpCol!AH$20</f>
        <v>0</v>
      </c>
      <c r="AI33" s="45">
        <f xml:space="preserve"> InpCol!AI$20</f>
        <v>0</v>
      </c>
      <c r="AJ33" s="45">
        <f xml:space="preserve"> InpCol!AJ$20</f>
        <v>0</v>
      </c>
      <c r="AK33" s="45">
        <f xml:space="preserve"> InpCol!AK$20</f>
        <v>0</v>
      </c>
      <c r="AL33" s="45">
        <f xml:space="preserve"> InpCol!AL$20</f>
        <v>0</v>
      </c>
      <c r="AM33" s="45">
        <f xml:space="preserve"> InpCol!AM$20</f>
        <v>0</v>
      </c>
      <c r="AN33" s="45">
        <f xml:space="preserve"> InpCol!AN$20</f>
        <v>0</v>
      </c>
      <c r="AO33" s="45">
        <f xml:space="preserve"> InpCol!AO$20</f>
        <v>0</v>
      </c>
      <c r="AP33" s="45">
        <f xml:space="preserve"> InpCol!AP$20</f>
        <v>0</v>
      </c>
      <c r="AQ33" s="45">
        <f xml:space="preserve"> InpCol!AQ$20</f>
        <v>0</v>
      </c>
      <c r="AR33" s="45">
        <f xml:space="preserve"> InpCol!AR$20</f>
        <v>0</v>
      </c>
      <c r="AS33" s="45">
        <f xml:space="preserve"> InpCol!AS$20</f>
        <v>0</v>
      </c>
      <c r="AT33" s="45">
        <f xml:space="preserve"> InpCol!AT$20</f>
        <v>0</v>
      </c>
      <c r="AU33" s="45">
        <f xml:space="preserve"> InpCol!AU$20</f>
        <v>0</v>
      </c>
      <c r="AV33" s="45">
        <f xml:space="preserve"> InpCol!AV$20</f>
        <v>0</v>
      </c>
      <c r="AW33" s="45">
        <f xml:space="preserve"> InpCol!AW$20</f>
        <v>0</v>
      </c>
      <c r="AX33" s="45">
        <f xml:space="preserve"> InpCol!AX$20</f>
        <v>0</v>
      </c>
      <c r="AY33" s="45">
        <f xml:space="preserve"> InpCol!AY$20</f>
        <v>0</v>
      </c>
      <c r="AZ33" s="45">
        <f xml:space="preserve"> InpCol!AZ$20</f>
        <v>0</v>
      </c>
      <c r="BA33" s="45">
        <f xml:space="preserve"> InpCol!BA$20</f>
        <v>0</v>
      </c>
      <c r="BB33" s="45">
        <f xml:space="preserve"> InpCol!BB$20</f>
        <v>0</v>
      </c>
      <c r="BC33" s="45">
        <f xml:space="preserve"> InpCol!BC$20</f>
        <v>0</v>
      </c>
      <c r="BD33" s="45">
        <f xml:space="preserve"> InpCol!BD$20</f>
        <v>0</v>
      </c>
      <c r="BE33" s="45">
        <f xml:space="preserve"> InpCol!BE$20</f>
        <v>0</v>
      </c>
      <c r="BF33" s="45">
        <f xml:space="preserve"> InpCol!BF$20</f>
        <v>0</v>
      </c>
      <c r="BG33" s="45">
        <f xml:space="preserve"> InpCol!BG$20</f>
        <v>0</v>
      </c>
      <c r="BH33" s="45">
        <f xml:space="preserve"> InpCol!BH$20</f>
        <v>0</v>
      </c>
      <c r="BI33" s="45">
        <f xml:space="preserve"> InpCol!BI$20</f>
        <v>0</v>
      </c>
    </row>
    <row r="34" spans="1:61" s="122" customFormat="1">
      <c r="A34" s="108"/>
      <c r="B34" s="109"/>
      <c r="C34" s="109"/>
      <c r="D34" s="110"/>
      <c r="E34" s="141" t="str">
        <f t="shared" ref="E34:BI34" si="95" xml:space="preserve"> E$24</f>
        <v>Model Period END</v>
      </c>
      <c r="F34" s="122">
        <f t="shared" si="95"/>
        <v>0</v>
      </c>
      <c r="G34" s="122" t="str">
        <f t="shared" si="95"/>
        <v>date</v>
      </c>
      <c r="H34" s="122">
        <f t="shared" si="95"/>
        <v>0</v>
      </c>
      <c r="I34" s="122">
        <f t="shared" si="95"/>
        <v>0</v>
      </c>
      <c r="J34" s="122">
        <f t="shared" si="95"/>
        <v>43921</v>
      </c>
      <c r="K34" s="122">
        <f t="shared" si="95"/>
        <v>44286</v>
      </c>
      <c r="L34" s="122">
        <f t="shared" si="95"/>
        <v>44651</v>
      </c>
      <c r="M34" s="122">
        <f t="shared" si="95"/>
        <v>45016</v>
      </c>
      <c r="N34" s="122">
        <f t="shared" si="95"/>
        <v>45382</v>
      </c>
      <c r="O34" s="122">
        <f t="shared" si="95"/>
        <v>45747</v>
      </c>
      <c r="P34" s="122">
        <f t="shared" si="95"/>
        <v>46112</v>
      </c>
      <c r="Q34" s="122">
        <f t="shared" si="95"/>
        <v>46477</v>
      </c>
      <c r="R34" s="122">
        <f t="shared" si="95"/>
        <v>46843</v>
      </c>
      <c r="S34" s="122">
        <f t="shared" si="95"/>
        <v>47208</v>
      </c>
      <c r="T34" s="122">
        <f t="shared" si="95"/>
        <v>47573</v>
      </c>
      <c r="U34" s="122">
        <f t="shared" si="95"/>
        <v>47938</v>
      </c>
      <c r="V34" s="122">
        <f t="shared" si="95"/>
        <v>48304</v>
      </c>
      <c r="W34" s="122">
        <f t="shared" si="95"/>
        <v>48669</v>
      </c>
      <c r="X34" s="122">
        <f t="shared" si="95"/>
        <v>49034</v>
      </c>
      <c r="Y34" s="122">
        <f t="shared" si="95"/>
        <v>49399</v>
      </c>
      <c r="Z34" s="122">
        <f t="shared" si="95"/>
        <v>49765</v>
      </c>
      <c r="AA34" s="122">
        <f t="shared" si="95"/>
        <v>50130</v>
      </c>
      <c r="AB34" s="122">
        <f t="shared" si="95"/>
        <v>50495</v>
      </c>
      <c r="AC34" s="122">
        <f t="shared" si="95"/>
        <v>50860</v>
      </c>
      <c r="AD34" s="122">
        <f t="shared" si="95"/>
        <v>51226</v>
      </c>
      <c r="AE34" s="122">
        <f t="shared" si="95"/>
        <v>51591</v>
      </c>
      <c r="AF34" s="122">
        <f t="shared" si="95"/>
        <v>51956</v>
      </c>
      <c r="AG34" s="122">
        <f t="shared" si="95"/>
        <v>52321</v>
      </c>
      <c r="AH34" s="122">
        <f t="shared" si="95"/>
        <v>52687</v>
      </c>
      <c r="AI34" s="122">
        <f t="shared" si="95"/>
        <v>53052</v>
      </c>
      <c r="AJ34" s="122">
        <f t="shared" si="95"/>
        <v>53417</v>
      </c>
      <c r="AK34" s="122">
        <f t="shared" si="95"/>
        <v>53782</v>
      </c>
      <c r="AL34" s="122">
        <f t="shared" si="95"/>
        <v>54148</v>
      </c>
      <c r="AM34" s="122">
        <f t="shared" si="95"/>
        <v>54513</v>
      </c>
      <c r="AN34" s="122">
        <f t="shared" si="95"/>
        <v>54878</v>
      </c>
      <c r="AO34" s="122">
        <f t="shared" si="95"/>
        <v>55243</v>
      </c>
      <c r="AP34" s="122">
        <f t="shared" si="95"/>
        <v>55609</v>
      </c>
      <c r="AQ34" s="122">
        <f t="shared" si="95"/>
        <v>55974</v>
      </c>
      <c r="AR34" s="122">
        <f t="shared" si="95"/>
        <v>56339</v>
      </c>
      <c r="AS34" s="122">
        <f t="shared" si="95"/>
        <v>56704</v>
      </c>
      <c r="AT34" s="122">
        <f t="shared" si="95"/>
        <v>57070</v>
      </c>
      <c r="AU34" s="122">
        <f t="shared" si="95"/>
        <v>57435</v>
      </c>
      <c r="AV34" s="122">
        <f t="shared" si="95"/>
        <v>57800</v>
      </c>
      <c r="AW34" s="122">
        <f t="shared" si="95"/>
        <v>58165</v>
      </c>
      <c r="AX34" s="122">
        <f t="shared" si="95"/>
        <v>58531</v>
      </c>
      <c r="AY34" s="122">
        <f t="shared" si="95"/>
        <v>58896</v>
      </c>
      <c r="AZ34" s="122">
        <f t="shared" si="95"/>
        <v>59261</v>
      </c>
      <c r="BA34" s="122">
        <f t="shared" si="95"/>
        <v>59626</v>
      </c>
      <c r="BB34" s="122">
        <f t="shared" si="95"/>
        <v>59992</v>
      </c>
      <c r="BC34" s="122">
        <f t="shared" si="95"/>
        <v>60357</v>
      </c>
      <c r="BD34" s="122">
        <f t="shared" si="95"/>
        <v>60722</v>
      </c>
      <c r="BE34" s="122">
        <f t="shared" si="95"/>
        <v>61087</v>
      </c>
      <c r="BF34" s="122">
        <f t="shared" si="95"/>
        <v>61453</v>
      </c>
      <c r="BG34" s="122">
        <f t="shared" si="95"/>
        <v>61818</v>
      </c>
      <c r="BH34" s="122">
        <f t="shared" si="95"/>
        <v>62183</v>
      </c>
      <c r="BI34" s="122">
        <f t="shared" si="95"/>
        <v>62548</v>
      </c>
    </row>
    <row r="35" spans="1:61" s="59" customFormat="1">
      <c r="A35" s="96"/>
      <c r="B35" s="87"/>
      <c r="C35" s="87"/>
      <c r="D35" s="88"/>
      <c r="E35" s="134" t="s">
        <v>203</v>
      </c>
      <c r="G35" s="59" t="s">
        <v>194</v>
      </c>
      <c r="H35" s="59">
        <f xml:space="preserve"> SUM(J35:BH35)</f>
        <v>1</v>
      </c>
      <c r="J35" s="59">
        <f t="shared" ref="J35:S35" si="96" xml:space="preserve"> IF(J34 = $F33, 1, 0)</f>
        <v>1</v>
      </c>
      <c r="K35" s="59">
        <f t="shared" si="96"/>
        <v>0</v>
      </c>
      <c r="L35" s="59">
        <f t="shared" si="96"/>
        <v>0</v>
      </c>
      <c r="M35" s="59">
        <f t="shared" si="96"/>
        <v>0</v>
      </c>
      <c r="N35" s="59">
        <f t="shared" si="96"/>
        <v>0</v>
      </c>
      <c r="O35" s="59">
        <f t="shared" si="96"/>
        <v>0</v>
      </c>
      <c r="P35" s="59">
        <f t="shared" si="96"/>
        <v>0</v>
      </c>
      <c r="Q35" s="59">
        <f t="shared" si="96"/>
        <v>0</v>
      </c>
      <c r="R35" s="59">
        <f t="shared" si="96"/>
        <v>0</v>
      </c>
      <c r="S35" s="59">
        <f t="shared" si="96"/>
        <v>0</v>
      </c>
      <c r="T35" s="59">
        <f t="shared" ref="T35:AT35" si="97" xml:space="preserve"> IF(T34 = $F33, 1, 0)</f>
        <v>0</v>
      </c>
      <c r="U35" s="59">
        <f t="shared" si="97"/>
        <v>0</v>
      </c>
      <c r="V35" s="59">
        <f t="shared" si="97"/>
        <v>0</v>
      </c>
      <c r="W35" s="59">
        <f t="shared" si="97"/>
        <v>0</v>
      </c>
      <c r="X35" s="59">
        <f t="shared" si="97"/>
        <v>0</v>
      </c>
      <c r="Y35" s="59">
        <f t="shared" si="97"/>
        <v>0</v>
      </c>
      <c r="Z35" s="59">
        <f t="shared" si="97"/>
        <v>0</v>
      </c>
      <c r="AA35" s="59">
        <f t="shared" si="97"/>
        <v>0</v>
      </c>
      <c r="AB35" s="59">
        <f t="shared" si="97"/>
        <v>0</v>
      </c>
      <c r="AC35" s="59">
        <f t="shared" si="97"/>
        <v>0</v>
      </c>
      <c r="AD35" s="59">
        <f t="shared" si="97"/>
        <v>0</v>
      </c>
      <c r="AE35" s="59">
        <f t="shared" si="97"/>
        <v>0</v>
      </c>
      <c r="AF35" s="59">
        <f t="shared" si="97"/>
        <v>0</v>
      </c>
      <c r="AG35" s="59">
        <f t="shared" si="97"/>
        <v>0</v>
      </c>
      <c r="AH35" s="59">
        <f t="shared" si="97"/>
        <v>0</v>
      </c>
      <c r="AI35" s="59">
        <f t="shared" si="97"/>
        <v>0</v>
      </c>
      <c r="AJ35" s="59">
        <f t="shared" si="97"/>
        <v>0</v>
      </c>
      <c r="AK35" s="59">
        <f t="shared" si="97"/>
        <v>0</v>
      </c>
      <c r="AL35" s="59">
        <f t="shared" si="97"/>
        <v>0</v>
      </c>
      <c r="AM35" s="59">
        <f t="shared" si="97"/>
        <v>0</v>
      </c>
      <c r="AN35" s="59">
        <f t="shared" si="97"/>
        <v>0</v>
      </c>
      <c r="AO35" s="59">
        <f t="shared" si="97"/>
        <v>0</v>
      </c>
      <c r="AP35" s="59">
        <f t="shared" si="97"/>
        <v>0</v>
      </c>
      <c r="AQ35" s="59">
        <f t="shared" si="97"/>
        <v>0</v>
      </c>
      <c r="AR35" s="59">
        <f t="shared" si="97"/>
        <v>0</v>
      </c>
      <c r="AS35" s="59">
        <f t="shared" si="97"/>
        <v>0</v>
      </c>
      <c r="AT35" s="59">
        <f t="shared" si="97"/>
        <v>0</v>
      </c>
      <c r="AU35" s="59">
        <f t="shared" ref="AU35:BH35" si="98" xml:space="preserve"> IF(AU34 = $F33, 1, 0)</f>
        <v>0</v>
      </c>
      <c r="AV35" s="59">
        <f t="shared" si="98"/>
        <v>0</v>
      </c>
      <c r="AW35" s="59">
        <f t="shared" si="98"/>
        <v>0</v>
      </c>
      <c r="AX35" s="59">
        <f t="shared" si="98"/>
        <v>0</v>
      </c>
      <c r="AY35" s="59">
        <f t="shared" si="98"/>
        <v>0</v>
      </c>
      <c r="AZ35" s="59">
        <f t="shared" si="98"/>
        <v>0</v>
      </c>
      <c r="BA35" s="59">
        <f t="shared" si="98"/>
        <v>0</v>
      </c>
      <c r="BB35" s="59">
        <f t="shared" si="98"/>
        <v>0</v>
      </c>
      <c r="BC35" s="59">
        <f t="shared" si="98"/>
        <v>0</v>
      </c>
      <c r="BD35" s="59">
        <f t="shared" si="98"/>
        <v>0</v>
      </c>
      <c r="BE35" s="59">
        <f t="shared" si="98"/>
        <v>0</v>
      </c>
      <c r="BF35" s="59">
        <f t="shared" si="98"/>
        <v>0</v>
      </c>
      <c r="BG35" s="59">
        <f t="shared" si="98"/>
        <v>0</v>
      </c>
      <c r="BH35" s="59">
        <f t="shared" si="98"/>
        <v>0</v>
      </c>
      <c r="BI35" s="59">
        <f t="shared" ref="BI35" si="99" xml:space="preserve"> IF(BI34 = $F33, 1, 0)</f>
        <v>0</v>
      </c>
    </row>
    <row r="36" spans="1:61" s="59" customFormat="1">
      <c r="A36" s="96"/>
      <c r="B36" s="87"/>
      <c r="C36" s="87"/>
      <c r="D36" s="88"/>
      <c r="E36" s="134" t="s">
        <v>204</v>
      </c>
      <c r="G36" s="59" t="s">
        <v>194</v>
      </c>
      <c r="H36" s="59">
        <f xml:space="preserve"> SUM(J36:BH36)</f>
        <v>1</v>
      </c>
      <c r="J36" s="59">
        <f t="shared" ref="J36:S36" si="100" xml:space="preserve"> IF($F33 &gt;= J34, 1, 0)</f>
        <v>1</v>
      </c>
      <c r="K36" s="59">
        <f t="shared" si="100"/>
        <v>0</v>
      </c>
      <c r="L36" s="59">
        <f t="shared" si="100"/>
        <v>0</v>
      </c>
      <c r="M36" s="59">
        <f t="shared" si="100"/>
        <v>0</v>
      </c>
      <c r="N36" s="59">
        <f t="shared" si="100"/>
        <v>0</v>
      </c>
      <c r="O36" s="59">
        <f t="shared" si="100"/>
        <v>0</v>
      </c>
      <c r="P36" s="59">
        <f t="shared" si="100"/>
        <v>0</v>
      </c>
      <c r="Q36" s="59">
        <f t="shared" si="100"/>
        <v>0</v>
      </c>
      <c r="R36" s="59">
        <f t="shared" si="100"/>
        <v>0</v>
      </c>
      <c r="S36" s="59">
        <f t="shared" si="100"/>
        <v>0</v>
      </c>
      <c r="T36" s="59">
        <f t="shared" ref="T36:AT36" si="101" xml:space="preserve"> IF($F33 &gt;= T34, 1, 0)</f>
        <v>0</v>
      </c>
      <c r="U36" s="59">
        <f t="shared" si="101"/>
        <v>0</v>
      </c>
      <c r="V36" s="59">
        <f t="shared" si="101"/>
        <v>0</v>
      </c>
      <c r="W36" s="59">
        <f t="shared" si="101"/>
        <v>0</v>
      </c>
      <c r="X36" s="59">
        <f t="shared" si="101"/>
        <v>0</v>
      </c>
      <c r="Y36" s="59">
        <f t="shared" si="101"/>
        <v>0</v>
      </c>
      <c r="Z36" s="59">
        <f t="shared" si="101"/>
        <v>0</v>
      </c>
      <c r="AA36" s="59">
        <f t="shared" si="101"/>
        <v>0</v>
      </c>
      <c r="AB36" s="59">
        <f t="shared" si="101"/>
        <v>0</v>
      </c>
      <c r="AC36" s="59">
        <f t="shared" si="101"/>
        <v>0</v>
      </c>
      <c r="AD36" s="59">
        <f t="shared" si="101"/>
        <v>0</v>
      </c>
      <c r="AE36" s="59">
        <f t="shared" si="101"/>
        <v>0</v>
      </c>
      <c r="AF36" s="59">
        <f t="shared" si="101"/>
        <v>0</v>
      </c>
      <c r="AG36" s="59">
        <f t="shared" si="101"/>
        <v>0</v>
      </c>
      <c r="AH36" s="59">
        <f t="shared" si="101"/>
        <v>0</v>
      </c>
      <c r="AI36" s="59">
        <f t="shared" si="101"/>
        <v>0</v>
      </c>
      <c r="AJ36" s="59">
        <f t="shared" si="101"/>
        <v>0</v>
      </c>
      <c r="AK36" s="59">
        <f t="shared" si="101"/>
        <v>0</v>
      </c>
      <c r="AL36" s="59">
        <f t="shared" si="101"/>
        <v>0</v>
      </c>
      <c r="AM36" s="59">
        <f t="shared" si="101"/>
        <v>0</v>
      </c>
      <c r="AN36" s="59">
        <f t="shared" si="101"/>
        <v>0</v>
      </c>
      <c r="AO36" s="59">
        <f t="shared" si="101"/>
        <v>0</v>
      </c>
      <c r="AP36" s="59">
        <f t="shared" si="101"/>
        <v>0</v>
      </c>
      <c r="AQ36" s="59">
        <f t="shared" si="101"/>
        <v>0</v>
      </c>
      <c r="AR36" s="59">
        <f t="shared" si="101"/>
        <v>0</v>
      </c>
      <c r="AS36" s="59">
        <f t="shared" si="101"/>
        <v>0</v>
      </c>
      <c r="AT36" s="59">
        <f t="shared" si="101"/>
        <v>0</v>
      </c>
      <c r="AU36" s="59">
        <f t="shared" ref="AU36:BH36" si="102" xml:space="preserve"> IF($F33 &gt;= AU34, 1, 0)</f>
        <v>0</v>
      </c>
      <c r="AV36" s="59">
        <f t="shared" si="102"/>
        <v>0</v>
      </c>
      <c r="AW36" s="59">
        <f t="shared" si="102"/>
        <v>0</v>
      </c>
      <c r="AX36" s="59">
        <f t="shared" si="102"/>
        <v>0</v>
      </c>
      <c r="AY36" s="59">
        <f t="shared" si="102"/>
        <v>0</v>
      </c>
      <c r="AZ36" s="59">
        <f t="shared" si="102"/>
        <v>0</v>
      </c>
      <c r="BA36" s="59">
        <f t="shared" si="102"/>
        <v>0</v>
      </c>
      <c r="BB36" s="59">
        <f t="shared" si="102"/>
        <v>0</v>
      </c>
      <c r="BC36" s="59">
        <f t="shared" si="102"/>
        <v>0</v>
      </c>
      <c r="BD36" s="59">
        <f t="shared" si="102"/>
        <v>0</v>
      </c>
      <c r="BE36" s="59">
        <f t="shared" si="102"/>
        <v>0</v>
      </c>
      <c r="BF36" s="59">
        <f t="shared" si="102"/>
        <v>0</v>
      </c>
      <c r="BG36" s="59">
        <f t="shared" si="102"/>
        <v>0</v>
      </c>
      <c r="BH36" s="59">
        <f t="shared" si="102"/>
        <v>0</v>
      </c>
      <c r="BI36" s="59">
        <f t="shared" ref="BI36" si="103" xml:space="preserve"> IF($F33 &gt;= BI34, 1, 0)</f>
        <v>0</v>
      </c>
    </row>
    <row r="37" spans="1:61" s="62" customFormat="1">
      <c r="A37" s="96"/>
      <c r="B37" s="92"/>
      <c r="C37" s="92"/>
      <c r="D37" s="97"/>
      <c r="E37" s="136" t="s">
        <v>205</v>
      </c>
      <c r="F37" s="25">
        <f xml:space="preserve"> SUM(J36:BH36)</f>
        <v>1</v>
      </c>
      <c r="G37" s="62" t="s">
        <v>206</v>
      </c>
    </row>
    <row r="38" spans="1:61" s="62" customFormat="1">
      <c r="A38" s="96"/>
      <c r="B38" s="92"/>
      <c r="C38" s="92"/>
      <c r="D38" s="97"/>
      <c r="E38" s="136"/>
    </row>
    <row r="39" spans="1:61" s="51" customFormat="1">
      <c r="A39" s="123"/>
      <c r="B39" s="106"/>
      <c r="C39" s="106"/>
      <c r="D39" s="107"/>
      <c r="E39" s="138" t="str">
        <f xml:space="preserve"> InpCol!E$22</f>
        <v>Acquisition date (midnight)</v>
      </c>
      <c r="F39" s="51">
        <f xml:space="preserve"> InpCol!F$22</f>
        <v>45747</v>
      </c>
      <c r="G39" s="51" t="str">
        <f xml:space="preserve"> InpCol!G$22</f>
        <v>date</v>
      </c>
      <c r="H39" s="51">
        <f xml:space="preserve"> InpCol!H$22</f>
        <v>0</v>
      </c>
      <c r="I39" s="51">
        <f xml:space="preserve"> InpCol!I$22</f>
        <v>0</v>
      </c>
      <c r="J39" s="51">
        <f xml:space="preserve"> InpCol!J$22</f>
        <v>0</v>
      </c>
      <c r="K39" s="51">
        <f xml:space="preserve"> InpCol!K$22</f>
        <v>0</v>
      </c>
      <c r="L39" s="51">
        <f xml:space="preserve"> InpCol!L$22</f>
        <v>0</v>
      </c>
      <c r="M39" s="51">
        <f xml:space="preserve"> InpCol!M$22</f>
        <v>0</v>
      </c>
      <c r="N39" s="51">
        <f xml:space="preserve"> InpCol!N$22</f>
        <v>0</v>
      </c>
      <c r="O39" s="51">
        <f xml:space="preserve"> InpCol!O$22</f>
        <v>0</v>
      </c>
      <c r="P39" s="51">
        <f xml:space="preserve"> InpCol!P$22</f>
        <v>0</v>
      </c>
      <c r="Q39" s="51">
        <f xml:space="preserve"> InpCol!Q$22</f>
        <v>0</v>
      </c>
      <c r="R39" s="51">
        <f xml:space="preserve"> InpCol!R$22</f>
        <v>0</v>
      </c>
      <c r="S39" s="51">
        <f xml:space="preserve"> InpCol!S$22</f>
        <v>0</v>
      </c>
      <c r="T39" s="51">
        <f xml:space="preserve"> InpCol!T$22</f>
        <v>0</v>
      </c>
      <c r="U39" s="51">
        <f xml:space="preserve"> InpCol!U$22</f>
        <v>0</v>
      </c>
      <c r="V39" s="51">
        <f xml:space="preserve"> InpCol!V$22</f>
        <v>0</v>
      </c>
      <c r="W39" s="51">
        <f xml:space="preserve"> InpCol!W$22</f>
        <v>0</v>
      </c>
      <c r="X39" s="51">
        <f xml:space="preserve"> InpCol!X$22</f>
        <v>0</v>
      </c>
      <c r="Y39" s="51">
        <f xml:space="preserve"> InpCol!Y$22</f>
        <v>0</v>
      </c>
      <c r="Z39" s="51">
        <f xml:space="preserve"> InpCol!Z$22</f>
        <v>0</v>
      </c>
      <c r="AA39" s="51">
        <f xml:space="preserve"> InpCol!AA$22</f>
        <v>0</v>
      </c>
      <c r="AB39" s="51">
        <f xml:space="preserve"> InpCol!AB$22</f>
        <v>0</v>
      </c>
      <c r="AC39" s="51">
        <f xml:space="preserve"> InpCol!AC$22</f>
        <v>0</v>
      </c>
      <c r="AD39" s="51">
        <f xml:space="preserve"> InpCol!AD$22</f>
        <v>0</v>
      </c>
      <c r="AE39" s="51">
        <f xml:space="preserve"> InpCol!AE$22</f>
        <v>0</v>
      </c>
      <c r="AF39" s="51">
        <f xml:space="preserve"> InpCol!AF$22</f>
        <v>0</v>
      </c>
      <c r="AG39" s="51">
        <f xml:space="preserve"> InpCol!AG$22</f>
        <v>0</v>
      </c>
      <c r="AH39" s="51">
        <f xml:space="preserve"> InpCol!AH$22</f>
        <v>0</v>
      </c>
      <c r="AI39" s="51">
        <f xml:space="preserve"> InpCol!AI$22</f>
        <v>0</v>
      </c>
      <c r="AJ39" s="51">
        <f xml:space="preserve"> InpCol!AJ$22</f>
        <v>0</v>
      </c>
      <c r="AK39" s="51">
        <f xml:space="preserve"> InpCol!AK$22</f>
        <v>0</v>
      </c>
      <c r="AL39" s="51">
        <f xml:space="preserve"> InpCol!AL$22</f>
        <v>0</v>
      </c>
      <c r="AM39" s="51">
        <f xml:space="preserve"> InpCol!AM$22</f>
        <v>0</v>
      </c>
      <c r="AN39" s="51">
        <f xml:space="preserve"> InpCol!AN$22</f>
        <v>0</v>
      </c>
      <c r="AO39" s="51">
        <f xml:space="preserve"> InpCol!AO$22</f>
        <v>0</v>
      </c>
      <c r="AP39" s="51">
        <f xml:space="preserve"> InpCol!AP$22</f>
        <v>0</v>
      </c>
      <c r="AQ39" s="51">
        <f xml:space="preserve"> InpCol!AQ$22</f>
        <v>0</v>
      </c>
      <c r="AR39" s="51">
        <f xml:space="preserve"> InpCol!AR$22</f>
        <v>0</v>
      </c>
      <c r="AS39" s="51">
        <f xml:space="preserve"> InpCol!AS$22</f>
        <v>0</v>
      </c>
      <c r="AT39" s="51">
        <f xml:space="preserve"> InpCol!AT$22</f>
        <v>0</v>
      </c>
      <c r="AU39" s="51">
        <f xml:space="preserve"> InpCol!AU$22</f>
        <v>0</v>
      </c>
      <c r="AV39" s="51">
        <f xml:space="preserve"> InpCol!AV$22</f>
        <v>0</v>
      </c>
      <c r="AW39" s="51">
        <f xml:space="preserve"> InpCol!AW$22</f>
        <v>0</v>
      </c>
      <c r="AX39" s="51">
        <f xml:space="preserve"> InpCol!AX$22</f>
        <v>0</v>
      </c>
      <c r="AY39" s="51">
        <f xml:space="preserve"> InpCol!AY$22</f>
        <v>0</v>
      </c>
      <c r="AZ39" s="51">
        <f xml:space="preserve"> InpCol!AZ$22</f>
        <v>0</v>
      </c>
      <c r="BA39" s="51">
        <f xml:space="preserve"> InpCol!BA$22</f>
        <v>0</v>
      </c>
      <c r="BB39" s="51">
        <f xml:space="preserve"> InpCol!BB$22</f>
        <v>0</v>
      </c>
      <c r="BC39" s="51">
        <f xml:space="preserve"> InpCol!BC$22</f>
        <v>0</v>
      </c>
      <c r="BD39" s="51">
        <f xml:space="preserve"> InpCol!BD$22</f>
        <v>0</v>
      </c>
      <c r="BE39" s="51">
        <f xml:space="preserve"> InpCol!BE$22</f>
        <v>0</v>
      </c>
      <c r="BF39" s="51">
        <f xml:space="preserve"> InpCol!BF$22</f>
        <v>0</v>
      </c>
      <c r="BG39" s="51">
        <f xml:space="preserve"> InpCol!BG$22</f>
        <v>0</v>
      </c>
      <c r="BH39" s="51">
        <f xml:space="preserve"> InpCol!BH$22</f>
        <v>0</v>
      </c>
      <c r="BI39" s="51">
        <f xml:space="preserve"> InpCol!BI$22</f>
        <v>0</v>
      </c>
    </row>
    <row r="40" spans="1:61" s="122" customFormat="1">
      <c r="A40" s="108"/>
      <c r="B40" s="109"/>
      <c r="C40" s="109"/>
      <c r="D40" s="110"/>
      <c r="E40" s="141" t="str">
        <f t="shared" ref="E40:BI40" si="104" xml:space="preserve"> E$24</f>
        <v>Model Period END</v>
      </c>
      <c r="F40" s="122">
        <f t="shared" si="104"/>
        <v>0</v>
      </c>
      <c r="G40" s="122" t="str">
        <f t="shared" si="104"/>
        <v>date</v>
      </c>
      <c r="H40" s="122">
        <f t="shared" si="104"/>
        <v>0</v>
      </c>
      <c r="I40" s="122">
        <f t="shared" si="104"/>
        <v>0</v>
      </c>
      <c r="J40" s="122">
        <f t="shared" si="104"/>
        <v>43921</v>
      </c>
      <c r="K40" s="122">
        <f t="shared" si="104"/>
        <v>44286</v>
      </c>
      <c r="L40" s="122">
        <f t="shared" si="104"/>
        <v>44651</v>
      </c>
      <c r="M40" s="122">
        <f t="shared" si="104"/>
        <v>45016</v>
      </c>
      <c r="N40" s="122">
        <f t="shared" si="104"/>
        <v>45382</v>
      </c>
      <c r="O40" s="122">
        <f t="shared" si="104"/>
        <v>45747</v>
      </c>
      <c r="P40" s="122">
        <f t="shared" si="104"/>
        <v>46112</v>
      </c>
      <c r="Q40" s="122">
        <f t="shared" si="104"/>
        <v>46477</v>
      </c>
      <c r="R40" s="122">
        <f t="shared" si="104"/>
        <v>46843</v>
      </c>
      <c r="S40" s="122">
        <f t="shared" si="104"/>
        <v>47208</v>
      </c>
      <c r="T40" s="122">
        <f t="shared" si="104"/>
        <v>47573</v>
      </c>
      <c r="U40" s="122">
        <f t="shared" si="104"/>
        <v>47938</v>
      </c>
      <c r="V40" s="122">
        <f t="shared" si="104"/>
        <v>48304</v>
      </c>
      <c r="W40" s="122">
        <f t="shared" si="104"/>
        <v>48669</v>
      </c>
      <c r="X40" s="122">
        <f t="shared" si="104"/>
        <v>49034</v>
      </c>
      <c r="Y40" s="122">
        <f t="shared" si="104"/>
        <v>49399</v>
      </c>
      <c r="Z40" s="122">
        <f t="shared" si="104"/>
        <v>49765</v>
      </c>
      <c r="AA40" s="122">
        <f t="shared" si="104"/>
        <v>50130</v>
      </c>
      <c r="AB40" s="122">
        <f t="shared" si="104"/>
        <v>50495</v>
      </c>
      <c r="AC40" s="122">
        <f t="shared" si="104"/>
        <v>50860</v>
      </c>
      <c r="AD40" s="122">
        <f t="shared" si="104"/>
        <v>51226</v>
      </c>
      <c r="AE40" s="122">
        <f t="shared" si="104"/>
        <v>51591</v>
      </c>
      <c r="AF40" s="122">
        <f t="shared" si="104"/>
        <v>51956</v>
      </c>
      <c r="AG40" s="122">
        <f t="shared" si="104"/>
        <v>52321</v>
      </c>
      <c r="AH40" s="122">
        <f t="shared" si="104"/>
        <v>52687</v>
      </c>
      <c r="AI40" s="122">
        <f t="shared" si="104"/>
        <v>53052</v>
      </c>
      <c r="AJ40" s="122">
        <f t="shared" si="104"/>
        <v>53417</v>
      </c>
      <c r="AK40" s="122">
        <f t="shared" si="104"/>
        <v>53782</v>
      </c>
      <c r="AL40" s="122">
        <f t="shared" si="104"/>
        <v>54148</v>
      </c>
      <c r="AM40" s="122">
        <f t="shared" si="104"/>
        <v>54513</v>
      </c>
      <c r="AN40" s="122">
        <f t="shared" si="104"/>
        <v>54878</v>
      </c>
      <c r="AO40" s="122">
        <f t="shared" si="104"/>
        <v>55243</v>
      </c>
      <c r="AP40" s="122">
        <f t="shared" si="104"/>
        <v>55609</v>
      </c>
      <c r="AQ40" s="122">
        <f t="shared" si="104"/>
        <v>55974</v>
      </c>
      <c r="AR40" s="122">
        <f t="shared" si="104"/>
        <v>56339</v>
      </c>
      <c r="AS40" s="122">
        <f t="shared" si="104"/>
        <v>56704</v>
      </c>
      <c r="AT40" s="122">
        <f t="shared" si="104"/>
        <v>57070</v>
      </c>
      <c r="AU40" s="122">
        <f t="shared" si="104"/>
        <v>57435</v>
      </c>
      <c r="AV40" s="122">
        <f t="shared" si="104"/>
        <v>57800</v>
      </c>
      <c r="AW40" s="122">
        <f t="shared" si="104"/>
        <v>58165</v>
      </c>
      <c r="AX40" s="122">
        <f t="shared" si="104"/>
        <v>58531</v>
      </c>
      <c r="AY40" s="122">
        <f t="shared" si="104"/>
        <v>58896</v>
      </c>
      <c r="AZ40" s="122">
        <f t="shared" si="104"/>
        <v>59261</v>
      </c>
      <c r="BA40" s="122">
        <f t="shared" si="104"/>
        <v>59626</v>
      </c>
      <c r="BB40" s="122">
        <f t="shared" si="104"/>
        <v>59992</v>
      </c>
      <c r="BC40" s="122">
        <f t="shared" si="104"/>
        <v>60357</v>
      </c>
      <c r="BD40" s="122">
        <f t="shared" si="104"/>
        <v>60722</v>
      </c>
      <c r="BE40" s="122">
        <f t="shared" si="104"/>
        <v>61087</v>
      </c>
      <c r="BF40" s="122">
        <f t="shared" si="104"/>
        <v>61453</v>
      </c>
      <c r="BG40" s="122">
        <f t="shared" si="104"/>
        <v>61818</v>
      </c>
      <c r="BH40" s="122">
        <f t="shared" si="104"/>
        <v>62183</v>
      </c>
      <c r="BI40" s="122">
        <f t="shared" si="104"/>
        <v>62548</v>
      </c>
    </row>
    <row r="41" spans="1:61" s="50" customFormat="1">
      <c r="A41" s="96"/>
      <c r="B41" s="87"/>
      <c r="C41" s="87"/>
      <c r="D41" s="88"/>
      <c r="E41" s="142" t="s">
        <v>207</v>
      </c>
      <c r="G41" s="50" t="s">
        <v>194</v>
      </c>
      <c r="H41" s="50">
        <f xml:space="preserve"> SUM(J41:BH41)</f>
        <v>1</v>
      </c>
      <c r="J41" s="50">
        <f t="shared" ref="J41:S41" si="105" xml:space="preserve"> IF(J40 = $F39, 1, 0)</f>
        <v>0</v>
      </c>
      <c r="K41" s="50">
        <f t="shared" si="105"/>
        <v>0</v>
      </c>
      <c r="L41" s="50">
        <f t="shared" si="105"/>
        <v>0</v>
      </c>
      <c r="M41" s="50">
        <f t="shared" si="105"/>
        <v>0</v>
      </c>
      <c r="N41" s="50">
        <f t="shared" si="105"/>
        <v>0</v>
      </c>
      <c r="O41" s="50">
        <f t="shared" si="105"/>
        <v>1</v>
      </c>
      <c r="P41" s="50">
        <f t="shared" si="105"/>
        <v>0</v>
      </c>
      <c r="Q41" s="50">
        <f t="shared" si="105"/>
        <v>0</v>
      </c>
      <c r="R41" s="50">
        <f t="shared" si="105"/>
        <v>0</v>
      </c>
      <c r="S41" s="50">
        <f t="shared" si="105"/>
        <v>0</v>
      </c>
      <c r="T41" s="50">
        <f t="shared" ref="T41:AT41" si="106" xml:space="preserve"> IF(T40 = $F39, 1, 0)</f>
        <v>0</v>
      </c>
      <c r="U41" s="50">
        <f t="shared" si="106"/>
        <v>0</v>
      </c>
      <c r="V41" s="50">
        <f t="shared" si="106"/>
        <v>0</v>
      </c>
      <c r="W41" s="50">
        <f t="shared" si="106"/>
        <v>0</v>
      </c>
      <c r="X41" s="50">
        <f t="shared" si="106"/>
        <v>0</v>
      </c>
      <c r="Y41" s="50">
        <f t="shared" si="106"/>
        <v>0</v>
      </c>
      <c r="Z41" s="50">
        <f t="shared" si="106"/>
        <v>0</v>
      </c>
      <c r="AA41" s="50">
        <f t="shared" si="106"/>
        <v>0</v>
      </c>
      <c r="AB41" s="50">
        <f t="shared" si="106"/>
        <v>0</v>
      </c>
      <c r="AC41" s="50">
        <f t="shared" si="106"/>
        <v>0</v>
      </c>
      <c r="AD41" s="50">
        <f t="shared" si="106"/>
        <v>0</v>
      </c>
      <c r="AE41" s="50">
        <f t="shared" si="106"/>
        <v>0</v>
      </c>
      <c r="AF41" s="50">
        <f t="shared" si="106"/>
        <v>0</v>
      </c>
      <c r="AG41" s="50">
        <f t="shared" si="106"/>
        <v>0</v>
      </c>
      <c r="AH41" s="50">
        <f t="shared" si="106"/>
        <v>0</v>
      </c>
      <c r="AI41" s="50">
        <f t="shared" si="106"/>
        <v>0</v>
      </c>
      <c r="AJ41" s="50">
        <f t="shared" si="106"/>
        <v>0</v>
      </c>
      <c r="AK41" s="50">
        <f t="shared" si="106"/>
        <v>0</v>
      </c>
      <c r="AL41" s="50">
        <f t="shared" si="106"/>
        <v>0</v>
      </c>
      <c r="AM41" s="50">
        <f t="shared" si="106"/>
        <v>0</v>
      </c>
      <c r="AN41" s="50">
        <f t="shared" si="106"/>
        <v>0</v>
      </c>
      <c r="AO41" s="50">
        <f t="shared" si="106"/>
        <v>0</v>
      </c>
      <c r="AP41" s="50">
        <f t="shared" si="106"/>
        <v>0</v>
      </c>
      <c r="AQ41" s="50">
        <f t="shared" si="106"/>
        <v>0</v>
      </c>
      <c r="AR41" s="50">
        <f t="shared" si="106"/>
        <v>0</v>
      </c>
      <c r="AS41" s="50">
        <f t="shared" si="106"/>
        <v>0</v>
      </c>
      <c r="AT41" s="50">
        <f t="shared" si="106"/>
        <v>0</v>
      </c>
      <c r="AU41" s="50">
        <f t="shared" ref="AU41:BH41" si="107" xml:space="preserve"> IF(AU40 = $F39, 1, 0)</f>
        <v>0</v>
      </c>
      <c r="AV41" s="50">
        <f t="shared" si="107"/>
        <v>0</v>
      </c>
      <c r="AW41" s="50">
        <f t="shared" si="107"/>
        <v>0</v>
      </c>
      <c r="AX41" s="50">
        <f t="shared" si="107"/>
        <v>0</v>
      </c>
      <c r="AY41" s="50">
        <f t="shared" si="107"/>
        <v>0</v>
      </c>
      <c r="AZ41" s="50">
        <f t="shared" si="107"/>
        <v>0</v>
      </c>
      <c r="BA41" s="50">
        <f t="shared" si="107"/>
        <v>0</v>
      </c>
      <c r="BB41" s="50">
        <f t="shared" si="107"/>
        <v>0</v>
      </c>
      <c r="BC41" s="50">
        <f t="shared" si="107"/>
        <v>0</v>
      </c>
      <c r="BD41" s="50">
        <f t="shared" si="107"/>
        <v>0</v>
      </c>
      <c r="BE41" s="50">
        <f t="shared" si="107"/>
        <v>0</v>
      </c>
      <c r="BF41" s="50">
        <f t="shared" si="107"/>
        <v>0</v>
      </c>
      <c r="BG41" s="50">
        <f t="shared" si="107"/>
        <v>0</v>
      </c>
      <c r="BH41" s="50">
        <f t="shared" si="107"/>
        <v>0</v>
      </c>
      <c r="BI41" s="50">
        <f t="shared" ref="BI41" si="108" xml:space="preserve"> IF(BI40 = $F39, 1, 0)</f>
        <v>0</v>
      </c>
    </row>
    <row r="42" spans="1:61" s="44" customFormat="1">
      <c r="A42" s="108"/>
      <c r="B42" s="111"/>
      <c r="C42" s="111"/>
      <c r="D42" s="112"/>
      <c r="E42" s="136"/>
    </row>
    <row r="43" spans="1:61" s="44" customFormat="1">
      <c r="A43" s="108"/>
      <c r="B43" s="111"/>
      <c r="C43" s="111"/>
      <c r="D43" s="112"/>
      <c r="E43" s="136"/>
    </row>
    <row r="44" spans="1:61" s="15" customFormat="1">
      <c r="A44" s="93" t="s">
        <v>208</v>
      </c>
      <c r="B44" s="94"/>
      <c r="C44" s="94"/>
      <c r="D44" s="95"/>
      <c r="E44" s="135"/>
    </row>
    <row r="45" spans="1:61" s="62" customFormat="1">
      <c r="A45" s="96"/>
      <c r="B45" s="92"/>
      <c r="C45" s="92"/>
      <c r="D45" s="97"/>
      <c r="E45" s="136"/>
    </row>
    <row r="46" spans="1:61" s="59" customFormat="1">
      <c r="A46" s="86"/>
      <c r="B46" s="92"/>
      <c r="C46" s="92"/>
      <c r="D46" s="88"/>
      <c r="E46" s="134" t="str">
        <f t="shared" ref="E46:BI46" si="109" xml:space="preserve"> E$35</f>
        <v>Last Pre Forecast Flag</v>
      </c>
      <c r="F46" s="59">
        <f t="shared" si="109"/>
        <v>0</v>
      </c>
      <c r="G46" s="59" t="str">
        <f t="shared" si="109"/>
        <v>flag</v>
      </c>
      <c r="H46" s="59">
        <f t="shared" si="109"/>
        <v>1</v>
      </c>
      <c r="I46" s="59">
        <f t="shared" si="109"/>
        <v>0</v>
      </c>
      <c r="J46" s="59">
        <f t="shared" si="109"/>
        <v>1</v>
      </c>
      <c r="K46" s="59">
        <f t="shared" si="109"/>
        <v>0</v>
      </c>
      <c r="L46" s="59">
        <f t="shared" si="109"/>
        <v>0</v>
      </c>
      <c r="M46" s="59">
        <f t="shared" si="109"/>
        <v>0</v>
      </c>
      <c r="N46" s="59">
        <f t="shared" si="109"/>
        <v>0</v>
      </c>
      <c r="O46" s="59">
        <f t="shared" si="109"/>
        <v>0</v>
      </c>
      <c r="P46" s="59">
        <f t="shared" si="109"/>
        <v>0</v>
      </c>
      <c r="Q46" s="59">
        <f t="shared" si="109"/>
        <v>0</v>
      </c>
      <c r="R46" s="59">
        <f t="shared" si="109"/>
        <v>0</v>
      </c>
      <c r="S46" s="59">
        <f t="shared" si="109"/>
        <v>0</v>
      </c>
      <c r="T46" s="59">
        <f t="shared" si="109"/>
        <v>0</v>
      </c>
      <c r="U46" s="59">
        <f t="shared" si="109"/>
        <v>0</v>
      </c>
      <c r="V46" s="59">
        <f t="shared" si="109"/>
        <v>0</v>
      </c>
      <c r="W46" s="59">
        <f t="shared" si="109"/>
        <v>0</v>
      </c>
      <c r="X46" s="59">
        <f t="shared" si="109"/>
        <v>0</v>
      </c>
      <c r="Y46" s="59">
        <f t="shared" si="109"/>
        <v>0</v>
      </c>
      <c r="Z46" s="59">
        <f t="shared" si="109"/>
        <v>0</v>
      </c>
      <c r="AA46" s="59">
        <f t="shared" si="109"/>
        <v>0</v>
      </c>
      <c r="AB46" s="59">
        <f t="shared" si="109"/>
        <v>0</v>
      </c>
      <c r="AC46" s="59">
        <f t="shared" si="109"/>
        <v>0</v>
      </c>
      <c r="AD46" s="59">
        <f t="shared" si="109"/>
        <v>0</v>
      </c>
      <c r="AE46" s="59">
        <f t="shared" si="109"/>
        <v>0</v>
      </c>
      <c r="AF46" s="59">
        <f t="shared" si="109"/>
        <v>0</v>
      </c>
      <c r="AG46" s="59">
        <f t="shared" si="109"/>
        <v>0</v>
      </c>
      <c r="AH46" s="59">
        <f t="shared" si="109"/>
        <v>0</v>
      </c>
      <c r="AI46" s="59">
        <f t="shared" si="109"/>
        <v>0</v>
      </c>
      <c r="AJ46" s="59">
        <f t="shared" si="109"/>
        <v>0</v>
      </c>
      <c r="AK46" s="59">
        <f t="shared" si="109"/>
        <v>0</v>
      </c>
      <c r="AL46" s="59">
        <f t="shared" si="109"/>
        <v>0</v>
      </c>
      <c r="AM46" s="59">
        <f t="shared" si="109"/>
        <v>0</v>
      </c>
      <c r="AN46" s="59">
        <f t="shared" si="109"/>
        <v>0</v>
      </c>
      <c r="AO46" s="59">
        <f t="shared" si="109"/>
        <v>0</v>
      </c>
      <c r="AP46" s="59">
        <f t="shared" si="109"/>
        <v>0</v>
      </c>
      <c r="AQ46" s="59">
        <f t="shared" si="109"/>
        <v>0</v>
      </c>
      <c r="AR46" s="59">
        <f t="shared" si="109"/>
        <v>0</v>
      </c>
      <c r="AS46" s="59">
        <f t="shared" si="109"/>
        <v>0</v>
      </c>
      <c r="AT46" s="59">
        <f t="shared" si="109"/>
        <v>0</v>
      </c>
      <c r="AU46" s="59">
        <f t="shared" si="109"/>
        <v>0</v>
      </c>
      <c r="AV46" s="59">
        <f t="shared" si="109"/>
        <v>0</v>
      </c>
      <c r="AW46" s="59">
        <f t="shared" si="109"/>
        <v>0</v>
      </c>
      <c r="AX46" s="59">
        <f t="shared" si="109"/>
        <v>0</v>
      </c>
      <c r="AY46" s="59">
        <f t="shared" si="109"/>
        <v>0</v>
      </c>
      <c r="AZ46" s="59">
        <f t="shared" si="109"/>
        <v>0</v>
      </c>
      <c r="BA46" s="59">
        <f t="shared" si="109"/>
        <v>0</v>
      </c>
      <c r="BB46" s="59">
        <f t="shared" si="109"/>
        <v>0</v>
      </c>
      <c r="BC46" s="59">
        <f t="shared" si="109"/>
        <v>0</v>
      </c>
      <c r="BD46" s="59">
        <f t="shared" si="109"/>
        <v>0</v>
      </c>
      <c r="BE46" s="59">
        <f t="shared" si="109"/>
        <v>0</v>
      </c>
      <c r="BF46" s="59">
        <f t="shared" si="109"/>
        <v>0</v>
      </c>
      <c r="BG46" s="59">
        <f t="shared" si="109"/>
        <v>0</v>
      </c>
      <c r="BH46" s="59">
        <f t="shared" si="109"/>
        <v>0</v>
      </c>
      <c r="BI46" s="59">
        <f t="shared" si="109"/>
        <v>0</v>
      </c>
    </row>
    <row r="47" spans="1:61" s="59" customFormat="1">
      <c r="A47" s="86"/>
      <c r="B47" s="92"/>
      <c r="C47" s="92"/>
      <c r="D47" s="88"/>
      <c r="E47" s="134" t="s">
        <v>209</v>
      </c>
      <c r="G47" s="59" t="s">
        <v>194</v>
      </c>
      <c r="H47" s="59">
        <f xml:space="preserve"> SUM(J47:BH47)</f>
        <v>1</v>
      </c>
      <c r="J47" s="59">
        <f t="shared" ref="J47:S47" si="110" xml:space="preserve"> I46</f>
        <v>0</v>
      </c>
      <c r="K47" s="59">
        <f t="shared" si="110"/>
        <v>1</v>
      </c>
      <c r="L47" s="59">
        <f t="shared" si="110"/>
        <v>0</v>
      </c>
      <c r="M47" s="59">
        <f t="shared" si="110"/>
        <v>0</v>
      </c>
      <c r="N47" s="59">
        <f t="shared" si="110"/>
        <v>0</v>
      </c>
      <c r="O47" s="59">
        <f t="shared" si="110"/>
        <v>0</v>
      </c>
      <c r="P47" s="59">
        <f t="shared" si="110"/>
        <v>0</v>
      </c>
      <c r="Q47" s="59">
        <f t="shared" si="110"/>
        <v>0</v>
      </c>
      <c r="R47" s="59">
        <f t="shared" si="110"/>
        <v>0</v>
      </c>
      <c r="S47" s="59">
        <f t="shared" si="110"/>
        <v>0</v>
      </c>
      <c r="T47" s="59">
        <f t="shared" ref="T47" si="111" xml:space="preserve"> S46</f>
        <v>0</v>
      </c>
      <c r="U47" s="59">
        <f t="shared" ref="U47" si="112" xml:space="preserve"> T46</f>
        <v>0</v>
      </c>
      <c r="V47" s="59">
        <f t="shared" ref="V47" si="113" xml:space="preserve"> U46</f>
        <v>0</v>
      </c>
      <c r="W47" s="59">
        <f t="shared" ref="W47" si="114" xml:space="preserve"> V46</f>
        <v>0</v>
      </c>
      <c r="X47" s="59">
        <f t="shared" ref="X47" si="115" xml:space="preserve"> W46</f>
        <v>0</v>
      </c>
      <c r="Y47" s="59">
        <f t="shared" ref="Y47" si="116" xml:space="preserve"> X46</f>
        <v>0</v>
      </c>
      <c r="Z47" s="59">
        <f t="shared" ref="Z47" si="117" xml:space="preserve"> Y46</f>
        <v>0</v>
      </c>
      <c r="AA47" s="59">
        <f t="shared" ref="AA47" si="118" xml:space="preserve"> Z46</f>
        <v>0</v>
      </c>
      <c r="AB47" s="59">
        <f t="shared" ref="AB47" si="119" xml:space="preserve"> AA46</f>
        <v>0</v>
      </c>
      <c r="AC47" s="59">
        <f t="shared" ref="AC47" si="120" xml:space="preserve"> AB46</f>
        <v>0</v>
      </c>
      <c r="AD47" s="59">
        <f t="shared" ref="AD47" si="121" xml:space="preserve"> AC46</f>
        <v>0</v>
      </c>
      <c r="AE47" s="59">
        <f t="shared" ref="AE47" si="122" xml:space="preserve"> AD46</f>
        <v>0</v>
      </c>
      <c r="AF47" s="59">
        <f t="shared" ref="AF47" si="123" xml:space="preserve"> AE46</f>
        <v>0</v>
      </c>
      <c r="AG47" s="59">
        <f t="shared" ref="AG47" si="124" xml:space="preserve"> AF46</f>
        <v>0</v>
      </c>
      <c r="AH47" s="59">
        <f t="shared" ref="AH47" si="125" xml:space="preserve"> AG46</f>
        <v>0</v>
      </c>
      <c r="AI47" s="59">
        <f t="shared" ref="AI47" si="126" xml:space="preserve"> AH46</f>
        <v>0</v>
      </c>
      <c r="AJ47" s="59">
        <f t="shared" ref="AJ47" si="127" xml:space="preserve"> AI46</f>
        <v>0</v>
      </c>
      <c r="AK47" s="59">
        <f t="shared" ref="AK47" si="128" xml:space="preserve"> AJ46</f>
        <v>0</v>
      </c>
      <c r="AL47" s="59">
        <f t="shared" ref="AL47" si="129" xml:space="preserve"> AK46</f>
        <v>0</v>
      </c>
      <c r="AM47" s="59">
        <f t="shared" ref="AM47" si="130" xml:space="preserve"> AL46</f>
        <v>0</v>
      </c>
      <c r="AN47" s="59">
        <f t="shared" ref="AN47" si="131" xml:space="preserve"> AM46</f>
        <v>0</v>
      </c>
      <c r="AO47" s="59">
        <f t="shared" ref="AO47" si="132" xml:space="preserve"> AN46</f>
        <v>0</v>
      </c>
      <c r="AP47" s="59">
        <f t="shared" ref="AP47" si="133" xml:space="preserve"> AO46</f>
        <v>0</v>
      </c>
      <c r="AQ47" s="59">
        <f t="shared" ref="AQ47" si="134" xml:space="preserve"> AP46</f>
        <v>0</v>
      </c>
      <c r="AR47" s="59">
        <f t="shared" ref="AR47" si="135" xml:space="preserve"> AQ46</f>
        <v>0</v>
      </c>
      <c r="AS47" s="59">
        <f t="shared" ref="AS47" si="136" xml:space="preserve"> AR46</f>
        <v>0</v>
      </c>
      <c r="AT47" s="59">
        <f t="shared" ref="AT47" si="137" xml:space="preserve"> AS46</f>
        <v>0</v>
      </c>
      <c r="AU47" s="59">
        <f t="shared" ref="AU47" si="138" xml:space="preserve"> AT46</f>
        <v>0</v>
      </c>
      <c r="AV47" s="59">
        <f t="shared" ref="AV47" si="139" xml:space="preserve"> AU46</f>
        <v>0</v>
      </c>
      <c r="AW47" s="59">
        <f t="shared" ref="AW47" si="140" xml:space="preserve"> AV46</f>
        <v>0</v>
      </c>
      <c r="AX47" s="59">
        <f t="shared" ref="AX47" si="141" xml:space="preserve"> AW46</f>
        <v>0</v>
      </c>
      <c r="AY47" s="59">
        <f t="shared" ref="AY47" si="142" xml:space="preserve"> AX46</f>
        <v>0</v>
      </c>
      <c r="AZ47" s="59">
        <f t="shared" ref="AZ47" si="143" xml:space="preserve"> AY46</f>
        <v>0</v>
      </c>
      <c r="BA47" s="59">
        <f t="shared" ref="BA47" si="144" xml:space="preserve"> AZ46</f>
        <v>0</v>
      </c>
      <c r="BB47" s="59">
        <f t="shared" ref="BB47" si="145" xml:space="preserve"> BA46</f>
        <v>0</v>
      </c>
      <c r="BC47" s="59">
        <f t="shared" ref="BC47" si="146" xml:space="preserve"> BB46</f>
        <v>0</v>
      </c>
      <c r="BD47" s="59">
        <f t="shared" ref="BD47" si="147" xml:space="preserve"> BC46</f>
        <v>0</v>
      </c>
      <c r="BE47" s="59">
        <f t="shared" ref="BE47" si="148" xml:space="preserve"> BD46</f>
        <v>0</v>
      </c>
      <c r="BF47" s="59">
        <f t="shared" ref="BF47" si="149" xml:space="preserve"> BE46</f>
        <v>0</v>
      </c>
      <c r="BG47" s="59">
        <f t="shared" ref="BG47" si="150" xml:space="preserve"> BF46</f>
        <v>0</v>
      </c>
      <c r="BH47" s="59">
        <f t="shared" ref="BH47" si="151" xml:space="preserve"> BG46</f>
        <v>0</v>
      </c>
      <c r="BI47" s="59">
        <f t="shared" ref="BI47" si="152" xml:space="preserve"> BH46</f>
        <v>0</v>
      </c>
    </row>
    <row r="48" spans="1:61" s="59" customFormat="1">
      <c r="A48" s="86"/>
      <c r="B48" s="92"/>
      <c r="C48" s="92"/>
      <c r="D48" s="88"/>
      <c r="E48" s="134"/>
    </row>
    <row r="49" spans="1:85" s="45" customFormat="1">
      <c r="A49" s="105"/>
      <c r="B49" s="120"/>
      <c r="C49" s="120"/>
      <c r="D49" s="121"/>
      <c r="E49" s="140" t="str">
        <f>InpCol!E$24</f>
        <v>Last forecast date</v>
      </c>
      <c r="F49" s="45">
        <f>InpCol!F$24</f>
        <v>47573</v>
      </c>
      <c r="G49" s="45" t="str">
        <f>InpCol!G$24</f>
        <v>date</v>
      </c>
      <c r="H49" s="45">
        <f>InpCol!H$24</f>
        <v>0</v>
      </c>
      <c r="I49" s="45">
        <f>InpCol!I$24</f>
        <v>0</v>
      </c>
      <c r="J49" s="45">
        <f>InpCol!J$24</f>
        <v>0</v>
      </c>
      <c r="K49" s="45">
        <f>InpCol!K$24</f>
        <v>0</v>
      </c>
      <c r="L49" s="45">
        <f>InpCol!L$24</f>
        <v>0</v>
      </c>
      <c r="M49" s="45">
        <f>InpCol!M$24</f>
        <v>0</v>
      </c>
      <c r="N49" s="45">
        <f>InpCol!N$24</f>
        <v>0</v>
      </c>
      <c r="O49" s="45">
        <f>InpCol!O$24</f>
        <v>0</v>
      </c>
      <c r="P49" s="45">
        <f>InpCol!P$24</f>
        <v>0</v>
      </c>
      <c r="Q49" s="45">
        <f>InpCol!Q$24</f>
        <v>0</v>
      </c>
      <c r="R49" s="45">
        <f>InpCol!R$24</f>
        <v>0</v>
      </c>
      <c r="S49" s="45">
        <f>InpCol!S$24</f>
        <v>0</v>
      </c>
      <c r="T49" s="45">
        <f>InpCol!T$24</f>
        <v>0</v>
      </c>
      <c r="U49" s="45">
        <f>InpCol!U$24</f>
        <v>0</v>
      </c>
      <c r="V49" s="45">
        <f>InpCol!V$24</f>
        <v>0</v>
      </c>
      <c r="W49" s="45">
        <f>InpCol!W$24</f>
        <v>0</v>
      </c>
      <c r="X49" s="45">
        <f>InpCol!X$24</f>
        <v>0</v>
      </c>
      <c r="Y49" s="45">
        <f>InpCol!Y$24</f>
        <v>0</v>
      </c>
      <c r="Z49" s="45">
        <f>InpCol!Z$24</f>
        <v>0</v>
      </c>
      <c r="AA49" s="45">
        <f>InpCol!AA$24</f>
        <v>0</v>
      </c>
      <c r="AB49" s="45">
        <f>InpCol!AB$24</f>
        <v>0</v>
      </c>
      <c r="AC49" s="45">
        <f>InpCol!AC$24</f>
        <v>0</v>
      </c>
      <c r="AD49" s="45">
        <f>InpCol!AD$24</f>
        <v>0</v>
      </c>
      <c r="AE49" s="45">
        <f>InpCol!AE$24</f>
        <v>0</v>
      </c>
      <c r="AF49" s="45">
        <f>InpCol!AF$24</f>
        <v>0</v>
      </c>
      <c r="AG49" s="45">
        <f>InpCol!AG$24</f>
        <v>0</v>
      </c>
      <c r="AH49" s="45">
        <f>InpCol!AH$24</f>
        <v>0</v>
      </c>
      <c r="AI49" s="45">
        <f>InpCol!AI$24</f>
        <v>0</v>
      </c>
      <c r="AJ49" s="45">
        <f>InpCol!AJ$24</f>
        <v>0</v>
      </c>
      <c r="AK49" s="45">
        <f>InpCol!AK$24</f>
        <v>0</v>
      </c>
      <c r="AL49" s="45">
        <f>InpCol!AL$24</f>
        <v>0</v>
      </c>
      <c r="AM49" s="45">
        <f>InpCol!AM$24</f>
        <v>0</v>
      </c>
      <c r="AN49" s="45">
        <f>InpCol!AN$24</f>
        <v>0</v>
      </c>
      <c r="AO49" s="45">
        <f>InpCol!AO$24</f>
        <v>0</v>
      </c>
      <c r="AP49" s="45">
        <f>InpCol!AP$24</f>
        <v>0</v>
      </c>
      <c r="AQ49" s="45">
        <f>InpCol!AQ$24</f>
        <v>0</v>
      </c>
      <c r="AR49" s="45">
        <f>InpCol!AR$24</f>
        <v>0</v>
      </c>
      <c r="AS49" s="45">
        <f>InpCol!AS$24</f>
        <v>0</v>
      </c>
      <c r="AT49" s="45">
        <f>InpCol!AT$24</f>
        <v>0</v>
      </c>
      <c r="AU49" s="45">
        <f>InpCol!AU$24</f>
        <v>0</v>
      </c>
      <c r="AV49" s="45">
        <f>InpCol!AV$24</f>
        <v>0</v>
      </c>
      <c r="AW49" s="45">
        <f>InpCol!AW$24</f>
        <v>0</v>
      </c>
      <c r="AX49" s="45">
        <f>InpCol!AX$24</f>
        <v>0</v>
      </c>
      <c r="AY49" s="45">
        <f>InpCol!AY$24</f>
        <v>0</v>
      </c>
      <c r="AZ49" s="45">
        <f>InpCol!AZ$24</f>
        <v>0</v>
      </c>
      <c r="BA49" s="45">
        <f>InpCol!BA$24</f>
        <v>0</v>
      </c>
      <c r="BB49" s="45">
        <f>InpCol!BB$24</f>
        <v>0</v>
      </c>
      <c r="BC49" s="45">
        <f>InpCol!BC$24</f>
        <v>0</v>
      </c>
      <c r="BD49" s="45">
        <f>InpCol!BD$24</f>
        <v>0</v>
      </c>
      <c r="BE49" s="45">
        <f>InpCol!BE$24</f>
        <v>0</v>
      </c>
      <c r="BF49" s="45">
        <f>InpCol!BF$24</f>
        <v>0</v>
      </c>
      <c r="BG49" s="45">
        <f>InpCol!BG$24</f>
        <v>0</v>
      </c>
      <c r="BH49" s="45">
        <f>InpCol!BH$24</f>
        <v>0</v>
      </c>
      <c r="BI49" s="45">
        <f>InpCol!BI$24</f>
        <v>0</v>
      </c>
    </row>
    <row r="50" spans="1:85" s="59" customFormat="1">
      <c r="A50" s="86"/>
      <c r="B50" s="92"/>
      <c r="C50" s="92"/>
      <c r="D50" s="88"/>
      <c r="E50" s="143" t="str">
        <f t="shared" ref="E50:BI50" si="153" xml:space="preserve"> E$24</f>
        <v>Model Period END</v>
      </c>
      <c r="F50" s="124">
        <f t="shared" si="153"/>
        <v>0</v>
      </c>
      <c r="G50" s="124" t="str">
        <f t="shared" si="153"/>
        <v>date</v>
      </c>
      <c r="H50" s="124">
        <f t="shared" si="153"/>
        <v>0</v>
      </c>
      <c r="I50" s="125">
        <f t="shared" si="153"/>
        <v>0</v>
      </c>
      <c r="J50" s="124">
        <f t="shared" si="153"/>
        <v>43921</v>
      </c>
      <c r="K50" s="124">
        <f t="shared" si="153"/>
        <v>44286</v>
      </c>
      <c r="L50" s="124">
        <f t="shared" si="153"/>
        <v>44651</v>
      </c>
      <c r="M50" s="124">
        <f t="shared" si="153"/>
        <v>45016</v>
      </c>
      <c r="N50" s="124">
        <f t="shared" si="153"/>
        <v>45382</v>
      </c>
      <c r="O50" s="124">
        <f t="shared" si="153"/>
        <v>45747</v>
      </c>
      <c r="P50" s="124">
        <f t="shared" si="153"/>
        <v>46112</v>
      </c>
      <c r="Q50" s="124">
        <f t="shared" si="153"/>
        <v>46477</v>
      </c>
      <c r="R50" s="124">
        <f t="shared" si="153"/>
        <v>46843</v>
      </c>
      <c r="S50" s="124">
        <f t="shared" si="153"/>
        <v>47208</v>
      </c>
      <c r="T50" s="124">
        <f t="shared" si="153"/>
        <v>47573</v>
      </c>
      <c r="U50" s="124">
        <f t="shared" si="153"/>
        <v>47938</v>
      </c>
      <c r="V50" s="124">
        <f t="shared" si="153"/>
        <v>48304</v>
      </c>
      <c r="W50" s="124">
        <f t="shared" si="153"/>
        <v>48669</v>
      </c>
      <c r="X50" s="124">
        <f t="shared" si="153"/>
        <v>49034</v>
      </c>
      <c r="Y50" s="124">
        <f t="shared" si="153"/>
        <v>49399</v>
      </c>
      <c r="Z50" s="124">
        <f t="shared" si="153"/>
        <v>49765</v>
      </c>
      <c r="AA50" s="124">
        <f t="shared" si="153"/>
        <v>50130</v>
      </c>
      <c r="AB50" s="124">
        <f t="shared" si="153"/>
        <v>50495</v>
      </c>
      <c r="AC50" s="124">
        <f t="shared" si="153"/>
        <v>50860</v>
      </c>
      <c r="AD50" s="124">
        <f t="shared" si="153"/>
        <v>51226</v>
      </c>
      <c r="AE50" s="124">
        <f t="shared" si="153"/>
        <v>51591</v>
      </c>
      <c r="AF50" s="124">
        <f t="shared" si="153"/>
        <v>51956</v>
      </c>
      <c r="AG50" s="124">
        <f t="shared" si="153"/>
        <v>52321</v>
      </c>
      <c r="AH50" s="124">
        <f t="shared" si="153"/>
        <v>52687</v>
      </c>
      <c r="AI50" s="124">
        <f t="shared" si="153"/>
        <v>53052</v>
      </c>
      <c r="AJ50" s="124">
        <f t="shared" si="153"/>
        <v>53417</v>
      </c>
      <c r="AK50" s="124">
        <f t="shared" si="153"/>
        <v>53782</v>
      </c>
      <c r="AL50" s="124">
        <f t="shared" si="153"/>
        <v>54148</v>
      </c>
      <c r="AM50" s="124">
        <f t="shared" si="153"/>
        <v>54513</v>
      </c>
      <c r="AN50" s="124">
        <f t="shared" si="153"/>
        <v>54878</v>
      </c>
      <c r="AO50" s="124">
        <f t="shared" si="153"/>
        <v>55243</v>
      </c>
      <c r="AP50" s="124">
        <f t="shared" si="153"/>
        <v>55609</v>
      </c>
      <c r="AQ50" s="124">
        <f t="shared" si="153"/>
        <v>55974</v>
      </c>
      <c r="AR50" s="124">
        <f t="shared" si="153"/>
        <v>56339</v>
      </c>
      <c r="AS50" s="124">
        <f t="shared" si="153"/>
        <v>56704</v>
      </c>
      <c r="AT50" s="124">
        <f t="shared" si="153"/>
        <v>57070</v>
      </c>
      <c r="AU50" s="124">
        <f t="shared" si="153"/>
        <v>57435</v>
      </c>
      <c r="AV50" s="124">
        <f t="shared" si="153"/>
        <v>57800</v>
      </c>
      <c r="AW50" s="124">
        <f t="shared" si="153"/>
        <v>58165</v>
      </c>
      <c r="AX50" s="124">
        <f t="shared" si="153"/>
        <v>58531</v>
      </c>
      <c r="AY50" s="124">
        <f t="shared" si="153"/>
        <v>58896</v>
      </c>
      <c r="AZ50" s="124">
        <f t="shared" si="153"/>
        <v>59261</v>
      </c>
      <c r="BA50" s="124">
        <f t="shared" si="153"/>
        <v>59626</v>
      </c>
      <c r="BB50" s="124">
        <f t="shared" si="153"/>
        <v>59992</v>
      </c>
      <c r="BC50" s="124">
        <f t="shared" si="153"/>
        <v>60357</v>
      </c>
      <c r="BD50" s="124">
        <f t="shared" si="153"/>
        <v>60722</v>
      </c>
      <c r="BE50" s="124">
        <f t="shared" si="153"/>
        <v>61087</v>
      </c>
      <c r="BF50" s="124">
        <f t="shared" si="153"/>
        <v>61453</v>
      </c>
      <c r="BG50" s="124">
        <f t="shared" si="153"/>
        <v>61818</v>
      </c>
      <c r="BH50" s="124">
        <f t="shared" si="153"/>
        <v>62183</v>
      </c>
      <c r="BI50" s="124">
        <f t="shared" si="153"/>
        <v>62548</v>
      </c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</row>
    <row r="51" spans="1:85" s="59" customFormat="1">
      <c r="A51" s="86"/>
      <c r="B51" s="92"/>
      <c r="C51" s="92"/>
      <c r="D51" s="88"/>
      <c r="E51" s="136" t="s">
        <v>210</v>
      </c>
      <c r="G51" s="59" t="s">
        <v>194</v>
      </c>
      <c r="H51" s="59">
        <f xml:space="preserve"> SUM(J51:BH51)</f>
        <v>1</v>
      </c>
      <c r="J51" s="59">
        <f t="shared" ref="J51:S51" si="154" xml:space="preserve"> IF(AND($F49 &gt; I50, $F49 &lt;= J50), 1, 0)</f>
        <v>0</v>
      </c>
      <c r="K51" s="59">
        <f t="shared" si="154"/>
        <v>0</v>
      </c>
      <c r="L51" s="59">
        <f t="shared" si="154"/>
        <v>0</v>
      </c>
      <c r="M51" s="59">
        <f t="shared" si="154"/>
        <v>0</v>
      </c>
      <c r="N51" s="59">
        <f t="shared" si="154"/>
        <v>0</v>
      </c>
      <c r="O51" s="59">
        <f t="shared" si="154"/>
        <v>0</v>
      </c>
      <c r="P51" s="59">
        <f t="shared" si="154"/>
        <v>0</v>
      </c>
      <c r="Q51" s="59">
        <f t="shared" si="154"/>
        <v>0</v>
      </c>
      <c r="R51" s="59">
        <f t="shared" si="154"/>
        <v>0</v>
      </c>
      <c r="S51" s="59">
        <f t="shared" si="154"/>
        <v>0</v>
      </c>
      <c r="T51" s="59">
        <f t="shared" ref="T51" si="155" xml:space="preserve"> IF(AND($F49 &gt; S50, $F49 &lt;= T50), 1, 0)</f>
        <v>1</v>
      </c>
      <c r="U51" s="59">
        <f t="shared" ref="U51" si="156" xml:space="preserve"> IF(AND($F49 &gt; T50, $F49 &lt;= U50), 1, 0)</f>
        <v>0</v>
      </c>
      <c r="V51" s="59">
        <f t="shared" ref="V51" si="157" xml:space="preserve"> IF(AND($F49 &gt; U50, $F49 &lt;= V50), 1, 0)</f>
        <v>0</v>
      </c>
      <c r="W51" s="59">
        <f t="shared" ref="W51" si="158" xml:space="preserve"> IF(AND($F49 &gt; V50, $F49 &lt;= W50), 1, 0)</f>
        <v>0</v>
      </c>
      <c r="X51" s="59">
        <f t="shared" ref="X51" si="159" xml:space="preserve"> IF(AND($F49 &gt; W50, $F49 &lt;= X50), 1, 0)</f>
        <v>0</v>
      </c>
      <c r="Y51" s="59">
        <f t="shared" ref="Y51" si="160" xml:space="preserve"> IF(AND($F49 &gt; X50, $F49 &lt;= Y50), 1, 0)</f>
        <v>0</v>
      </c>
      <c r="Z51" s="59">
        <f t="shared" ref="Z51" si="161" xml:space="preserve"> IF(AND($F49 &gt; Y50, $F49 &lt;= Z50), 1, 0)</f>
        <v>0</v>
      </c>
      <c r="AA51" s="59">
        <f t="shared" ref="AA51" si="162" xml:space="preserve"> IF(AND($F49 &gt; Z50, $F49 &lt;= AA50), 1, 0)</f>
        <v>0</v>
      </c>
      <c r="AB51" s="59">
        <f t="shared" ref="AB51" si="163" xml:space="preserve"> IF(AND($F49 &gt; AA50, $F49 &lt;= AB50), 1, 0)</f>
        <v>0</v>
      </c>
      <c r="AC51" s="59">
        <f t="shared" ref="AC51" si="164" xml:space="preserve"> IF(AND($F49 &gt; AB50, $F49 &lt;= AC50), 1, 0)</f>
        <v>0</v>
      </c>
      <c r="AD51" s="59">
        <f t="shared" ref="AD51" si="165" xml:space="preserve"> IF(AND($F49 &gt; AC50, $F49 &lt;= AD50), 1, 0)</f>
        <v>0</v>
      </c>
      <c r="AE51" s="59">
        <f t="shared" ref="AE51" si="166" xml:space="preserve"> IF(AND($F49 &gt; AD50, $F49 &lt;= AE50), 1, 0)</f>
        <v>0</v>
      </c>
      <c r="AF51" s="59">
        <f t="shared" ref="AF51" si="167" xml:space="preserve"> IF(AND($F49 &gt; AE50, $F49 &lt;= AF50), 1, 0)</f>
        <v>0</v>
      </c>
      <c r="AG51" s="59">
        <f t="shared" ref="AG51" si="168" xml:space="preserve"> IF(AND($F49 &gt; AF50, $F49 &lt;= AG50), 1, 0)</f>
        <v>0</v>
      </c>
      <c r="AH51" s="59">
        <f t="shared" ref="AH51" si="169" xml:space="preserve"> IF(AND($F49 &gt; AG50, $F49 &lt;= AH50), 1, 0)</f>
        <v>0</v>
      </c>
      <c r="AI51" s="59">
        <f t="shared" ref="AI51" si="170" xml:space="preserve"> IF(AND($F49 &gt; AH50, $F49 &lt;= AI50), 1, 0)</f>
        <v>0</v>
      </c>
      <c r="AJ51" s="59">
        <f t="shared" ref="AJ51" si="171" xml:space="preserve"> IF(AND($F49 &gt; AI50, $F49 &lt;= AJ50), 1, 0)</f>
        <v>0</v>
      </c>
      <c r="AK51" s="59">
        <f t="shared" ref="AK51" si="172" xml:space="preserve"> IF(AND($F49 &gt; AJ50, $F49 &lt;= AK50), 1, 0)</f>
        <v>0</v>
      </c>
      <c r="AL51" s="59">
        <f t="shared" ref="AL51" si="173" xml:space="preserve"> IF(AND($F49 &gt; AK50, $F49 &lt;= AL50), 1, 0)</f>
        <v>0</v>
      </c>
      <c r="AM51" s="59">
        <f t="shared" ref="AM51" si="174" xml:space="preserve"> IF(AND($F49 &gt; AL50, $F49 &lt;= AM50), 1, 0)</f>
        <v>0</v>
      </c>
      <c r="AN51" s="59">
        <f t="shared" ref="AN51" si="175" xml:space="preserve"> IF(AND($F49 &gt; AM50, $F49 &lt;= AN50), 1, 0)</f>
        <v>0</v>
      </c>
      <c r="AO51" s="59">
        <f t="shared" ref="AO51" si="176" xml:space="preserve"> IF(AND($F49 &gt; AN50, $F49 &lt;= AO50), 1, 0)</f>
        <v>0</v>
      </c>
      <c r="AP51" s="59">
        <f t="shared" ref="AP51" si="177" xml:space="preserve"> IF(AND($F49 &gt; AO50, $F49 &lt;= AP50), 1, 0)</f>
        <v>0</v>
      </c>
      <c r="AQ51" s="59">
        <f t="shared" ref="AQ51" si="178" xml:space="preserve"> IF(AND($F49 &gt; AP50, $F49 &lt;= AQ50), 1, 0)</f>
        <v>0</v>
      </c>
      <c r="AR51" s="59">
        <f t="shared" ref="AR51" si="179" xml:space="preserve"> IF(AND($F49 &gt; AQ50, $F49 &lt;= AR50), 1, 0)</f>
        <v>0</v>
      </c>
      <c r="AS51" s="59">
        <f t="shared" ref="AS51" si="180" xml:space="preserve"> IF(AND($F49 &gt; AR50, $F49 &lt;= AS50), 1, 0)</f>
        <v>0</v>
      </c>
      <c r="AT51" s="59">
        <f t="shared" ref="AT51" si="181" xml:space="preserve"> IF(AND($F49 &gt; AS50, $F49 &lt;= AT50), 1, 0)</f>
        <v>0</v>
      </c>
      <c r="AU51" s="59">
        <f t="shared" ref="AU51" si="182" xml:space="preserve"> IF(AND($F49 &gt; AT50, $F49 &lt;= AU50), 1, 0)</f>
        <v>0</v>
      </c>
      <c r="AV51" s="59">
        <f t="shared" ref="AV51" si="183" xml:space="preserve"> IF(AND($F49 &gt; AU50, $F49 &lt;= AV50), 1, 0)</f>
        <v>0</v>
      </c>
      <c r="AW51" s="59">
        <f t="shared" ref="AW51" si="184" xml:space="preserve"> IF(AND($F49 &gt; AV50, $F49 &lt;= AW50), 1, 0)</f>
        <v>0</v>
      </c>
      <c r="AX51" s="59">
        <f t="shared" ref="AX51" si="185" xml:space="preserve"> IF(AND($F49 &gt; AW50, $F49 &lt;= AX50), 1, 0)</f>
        <v>0</v>
      </c>
      <c r="AY51" s="59">
        <f t="shared" ref="AY51" si="186" xml:space="preserve"> IF(AND($F49 &gt; AX50, $F49 &lt;= AY50), 1, 0)</f>
        <v>0</v>
      </c>
      <c r="AZ51" s="59">
        <f t="shared" ref="AZ51" si="187" xml:space="preserve"> IF(AND($F49 &gt; AY50, $F49 &lt;= AZ50), 1, 0)</f>
        <v>0</v>
      </c>
      <c r="BA51" s="59">
        <f t="shared" ref="BA51" si="188" xml:space="preserve"> IF(AND($F49 &gt; AZ50, $F49 &lt;= BA50), 1, 0)</f>
        <v>0</v>
      </c>
      <c r="BB51" s="59">
        <f t="shared" ref="BB51" si="189" xml:space="preserve"> IF(AND($F49 &gt; BA50, $F49 &lt;= BB50), 1, 0)</f>
        <v>0</v>
      </c>
      <c r="BC51" s="59">
        <f t="shared" ref="BC51" si="190" xml:space="preserve"> IF(AND($F49 &gt; BB50, $F49 &lt;= BC50), 1, 0)</f>
        <v>0</v>
      </c>
      <c r="BD51" s="59">
        <f t="shared" ref="BD51" si="191" xml:space="preserve"> IF(AND($F49 &gt; BC50, $F49 &lt;= BD50), 1, 0)</f>
        <v>0</v>
      </c>
      <c r="BE51" s="59">
        <f t="shared" ref="BE51" si="192" xml:space="preserve"> IF(AND($F49 &gt; BD50, $F49 &lt;= BE50), 1, 0)</f>
        <v>0</v>
      </c>
      <c r="BF51" s="59">
        <f t="shared" ref="BF51" si="193" xml:space="preserve"> IF(AND($F49 &gt; BE50, $F49 &lt;= BF50), 1, 0)</f>
        <v>0</v>
      </c>
      <c r="BG51" s="59">
        <f t="shared" ref="BG51" si="194" xml:space="preserve"> IF(AND($F49 &gt; BF50, $F49 &lt;= BG50), 1, 0)</f>
        <v>0</v>
      </c>
      <c r="BH51" s="59">
        <f t="shared" ref="BH51" si="195" xml:space="preserve"> IF(AND($F49 &gt; BG50, $F49 &lt;= BH50), 1, 0)</f>
        <v>0</v>
      </c>
      <c r="BI51" s="59">
        <f t="shared" ref="BI51" si="196" xml:space="preserve"> IF(AND($F49 &gt; BH50, $F49 &lt;= BI50), 1, 0)</f>
        <v>0</v>
      </c>
    </row>
    <row r="52" spans="1:85" s="59" customFormat="1">
      <c r="A52" s="86"/>
      <c r="B52" s="92"/>
      <c r="C52" s="92"/>
      <c r="D52" s="88"/>
      <c r="E52" s="136"/>
    </row>
    <row r="53" spans="1:85" s="59" customFormat="1">
      <c r="A53" s="86"/>
      <c r="B53" s="92"/>
      <c r="C53" s="92"/>
      <c r="D53" s="88"/>
      <c r="E53" s="136" t="str">
        <f t="shared" ref="E53:BI53" si="197" xml:space="preserve"> E$47</f>
        <v>1st Forecast Period Flag</v>
      </c>
      <c r="F53" s="62">
        <f t="shared" si="197"/>
        <v>0</v>
      </c>
      <c r="G53" s="62" t="str">
        <f t="shared" si="197"/>
        <v>flag</v>
      </c>
      <c r="H53" s="62">
        <f t="shared" si="197"/>
        <v>1</v>
      </c>
      <c r="I53" s="62">
        <f t="shared" si="197"/>
        <v>0</v>
      </c>
      <c r="J53" s="62">
        <f t="shared" si="197"/>
        <v>0</v>
      </c>
      <c r="K53" s="62">
        <f t="shared" si="197"/>
        <v>1</v>
      </c>
      <c r="L53" s="62">
        <f t="shared" si="197"/>
        <v>0</v>
      </c>
      <c r="M53" s="62">
        <f t="shared" si="197"/>
        <v>0</v>
      </c>
      <c r="N53" s="62">
        <f t="shared" si="197"/>
        <v>0</v>
      </c>
      <c r="O53" s="62">
        <f t="shared" si="197"/>
        <v>0</v>
      </c>
      <c r="P53" s="62">
        <f t="shared" si="197"/>
        <v>0</v>
      </c>
      <c r="Q53" s="62">
        <f t="shared" si="197"/>
        <v>0</v>
      </c>
      <c r="R53" s="62">
        <f t="shared" si="197"/>
        <v>0</v>
      </c>
      <c r="S53" s="62">
        <f t="shared" si="197"/>
        <v>0</v>
      </c>
      <c r="T53" s="62">
        <f t="shared" si="197"/>
        <v>0</v>
      </c>
      <c r="U53" s="62">
        <f t="shared" si="197"/>
        <v>0</v>
      </c>
      <c r="V53" s="62">
        <f t="shared" si="197"/>
        <v>0</v>
      </c>
      <c r="W53" s="62">
        <f t="shared" si="197"/>
        <v>0</v>
      </c>
      <c r="X53" s="62">
        <f t="shared" si="197"/>
        <v>0</v>
      </c>
      <c r="Y53" s="62">
        <f t="shared" si="197"/>
        <v>0</v>
      </c>
      <c r="Z53" s="62">
        <f t="shared" si="197"/>
        <v>0</v>
      </c>
      <c r="AA53" s="62">
        <f t="shared" si="197"/>
        <v>0</v>
      </c>
      <c r="AB53" s="62">
        <f t="shared" si="197"/>
        <v>0</v>
      </c>
      <c r="AC53" s="62">
        <f t="shared" si="197"/>
        <v>0</v>
      </c>
      <c r="AD53" s="62">
        <f t="shared" si="197"/>
        <v>0</v>
      </c>
      <c r="AE53" s="62">
        <f t="shared" si="197"/>
        <v>0</v>
      </c>
      <c r="AF53" s="62">
        <f t="shared" si="197"/>
        <v>0</v>
      </c>
      <c r="AG53" s="62">
        <f t="shared" si="197"/>
        <v>0</v>
      </c>
      <c r="AH53" s="62">
        <f t="shared" si="197"/>
        <v>0</v>
      </c>
      <c r="AI53" s="62">
        <f t="shared" si="197"/>
        <v>0</v>
      </c>
      <c r="AJ53" s="62">
        <f t="shared" si="197"/>
        <v>0</v>
      </c>
      <c r="AK53" s="62">
        <f t="shared" si="197"/>
        <v>0</v>
      </c>
      <c r="AL53" s="62">
        <f t="shared" si="197"/>
        <v>0</v>
      </c>
      <c r="AM53" s="62">
        <f t="shared" si="197"/>
        <v>0</v>
      </c>
      <c r="AN53" s="62">
        <f t="shared" si="197"/>
        <v>0</v>
      </c>
      <c r="AO53" s="62">
        <f t="shared" si="197"/>
        <v>0</v>
      </c>
      <c r="AP53" s="62">
        <f t="shared" si="197"/>
        <v>0</v>
      </c>
      <c r="AQ53" s="62">
        <f t="shared" si="197"/>
        <v>0</v>
      </c>
      <c r="AR53" s="62">
        <f t="shared" si="197"/>
        <v>0</v>
      </c>
      <c r="AS53" s="62">
        <f t="shared" si="197"/>
        <v>0</v>
      </c>
      <c r="AT53" s="62">
        <f t="shared" si="197"/>
        <v>0</v>
      </c>
      <c r="AU53" s="62">
        <f t="shared" si="197"/>
        <v>0</v>
      </c>
      <c r="AV53" s="62">
        <f t="shared" si="197"/>
        <v>0</v>
      </c>
      <c r="AW53" s="62">
        <f t="shared" si="197"/>
        <v>0</v>
      </c>
      <c r="AX53" s="62">
        <f t="shared" si="197"/>
        <v>0</v>
      </c>
      <c r="AY53" s="62">
        <f t="shared" si="197"/>
        <v>0</v>
      </c>
      <c r="AZ53" s="62">
        <f t="shared" si="197"/>
        <v>0</v>
      </c>
      <c r="BA53" s="62">
        <f t="shared" si="197"/>
        <v>0</v>
      </c>
      <c r="BB53" s="62">
        <f t="shared" si="197"/>
        <v>0</v>
      </c>
      <c r="BC53" s="62">
        <f t="shared" si="197"/>
        <v>0</v>
      </c>
      <c r="BD53" s="62">
        <f t="shared" si="197"/>
        <v>0</v>
      </c>
      <c r="BE53" s="62">
        <f t="shared" si="197"/>
        <v>0</v>
      </c>
      <c r="BF53" s="62">
        <f t="shared" si="197"/>
        <v>0</v>
      </c>
      <c r="BG53" s="62">
        <f t="shared" si="197"/>
        <v>0</v>
      </c>
      <c r="BH53" s="62">
        <f t="shared" si="197"/>
        <v>0</v>
      </c>
      <c r="BI53" s="62">
        <f t="shared" si="197"/>
        <v>0</v>
      </c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</row>
    <row r="54" spans="1:85" s="59" customFormat="1">
      <c r="A54" s="86"/>
      <c r="B54" s="92"/>
      <c r="C54" s="92"/>
      <c r="D54" s="88"/>
      <c r="E54" s="136" t="str">
        <f t="shared" ref="E54:BI54" si="198" xml:space="preserve"> E$51</f>
        <v>Last Forecast Period Flag</v>
      </c>
      <c r="F54" s="62">
        <f t="shared" si="198"/>
        <v>0</v>
      </c>
      <c r="G54" s="62" t="str">
        <f t="shared" si="198"/>
        <v>flag</v>
      </c>
      <c r="H54" s="62">
        <f t="shared" si="198"/>
        <v>1</v>
      </c>
      <c r="I54" s="13">
        <f t="shared" si="198"/>
        <v>0</v>
      </c>
      <c r="J54" s="62">
        <f t="shared" si="198"/>
        <v>0</v>
      </c>
      <c r="K54" s="62">
        <f t="shared" si="198"/>
        <v>0</v>
      </c>
      <c r="L54" s="62">
        <f t="shared" si="198"/>
        <v>0</v>
      </c>
      <c r="M54" s="62">
        <f t="shared" si="198"/>
        <v>0</v>
      </c>
      <c r="N54" s="62">
        <f t="shared" si="198"/>
        <v>0</v>
      </c>
      <c r="O54" s="62">
        <f t="shared" si="198"/>
        <v>0</v>
      </c>
      <c r="P54" s="62">
        <f t="shared" si="198"/>
        <v>0</v>
      </c>
      <c r="Q54" s="62">
        <f t="shared" si="198"/>
        <v>0</v>
      </c>
      <c r="R54" s="62">
        <f t="shared" si="198"/>
        <v>0</v>
      </c>
      <c r="S54" s="62">
        <f t="shared" si="198"/>
        <v>0</v>
      </c>
      <c r="T54" s="62">
        <f t="shared" si="198"/>
        <v>1</v>
      </c>
      <c r="U54" s="62">
        <f t="shared" si="198"/>
        <v>0</v>
      </c>
      <c r="V54" s="62">
        <f t="shared" si="198"/>
        <v>0</v>
      </c>
      <c r="W54" s="62">
        <f t="shared" si="198"/>
        <v>0</v>
      </c>
      <c r="X54" s="62">
        <f t="shared" si="198"/>
        <v>0</v>
      </c>
      <c r="Y54" s="62">
        <f t="shared" si="198"/>
        <v>0</v>
      </c>
      <c r="Z54" s="62">
        <f t="shared" si="198"/>
        <v>0</v>
      </c>
      <c r="AA54" s="62">
        <f t="shared" si="198"/>
        <v>0</v>
      </c>
      <c r="AB54" s="62">
        <f t="shared" si="198"/>
        <v>0</v>
      </c>
      <c r="AC54" s="62">
        <f t="shared" si="198"/>
        <v>0</v>
      </c>
      <c r="AD54" s="62">
        <f t="shared" si="198"/>
        <v>0</v>
      </c>
      <c r="AE54" s="62">
        <f t="shared" si="198"/>
        <v>0</v>
      </c>
      <c r="AF54" s="62">
        <f t="shared" si="198"/>
        <v>0</v>
      </c>
      <c r="AG54" s="62">
        <f t="shared" si="198"/>
        <v>0</v>
      </c>
      <c r="AH54" s="62">
        <f t="shared" si="198"/>
        <v>0</v>
      </c>
      <c r="AI54" s="62">
        <f t="shared" si="198"/>
        <v>0</v>
      </c>
      <c r="AJ54" s="62">
        <f t="shared" si="198"/>
        <v>0</v>
      </c>
      <c r="AK54" s="62">
        <f t="shared" si="198"/>
        <v>0</v>
      </c>
      <c r="AL54" s="62">
        <f t="shared" si="198"/>
        <v>0</v>
      </c>
      <c r="AM54" s="62">
        <f t="shared" si="198"/>
        <v>0</v>
      </c>
      <c r="AN54" s="62">
        <f t="shared" si="198"/>
        <v>0</v>
      </c>
      <c r="AO54" s="62">
        <f t="shared" si="198"/>
        <v>0</v>
      </c>
      <c r="AP54" s="62">
        <f t="shared" si="198"/>
        <v>0</v>
      </c>
      <c r="AQ54" s="62">
        <f t="shared" si="198"/>
        <v>0</v>
      </c>
      <c r="AR54" s="62">
        <f t="shared" si="198"/>
        <v>0</v>
      </c>
      <c r="AS54" s="62">
        <f t="shared" si="198"/>
        <v>0</v>
      </c>
      <c r="AT54" s="62">
        <f t="shared" si="198"/>
        <v>0</v>
      </c>
      <c r="AU54" s="62">
        <f t="shared" si="198"/>
        <v>0</v>
      </c>
      <c r="AV54" s="62">
        <f t="shared" si="198"/>
        <v>0</v>
      </c>
      <c r="AW54" s="62">
        <f t="shared" si="198"/>
        <v>0</v>
      </c>
      <c r="AX54" s="62">
        <f t="shared" si="198"/>
        <v>0</v>
      </c>
      <c r="AY54" s="62">
        <f t="shared" si="198"/>
        <v>0</v>
      </c>
      <c r="AZ54" s="62">
        <f t="shared" si="198"/>
        <v>0</v>
      </c>
      <c r="BA54" s="62">
        <f t="shared" si="198"/>
        <v>0</v>
      </c>
      <c r="BB54" s="62">
        <f t="shared" si="198"/>
        <v>0</v>
      </c>
      <c r="BC54" s="62">
        <f t="shared" si="198"/>
        <v>0</v>
      </c>
      <c r="BD54" s="62">
        <f t="shared" si="198"/>
        <v>0</v>
      </c>
      <c r="BE54" s="62">
        <f t="shared" si="198"/>
        <v>0</v>
      </c>
      <c r="BF54" s="62">
        <f t="shared" si="198"/>
        <v>0</v>
      </c>
      <c r="BG54" s="62">
        <f t="shared" si="198"/>
        <v>0</v>
      </c>
      <c r="BH54" s="62">
        <f t="shared" si="198"/>
        <v>0</v>
      </c>
      <c r="BI54" s="62">
        <f t="shared" si="198"/>
        <v>0</v>
      </c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</row>
    <row r="55" spans="1:85" s="47" customFormat="1">
      <c r="A55" s="86"/>
      <c r="B55" s="92"/>
      <c r="C55" s="92"/>
      <c r="D55" s="88"/>
      <c r="E55" s="139" t="s">
        <v>211</v>
      </c>
      <c r="G55" s="47" t="s">
        <v>194</v>
      </c>
      <c r="H55" s="47">
        <f xml:space="preserve"> SUM(J55:BH55)</f>
        <v>10</v>
      </c>
      <c r="I55" s="48"/>
      <c r="J55" s="47">
        <f t="shared" ref="J55:S55" si="199" xml:space="preserve"> J53 - I54 + I55</f>
        <v>0</v>
      </c>
      <c r="K55" s="47">
        <f t="shared" si="199"/>
        <v>1</v>
      </c>
      <c r="L55" s="47">
        <f t="shared" si="199"/>
        <v>1</v>
      </c>
      <c r="M55" s="47">
        <f t="shared" si="199"/>
        <v>1</v>
      </c>
      <c r="N55" s="47">
        <f t="shared" si="199"/>
        <v>1</v>
      </c>
      <c r="O55" s="47">
        <f t="shared" si="199"/>
        <v>1</v>
      </c>
      <c r="P55" s="47">
        <f t="shared" si="199"/>
        <v>1</v>
      </c>
      <c r="Q55" s="47">
        <f t="shared" si="199"/>
        <v>1</v>
      </c>
      <c r="R55" s="47">
        <f t="shared" si="199"/>
        <v>1</v>
      </c>
      <c r="S55" s="47">
        <f t="shared" si="199"/>
        <v>1</v>
      </c>
      <c r="T55" s="47">
        <f xml:space="preserve"> T53 - S54 + S55</f>
        <v>1</v>
      </c>
      <c r="U55" s="47">
        <f t="shared" ref="U55" si="200" xml:space="preserve"> U53 - T54 + T55</f>
        <v>0</v>
      </c>
      <c r="V55" s="47">
        <f t="shared" ref="V55" si="201" xml:space="preserve"> V53 - U54 + U55</f>
        <v>0</v>
      </c>
      <c r="W55" s="47">
        <f t="shared" ref="W55" si="202" xml:space="preserve"> W53 - V54 + V55</f>
        <v>0</v>
      </c>
      <c r="X55" s="47">
        <f t="shared" ref="X55" si="203" xml:space="preserve"> X53 - W54 + W55</f>
        <v>0</v>
      </c>
      <c r="Y55" s="47">
        <f t="shared" ref="Y55" si="204" xml:space="preserve"> Y53 - X54 + X55</f>
        <v>0</v>
      </c>
      <c r="Z55" s="47">
        <f t="shared" ref="Z55" si="205" xml:space="preserve"> Z53 - Y54 + Y55</f>
        <v>0</v>
      </c>
      <c r="AA55" s="47">
        <f t="shared" ref="AA55" si="206" xml:space="preserve"> AA53 - Z54 + Z55</f>
        <v>0</v>
      </c>
      <c r="AB55" s="47">
        <f t="shared" ref="AB55" si="207" xml:space="preserve"> AB53 - AA54 + AA55</f>
        <v>0</v>
      </c>
      <c r="AC55" s="47">
        <f t="shared" ref="AC55" si="208" xml:space="preserve"> AC53 - AB54 + AB55</f>
        <v>0</v>
      </c>
      <c r="AD55" s="47">
        <f t="shared" ref="AD55" si="209" xml:space="preserve"> AD53 - AC54 + AC55</f>
        <v>0</v>
      </c>
      <c r="AE55" s="47">
        <f t="shared" ref="AE55" si="210" xml:space="preserve"> AE53 - AD54 + AD55</f>
        <v>0</v>
      </c>
      <c r="AF55" s="47">
        <f t="shared" ref="AF55" si="211" xml:space="preserve"> AF53 - AE54 + AE55</f>
        <v>0</v>
      </c>
      <c r="AG55" s="47">
        <f t="shared" ref="AG55" si="212" xml:space="preserve"> AG53 - AF54 + AF55</f>
        <v>0</v>
      </c>
      <c r="AH55" s="47">
        <f t="shared" ref="AH55" si="213" xml:space="preserve"> AH53 - AG54 + AG55</f>
        <v>0</v>
      </c>
      <c r="AI55" s="47">
        <f t="shared" ref="AI55" si="214" xml:space="preserve"> AI53 - AH54 + AH55</f>
        <v>0</v>
      </c>
      <c r="AJ55" s="47">
        <f t="shared" ref="AJ55" si="215" xml:space="preserve"> AJ53 - AI54 + AI55</f>
        <v>0</v>
      </c>
      <c r="AK55" s="47">
        <f t="shared" ref="AK55" si="216" xml:space="preserve"> AK53 - AJ54 + AJ55</f>
        <v>0</v>
      </c>
      <c r="AL55" s="47">
        <f t="shared" ref="AL55" si="217" xml:space="preserve"> AL53 - AK54 + AK55</f>
        <v>0</v>
      </c>
      <c r="AM55" s="47">
        <f t="shared" ref="AM55" si="218" xml:space="preserve"> AM53 - AL54 + AL55</f>
        <v>0</v>
      </c>
      <c r="AN55" s="47">
        <f t="shared" ref="AN55" si="219" xml:space="preserve"> AN53 - AM54 + AM55</f>
        <v>0</v>
      </c>
      <c r="AO55" s="47">
        <f t="shared" ref="AO55" si="220" xml:space="preserve"> AO53 - AN54 + AN55</f>
        <v>0</v>
      </c>
      <c r="AP55" s="47">
        <f t="shared" ref="AP55" si="221" xml:space="preserve"> AP53 - AO54 + AO55</f>
        <v>0</v>
      </c>
      <c r="AQ55" s="47">
        <f t="shared" ref="AQ55" si="222" xml:space="preserve"> AQ53 - AP54 + AP55</f>
        <v>0</v>
      </c>
      <c r="AR55" s="47">
        <f t="shared" ref="AR55" si="223" xml:space="preserve"> AR53 - AQ54 + AQ55</f>
        <v>0</v>
      </c>
      <c r="AS55" s="47">
        <f t="shared" ref="AS55" si="224" xml:space="preserve"> AS53 - AR54 + AR55</f>
        <v>0</v>
      </c>
      <c r="AT55" s="47">
        <f t="shared" ref="AT55" si="225" xml:space="preserve"> AT53 - AS54 + AS55</f>
        <v>0</v>
      </c>
      <c r="AU55" s="47">
        <f t="shared" ref="AU55" si="226" xml:space="preserve"> AU53 - AT54 + AT55</f>
        <v>0</v>
      </c>
      <c r="AV55" s="47">
        <f t="shared" ref="AV55" si="227" xml:space="preserve"> AV53 - AU54 + AU55</f>
        <v>0</v>
      </c>
      <c r="AW55" s="47">
        <f t="shared" ref="AW55" si="228" xml:space="preserve"> AW53 - AV54 + AV55</f>
        <v>0</v>
      </c>
      <c r="AX55" s="47">
        <f t="shared" ref="AX55" si="229" xml:space="preserve"> AX53 - AW54 + AW55</f>
        <v>0</v>
      </c>
      <c r="AY55" s="47">
        <f t="shared" ref="AY55" si="230" xml:space="preserve"> AY53 - AX54 + AX55</f>
        <v>0</v>
      </c>
      <c r="AZ55" s="47">
        <f t="shared" ref="AZ55" si="231" xml:space="preserve"> AZ53 - AY54 + AY55</f>
        <v>0</v>
      </c>
      <c r="BA55" s="47">
        <f t="shared" ref="BA55" si="232" xml:space="preserve"> BA53 - AZ54 + AZ55</f>
        <v>0</v>
      </c>
      <c r="BB55" s="47">
        <f t="shared" ref="BB55" si="233" xml:space="preserve"> BB53 - BA54 + BA55</f>
        <v>0</v>
      </c>
      <c r="BC55" s="47">
        <f t="shared" ref="BC55" si="234" xml:space="preserve"> BC53 - BB54 + BB55</f>
        <v>0</v>
      </c>
      <c r="BD55" s="47">
        <f t="shared" ref="BD55" si="235" xml:space="preserve"> BD53 - BC54 + BC55</f>
        <v>0</v>
      </c>
      <c r="BE55" s="47">
        <f t="shared" ref="BE55" si="236" xml:space="preserve"> BE53 - BD54 + BD55</f>
        <v>0</v>
      </c>
      <c r="BF55" s="47">
        <f t="shared" ref="BF55" si="237" xml:space="preserve"> BF53 - BE54 + BE55</f>
        <v>0</v>
      </c>
      <c r="BG55" s="47">
        <f t="shared" ref="BG55" si="238" xml:space="preserve"> BG53 - BF54 + BF55</f>
        <v>0</v>
      </c>
      <c r="BH55" s="47">
        <f t="shared" ref="BH55" si="239" xml:space="preserve"> BH53 - BG54 + BG55</f>
        <v>0</v>
      </c>
      <c r="BI55" s="47">
        <f t="shared" ref="BI55" si="240" xml:space="preserve"> BI53 - BH54 + BH55</f>
        <v>0</v>
      </c>
    </row>
    <row r="56" spans="1:85" s="62" customFormat="1">
      <c r="A56" s="96"/>
      <c r="B56" s="92"/>
      <c r="C56" s="92"/>
      <c r="D56" s="97"/>
      <c r="E56" s="136" t="s">
        <v>212</v>
      </c>
      <c r="F56" s="62">
        <f xml:space="preserve"> SUM(J55:BH55)</f>
        <v>10</v>
      </c>
      <c r="G56" s="62" t="s">
        <v>206</v>
      </c>
    </row>
    <row r="57" spans="1:85" s="62" customFormat="1">
      <c r="A57" s="96"/>
      <c r="B57" s="92"/>
      <c r="C57" s="92"/>
      <c r="D57" s="97"/>
      <c r="E57" s="136"/>
    </row>
    <row r="58" spans="1:85" s="62" customFormat="1">
      <c r="A58" s="96"/>
      <c r="B58" s="92"/>
      <c r="C58" s="92"/>
      <c r="D58" s="97"/>
      <c r="E58" s="136" t="str">
        <f t="shared" ref="E58:BI58" si="241" xml:space="preserve"> E$36</f>
        <v>Pre Forecast Period Flag</v>
      </c>
      <c r="F58" s="62">
        <f t="shared" si="241"/>
        <v>0</v>
      </c>
      <c r="G58" s="62" t="str">
        <f t="shared" si="241"/>
        <v>flag</v>
      </c>
      <c r="H58" s="62">
        <f t="shared" si="241"/>
        <v>1</v>
      </c>
      <c r="I58" s="62">
        <f t="shared" si="241"/>
        <v>0</v>
      </c>
      <c r="J58" s="62">
        <f t="shared" si="241"/>
        <v>1</v>
      </c>
      <c r="K58" s="62">
        <f t="shared" si="241"/>
        <v>0</v>
      </c>
      <c r="L58" s="62">
        <f t="shared" si="241"/>
        <v>0</v>
      </c>
      <c r="M58" s="62">
        <f t="shared" si="241"/>
        <v>0</v>
      </c>
      <c r="N58" s="62">
        <f t="shared" si="241"/>
        <v>0</v>
      </c>
      <c r="O58" s="62">
        <f t="shared" si="241"/>
        <v>0</v>
      </c>
      <c r="P58" s="62">
        <f t="shared" si="241"/>
        <v>0</v>
      </c>
      <c r="Q58" s="62">
        <f t="shared" si="241"/>
        <v>0</v>
      </c>
      <c r="R58" s="62">
        <f t="shared" si="241"/>
        <v>0</v>
      </c>
      <c r="S58" s="62">
        <f t="shared" si="241"/>
        <v>0</v>
      </c>
      <c r="T58" s="62">
        <f t="shared" si="241"/>
        <v>0</v>
      </c>
      <c r="U58" s="62">
        <f t="shared" si="241"/>
        <v>0</v>
      </c>
      <c r="V58" s="62">
        <f t="shared" si="241"/>
        <v>0</v>
      </c>
      <c r="W58" s="62">
        <f t="shared" si="241"/>
        <v>0</v>
      </c>
      <c r="X58" s="62">
        <f t="shared" si="241"/>
        <v>0</v>
      </c>
      <c r="Y58" s="62">
        <f t="shared" si="241"/>
        <v>0</v>
      </c>
      <c r="Z58" s="62">
        <f t="shared" si="241"/>
        <v>0</v>
      </c>
      <c r="AA58" s="62">
        <f t="shared" si="241"/>
        <v>0</v>
      </c>
      <c r="AB58" s="62">
        <f t="shared" si="241"/>
        <v>0</v>
      </c>
      <c r="AC58" s="62">
        <f t="shared" si="241"/>
        <v>0</v>
      </c>
      <c r="AD58" s="62">
        <f t="shared" si="241"/>
        <v>0</v>
      </c>
      <c r="AE58" s="62">
        <f t="shared" si="241"/>
        <v>0</v>
      </c>
      <c r="AF58" s="62">
        <f t="shared" si="241"/>
        <v>0</v>
      </c>
      <c r="AG58" s="62">
        <f t="shared" si="241"/>
        <v>0</v>
      </c>
      <c r="AH58" s="62">
        <f t="shared" si="241"/>
        <v>0</v>
      </c>
      <c r="AI58" s="62">
        <f t="shared" si="241"/>
        <v>0</v>
      </c>
      <c r="AJ58" s="62">
        <f t="shared" si="241"/>
        <v>0</v>
      </c>
      <c r="AK58" s="62">
        <f t="shared" si="241"/>
        <v>0</v>
      </c>
      <c r="AL58" s="62">
        <f t="shared" si="241"/>
        <v>0</v>
      </c>
      <c r="AM58" s="62">
        <f t="shared" si="241"/>
        <v>0</v>
      </c>
      <c r="AN58" s="62">
        <f t="shared" si="241"/>
        <v>0</v>
      </c>
      <c r="AO58" s="62">
        <f t="shared" si="241"/>
        <v>0</v>
      </c>
      <c r="AP58" s="62">
        <f t="shared" si="241"/>
        <v>0</v>
      </c>
      <c r="AQ58" s="62">
        <f t="shared" si="241"/>
        <v>0</v>
      </c>
      <c r="AR58" s="62">
        <f t="shared" si="241"/>
        <v>0</v>
      </c>
      <c r="AS58" s="62">
        <f t="shared" si="241"/>
        <v>0</v>
      </c>
      <c r="AT58" s="62">
        <f t="shared" si="241"/>
        <v>0</v>
      </c>
      <c r="AU58" s="62">
        <f t="shared" si="241"/>
        <v>0</v>
      </c>
      <c r="AV58" s="62">
        <f t="shared" si="241"/>
        <v>0</v>
      </c>
      <c r="AW58" s="62">
        <f t="shared" si="241"/>
        <v>0</v>
      </c>
      <c r="AX58" s="62">
        <f t="shared" si="241"/>
        <v>0</v>
      </c>
      <c r="AY58" s="62">
        <f t="shared" si="241"/>
        <v>0</v>
      </c>
      <c r="AZ58" s="62">
        <f t="shared" si="241"/>
        <v>0</v>
      </c>
      <c r="BA58" s="62">
        <f t="shared" si="241"/>
        <v>0</v>
      </c>
      <c r="BB58" s="62">
        <f t="shared" si="241"/>
        <v>0</v>
      </c>
      <c r="BC58" s="62">
        <f t="shared" si="241"/>
        <v>0</v>
      </c>
      <c r="BD58" s="62">
        <f t="shared" si="241"/>
        <v>0</v>
      </c>
      <c r="BE58" s="62">
        <f t="shared" si="241"/>
        <v>0</v>
      </c>
      <c r="BF58" s="62">
        <f t="shared" si="241"/>
        <v>0</v>
      </c>
      <c r="BG58" s="62">
        <f t="shared" si="241"/>
        <v>0</v>
      </c>
      <c r="BH58" s="62">
        <f t="shared" si="241"/>
        <v>0</v>
      </c>
      <c r="BI58" s="62">
        <f t="shared" si="241"/>
        <v>0</v>
      </c>
    </row>
    <row r="59" spans="1:85" s="62" customFormat="1">
      <c r="A59" s="96"/>
      <c r="B59" s="92"/>
      <c r="C59" s="92"/>
      <c r="D59" s="97"/>
      <c r="E59" s="136" t="str">
        <f t="shared" ref="E59:BI59" si="242" xml:space="preserve"> E$55</f>
        <v>Forecast Period Flag</v>
      </c>
      <c r="F59" s="62">
        <f t="shared" si="242"/>
        <v>0</v>
      </c>
      <c r="G59" s="62" t="str">
        <f t="shared" si="242"/>
        <v>flag</v>
      </c>
      <c r="H59" s="62">
        <f t="shared" si="242"/>
        <v>10</v>
      </c>
      <c r="I59" s="62">
        <f t="shared" si="242"/>
        <v>0</v>
      </c>
      <c r="J59" s="62">
        <f t="shared" si="242"/>
        <v>0</v>
      </c>
      <c r="K59" s="62">
        <f t="shared" si="242"/>
        <v>1</v>
      </c>
      <c r="L59" s="62">
        <f t="shared" si="242"/>
        <v>1</v>
      </c>
      <c r="M59" s="62">
        <f t="shared" si="242"/>
        <v>1</v>
      </c>
      <c r="N59" s="62">
        <f t="shared" si="242"/>
        <v>1</v>
      </c>
      <c r="O59" s="62">
        <f t="shared" si="242"/>
        <v>1</v>
      </c>
      <c r="P59" s="62">
        <f t="shared" si="242"/>
        <v>1</v>
      </c>
      <c r="Q59" s="62">
        <f t="shared" si="242"/>
        <v>1</v>
      </c>
      <c r="R59" s="62">
        <f t="shared" si="242"/>
        <v>1</v>
      </c>
      <c r="S59" s="62">
        <f t="shared" si="242"/>
        <v>1</v>
      </c>
      <c r="T59" s="62">
        <f t="shared" si="242"/>
        <v>1</v>
      </c>
      <c r="U59" s="62">
        <f t="shared" si="242"/>
        <v>0</v>
      </c>
      <c r="V59" s="62">
        <f t="shared" si="242"/>
        <v>0</v>
      </c>
      <c r="W59" s="62">
        <f t="shared" si="242"/>
        <v>0</v>
      </c>
      <c r="X59" s="62">
        <f t="shared" si="242"/>
        <v>0</v>
      </c>
      <c r="Y59" s="62">
        <f t="shared" si="242"/>
        <v>0</v>
      </c>
      <c r="Z59" s="62">
        <f t="shared" si="242"/>
        <v>0</v>
      </c>
      <c r="AA59" s="62">
        <f t="shared" si="242"/>
        <v>0</v>
      </c>
      <c r="AB59" s="62">
        <f t="shared" si="242"/>
        <v>0</v>
      </c>
      <c r="AC59" s="62">
        <f t="shared" si="242"/>
        <v>0</v>
      </c>
      <c r="AD59" s="62">
        <f t="shared" si="242"/>
        <v>0</v>
      </c>
      <c r="AE59" s="62">
        <f t="shared" si="242"/>
        <v>0</v>
      </c>
      <c r="AF59" s="62">
        <f t="shared" si="242"/>
        <v>0</v>
      </c>
      <c r="AG59" s="62">
        <f t="shared" si="242"/>
        <v>0</v>
      </c>
      <c r="AH59" s="62">
        <f t="shared" si="242"/>
        <v>0</v>
      </c>
      <c r="AI59" s="62">
        <f t="shared" si="242"/>
        <v>0</v>
      </c>
      <c r="AJ59" s="62">
        <f t="shared" si="242"/>
        <v>0</v>
      </c>
      <c r="AK59" s="62">
        <f t="shared" si="242"/>
        <v>0</v>
      </c>
      <c r="AL59" s="62">
        <f t="shared" si="242"/>
        <v>0</v>
      </c>
      <c r="AM59" s="62">
        <f t="shared" si="242"/>
        <v>0</v>
      </c>
      <c r="AN59" s="62">
        <f t="shared" si="242"/>
        <v>0</v>
      </c>
      <c r="AO59" s="62">
        <f t="shared" si="242"/>
        <v>0</v>
      </c>
      <c r="AP59" s="62">
        <f t="shared" si="242"/>
        <v>0</v>
      </c>
      <c r="AQ59" s="62">
        <f t="shared" si="242"/>
        <v>0</v>
      </c>
      <c r="AR59" s="62">
        <f t="shared" si="242"/>
        <v>0</v>
      </c>
      <c r="AS59" s="62">
        <f t="shared" si="242"/>
        <v>0</v>
      </c>
      <c r="AT59" s="62">
        <f t="shared" si="242"/>
        <v>0</v>
      </c>
      <c r="AU59" s="62">
        <f t="shared" si="242"/>
        <v>0</v>
      </c>
      <c r="AV59" s="62">
        <f t="shared" si="242"/>
        <v>0</v>
      </c>
      <c r="AW59" s="62">
        <f t="shared" si="242"/>
        <v>0</v>
      </c>
      <c r="AX59" s="62">
        <f t="shared" si="242"/>
        <v>0</v>
      </c>
      <c r="AY59" s="62">
        <f t="shared" si="242"/>
        <v>0</v>
      </c>
      <c r="AZ59" s="62">
        <f t="shared" si="242"/>
        <v>0</v>
      </c>
      <c r="BA59" s="62">
        <f t="shared" si="242"/>
        <v>0</v>
      </c>
      <c r="BB59" s="62">
        <f t="shared" si="242"/>
        <v>0</v>
      </c>
      <c r="BC59" s="62">
        <f t="shared" si="242"/>
        <v>0</v>
      </c>
      <c r="BD59" s="62">
        <f t="shared" si="242"/>
        <v>0</v>
      </c>
      <c r="BE59" s="62">
        <f t="shared" si="242"/>
        <v>0</v>
      </c>
      <c r="BF59" s="62">
        <f t="shared" si="242"/>
        <v>0</v>
      </c>
      <c r="BG59" s="62">
        <f t="shared" si="242"/>
        <v>0</v>
      </c>
      <c r="BH59" s="62">
        <f t="shared" si="242"/>
        <v>0</v>
      </c>
      <c r="BI59" s="62">
        <f t="shared" si="242"/>
        <v>0</v>
      </c>
    </row>
    <row r="60" spans="1:85" s="62" customFormat="1">
      <c r="A60" s="96"/>
      <c r="B60" s="92"/>
      <c r="C60" s="92"/>
      <c r="D60" s="97"/>
      <c r="E60" s="136" t="s">
        <v>213</v>
      </c>
      <c r="G60" s="62" t="s">
        <v>194</v>
      </c>
      <c r="J60" s="62" t="str">
        <f t="shared" ref="J60:S60" si="243" xml:space="preserve"> IF(J58 = 1, "Pre Fcst", IF(J59 = 1, "Forecast", "Post-Fcst"))</f>
        <v>Pre Fcst</v>
      </c>
      <c r="K60" s="62" t="str">
        <f t="shared" si="243"/>
        <v>Forecast</v>
      </c>
      <c r="L60" s="62" t="str">
        <f t="shared" si="243"/>
        <v>Forecast</v>
      </c>
      <c r="M60" s="62" t="str">
        <f t="shared" si="243"/>
        <v>Forecast</v>
      </c>
      <c r="N60" s="62" t="str">
        <f t="shared" si="243"/>
        <v>Forecast</v>
      </c>
      <c r="O60" s="62" t="str">
        <f t="shared" si="243"/>
        <v>Forecast</v>
      </c>
      <c r="P60" s="62" t="str">
        <f t="shared" si="243"/>
        <v>Forecast</v>
      </c>
      <c r="Q60" s="62" t="str">
        <f t="shared" si="243"/>
        <v>Forecast</v>
      </c>
      <c r="R60" s="62" t="str">
        <f t="shared" si="243"/>
        <v>Forecast</v>
      </c>
      <c r="S60" s="62" t="str">
        <f t="shared" si="243"/>
        <v>Forecast</v>
      </c>
      <c r="T60" s="62" t="str">
        <f xml:space="preserve"> IF(T58 = 1, "Pre Fcst", IF(T59 = 1, "Forecast", "Post-Fcst"))</f>
        <v>Forecast</v>
      </c>
      <c r="U60" s="62" t="str">
        <f t="shared" ref="U60:AT60" si="244" xml:space="preserve"> IF(U58 = 1, "Pre Fcst", IF(U59 = 1, "Forecast", "Post-Fcst"))</f>
        <v>Post-Fcst</v>
      </c>
      <c r="V60" s="62" t="str">
        <f t="shared" si="244"/>
        <v>Post-Fcst</v>
      </c>
      <c r="W60" s="62" t="str">
        <f t="shared" si="244"/>
        <v>Post-Fcst</v>
      </c>
      <c r="X60" s="62" t="str">
        <f t="shared" si="244"/>
        <v>Post-Fcst</v>
      </c>
      <c r="Y60" s="62" t="str">
        <f t="shared" si="244"/>
        <v>Post-Fcst</v>
      </c>
      <c r="Z60" s="62" t="str">
        <f t="shared" si="244"/>
        <v>Post-Fcst</v>
      </c>
      <c r="AA60" s="62" t="str">
        <f t="shared" si="244"/>
        <v>Post-Fcst</v>
      </c>
      <c r="AB60" s="62" t="str">
        <f t="shared" si="244"/>
        <v>Post-Fcst</v>
      </c>
      <c r="AC60" s="62" t="str">
        <f t="shared" si="244"/>
        <v>Post-Fcst</v>
      </c>
      <c r="AD60" s="62" t="str">
        <f t="shared" si="244"/>
        <v>Post-Fcst</v>
      </c>
      <c r="AE60" s="62" t="str">
        <f t="shared" si="244"/>
        <v>Post-Fcst</v>
      </c>
      <c r="AF60" s="62" t="str">
        <f t="shared" si="244"/>
        <v>Post-Fcst</v>
      </c>
      <c r="AG60" s="62" t="str">
        <f t="shared" si="244"/>
        <v>Post-Fcst</v>
      </c>
      <c r="AH60" s="62" t="str">
        <f t="shared" si="244"/>
        <v>Post-Fcst</v>
      </c>
      <c r="AI60" s="62" t="str">
        <f t="shared" si="244"/>
        <v>Post-Fcst</v>
      </c>
      <c r="AJ60" s="62" t="str">
        <f t="shared" si="244"/>
        <v>Post-Fcst</v>
      </c>
      <c r="AK60" s="62" t="str">
        <f t="shared" si="244"/>
        <v>Post-Fcst</v>
      </c>
      <c r="AL60" s="62" t="str">
        <f t="shared" si="244"/>
        <v>Post-Fcst</v>
      </c>
      <c r="AM60" s="62" t="str">
        <f t="shared" si="244"/>
        <v>Post-Fcst</v>
      </c>
      <c r="AN60" s="62" t="str">
        <f t="shared" si="244"/>
        <v>Post-Fcst</v>
      </c>
      <c r="AO60" s="62" t="str">
        <f t="shared" si="244"/>
        <v>Post-Fcst</v>
      </c>
      <c r="AP60" s="62" t="str">
        <f t="shared" si="244"/>
        <v>Post-Fcst</v>
      </c>
      <c r="AQ60" s="62" t="str">
        <f t="shared" si="244"/>
        <v>Post-Fcst</v>
      </c>
      <c r="AR60" s="62" t="str">
        <f t="shared" si="244"/>
        <v>Post-Fcst</v>
      </c>
      <c r="AS60" s="62" t="str">
        <f t="shared" si="244"/>
        <v>Post-Fcst</v>
      </c>
      <c r="AT60" s="62" t="str">
        <f t="shared" si="244"/>
        <v>Post-Fcst</v>
      </c>
      <c r="AU60" s="62" t="str">
        <f t="shared" ref="AU60:BH60" si="245" xml:space="preserve"> IF(AU58 = 1, "Pre Fcst", IF(AU59 = 1, "Forecast", "Post-Fcst"))</f>
        <v>Post-Fcst</v>
      </c>
      <c r="AV60" s="62" t="str">
        <f t="shared" si="245"/>
        <v>Post-Fcst</v>
      </c>
      <c r="AW60" s="62" t="str">
        <f t="shared" si="245"/>
        <v>Post-Fcst</v>
      </c>
      <c r="AX60" s="62" t="str">
        <f t="shared" si="245"/>
        <v>Post-Fcst</v>
      </c>
      <c r="AY60" s="62" t="str">
        <f t="shared" si="245"/>
        <v>Post-Fcst</v>
      </c>
      <c r="AZ60" s="62" t="str">
        <f t="shared" si="245"/>
        <v>Post-Fcst</v>
      </c>
      <c r="BA60" s="62" t="str">
        <f t="shared" si="245"/>
        <v>Post-Fcst</v>
      </c>
      <c r="BB60" s="62" t="str">
        <f t="shared" si="245"/>
        <v>Post-Fcst</v>
      </c>
      <c r="BC60" s="62" t="str">
        <f t="shared" si="245"/>
        <v>Post-Fcst</v>
      </c>
      <c r="BD60" s="62" t="str">
        <f t="shared" si="245"/>
        <v>Post-Fcst</v>
      </c>
      <c r="BE60" s="62" t="str">
        <f t="shared" si="245"/>
        <v>Post-Fcst</v>
      </c>
      <c r="BF60" s="62" t="str">
        <f t="shared" si="245"/>
        <v>Post-Fcst</v>
      </c>
      <c r="BG60" s="62" t="str">
        <f t="shared" si="245"/>
        <v>Post-Fcst</v>
      </c>
      <c r="BH60" s="62" t="str">
        <f t="shared" si="245"/>
        <v>Post-Fcst</v>
      </c>
      <c r="BI60" s="62" t="str">
        <f t="shared" ref="BI60" si="246" xml:space="preserve"> IF(BI58 = 1, "Pre Fcst", IF(BI59 = 1, "Forecast", "Post-Fcst"))</f>
        <v>Post-Fcst</v>
      </c>
    </row>
    <row r="61" spans="1:85" s="62" customFormat="1">
      <c r="A61" s="96"/>
      <c r="B61" s="92"/>
      <c r="C61" s="92"/>
      <c r="D61" s="97"/>
      <c r="E61" s="136"/>
    </row>
    <row r="62" spans="1:85" s="62" customFormat="1">
      <c r="A62" s="96"/>
      <c r="B62" s="92"/>
      <c r="C62" s="92"/>
      <c r="D62" s="97"/>
      <c r="E62" s="136"/>
    </row>
    <row r="63" spans="1:85" s="15" customFormat="1">
      <c r="A63" s="93" t="s">
        <v>214</v>
      </c>
      <c r="B63" s="94"/>
      <c r="C63" s="94"/>
      <c r="D63" s="95"/>
      <c r="E63" s="135"/>
    </row>
    <row r="64" spans="1:85" s="62" customFormat="1">
      <c r="A64" s="96"/>
      <c r="B64" s="92"/>
      <c r="C64" s="92"/>
      <c r="D64" s="97"/>
      <c r="E64" s="136"/>
    </row>
    <row r="65" spans="1:61" s="62" customFormat="1">
      <c r="A65" s="96"/>
      <c r="B65" s="92"/>
      <c r="C65" s="92"/>
      <c r="D65" s="97"/>
      <c r="E65" s="136" t="str">
        <f t="shared" ref="E65:BI65" si="247" xml:space="preserve"> E$51</f>
        <v>Last Forecast Period Flag</v>
      </c>
      <c r="F65" s="62">
        <f t="shared" si="247"/>
        <v>0</v>
      </c>
      <c r="G65" s="62" t="str">
        <f t="shared" si="247"/>
        <v>flag</v>
      </c>
      <c r="H65" s="62">
        <f t="shared" si="247"/>
        <v>1</v>
      </c>
      <c r="I65" s="13">
        <f t="shared" si="247"/>
        <v>0</v>
      </c>
      <c r="J65" s="62">
        <f t="shared" si="247"/>
        <v>0</v>
      </c>
      <c r="K65" s="62">
        <f t="shared" si="247"/>
        <v>0</v>
      </c>
      <c r="L65" s="62">
        <f t="shared" si="247"/>
        <v>0</v>
      </c>
      <c r="M65" s="62">
        <f t="shared" si="247"/>
        <v>0</v>
      </c>
      <c r="N65" s="62">
        <f t="shared" si="247"/>
        <v>0</v>
      </c>
      <c r="O65" s="62">
        <f t="shared" si="247"/>
        <v>0</v>
      </c>
      <c r="P65" s="62">
        <f t="shared" si="247"/>
        <v>0</v>
      </c>
      <c r="Q65" s="62">
        <f t="shared" si="247"/>
        <v>0</v>
      </c>
      <c r="R65" s="62">
        <f t="shared" si="247"/>
        <v>0</v>
      </c>
      <c r="S65" s="62">
        <f t="shared" si="247"/>
        <v>0</v>
      </c>
      <c r="T65" s="62">
        <f t="shared" si="247"/>
        <v>1</v>
      </c>
      <c r="U65" s="62">
        <f t="shared" si="247"/>
        <v>0</v>
      </c>
      <c r="V65" s="62">
        <f t="shared" si="247"/>
        <v>0</v>
      </c>
      <c r="W65" s="62">
        <f t="shared" si="247"/>
        <v>0</v>
      </c>
      <c r="X65" s="62">
        <f t="shared" si="247"/>
        <v>0</v>
      </c>
      <c r="Y65" s="62">
        <f t="shared" si="247"/>
        <v>0</v>
      </c>
      <c r="Z65" s="62">
        <f t="shared" si="247"/>
        <v>0</v>
      </c>
      <c r="AA65" s="62">
        <f t="shared" si="247"/>
        <v>0</v>
      </c>
      <c r="AB65" s="62">
        <f t="shared" si="247"/>
        <v>0</v>
      </c>
      <c r="AC65" s="62">
        <f t="shared" si="247"/>
        <v>0</v>
      </c>
      <c r="AD65" s="62">
        <f t="shared" si="247"/>
        <v>0</v>
      </c>
      <c r="AE65" s="62">
        <f t="shared" si="247"/>
        <v>0</v>
      </c>
      <c r="AF65" s="62">
        <f t="shared" si="247"/>
        <v>0</v>
      </c>
      <c r="AG65" s="62">
        <f t="shared" si="247"/>
        <v>0</v>
      </c>
      <c r="AH65" s="62">
        <f t="shared" si="247"/>
        <v>0</v>
      </c>
      <c r="AI65" s="62">
        <f t="shared" si="247"/>
        <v>0</v>
      </c>
      <c r="AJ65" s="62">
        <f t="shared" si="247"/>
        <v>0</v>
      </c>
      <c r="AK65" s="62">
        <f t="shared" si="247"/>
        <v>0</v>
      </c>
      <c r="AL65" s="62">
        <f t="shared" si="247"/>
        <v>0</v>
      </c>
      <c r="AM65" s="62">
        <f t="shared" si="247"/>
        <v>0</v>
      </c>
      <c r="AN65" s="62">
        <f t="shared" si="247"/>
        <v>0</v>
      </c>
      <c r="AO65" s="62">
        <f t="shared" si="247"/>
        <v>0</v>
      </c>
      <c r="AP65" s="62">
        <f t="shared" si="247"/>
        <v>0</v>
      </c>
      <c r="AQ65" s="62">
        <f t="shared" si="247"/>
        <v>0</v>
      </c>
      <c r="AR65" s="62">
        <f t="shared" si="247"/>
        <v>0</v>
      </c>
      <c r="AS65" s="62">
        <f t="shared" si="247"/>
        <v>0</v>
      </c>
      <c r="AT65" s="62">
        <f t="shared" si="247"/>
        <v>0</v>
      </c>
      <c r="AU65" s="62">
        <f t="shared" si="247"/>
        <v>0</v>
      </c>
      <c r="AV65" s="62">
        <f t="shared" si="247"/>
        <v>0</v>
      </c>
      <c r="AW65" s="62">
        <f t="shared" si="247"/>
        <v>0</v>
      </c>
      <c r="AX65" s="62">
        <f t="shared" si="247"/>
        <v>0</v>
      </c>
      <c r="AY65" s="62">
        <f t="shared" si="247"/>
        <v>0</v>
      </c>
      <c r="AZ65" s="62">
        <f t="shared" si="247"/>
        <v>0</v>
      </c>
      <c r="BA65" s="62">
        <f t="shared" si="247"/>
        <v>0</v>
      </c>
      <c r="BB65" s="62">
        <f t="shared" si="247"/>
        <v>0</v>
      </c>
      <c r="BC65" s="62">
        <f t="shared" si="247"/>
        <v>0</v>
      </c>
      <c r="BD65" s="62">
        <f t="shared" si="247"/>
        <v>0</v>
      </c>
      <c r="BE65" s="62">
        <f t="shared" si="247"/>
        <v>0</v>
      </c>
      <c r="BF65" s="62">
        <f t="shared" si="247"/>
        <v>0</v>
      </c>
      <c r="BG65" s="62">
        <f t="shared" si="247"/>
        <v>0</v>
      </c>
      <c r="BH65" s="62">
        <f t="shared" si="247"/>
        <v>0</v>
      </c>
      <c r="BI65" s="62">
        <f t="shared" si="247"/>
        <v>0</v>
      </c>
    </row>
    <row r="66" spans="1:61" s="62" customFormat="1">
      <c r="A66" s="96"/>
      <c r="B66" s="92"/>
      <c r="C66" s="92"/>
      <c r="D66" s="97"/>
      <c r="E66" s="136" t="s">
        <v>215</v>
      </c>
      <c r="G66" s="62" t="s">
        <v>194</v>
      </c>
      <c r="H66" s="62">
        <f xml:space="preserve"> SUM(J66:BH66)</f>
        <v>1</v>
      </c>
      <c r="J66" s="62">
        <f t="shared" ref="J66:S66" si="248" xml:space="preserve"> I65</f>
        <v>0</v>
      </c>
      <c r="K66" s="62">
        <f t="shared" si="248"/>
        <v>0</v>
      </c>
      <c r="L66" s="62">
        <f t="shared" si="248"/>
        <v>0</v>
      </c>
      <c r="M66" s="62">
        <f t="shared" si="248"/>
        <v>0</v>
      </c>
      <c r="N66" s="62">
        <f t="shared" si="248"/>
        <v>0</v>
      </c>
      <c r="O66" s="62">
        <f t="shared" si="248"/>
        <v>0</v>
      </c>
      <c r="P66" s="62">
        <f t="shared" si="248"/>
        <v>0</v>
      </c>
      <c r="Q66" s="62">
        <f t="shared" si="248"/>
        <v>0</v>
      </c>
      <c r="R66" s="62">
        <f t="shared" si="248"/>
        <v>0</v>
      </c>
      <c r="S66" s="62">
        <f t="shared" si="248"/>
        <v>0</v>
      </c>
      <c r="T66" s="62">
        <f t="shared" ref="T66" si="249" xml:space="preserve"> S65</f>
        <v>0</v>
      </c>
      <c r="U66" s="62">
        <f t="shared" ref="U66" si="250" xml:space="preserve"> T65</f>
        <v>1</v>
      </c>
      <c r="V66" s="62">
        <f t="shared" ref="V66" si="251" xml:space="preserve"> U65</f>
        <v>0</v>
      </c>
      <c r="W66" s="62">
        <f t="shared" ref="W66" si="252" xml:space="preserve"> V65</f>
        <v>0</v>
      </c>
      <c r="X66" s="62">
        <f t="shared" ref="X66" si="253" xml:space="preserve"> W65</f>
        <v>0</v>
      </c>
      <c r="Y66" s="62">
        <f t="shared" ref="Y66" si="254" xml:space="preserve"> X65</f>
        <v>0</v>
      </c>
      <c r="Z66" s="62">
        <f t="shared" ref="Z66" si="255" xml:space="preserve"> Y65</f>
        <v>0</v>
      </c>
      <c r="AA66" s="62">
        <f t="shared" ref="AA66" si="256" xml:space="preserve"> Z65</f>
        <v>0</v>
      </c>
      <c r="AB66" s="62">
        <f t="shared" ref="AB66" si="257" xml:space="preserve"> AA65</f>
        <v>0</v>
      </c>
      <c r="AC66" s="62">
        <f t="shared" ref="AC66" si="258" xml:space="preserve"> AB65</f>
        <v>0</v>
      </c>
      <c r="AD66" s="62">
        <f t="shared" ref="AD66" si="259" xml:space="preserve"> AC65</f>
        <v>0</v>
      </c>
      <c r="AE66" s="62">
        <f t="shared" ref="AE66" si="260" xml:space="preserve"> AD65</f>
        <v>0</v>
      </c>
      <c r="AF66" s="62">
        <f t="shared" ref="AF66" si="261" xml:space="preserve"> AE65</f>
        <v>0</v>
      </c>
      <c r="AG66" s="62">
        <f t="shared" ref="AG66" si="262" xml:space="preserve"> AF65</f>
        <v>0</v>
      </c>
      <c r="AH66" s="62">
        <f t="shared" ref="AH66" si="263" xml:space="preserve"> AG65</f>
        <v>0</v>
      </c>
      <c r="AI66" s="62">
        <f t="shared" ref="AI66" si="264" xml:space="preserve"> AH65</f>
        <v>0</v>
      </c>
      <c r="AJ66" s="62">
        <f t="shared" ref="AJ66" si="265" xml:space="preserve"> AI65</f>
        <v>0</v>
      </c>
      <c r="AK66" s="62">
        <f t="shared" ref="AK66" si="266" xml:space="preserve"> AJ65</f>
        <v>0</v>
      </c>
      <c r="AL66" s="62">
        <f t="shared" ref="AL66" si="267" xml:space="preserve"> AK65</f>
        <v>0</v>
      </c>
      <c r="AM66" s="62">
        <f t="shared" ref="AM66" si="268" xml:space="preserve"> AL65</f>
        <v>0</v>
      </c>
      <c r="AN66" s="62">
        <f t="shared" ref="AN66" si="269" xml:space="preserve"> AM65</f>
        <v>0</v>
      </c>
      <c r="AO66" s="62">
        <f t="shared" ref="AO66" si="270" xml:space="preserve"> AN65</f>
        <v>0</v>
      </c>
      <c r="AP66" s="62">
        <f t="shared" ref="AP66" si="271" xml:space="preserve"> AO65</f>
        <v>0</v>
      </c>
      <c r="AQ66" s="62">
        <f t="shared" ref="AQ66" si="272" xml:space="preserve"> AP65</f>
        <v>0</v>
      </c>
      <c r="AR66" s="62">
        <f t="shared" ref="AR66" si="273" xml:space="preserve"> AQ65</f>
        <v>0</v>
      </c>
      <c r="AS66" s="62">
        <f t="shared" ref="AS66" si="274" xml:space="preserve"> AR65</f>
        <v>0</v>
      </c>
      <c r="AT66" s="62">
        <f t="shared" ref="AT66" si="275" xml:space="preserve"> AS65</f>
        <v>0</v>
      </c>
      <c r="AU66" s="62">
        <f t="shared" ref="AU66" si="276" xml:space="preserve"> AT65</f>
        <v>0</v>
      </c>
      <c r="AV66" s="62">
        <f t="shared" ref="AV66" si="277" xml:space="preserve"> AU65</f>
        <v>0</v>
      </c>
      <c r="AW66" s="62">
        <f t="shared" ref="AW66" si="278" xml:space="preserve"> AV65</f>
        <v>0</v>
      </c>
      <c r="AX66" s="62">
        <f t="shared" ref="AX66" si="279" xml:space="preserve"> AW65</f>
        <v>0</v>
      </c>
      <c r="AY66" s="62">
        <f t="shared" ref="AY66" si="280" xml:space="preserve"> AX65</f>
        <v>0</v>
      </c>
      <c r="AZ66" s="62">
        <f t="shared" ref="AZ66" si="281" xml:space="preserve"> AY65</f>
        <v>0</v>
      </c>
      <c r="BA66" s="62">
        <f t="shared" ref="BA66" si="282" xml:space="preserve"> AZ65</f>
        <v>0</v>
      </c>
      <c r="BB66" s="62">
        <f t="shared" ref="BB66" si="283" xml:space="preserve"> BA65</f>
        <v>0</v>
      </c>
      <c r="BC66" s="62">
        <f t="shared" ref="BC66" si="284" xml:space="preserve"> BB65</f>
        <v>0</v>
      </c>
      <c r="BD66" s="62">
        <f t="shared" ref="BD66" si="285" xml:space="preserve"> BC65</f>
        <v>0</v>
      </c>
      <c r="BE66" s="62">
        <f t="shared" ref="BE66" si="286" xml:space="preserve"> BD65</f>
        <v>0</v>
      </c>
      <c r="BF66" s="62">
        <f t="shared" ref="BF66" si="287" xml:space="preserve"> BE65</f>
        <v>0</v>
      </c>
      <c r="BG66" s="62">
        <f t="shared" ref="BG66" si="288" xml:space="preserve"> BF65</f>
        <v>0</v>
      </c>
      <c r="BH66" s="62">
        <f t="shared" ref="BH66" si="289" xml:space="preserve"> BG65</f>
        <v>0</v>
      </c>
      <c r="BI66" s="62">
        <f t="shared" ref="BI66" si="290" xml:space="preserve"> BH65</f>
        <v>0</v>
      </c>
    </row>
    <row r="67" spans="1:61" s="62" customFormat="1">
      <c r="A67" s="96"/>
      <c r="B67" s="92"/>
      <c r="C67" s="92"/>
      <c r="D67" s="97"/>
      <c r="E67" s="136"/>
    </row>
    <row r="68" spans="1:61" s="62" customFormat="1">
      <c r="A68" s="96"/>
      <c r="B68" s="92"/>
      <c r="C68" s="92"/>
      <c r="D68" s="97"/>
      <c r="E68" s="136" t="str">
        <f t="shared" ref="E68:BI68" si="291" xml:space="preserve"> E$66</f>
        <v>1st Post Last Forecast Period Flag</v>
      </c>
      <c r="F68" s="62">
        <f t="shared" si="291"/>
        <v>0</v>
      </c>
      <c r="G68" s="62" t="str">
        <f t="shared" si="291"/>
        <v>flag</v>
      </c>
      <c r="H68" s="62">
        <f t="shared" si="291"/>
        <v>1</v>
      </c>
      <c r="I68" s="62">
        <f t="shared" si="291"/>
        <v>0</v>
      </c>
      <c r="J68" s="62">
        <f t="shared" si="291"/>
        <v>0</v>
      </c>
      <c r="K68" s="62">
        <f t="shared" si="291"/>
        <v>0</v>
      </c>
      <c r="L68" s="62">
        <f t="shared" si="291"/>
        <v>0</v>
      </c>
      <c r="M68" s="62">
        <f t="shared" si="291"/>
        <v>0</v>
      </c>
      <c r="N68" s="62">
        <f t="shared" si="291"/>
        <v>0</v>
      </c>
      <c r="O68" s="62">
        <f t="shared" si="291"/>
        <v>0</v>
      </c>
      <c r="P68" s="62">
        <f t="shared" si="291"/>
        <v>0</v>
      </c>
      <c r="Q68" s="62">
        <f t="shared" si="291"/>
        <v>0</v>
      </c>
      <c r="R68" s="62">
        <f t="shared" si="291"/>
        <v>0</v>
      </c>
      <c r="S68" s="62">
        <f t="shared" si="291"/>
        <v>0</v>
      </c>
      <c r="T68" s="62">
        <f t="shared" si="291"/>
        <v>0</v>
      </c>
      <c r="U68" s="62">
        <f t="shared" si="291"/>
        <v>1</v>
      </c>
      <c r="V68" s="62">
        <f t="shared" si="291"/>
        <v>0</v>
      </c>
      <c r="W68" s="62">
        <f t="shared" si="291"/>
        <v>0</v>
      </c>
      <c r="X68" s="62">
        <f t="shared" si="291"/>
        <v>0</v>
      </c>
      <c r="Y68" s="62">
        <f t="shared" si="291"/>
        <v>0</v>
      </c>
      <c r="Z68" s="62">
        <f t="shared" si="291"/>
        <v>0</v>
      </c>
      <c r="AA68" s="62">
        <f t="shared" si="291"/>
        <v>0</v>
      </c>
      <c r="AB68" s="62">
        <f t="shared" si="291"/>
        <v>0</v>
      </c>
      <c r="AC68" s="62">
        <f t="shared" si="291"/>
        <v>0</v>
      </c>
      <c r="AD68" s="62">
        <f t="shared" si="291"/>
        <v>0</v>
      </c>
      <c r="AE68" s="62">
        <f t="shared" si="291"/>
        <v>0</v>
      </c>
      <c r="AF68" s="62">
        <f t="shared" si="291"/>
        <v>0</v>
      </c>
      <c r="AG68" s="62">
        <f t="shared" si="291"/>
        <v>0</v>
      </c>
      <c r="AH68" s="62">
        <f t="shared" si="291"/>
        <v>0</v>
      </c>
      <c r="AI68" s="62">
        <f t="shared" si="291"/>
        <v>0</v>
      </c>
      <c r="AJ68" s="62">
        <f t="shared" si="291"/>
        <v>0</v>
      </c>
      <c r="AK68" s="62">
        <f t="shared" si="291"/>
        <v>0</v>
      </c>
      <c r="AL68" s="62">
        <f t="shared" si="291"/>
        <v>0</v>
      </c>
      <c r="AM68" s="62">
        <f t="shared" si="291"/>
        <v>0</v>
      </c>
      <c r="AN68" s="62">
        <f t="shared" si="291"/>
        <v>0</v>
      </c>
      <c r="AO68" s="62">
        <f t="shared" si="291"/>
        <v>0</v>
      </c>
      <c r="AP68" s="62">
        <f t="shared" si="291"/>
        <v>0</v>
      </c>
      <c r="AQ68" s="62">
        <f t="shared" si="291"/>
        <v>0</v>
      </c>
      <c r="AR68" s="62">
        <f t="shared" si="291"/>
        <v>0</v>
      </c>
      <c r="AS68" s="62">
        <f t="shared" si="291"/>
        <v>0</v>
      </c>
      <c r="AT68" s="62">
        <f t="shared" si="291"/>
        <v>0</v>
      </c>
      <c r="AU68" s="62">
        <f t="shared" si="291"/>
        <v>0</v>
      </c>
      <c r="AV68" s="62">
        <f t="shared" si="291"/>
        <v>0</v>
      </c>
      <c r="AW68" s="62">
        <f t="shared" si="291"/>
        <v>0</v>
      </c>
      <c r="AX68" s="62">
        <f t="shared" si="291"/>
        <v>0</v>
      </c>
      <c r="AY68" s="62">
        <f t="shared" si="291"/>
        <v>0</v>
      </c>
      <c r="AZ68" s="62">
        <f t="shared" si="291"/>
        <v>0</v>
      </c>
      <c r="BA68" s="62">
        <f t="shared" si="291"/>
        <v>0</v>
      </c>
      <c r="BB68" s="62">
        <f t="shared" si="291"/>
        <v>0</v>
      </c>
      <c r="BC68" s="62">
        <f t="shared" si="291"/>
        <v>0</v>
      </c>
      <c r="BD68" s="62">
        <f t="shared" si="291"/>
        <v>0</v>
      </c>
      <c r="BE68" s="62">
        <f t="shared" si="291"/>
        <v>0</v>
      </c>
      <c r="BF68" s="62">
        <f t="shared" si="291"/>
        <v>0</v>
      </c>
      <c r="BG68" s="62">
        <f t="shared" si="291"/>
        <v>0</v>
      </c>
      <c r="BH68" s="62">
        <f t="shared" si="291"/>
        <v>0</v>
      </c>
      <c r="BI68" s="62">
        <f t="shared" si="291"/>
        <v>0</v>
      </c>
    </row>
    <row r="69" spans="1:61" s="62" customFormat="1">
      <c r="A69" s="96"/>
      <c r="B69" s="92"/>
      <c r="C69" s="92"/>
      <c r="D69" s="97"/>
      <c r="E69" s="136" t="s">
        <v>216</v>
      </c>
      <c r="G69" s="62" t="s">
        <v>194</v>
      </c>
      <c r="H69" s="62">
        <f xml:space="preserve"> SUM(J69:BH69)</f>
        <v>40</v>
      </c>
      <c r="I69" s="13"/>
      <c r="J69" s="62">
        <f t="shared" ref="J69:S69" si="292" xml:space="preserve"> I69 + J68</f>
        <v>0</v>
      </c>
      <c r="K69" s="62">
        <f t="shared" si="292"/>
        <v>0</v>
      </c>
      <c r="L69" s="62">
        <f t="shared" si="292"/>
        <v>0</v>
      </c>
      <c r="M69" s="62">
        <f t="shared" si="292"/>
        <v>0</v>
      </c>
      <c r="N69" s="62">
        <f t="shared" si="292"/>
        <v>0</v>
      </c>
      <c r="O69" s="62">
        <f t="shared" si="292"/>
        <v>0</v>
      </c>
      <c r="P69" s="62">
        <f t="shared" si="292"/>
        <v>0</v>
      </c>
      <c r="Q69" s="62">
        <f t="shared" si="292"/>
        <v>0</v>
      </c>
      <c r="R69" s="62">
        <f t="shared" si="292"/>
        <v>0</v>
      </c>
      <c r="S69" s="62">
        <f t="shared" si="292"/>
        <v>0</v>
      </c>
      <c r="T69" s="62">
        <f t="shared" ref="T69" si="293" xml:space="preserve"> S69 + T68</f>
        <v>0</v>
      </c>
      <c r="U69" s="62">
        <f t="shared" ref="U69" si="294" xml:space="preserve"> T69 + U68</f>
        <v>1</v>
      </c>
      <c r="V69" s="62">
        <f t="shared" ref="V69" si="295" xml:space="preserve"> U69 + V68</f>
        <v>1</v>
      </c>
      <c r="W69" s="62">
        <f t="shared" ref="W69" si="296" xml:space="preserve"> V69 + W68</f>
        <v>1</v>
      </c>
      <c r="X69" s="62">
        <f t="shared" ref="X69" si="297" xml:space="preserve"> W69 + X68</f>
        <v>1</v>
      </c>
      <c r="Y69" s="62">
        <f t="shared" ref="Y69" si="298" xml:space="preserve"> X69 + Y68</f>
        <v>1</v>
      </c>
      <c r="Z69" s="62">
        <f t="shared" ref="Z69" si="299" xml:space="preserve"> Y69 + Z68</f>
        <v>1</v>
      </c>
      <c r="AA69" s="62">
        <f t="shared" ref="AA69" si="300" xml:space="preserve"> Z69 + AA68</f>
        <v>1</v>
      </c>
      <c r="AB69" s="62">
        <f t="shared" ref="AB69" si="301" xml:space="preserve"> AA69 + AB68</f>
        <v>1</v>
      </c>
      <c r="AC69" s="62">
        <f t="shared" ref="AC69" si="302" xml:space="preserve"> AB69 + AC68</f>
        <v>1</v>
      </c>
      <c r="AD69" s="62">
        <f t="shared" ref="AD69" si="303" xml:space="preserve"> AC69 + AD68</f>
        <v>1</v>
      </c>
      <c r="AE69" s="62">
        <f t="shared" ref="AE69" si="304" xml:space="preserve"> AD69 + AE68</f>
        <v>1</v>
      </c>
      <c r="AF69" s="62">
        <f t="shared" ref="AF69" si="305" xml:space="preserve"> AE69 + AF68</f>
        <v>1</v>
      </c>
      <c r="AG69" s="62">
        <f t="shared" ref="AG69" si="306" xml:space="preserve"> AF69 + AG68</f>
        <v>1</v>
      </c>
      <c r="AH69" s="62">
        <f t="shared" ref="AH69" si="307" xml:space="preserve"> AG69 + AH68</f>
        <v>1</v>
      </c>
      <c r="AI69" s="62">
        <f t="shared" ref="AI69" si="308" xml:space="preserve"> AH69 + AI68</f>
        <v>1</v>
      </c>
      <c r="AJ69" s="62">
        <f t="shared" ref="AJ69" si="309" xml:space="preserve"> AI69 + AJ68</f>
        <v>1</v>
      </c>
      <c r="AK69" s="62">
        <f t="shared" ref="AK69" si="310" xml:space="preserve"> AJ69 + AK68</f>
        <v>1</v>
      </c>
      <c r="AL69" s="62">
        <f t="shared" ref="AL69" si="311" xml:space="preserve"> AK69 + AL68</f>
        <v>1</v>
      </c>
      <c r="AM69" s="62">
        <f t="shared" ref="AM69" si="312" xml:space="preserve"> AL69 + AM68</f>
        <v>1</v>
      </c>
      <c r="AN69" s="62">
        <f t="shared" ref="AN69" si="313" xml:space="preserve"> AM69 + AN68</f>
        <v>1</v>
      </c>
      <c r="AO69" s="62">
        <f t="shared" ref="AO69" si="314" xml:space="preserve"> AN69 + AO68</f>
        <v>1</v>
      </c>
      <c r="AP69" s="62">
        <f t="shared" ref="AP69" si="315" xml:space="preserve"> AO69 + AP68</f>
        <v>1</v>
      </c>
      <c r="AQ69" s="62">
        <f t="shared" ref="AQ69" si="316" xml:space="preserve"> AP69 + AQ68</f>
        <v>1</v>
      </c>
      <c r="AR69" s="62">
        <f t="shared" ref="AR69" si="317" xml:space="preserve"> AQ69 + AR68</f>
        <v>1</v>
      </c>
      <c r="AS69" s="62">
        <f t="shared" ref="AS69" si="318" xml:space="preserve"> AR69 + AS68</f>
        <v>1</v>
      </c>
      <c r="AT69" s="62">
        <f t="shared" ref="AT69" si="319" xml:space="preserve"> AS69 + AT68</f>
        <v>1</v>
      </c>
      <c r="AU69" s="62">
        <f t="shared" ref="AU69" si="320" xml:space="preserve"> AT69 + AU68</f>
        <v>1</v>
      </c>
      <c r="AV69" s="62">
        <f t="shared" ref="AV69" si="321" xml:space="preserve"> AU69 + AV68</f>
        <v>1</v>
      </c>
      <c r="AW69" s="62">
        <f t="shared" ref="AW69" si="322" xml:space="preserve"> AV69 + AW68</f>
        <v>1</v>
      </c>
      <c r="AX69" s="62">
        <f t="shared" ref="AX69" si="323" xml:space="preserve"> AW69 + AX68</f>
        <v>1</v>
      </c>
      <c r="AY69" s="62">
        <f t="shared" ref="AY69" si="324" xml:space="preserve"> AX69 + AY68</f>
        <v>1</v>
      </c>
      <c r="AZ69" s="62">
        <f t="shared" ref="AZ69" si="325" xml:space="preserve"> AY69 + AZ68</f>
        <v>1</v>
      </c>
      <c r="BA69" s="62">
        <f t="shared" ref="BA69" si="326" xml:space="preserve"> AZ69 + BA68</f>
        <v>1</v>
      </c>
      <c r="BB69" s="62">
        <f t="shared" ref="BB69" si="327" xml:space="preserve"> BA69 + BB68</f>
        <v>1</v>
      </c>
      <c r="BC69" s="62">
        <f t="shared" ref="BC69" si="328" xml:space="preserve"> BB69 + BC68</f>
        <v>1</v>
      </c>
      <c r="BD69" s="62">
        <f t="shared" ref="BD69" si="329" xml:space="preserve"> BC69 + BD68</f>
        <v>1</v>
      </c>
      <c r="BE69" s="62">
        <f t="shared" ref="BE69" si="330" xml:space="preserve"> BD69 + BE68</f>
        <v>1</v>
      </c>
      <c r="BF69" s="62">
        <f t="shared" ref="BF69" si="331" xml:space="preserve"> BE69 + BF68</f>
        <v>1</v>
      </c>
      <c r="BG69" s="62">
        <f t="shared" ref="BG69" si="332" xml:space="preserve"> BF69 + BG68</f>
        <v>1</v>
      </c>
      <c r="BH69" s="62">
        <f t="shared" ref="BH69" si="333" xml:space="preserve"> BG69 + BH68</f>
        <v>1</v>
      </c>
      <c r="BI69" s="62">
        <f t="shared" ref="BI69" si="334" xml:space="preserve"> BH69 + BI68</f>
        <v>1</v>
      </c>
    </row>
    <row r="70" spans="1:61" s="62" customFormat="1">
      <c r="A70" s="96"/>
      <c r="B70" s="92"/>
      <c r="C70" s="92"/>
      <c r="D70" s="97"/>
      <c r="E70" s="136" t="s">
        <v>217</v>
      </c>
      <c r="F70" s="62">
        <f xml:space="preserve"> SUM(J69:BH69)</f>
        <v>40</v>
      </c>
      <c r="G70" s="62" t="s">
        <v>206</v>
      </c>
    </row>
    <row r="71" spans="1:61" s="59" customFormat="1">
      <c r="A71" s="86"/>
      <c r="B71" s="92"/>
      <c r="C71" s="92"/>
      <c r="D71" s="88"/>
      <c r="E71" s="134"/>
    </row>
    <row r="72" spans="1:61" s="59" customFormat="1">
      <c r="A72" s="86"/>
      <c r="B72" s="92"/>
      <c r="C72" s="92"/>
      <c r="D72" s="88"/>
      <c r="E72" s="134"/>
    </row>
    <row r="73" spans="1:61" s="15" customFormat="1">
      <c r="A73" s="93" t="s">
        <v>218</v>
      </c>
      <c r="B73" s="94"/>
      <c r="C73" s="94"/>
      <c r="D73" s="95"/>
      <c r="E73" s="135"/>
    </row>
    <row r="74" spans="1:61" s="59" customFormat="1">
      <c r="A74" s="86"/>
      <c r="B74" s="92"/>
      <c r="C74" s="92"/>
      <c r="D74" s="88"/>
      <c r="E74" s="134"/>
    </row>
    <row r="75" spans="1:61" s="59" customFormat="1">
      <c r="A75" s="86"/>
      <c r="B75" s="92"/>
      <c r="C75" s="92"/>
      <c r="D75" s="88"/>
      <c r="E75" s="134" t="str">
        <f xml:space="preserve"> E$13</f>
        <v>Model Column Total</v>
      </c>
      <c r="F75" s="59">
        <f xml:space="preserve"> F$13</f>
        <v>51</v>
      </c>
      <c r="G75" s="59" t="str">
        <f xml:space="preserve"> G$13</f>
        <v>column</v>
      </c>
      <c r="H75" s="59">
        <f t="shared" ref="H75:BI75" si="335" xml:space="preserve"> H$13</f>
        <v>0</v>
      </c>
      <c r="I75" s="59">
        <f t="shared" si="335"/>
        <v>0</v>
      </c>
      <c r="J75" s="59">
        <f t="shared" si="335"/>
        <v>0</v>
      </c>
      <c r="K75" s="59">
        <f t="shared" si="335"/>
        <v>0</v>
      </c>
      <c r="L75" s="59">
        <f t="shared" si="335"/>
        <v>0</v>
      </c>
      <c r="M75" s="59">
        <f t="shared" si="335"/>
        <v>0</v>
      </c>
      <c r="N75" s="59">
        <f t="shared" si="335"/>
        <v>0</v>
      </c>
      <c r="O75" s="59">
        <f t="shared" si="335"/>
        <v>0</v>
      </c>
      <c r="P75" s="59">
        <f t="shared" si="335"/>
        <v>0</v>
      </c>
      <c r="Q75" s="59">
        <f t="shared" si="335"/>
        <v>0</v>
      </c>
      <c r="R75" s="59">
        <f t="shared" si="335"/>
        <v>0</v>
      </c>
      <c r="S75" s="59">
        <f t="shared" si="335"/>
        <v>0</v>
      </c>
      <c r="T75" s="59">
        <f t="shared" si="335"/>
        <v>0</v>
      </c>
      <c r="U75" s="59">
        <f t="shared" si="335"/>
        <v>0</v>
      </c>
      <c r="V75" s="59">
        <f t="shared" si="335"/>
        <v>0</v>
      </c>
      <c r="W75" s="59">
        <f t="shared" si="335"/>
        <v>0</v>
      </c>
      <c r="X75" s="59">
        <f t="shared" si="335"/>
        <v>0</v>
      </c>
      <c r="Y75" s="59">
        <f t="shared" si="335"/>
        <v>0</v>
      </c>
      <c r="Z75" s="59">
        <f t="shared" si="335"/>
        <v>0</v>
      </c>
      <c r="AA75" s="59">
        <f t="shared" si="335"/>
        <v>0</v>
      </c>
      <c r="AB75" s="59">
        <f t="shared" si="335"/>
        <v>0</v>
      </c>
      <c r="AC75" s="59">
        <f t="shared" si="335"/>
        <v>0</v>
      </c>
      <c r="AD75" s="59">
        <f t="shared" si="335"/>
        <v>0</v>
      </c>
      <c r="AE75" s="59">
        <f t="shared" si="335"/>
        <v>0</v>
      </c>
      <c r="AF75" s="59">
        <f t="shared" si="335"/>
        <v>0</v>
      </c>
      <c r="AG75" s="59">
        <f t="shared" si="335"/>
        <v>0</v>
      </c>
      <c r="AH75" s="59">
        <f t="shared" si="335"/>
        <v>0</v>
      </c>
      <c r="AI75" s="59">
        <f t="shared" si="335"/>
        <v>0</v>
      </c>
      <c r="AJ75" s="59">
        <f t="shared" si="335"/>
        <v>0</v>
      </c>
      <c r="AK75" s="59">
        <f t="shared" si="335"/>
        <v>0</v>
      </c>
      <c r="AL75" s="59">
        <f t="shared" si="335"/>
        <v>0</v>
      </c>
      <c r="AM75" s="59">
        <f t="shared" si="335"/>
        <v>0</v>
      </c>
      <c r="AN75" s="59">
        <f t="shared" si="335"/>
        <v>0</v>
      </c>
      <c r="AO75" s="59">
        <f t="shared" si="335"/>
        <v>0</v>
      </c>
      <c r="AP75" s="59">
        <f t="shared" si="335"/>
        <v>0</v>
      </c>
      <c r="AQ75" s="59">
        <f t="shared" si="335"/>
        <v>0</v>
      </c>
      <c r="AR75" s="59">
        <f t="shared" si="335"/>
        <v>0</v>
      </c>
      <c r="AS75" s="59">
        <f t="shared" si="335"/>
        <v>0</v>
      </c>
      <c r="AT75" s="59">
        <f t="shared" si="335"/>
        <v>0</v>
      </c>
      <c r="AU75" s="59">
        <f t="shared" si="335"/>
        <v>0</v>
      </c>
      <c r="AV75" s="59">
        <f t="shared" si="335"/>
        <v>0</v>
      </c>
      <c r="AW75" s="59">
        <f t="shared" si="335"/>
        <v>0</v>
      </c>
      <c r="AX75" s="59">
        <f t="shared" si="335"/>
        <v>0</v>
      </c>
      <c r="AY75" s="59">
        <f t="shared" si="335"/>
        <v>0</v>
      </c>
      <c r="AZ75" s="59">
        <f t="shared" si="335"/>
        <v>0</v>
      </c>
      <c r="BA75" s="59">
        <f t="shared" si="335"/>
        <v>0</v>
      </c>
      <c r="BB75" s="59">
        <f t="shared" si="335"/>
        <v>0</v>
      </c>
      <c r="BC75" s="59">
        <f t="shared" si="335"/>
        <v>0</v>
      </c>
      <c r="BD75" s="59">
        <f t="shared" si="335"/>
        <v>0</v>
      </c>
      <c r="BE75" s="59">
        <f t="shared" si="335"/>
        <v>0</v>
      </c>
      <c r="BF75" s="59">
        <f t="shared" si="335"/>
        <v>0</v>
      </c>
      <c r="BG75" s="59">
        <f t="shared" si="335"/>
        <v>0</v>
      </c>
      <c r="BH75" s="59">
        <f t="shared" si="335"/>
        <v>0</v>
      </c>
      <c r="BI75" s="59">
        <f t="shared" si="335"/>
        <v>0</v>
      </c>
    </row>
    <row r="76" spans="1:61" s="59" customFormat="1">
      <c r="A76" s="86"/>
      <c r="B76" s="92"/>
      <c r="C76" s="92"/>
      <c r="D76" s="88" t="s">
        <v>199</v>
      </c>
      <c r="E76" s="134" t="str">
        <f xml:space="preserve"> E$37</f>
        <v>Pre Forecast Period Total</v>
      </c>
      <c r="F76" s="59">
        <f xml:space="preserve"> F$37</f>
        <v>1</v>
      </c>
      <c r="G76" s="59" t="str">
        <f xml:space="preserve"> G$37</f>
        <v>columns</v>
      </c>
      <c r="H76" s="59">
        <f t="shared" ref="H76:BI76" si="336" xml:space="preserve"> H$37</f>
        <v>0</v>
      </c>
      <c r="I76" s="59">
        <f t="shared" si="336"/>
        <v>0</v>
      </c>
      <c r="J76" s="59">
        <f t="shared" si="336"/>
        <v>0</v>
      </c>
      <c r="K76" s="59">
        <f t="shared" si="336"/>
        <v>0</v>
      </c>
      <c r="L76" s="59">
        <f t="shared" si="336"/>
        <v>0</v>
      </c>
      <c r="M76" s="59">
        <f t="shared" si="336"/>
        <v>0</v>
      </c>
      <c r="N76" s="59">
        <f t="shared" si="336"/>
        <v>0</v>
      </c>
      <c r="O76" s="59">
        <f t="shared" si="336"/>
        <v>0</v>
      </c>
      <c r="P76" s="59">
        <f t="shared" si="336"/>
        <v>0</v>
      </c>
      <c r="Q76" s="59">
        <f t="shared" si="336"/>
        <v>0</v>
      </c>
      <c r="R76" s="59">
        <f t="shared" si="336"/>
        <v>0</v>
      </c>
      <c r="S76" s="59">
        <f t="shared" si="336"/>
        <v>0</v>
      </c>
      <c r="T76" s="59">
        <f t="shared" si="336"/>
        <v>0</v>
      </c>
      <c r="U76" s="59">
        <f t="shared" si="336"/>
        <v>0</v>
      </c>
      <c r="V76" s="59">
        <f t="shared" si="336"/>
        <v>0</v>
      </c>
      <c r="W76" s="59">
        <f t="shared" si="336"/>
        <v>0</v>
      </c>
      <c r="X76" s="59">
        <f t="shared" si="336"/>
        <v>0</v>
      </c>
      <c r="Y76" s="59">
        <f t="shared" si="336"/>
        <v>0</v>
      </c>
      <c r="Z76" s="59">
        <f t="shared" si="336"/>
        <v>0</v>
      </c>
      <c r="AA76" s="59">
        <f t="shared" si="336"/>
        <v>0</v>
      </c>
      <c r="AB76" s="59">
        <f t="shared" si="336"/>
        <v>0</v>
      </c>
      <c r="AC76" s="59">
        <f t="shared" si="336"/>
        <v>0</v>
      </c>
      <c r="AD76" s="59">
        <f t="shared" si="336"/>
        <v>0</v>
      </c>
      <c r="AE76" s="59">
        <f t="shared" si="336"/>
        <v>0</v>
      </c>
      <c r="AF76" s="59">
        <f t="shared" si="336"/>
        <v>0</v>
      </c>
      <c r="AG76" s="59">
        <f t="shared" si="336"/>
        <v>0</v>
      </c>
      <c r="AH76" s="59">
        <f t="shared" si="336"/>
        <v>0</v>
      </c>
      <c r="AI76" s="59">
        <f t="shared" si="336"/>
        <v>0</v>
      </c>
      <c r="AJ76" s="59">
        <f t="shared" si="336"/>
        <v>0</v>
      </c>
      <c r="AK76" s="59">
        <f t="shared" si="336"/>
        <v>0</v>
      </c>
      <c r="AL76" s="59">
        <f t="shared" si="336"/>
        <v>0</v>
      </c>
      <c r="AM76" s="59">
        <f t="shared" si="336"/>
        <v>0</v>
      </c>
      <c r="AN76" s="59">
        <f t="shared" si="336"/>
        <v>0</v>
      </c>
      <c r="AO76" s="59">
        <f t="shared" si="336"/>
        <v>0</v>
      </c>
      <c r="AP76" s="59">
        <f t="shared" si="336"/>
        <v>0</v>
      </c>
      <c r="AQ76" s="59">
        <f t="shared" si="336"/>
        <v>0</v>
      </c>
      <c r="AR76" s="59">
        <f t="shared" si="336"/>
        <v>0</v>
      </c>
      <c r="AS76" s="59">
        <f t="shared" si="336"/>
        <v>0</v>
      </c>
      <c r="AT76" s="59">
        <f t="shared" si="336"/>
        <v>0</v>
      </c>
      <c r="AU76" s="59">
        <f t="shared" si="336"/>
        <v>0</v>
      </c>
      <c r="AV76" s="59">
        <f t="shared" si="336"/>
        <v>0</v>
      </c>
      <c r="AW76" s="59">
        <f t="shared" si="336"/>
        <v>0</v>
      </c>
      <c r="AX76" s="59">
        <f t="shared" si="336"/>
        <v>0</v>
      </c>
      <c r="AY76" s="59">
        <f t="shared" si="336"/>
        <v>0</v>
      </c>
      <c r="AZ76" s="59">
        <f t="shared" si="336"/>
        <v>0</v>
      </c>
      <c r="BA76" s="59">
        <f t="shared" si="336"/>
        <v>0</v>
      </c>
      <c r="BB76" s="59">
        <f t="shared" si="336"/>
        <v>0</v>
      </c>
      <c r="BC76" s="59">
        <f t="shared" si="336"/>
        <v>0</v>
      </c>
      <c r="BD76" s="59">
        <f t="shared" si="336"/>
        <v>0</v>
      </c>
      <c r="BE76" s="59">
        <f t="shared" si="336"/>
        <v>0</v>
      </c>
      <c r="BF76" s="59">
        <f t="shared" si="336"/>
        <v>0</v>
      </c>
      <c r="BG76" s="59">
        <f t="shared" si="336"/>
        <v>0</v>
      </c>
      <c r="BH76" s="59">
        <f t="shared" si="336"/>
        <v>0</v>
      </c>
      <c r="BI76" s="59">
        <f t="shared" si="336"/>
        <v>0</v>
      </c>
    </row>
    <row r="77" spans="1:61" s="59" customFormat="1">
      <c r="A77" s="86"/>
      <c r="B77" s="92"/>
      <c r="C77" s="92"/>
      <c r="D77" s="88" t="s">
        <v>199</v>
      </c>
      <c r="E77" s="134" t="str">
        <f xml:space="preserve"> E$56</f>
        <v xml:space="preserve">Forecast Period Total </v>
      </c>
      <c r="F77" s="59">
        <f xml:space="preserve"> F$56</f>
        <v>10</v>
      </c>
      <c r="G77" s="59" t="str">
        <f xml:space="preserve"> G$56</f>
        <v>columns</v>
      </c>
      <c r="H77" s="59">
        <f t="shared" ref="H77:BI77" si="337" xml:space="preserve"> H$56</f>
        <v>0</v>
      </c>
      <c r="I77" s="59">
        <f t="shared" si="337"/>
        <v>0</v>
      </c>
      <c r="J77" s="59">
        <f t="shared" si="337"/>
        <v>0</v>
      </c>
      <c r="K77" s="59">
        <f t="shared" si="337"/>
        <v>0</v>
      </c>
      <c r="L77" s="59">
        <f t="shared" si="337"/>
        <v>0</v>
      </c>
      <c r="M77" s="59">
        <f t="shared" si="337"/>
        <v>0</v>
      </c>
      <c r="N77" s="59">
        <f t="shared" si="337"/>
        <v>0</v>
      </c>
      <c r="O77" s="59">
        <f t="shared" si="337"/>
        <v>0</v>
      </c>
      <c r="P77" s="59">
        <f t="shared" si="337"/>
        <v>0</v>
      </c>
      <c r="Q77" s="59">
        <f t="shared" si="337"/>
        <v>0</v>
      </c>
      <c r="R77" s="59">
        <f t="shared" si="337"/>
        <v>0</v>
      </c>
      <c r="S77" s="59">
        <f t="shared" si="337"/>
        <v>0</v>
      </c>
      <c r="T77" s="59">
        <f t="shared" si="337"/>
        <v>0</v>
      </c>
      <c r="U77" s="59">
        <f t="shared" si="337"/>
        <v>0</v>
      </c>
      <c r="V77" s="59">
        <f t="shared" si="337"/>
        <v>0</v>
      </c>
      <c r="W77" s="59">
        <f t="shared" si="337"/>
        <v>0</v>
      </c>
      <c r="X77" s="59">
        <f t="shared" si="337"/>
        <v>0</v>
      </c>
      <c r="Y77" s="59">
        <f t="shared" si="337"/>
        <v>0</v>
      </c>
      <c r="Z77" s="59">
        <f t="shared" si="337"/>
        <v>0</v>
      </c>
      <c r="AA77" s="59">
        <f t="shared" si="337"/>
        <v>0</v>
      </c>
      <c r="AB77" s="59">
        <f t="shared" si="337"/>
        <v>0</v>
      </c>
      <c r="AC77" s="59">
        <f t="shared" si="337"/>
        <v>0</v>
      </c>
      <c r="AD77" s="59">
        <f t="shared" si="337"/>
        <v>0</v>
      </c>
      <c r="AE77" s="59">
        <f t="shared" si="337"/>
        <v>0</v>
      </c>
      <c r="AF77" s="59">
        <f t="shared" si="337"/>
        <v>0</v>
      </c>
      <c r="AG77" s="59">
        <f t="shared" si="337"/>
        <v>0</v>
      </c>
      <c r="AH77" s="59">
        <f t="shared" si="337"/>
        <v>0</v>
      </c>
      <c r="AI77" s="59">
        <f t="shared" si="337"/>
        <v>0</v>
      </c>
      <c r="AJ77" s="59">
        <f t="shared" si="337"/>
        <v>0</v>
      </c>
      <c r="AK77" s="59">
        <f t="shared" si="337"/>
        <v>0</v>
      </c>
      <c r="AL77" s="59">
        <f t="shared" si="337"/>
        <v>0</v>
      </c>
      <c r="AM77" s="59">
        <f t="shared" si="337"/>
        <v>0</v>
      </c>
      <c r="AN77" s="59">
        <f t="shared" si="337"/>
        <v>0</v>
      </c>
      <c r="AO77" s="59">
        <f t="shared" si="337"/>
        <v>0</v>
      </c>
      <c r="AP77" s="59">
        <f t="shared" si="337"/>
        <v>0</v>
      </c>
      <c r="AQ77" s="59">
        <f t="shared" si="337"/>
        <v>0</v>
      </c>
      <c r="AR77" s="59">
        <f t="shared" si="337"/>
        <v>0</v>
      </c>
      <c r="AS77" s="59">
        <f t="shared" si="337"/>
        <v>0</v>
      </c>
      <c r="AT77" s="59">
        <f t="shared" si="337"/>
        <v>0</v>
      </c>
      <c r="AU77" s="59">
        <f t="shared" si="337"/>
        <v>0</v>
      </c>
      <c r="AV77" s="59">
        <f t="shared" si="337"/>
        <v>0</v>
      </c>
      <c r="AW77" s="59">
        <f t="shared" si="337"/>
        <v>0</v>
      </c>
      <c r="AX77" s="59">
        <f t="shared" si="337"/>
        <v>0</v>
      </c>
      <c r="AY77" s="59">
        <f t="shared" si="337"/>
        <v>0</v>
      </c>
      <c r="AZ77" s="59">
        <f t="shared" si="337"/>
        <v>0</v>
      </c>
      <c r="BA77" s="59">
        <f t="shared" si="337"/>
        <v>0</v>
      </c>
      <c r="BB77" s="59">
        <f t="shared" si="337"/>
        <v>0</v>
      </c>
      <c r="BC77" s="59">
        <f t="shared" si="337"/>
        <v>0</v>
      </c>
      <c r="BD77" s="59">
        <f t="shared" si="337"/>
        <v>0</v>
      </c>
      <c r="BE77" s="59">
        <f t="shared" si="337"/>
        <v>0</v>
      </c>
      <c r="BF77" s="59">
        <f t="shared" si="337"/>
        <v>0</v>
      </c>
      <c r="BG77" s="59">
        <f t="shared" si="337"/>
        <v>0</v>
      </c>
      <c r="BH77" s="59">
        <f t="shared" si="337"/>
        <v>0</v>
      </c>
      <c r="BI77" s="59">
        <f t="shared" si="337"/>
        <v>0</v>
      </c>
    </row>
    <row r="78" spans="1:61" s="59" customFormat="1">
      <c r="A78" s="86"/>
      <c r="B78" s="92"/>
      <c r="C78" s="92"/>
      <c r="D78" s="88" t="s">
        <v>199</v>
      </c>
      <c r="E78" s="134" t="str">
        <f xml:space="preserve"> E$70</f>
        <v>Post Forecast Period Total</v>
      </c>
      <c r="F78" s="59">
        <f xml:space="preserve"> F$70</f>
        <v>40</v>
      </c>
      <c r="G78" s="59" t="str">
        <f xml:space="preserve"> G$70</f>
        <v>columns</v>
      </c>
      <c r="H78" s="59">
        <f t="shared" ref="H78:BI78" si="338" xml:space="preserve"> H$70</f>
        <v>0</v>
      </c>
      <c r="I78" s="59">
        <f t="shared" si="338"/>
        <v>0</v>
      </c>
      <c r="J78" s="59">
        <f t="shared" si="338"/>
        <v>0</v>
      </c>
      <c r="K78" s="59">
        <f t="shared" si="338"/>
        <v>0</v>
      </c>
      <c r="L78" s="59">
        <f t="shared" si="338"/>
        <v>0</v>
      </c>
      <c r="M78" s="59">
        <f t="shared" si="338"/>
        <v>0</v>
      </c>
      <c r="N78" s="59">
        <f t="shared" si="338"/>
        <v>0</v>
      </c>
      <c r="O78" s="59">
        <f t="shared" si="338"/>
        <v>0</v>
      </c>
      <c r="P78" s="59">
        <f t="shared" si="338"/>
        <v>0</v>
      </c>
      <c r="Q78" s="59">
        <f t="shared" si="338"/>
        <v>0</v>
      </c>
      <c r="R78" s="59">
        <f t="shared" si="338"/>
        <v>0</v>
      </c>
      <c r="S78" s="59">
        <f t="shared" si="338"/>
        <v>0</v>
      </c>
      <c r="T78" s="59">
        <f t="shared" si="338"/>
        <v>0</v>
      </c>
      <c r="U78" s="59">
        <f t="shared" si="338"/>
        <v>0</v>
      </c>
      <c r="V78" s="59">
        <f t="shared" si="338"/>
        <v>0</v>
      </c>
      <c r="W78" s="59">
        <f t="shared" si="338"/>
        <v>0</v>
      </c>
      <c r="X78" s="59">
        <f t="shared" si="338"/>
        <v>0</v>
      </c>
      <c r="Y78" s="59">
        <f t="shared" si="338"/>
        <v>0</v>
      </c>
      <c r="Z78" s="59">
        <f t="shared" si="338"/>
        <v>0</v>
      </c>
      <c r="AA78" s="59">
        <f t="shared" si="338"/>
        <v>0</v>
      </c>
      <c r="AB78" s="59">
        <f t="shared" si="338"/>
        <v>0</v>
      </c>
      <c r="AC78" s="59">
        <f t="shared" si="338"/>
        <v>0</v>
      </c>
      <c r="AD78" s="59">
        <f t="shared" si="338"/>
        <v>0</v>
      </c>
      <c r="AE78" s="59">
        <f t="shared" si="338"/>
        <v>0</v>
      </c>
      <c r="AF78" s="59">
        <f t="shared" si="338"/>
        <v>0</v>
      </c>
      <c r="AG78" s="59">
        <f t="shared" si="338"/>
        <v>0</v>
      </c>
      <c r="AH78" s="59">
        <f t="shared" si="338"/>
        <v>0</v>
      </c>
      <c r="AI78" s="59">
        <f t="shared" si="338"/>
        <v>0</v>
      </c>
      <c r="AJ78" s="59">
        <f t="shared" si="338"/>
        <v>0</v>
      </c>
      <c r="AK78" s="59">
        <f t="shared" si="338"/>
        <v>0</v>
      </c>
      <c r="AL78" s="59">
        <f t="shared" si="338"/>
        <v>0</v>
      </c>
      <c r="AM78" s="59">
        <f t="shared" si="338"/>
        <v>0</v>
      </c>
      <c r="AN78" s="59">
        <f t="shared" si="338"/>
        <v>0</v>
      </c>
      <c r="AO78" s="59">
        <f t="shared" si="338"/>
        <v>0</v>
      </c>
      <c r="AP78" s="59">
        <f t="shared" si="338"/>
        <v>0</v>
      </c>
      <c r="AQ78" s="59">
        <f t="shared" si="338"/>
        <v>0</v>
      </c>
      <c r="AR78" s="59">
        <f t="shared" si="338"/>
        <v>0</v>
      </c>
      <c r="AS78" s="59">
        <f t="shared" si="338"/>
        <v>0</v>
      </c>
      <c r="AT78" s="59">
        <f t="shared" si="338"/>
        <v>0</v>
      </c>
      <c r="AU78" s="59">
        <f t="shared" si="338"/>
        <v>0</v>
      </c>
      <c r="AV78" s="59">
        <f t="shared" si="338"/>
        <v>0</v>
      </c>
      <c r="AW78" s="59">
        <f t="shared" si="338"/>
        <v>0</v>
      </c>
      <c r="AX78" s="59">
        <f t="shared" si="338"/>
        <v>0</v>
      </c>
      <c r="AY78" s="59">
        <f t="shared" si="338"/>
        <v>0</v>
      </c>
      <c r="AZ78" s="59">
        <f t="shared" si="338"/>
        <v>0</v>
      </c>
      <c r="BA78" s="59">
        <f t="shared" si="338"/>
        <v>0</v>
      </c>
      <c r="BB78" s="59">
        <f t="shared" si="338"/>
        <v>0</v>
      </c>
      <c r="BC78" s="59">
        <f t="shared" si="338"/>
        <v>0</v>
      </c>
      <c r="BD78" s="59">
        <f t="shared" si="338"/>
        <v>0</v>
      </c>
      <c r="BE78" s="59">
        <f t="shared" si="338"/>
        <v>0</v>
      </c>
      <c r="BF78" s="59">
        <f t="shared" si="338"/>
        <v>0</v>
      </c>
      <c r="BG78" s="59">
        <f t="shared" si="338"/>
        <v>0</v>
      </c>
      <c r="BH78" s="59">
        <f t="shared" si="338"/>
        <v>0</v>
      </c>
      <c r="BI78" s="59">
        <f t="shared" si="338"/>
        <v>0</v>
      </c>
    </row>
    <row r="79" spans="1:61" s="62" customFormat="1">
      <c r="A79" s="96"/>
      <c r="B79" s="92"/>
      <c r="C79" s="92"/>
      <c r="D79" s="97"/>
      <c r="E79" s="136" t="s">
        <v>219</v>
      </c>
      <c r="F79" s="46">
        <f xml:space="preserve"> IF(F75 - SUM(F76:F78) &lt;&gt; 0, 1, 0)</f>
        <v>0</v>
      </c>
      <c r="G79" s="62" t="s">
        <v>220</v>
      </c>
    </row>
    <row r="80" spans="1:61" s="59" customFormat="1">
      <c r="A80" s="86"/>
      <c r="B80" s="92"/>
      <c r="C80" s="92"/>
      <c r="D80" s="88"/>
      <c r="E80" s="134"/>
    </row>
    <row r="81" spans="1:85" s="59" customFormat="1">
      <c r="A81" s="86"/>
      <c r="B81" s="92"/>
      <c r="C81" s="92"/>
      <c r="D81" s="88"/>
      <c r="E81" s="134"/>
    </row>
    <row r="82" spans="1:85" s="15" customFormat="1">
      <c r="A82" s="93" t="s">
        <v>221</v>
      </c>
      <c r="B82" s="94"/>
      <c r="C82" s="94"/>
      <c r="D82" s="95"/>
      <c r="E82" s="135"/>
    </row>
    <row r="83" spans="1:85" s="59" customFormat="1">
      <c r="A83" s="86"/>
      <c r="B83" s="92"/>
      <c r="C83" s="92"/>
      <c r="D83" s="88"/>
      <c r="E83" s="134"/>
    </row>
    <row r="84" spans="1:85" s="62" customFormat="1">
      <c r="A84" s="96"/>
      <c r="B84" s="92" t="s">
        <v>222</v>
      </c>
      <c r="C84" s="92"/>
      <c r="D84" s="97"/>
      <c r="E84" s="136"/>
    </row>
    <row r="85" spans="1:85" s="29" customFormat="1">
      <c r="A85" s="105"/>
      <c r="B85" s="106"/>
      <c r="C85" s="106"/>
      <c r="D85" s="107"/>
      <c r="E85" s="29" t="str">
        <f t="shared" ref="E85:BI85" si="339" xml:space="preserve"> E$19</f>
        <v>First model period BEG</v>
      </c>
      <c r="F85" s="29">
        <f t="shared" si="339"/>
        <v>43556</v>
      </c>
      <c r="G85" s="29" t="str">
        <f t="shared" si="339"/>
        <v>month</v>
      </c>
      <c r="H85" s="29">
        <f t="shared" si="339"/>
        <v>0</v>
      </c>
      <c r="I85" s="29">
        <f t="shared" si="339"/>
        <v>0</v>
      </c>
      <c r="J85" s="29">
        <f t="shared" si="339"/>
        <v>0</v>
      </c>
      <c r="K85" s="29">
        <f t="shared" si="339"/>
        <v>0</v>
      </c>
      <c r="L85" s="29">
        <f t="shared" si="339"/>
        <v>0</v>
      </c>
      <c r="M85" s="29">
        <f t="shared" si="339"/>
        <v>0</v>
      </c>
      <c r="N85" s="29">
        <f t="shared" si="339"/>
        <v>0</v>
      </c>
      <c r="O85" s="29">
        <f t="shared" si="339"/>
        <v>0</v>
      </c>
      <c r="P85" s="29">
        <f t="shared" si="339"/>
        <v>0</v>
      </c>
      <c r="Q85" s="29">
        <f t="shared" si="339"/>
        <v>0</v>
      </c>
      <c r="R85" s="29">
        <f t="shared" si="339"/>
        <v>0</v>
      </c>
      <c r="S85" s="29">
        <f t="shared" si="339"/>
        <v>0</v>
      </c>
      <c r="T85" s="29">
        <f t="shared" si="339"/>
        <v>0</v>
      </c>
      <c r="U85" s="29">
        <f t="shared" si="339"/>
        <v>0</v>
      </c>
      <c r="V85" s="29">
        <f t="shared" si="339"/>
        <v>0</v>
      </c>
      <c r="W85" s="29">
        <f t="shared" si="339"/>
        <v>0</v>
      </c>
      <c r="X85" s="29">
        <f t="shared" si="339"/>
        <v>0</v>
      </c>
      <c r="Y85" s="29">
        <f t="shared" si="339"/>
        <v>0</v>
      </c>
      <c r="Z85" s="29">
        <f t="shared" si="339"/>
        <v>0</v>
      </c>
      <c r="AA85" s="29">
        <f t="shared" si="339"/>
        <v>0</v>
      </c>
      <c r="AB85" s="29">
        <f t="shared" si="339"/>
        <v>0</v>
      </c>
      <c r="AC85" s="29">
        <f t="shared" si="339"/>
        <v>0</v>
      </c>
      <c r="AD85" s="29">
        <f t="shared" si="339"/>
        <v>0</v>
      </c>
      <c r="AE85" s="29">
        <f t="shared" si="339"/>
        <v>0</v>
      </c>
      <c r="AF85" s="29">
        <f t="shared" si="339"/>
        <v>0</v>
      </c>
      <c r="AG85" s="29">
        <f t="shared" si="339"/>
        <v>0</v>
      </c>
      <c r="AH85" s="29">
        <f t="shared" si="339"/>
        <v>0</v>
      </c>
      <c r="AI85" s="29">
        <f t="shared" si="339"/>
        <v>0</v>
      </c>
      <c r="AJ85" s="29">
        <f t="shared" si="339"/>
        <v>0</v>
      </c>
      <c r="AK85" s="29">
        <f t="shared" si="339"/>
        <v>0</v>
      </c>
      <c r="AL85" s="29">
        <f t="shared" si="339"/>
        <v>0</v>
      </c>
      <c r="AM85" s="29">
        <f t="shared" si="339"/>
        <v>0</v>
      </c>
      <c r="AN85" s="29">
        <f t="shared" si="339"/>
        <v>0</v>
      </c>
      <c r="AO85" s="29">
        <f t="shared" si="339"/>
        <v>0</v>
      </c>
      <c r="AP85" s="29">
        <f t="shared" si="339"/>
        <v>0</v>
      </c>
      <c r="AQ85" s="29">
        <f t="shared" si="339"/>
        <v>0</v>
      </c>
      <c r="AR85" s="29">
        <f t="shared" si="339"/>
        <v>0</v>
      </c>
      <c r="AS85" s="29">
        <f t="shared" si="339"/>
        <v>0</v>
      </c>
      <c r="AT85" s="29">
        <f t="shared" si="339"/>
        <v>0</v>
      </c>
      <c r="AU85" s="29">
        <f t="shared" si="339"/>
        <v>0</v>
      </c>
      <c r="AV85" s="29">
        <f t="shared" si="339"/>
        <v>0</v>
      </c>
      <c r="AW85" s="29">
        <f t="shared" si="339"/>
        <v>0</v>
      </c>
      <c r="AX85" s="29">
        <f t="shared" si="339"/>
        <v>0</v>
      </c>
      <c r="AY85" s="29">
        <f t="shared" si="339"/>
        <v>0</v>
      </c>
      <c r="AZ85" s="29">
        <f t="shared" si="339"/>
        <v>0</v>
      </c>
      <c r="BA85" s="29">
        <f t="shared" si="339"/>
        <v>0</v>
      </c>
      <c r="BB85" s="29">
        <f t="shared" si="339"/>
        <v>0</v>
      </c>
      <c r="BC85" s="29">
        <f t="shared" si="339"/>
        <v>0</v>
      </c>
      <c r="BD85" s="29">
        <f t="shared" si="339"/>
        <v>0</v>
      </c>
      <c r="BE85" s="29">
        <f t="shared" si="339"/>
        <v>0</v>
      </c>
      <c r="BF85" s="29">
        <f t="shared" si="339"/>
        <v>0</v>
      </c>
      <c r="BG85" s="29">
        <f t="shared" si="339"/>
        <v>0</v>
      </c>
      <c r="BH85" s="29">
        <f t="shared" si="339"/>
        <v>0</v>
      </c>
      <c r="BI85" s="29">
        <f t="shared" si="339"/>
        <v>0</v>
      </c>
    </row>
    <row r="86" spans="1:85" s="45" customFormat="1">
      <c r="A86" s="105"/>
      <c r="B86" s="120"/>
      <c r="C86" s="120"/>
      <c r="D86" s="121"/>
      <c r="E86" s="140" t="str">
        <f>InpCol!E$28</f>
        <v>Operation Finish Date (midnight)</v>
      </c>
      <c r="F86" s="45">
        <f>InpCol!F$28</f>
        <v>45747</v>
      </c>
      <c r="G86" s="45" t="str">
        <f>InpCol!G$28</f>
        <v>date</v>
      </c>
      <c r="H86" s="45">
        <f>InpCol!H$28</f>
        <v>0</v>
      </c>
      <c r="I86" s="45">
        <f>InpCol!I$28</f>
        <v>0</v>
      </c>
      <c r="J86" s="45">
        <f>InpCol!J$28</f>
        <v>0</v>
      </c>
      <c r="K86" s="45">
        <f>InpCol!K$28</f>
        <v>0</v>
      </c>
      <c r="L86" s="45">
        <f>InpCol!L$28</f>
        <v>0</v>
      </c>
      <c r="M86" s="45">
        <f>InpCol!M$28</f>
        <v>0</v>
      </c>
      <c r="N86" s="45">
        <f>InpCol!N$28</f>
        <v>0</v>
      </c>
      <c r="O86" s="45">
        <f>InpCol!O$28</f>
        <v>0</v>
      </c>
      <c r="P86" s="45">
        <f>InpCol!P$28</f>
        <v>0</v>
      </c>
      <c r="Q86" s="45">
        <f>InpCol!Q$28</f>
        <v>0</v>
      </c>
      <c r="R86" s="45">
        <f>InpCol!R$28</f>
        <v>0</v>
      </c>
      <c r="S86" s="45">
        <f>InpCol!S$28</f>
        <v>0</v>
      </c>
      <c r="T86" s="45">
        <f>InpCol!T$28</f>
        <v>0</v>
      </c>
      <c r="U86" s="45">
        <f>InpCol!U$28</f>
        <v>0</v>
      </c>
      <c r="V86" s="45">
        <f>InpCol!V$28</f>
        <v>0</v>
      </c>
      <c r="W86" s="45">
        <f>InpCol!W$28</f>
        <v>0</v>
      </c>
      <c r="X86" s="45">
        <f>InpCol!X$28</f>
        <v>0</v>
      </c>
      <c r="Y86" s="45">
        <f>InpCol!Y$28</f>
        <v>0</v>
      </c>
      <c r="Z86" s="45">
        <f>InpCol!Z$28</f>
        <v>0</v>
      </c>
      <c r="AA86" s="45">
        <f>InpCol!AA$28</f>
        <v>0</v>
      </c>
      <c r="AB86" s="45">
        <f>InpCol!AB$28</f>
        <v>0</v>
      </c>
      <c r="AC86" s="45">
        <f>InpCol!AC$28</f>
        <v>0</v>
      </c>
      <c r="AD86" s="45">
        <f>InpCol!AD$28</f>
        <v>0</v>
      </c>
      <c r="AE86" s="45">
        <f>InpCol!AE$28</f>
        <v>0</v>
      </c>
      <c r="AF86" s="45">
        <f>InpCol!AF$28</f>
        <v>0</v>
      </c>
      <c r="AG86" s="45">
        <f>InpCol!AG$28</f>
        <v>0</v>
      </c>
      <c r="AH86" s="45">
        <f>InpCol!AH$28</f>
        <v>0</v>
      </c>
      <c r="AI86" s="45">
        <f>InpCol!AI$28</f>
        <v>0</v>
      </c>
      <c r="AJ86" s="45">
        <f>InpCol!AJ$28</f>
        <v>0</v>
      </c>
      <c r="AK86" s="45">
        <f>InpCol!AK$28</f>
        <v>0</v>
      </c>
      <c r="AL86" s="45">
        <f>InpCol!AL$28</f>
        <v>0</v>
      </c>
      <c r="AM86" s="45">
        <f>InpCol!AM$28</f>
        <v>0</v>
      </c>
      <c r="AN86" s="45">
        <f>InpCol!AN$28</f>
        <v>0</v>
      </c>
      <c r="AO86" s="45">
        <f>InpCol!AO$28</f>
        <v>0</v>
      </c>
      <c r="AP86" s="45">
        <f>InpCol!AP$28</f>
        <v>0</v>
      </c>
      <c r="AQ86" s="45">
        <f>InpCol!AQ$28</f>
        <v>0</v>
      </c>
      <c r="AR86" s="45">
        <f>InpCol!AR$28</f>
        <v>0</v>
      </c>
      <c r="AS86" s="45">
        <f>InpCol!AS$28</f>
        <v>0</v>
      </c>
      <c r="AT86" s="45">
        <f>InpCol!AT$28</f>
        <v>0</v>
      </c>
      <c r="AU86" s="45">
        <f>InpCol!AU$28</f>
        <v>0</v>
      </c>
      <c r="AV86" s="45">
        <f>InpCol!AV$28</f>
        <v>0</v>
      </c>
      <c r="AW86" s="45">
        <f>InpCol!AW$28</f>
        <v>0</v>
      </c>
      <c r="AX86" s="45">
        <f>InpCol!AX$28</f>
        <v>0</v>
      </c>
      <c r="AY86" s="45">
        <f>InpCol!AY$28</f>
        <v>0</v>
      </c>
      <c r="AZ86" s="45">
        <f>InpCol!AZ$28</f>
        <v>0</v>
      </c>
      <c r="BA86" s="45">
        <f>InpCol!BA$28</f>
        <v>0</v>
      </c>
      <c r="BB86" s="45">
        <f>InpCol!BB$28</f>
        <v>0</v>
      </c>
      <c r="BC86" s="45">
        <f>InpCol!BC$28</f>
        <v>0</v>
      </c>
      <c r="BD86" s="45">
        <f>InpCol!BD$28</f>
        <v>0</v>
      </c>
      <c r="BE86" s="45">
        <f>InpCol!BE$28</f>
        <v>0</v>
      </c>
      <c r="BF86" s="45">
        <f>InpCol!BF$28</f>
        <v>0</v>
      </c>
      <c r="BG86" s="45">
        <f>InpCol!BG$28</f>
        <v>0</v>
      </c>
      <c r="BH86" s="45">
        <f>InpCol!BH$28</f>
        <v>0</v>
      </c>
      <c r="BI86" s="45">
        <f>InpCol!BI$28</f>
        <v>0</v>
      </c>
    </row>
    <row r="87" spans="1:85" s="124" customFormat="1">
      <c r="A87" s="108"/>
      <c r="B87" s="111"/>
      <c r="C87" s="111"/>
      <c r="D87" s="112"/>
      <c r="E87" s="136" t="str">
        <f t="shared" ref="E87:BI87" si="340" xml:space="preserve"> E$23</f>
        <v>Model Period BEG</v>
      </c>
      <c r="F87" s="44">
        <f t="shared" si="340"/>
        <v>0</v>
      </c>
      <c r="G87" s="44" t="str">
        <f t="shared" si="340"/>
        <v>date</v>
      </c>
      <c r="H87" s="44">
        <f t="shared" si="340"/>
        <v>0</v>
      </c>
      <c r="I87" s="44">
        <f t="shared" si="340"/>
        <v>0</v>
      </c>
      <c r="J87" s="44">
        <f t="shared" si="340"/>
        <v>43556</v>
      </c>
      <c r="K87" s="44">
        <f t="shared" si="340"/>
        <v>43922</v>
      </c>
      <c r="L87" s="44">
        <f t="shared" si="340"/>
        <v>44287</v>
      </c>
      <c r="M87" s="44">
        <f t="shared" si="340"/>
        <v>44652</v>
      </c>
      <c r="N87" s="44">
        <f t="shared" si="340"/>
        <v>45017</v>
      </c>
      <c r="O87" s="44">
        <f t="shared" si="340"/>
        <v>45383</v>
      </c>
      <c r="P87" s="44">
        <f t="shared" si="340"/>
        <v>45748</v>
      </c>
      <c r="Q87" s="44">
        <f t="shared" si="340"/>
        <v>46113</v>
      </c>
      <c r="R87" s="44">
        <f t="shared" si="340"/>
        <v>46478</v>
      </c>
      <c r="S87" s="44">
        <f t="shared" si="340"/>
        <v>46844</v>
      </c>
      <c r="T87" s="44">
        <f t="shared" si="340"/>
        <v>47209</v>
      </c>
      <c r="U87" s="44">
        <f t="shared" si="340"/>
        <v>47574</v>
      </c>
      <c r="V87" s="44">
        <f t="shared" si="340"/>
        <v>47939</v>
      </c>
      <c r="W87" s="44">
        <f t="shared" si="340"/>
        <v>48305</v>
      </c>
      <c r="X87" s="44">
        <f t="shared" si="340"/>
        <v>48670</v>
      </c>
      <c r="Y87" s="44">
        <f t="shared" si="340"/>
        <v>49035</v>
      </c>
      <c r="Z87" s="44">
        <f t="shared" si="340"/>
        <v>49400</v>
      </c>
      <c r="AA87" s="44">
        <f t="shared" si="340"/>
        <v>49766</v>
      </c>
      <c r="AB87" s="44">
        <f t="shared" si="340"/>
        <v>50131</v>
      </c>
      <c r="AC87" s="44">
        <f t="shared" si="340"/>
        <v>50496</v>
      </c>
      <c r="AD87" s="44">
        <f t="shared" si="340"/>
        <v>50861</v>
      </c>
      <c r="AE87" s="44">
        <f t="shared" si="340"/>
        <v>51227</v>
      </c>
      <c r="AF87" s="44">
        <f t="shared" si="340"/>
        <v>51592</v>
      </c>
      <c r="AG87" s="44">
        <f t="shared" si="340"/>
        <v>51957</v>
      </c>
      <c r="AH87" s="44">
        <f t="shared" si="340"/>
        <v>52322</v>
      </c>
      <c r="AI87" s="44">
        <f t="shared" si="340"/>
        <v>52688</v>
      </c>
      <c r="AJ87" s="44">
        <f t="shared" si="340"/>
        <v>53053</v>
      </c>
      <c r="AK87" s="44">
        <f t="shared" si="340"/>
        <v>53418</v>
      </c>
      <c r="AL87" s="44">
        <f t="shared" si="340"/>
        <v>53783</v>
      </c>
      <c r="AM87" s="44">
        <f t="shared" si="340"/>
        <v>54149</v>
      </c>
      <c r="AN87" s="44">
        <f t="shared" si="340"/>
        <v>54514</v>
      </c>
      <c r="AO87" s="44">
        <f t="shared" si="340"/>
        <v>54879</v>
      </c>
      <c r="AP87" s="44">
        <f t="shared" si="340"/>
        <v>55244</v>
      </c>
      <c r="AQ87" s="44">
        <f t="shared" si="340"/>
        <v>55610</v>
      </c>
      <c r="AR87" s="44">
        <f t="shared" si="340"/>
        <v>55975</v>
      </c>
      <c r="AS87" s="44">
        <f t="shared" si="340"/>
        <v>56340</v>
      </c>
      <c r="AT87" s="44">
        <f t="shared" si="340"/>
        <v>56705</v>
      </c>
      <c r="AU87" s="44">
        <f t="shared" si="340"/>
        <v>57071</v>
      </c>
      <c r="AV87" s="44">
        <f t="shared" si="340"/>
        <v>57436</v>
      </c>
      <c r="AW87" s="44">
        <f t="shared" si="340"/>
        <v>57801</v>
      </c>
      <c r="AX87" s="44">
        <f t="shared" si="340"/>
        <v>58166</v>
      </c>
      <c r="AY87" s="44">
        <f t="shared" si="340"/>
        <v>58532</v>
      </c>
      <c r="AZ87" s="44">
        <f t="shared" si="340"/>
        <v>58897</v>
      </c>
      <c r="BA87" s="44">
        <f t="shared" si="340"/>
        <v>59262</v>
      </c>
      <c r="BB87" s="44">
        <f t="shared" si="340"/>
        <v>59627</v>
      </c>
      <c r="BC87" s="44">
        <f t="shared" si="340"/>
        <v>59993</v>
      </c>
      <c r="BD87" s="44">
        <f t="shared" si="340"/>
        <v>60358</v>
      </c>
      <c r="BE87" s="44">
        <f t="shared" si="340"/>
        <v>60723</v>
      </c>
      <c r="BF87" s="44">
        <f t="shared" si="340"/>
        <v>61088</v>
      </c>
      <c r="BG87" s="44">
        <f t="shared" si="340"/>
        <v>61454</v>
      </c>
      <c r="BH87" s="44">
        <f t="shared" si="340"/>
        <v>61819</v>
      </c>
      <c r="BI87" s="44">
        <f t="shared" si="340"/>
        <v>62184</v>
      </c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</row>
    <row r="88" spans="1:85" s="124" customFormat="1">
      <c r="A88" s="108"/>
      <c r="B88" s="111"/>
      <c r="C88" s="111"/>
      <c r="D88" s="112"/>
      <c r="E88" s="136" t="str">
        <f t="shared" ref="E88:BI88" si="341" xml:space="preserve"> E$24</f>
        <v>Model Period END</v>
      </c>
      <c r="F88" s="44">
        <f t="shared" si="341"/>
        <v>0</v>
      </c>
      <c r="G88" s="44" t="str">
        <f t="shared" si="341"/>
        <v>date</v>
      </c>
      <c r="H88" s="44">
        <f t="shared" si="341"/>
        <v>0</v>
      </c>
      <c r="I88" s="44">
        <f t="shared" si="341"/>
        <v>0</v>
      </c>
      <c r="J88" s="44">
        <f t="shared" si="341"/>
        <v>43921</v>
      </c>
      <c r="K88" s="44">
        <f t="shared" si="341"/>
        <v>44286</v>
      </c>
      <c r="L88" s="44">
        <f t="shared" si="341"/>
        <v>44651</v>
      </c>
      <c r="M88" s="44">
        <f t="shared" si="341"/>
        <v>45016</v>
      </c>
      <c r="N88" s="44">
        <f t="shared" si="341"/>
        <v>45382</v>
      </c>
      <c r="O88" s="44">
        <f t="shared" si="341"/>
        <v>45747</v>
      </c>
      <c r="P88" s="44">
        <f t="shared" si="341"/>
        <v>46112</v>
      </c>
      <c r="Q88" s="44">
        <f t="shared" si="341"/>
        <v>46477</v>
      </c>
      <c r="R88" s="44">
        <f t="shared" si="341"/>
        <v>46843</v>
      </c>
      <c r="S88" s="44">
        <f t="shared" si="341"/>
        <v>47208</v>
      </c>
      <c r="T88" s="44">
        <f t="shared" si="341"/>
        <v>47573</v>
      </c>
      <c r="U88" s="44">
        <f t="shared" si="341"/>
        <v>47938</v>
      </c>
      <c r="V88" s="44">
        <f t="shared" si="341"/>
        <v>48304</v>
      </c>
      <c r="W88" s="44">
        <f t="shared" si="341"/>
        <v>48669</v>
      </c>
      <c r="X88" s="44">
        <f t="shared" si="341"/>
        <v>49034</v>
      </c>
      <c r="Y88" s="44">
        <f t="shared" si="341"/>
        <v>49399</v>
      </c>
      <c r="Z88" s="44">
        <f t="shared" si="341"/>
        <v>49765</v>
      </c>
      <c r="AA88" s="44">
        <f t="shared" si="341"/>
        <v>50130</v>
      </c>
      <c r="AB88" s="44">
        <f t="shared" si="341"/>
        <v>50495</v>
      </c>
      <c r="AC88" s="44">
        <f t="shared" si="341"/>
        <v>50860</v>
      </c>
      <c r="AD88" s="44">
        <f t="shared" si="341"/>
        <v>51226</v>
      </c>
      <c r="AE88" s="44">
        <f t="shared" si="341"/>
        <v>51591</v>
      </c>
      <c r="AF88" s="44">
        <f t="shared" si="341"/>
        <v>51956</v>
      </c>
      <c r="AG88" s="44">
        <f t="shared" si="341"/>
        <v>52321</v>
      </c>
      <c r="AH88" s="44">
        <f t="shared" si="341"/>
        <v>52687</v>
      </c>
      <c r="AI88" s="44">
        <f t="shared" si="341"/>
        <v>53052</v>
      </c>
      <c r="AJ88" s="44">
        <f t="shared" si="341"/>
        <v>53417</v>
      </c>
      <c r="AK88" s="44">
        <f t="shared" si="341"/>
        <v>53782</v>
      </c>
      <c r="AL88" s="44">
        <f t="shared" si="341"/>
        <v>54148</v>
      </c>
      <c r="AM88" s="44">
        <f t="shared" si="341"/>
        <v>54513</v>
      </c>
      <c r="AN88" s="44">
        <f t="shared" si="341"/>
        <v>54878</v>
      </c>
      <c r="AO88" s="44">
        <f t="shared" si="341"/>
        <v>55243</v>
      </c>
      <c r="AP88" s="44">
        <f t="shared" si="341"/>
        <v>55609</v>
      </c>
      <c r="AQ88" s="44">
        <f t="shared" si="341"/>
        <v>55974</v>
      </c>
      <c r="AR88" s="44">
        <f t="shared" si="341"/>
        <v>56339</v>
      </c>
      <c r="AS88" s="44">
        <f t="shared" si="341"/>
        <v>56704</v>
      </c>
      <c r="AT88" s="44">
        <f t="shared" si="341"/>
        <v>57070</v>
      </c>
      <c r="AU88" s="44">
        <f t="shared" si="341"/>
        <v>57435</v>
      </c>
      <c r="AV88" s="44">
        <f t="shared" si="341"/>
        <v>57800</v>
      </c>
      <c r="AW88" s="44">
        <f t="shared" si="341"/>
        <v>58165</v>
      </c>
      <c r="AX88" s="44">
        <f t="shared" si="341"/>
        <v>58531</v>
      </c>
      <c r="AY88" s="44">
        <f t="shared" si="341"/>
        <v>58896</v>
      </c>
      <c r="AZ88" s="44">
        <f t="shared" si="341"/>
        <v>59261</v>
      </c>
      <c r="BA88" s="44">
        <f t="shared" si="341"/>
        <v>59626</v>
      </c>
      <c r="BB88" s="44">
        <f t="shared" si="341"/>
        <v>59992</v>
      </c>
      <c r="BC88" s="44">
        <f t="shared" si="341"/>
        <v>60357</v>
      </c>
      <c r="BD88" s="44">
        <f t="shared" si="341"/>
        <v>60722</v>
      </c>
      <c r="BE88" s="44">
        <f t="shared" si="341"/>
        <v>61087</v>
      </c>
      <c r="BF88" s="44">
        <f t="shared" si="341"/>
        <v>61453</v>
      </c>
      <c r="BG88" s="44">
        <f t="shared" si="341"/>
        <v>61818</v>
      </c>
      <c r="BH88" s="44">
        <f t="shared" si="341"/>
        <v>62183</v>
      </c>
      <c r="BI88" s="44">
        <f t="shared" si="341"/>
        <v>62548</v>
      </c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</row>
    <row r="89" spans="1:85" s="43" customFormat="1">
      <c r="A89" s="96"/>
      <c r="B89" s="92"/>
      <c r="C89" s="92"/>
      <c r="D89" s="97"/>
      <c r="E89" s="136" t="s">
        <v>223</v>
      </c>
      <c r="F89" s="62"/>
      <c r="G89" s="62" t="s">
        <v>201</v>
      </c>
      <c r="H89" s="62">
        <f xml:space="preserve"> SUM(J89:BH89)</f>
        <v>2192</v>
      </c>
      <c r="I89" s="62"/>
      <c r="J89" s="62">
        <f t="shared" ref="J89:S89" si="342" xml:space="preserve"> MAX(0, (MIN($F86, J88) - MAX($F85, J87) + 1))</f>
        <v>366</v>
      </c>
      <c r="K89" s="62">
        <f t="shared" si="342"/>
        <v>365</v>
      </c>
      <c r="L89" s="62">
        <f t="shared" si="342"/>
        <v>365</v>
      </c>
      <c r="M89" s="62">
        <f t="shared" si="342"/>
        <v>365</v>
      </c>
      <c r="N89" s="62">
        <f t="shared" si="342"/>
        <v>366</v>
      </c>
      <c r="O89" s="62">
        <f t="shared" si="342"/>
        <v>365</v>
      </c>
      <c r="P89" s="62">
        <f xml:space="preserve"> MAX(0, (MIN($F86, P88) - MAX($F85, P87) + 1))</f>
        <v>0</v>
      </c>
      <c r="Q89" s="62">
        <f t="shared" si="342"/>
        <v>0</v>
      </c>
      <c r="R89" s="62">
        <f t="shared" si="342"/>
        <v>0</v>
      </c>
      <c r="S89" s="62">
        <f t="shared" si="342"/>
        <v>0</v>
      </c>
      <c r="T89" s="62">
        <f t="shared" ref="T89:AT89" si="343" xml:space="preserve"> MAX(0, (MIN($F86, T88) - MAX($F85, T87) + 1))</f>
        <v>0</v>
      </c>
      <c r="U89" s="62">
        <f t="shared" si="343"/>
        <v>0</v>
      </c>
      <c r="V89" s="62">
        <f t="shared" si="343"/>
        <v>0</v>
      </c>
      <c r="W89" s="62">
        <f t="shared" si="343"/>
        <v>0</v>
      </c>
      <c r="X89" s="62">
        <f t="shared" si="343"/>
        <v>0</v>
      </c>
      <c r="Y89" s="62">
        <f t="shared" si="343"/>
        <v>0</v>
      </c>
      <c r="Z89" s="62">
        <f t="shared" si="343"/>
        <v>0</v>
      </c>
      <c r="AA89" s="62">
        <f t="shared" si="343"/>
        <v>0</v>
      </c>
      <c r="AB89" s="62">
        <f t="shared" si="343"/>
        <v>0</v>
      </c>
      <c r="AC89" s="62">
        <f t="shared" si="343"/>
        <v>0</v>
      </c>
      <c r="AD89" s="62">
        <f t="shared" si="343"/>
        <v>0</v>
      </c>
      <c r="AE89" s="62">
        <f t="shared" si="343"/>
        <v>0</v>
      </c>
      <c r="AF89" s="62">
        <f t="shared" si="343"/>
        <v>0</v>
      </c>
      <c r="AG89" s="62">
        <f t="shared" si="343"/>
        <v>0</v>
      </c>
      <c r="AH89" s="62">
        <f t="shared" si="343"/>
        <v>0</v>
      </c>
      <c r="AI89" s="62">
        <f t="shared" si="343"/>
        <v>0</v>
      </c>
      <c r="AJ89" s="62">
        <f t="shared" si="343"/>
        <v>0</v>
      </c>
      <c r="AK89" s="62">
        <f t="shared" si="343"/>
        <v>0</v>
      </c>
      <c r="AL89" s="62">
        <f t="shared" si="343"/>
        <v>0</v>
      </c>
      <c r="AM89" s="62">
        <f t="shared" si="343"/>
        <v>0</v>
      </c>
      <c r="AN89" s="62">
        <f t="shared" si="343"/>
        <v>0</v>
      </c>
      <c r="AO89" s="62">
        <f t="shared" si="343"/>
        <v>0</v>
      </c>
      <c r="AP89" s="62">
        <f t="shared" si="343"/>
        <v>0</v>
      </c>
      <c r="AQ89" s="62">
        <f t="shared" si="343"/>
        <v>0</v>
      </c>
      <c r="AR89" s="62">
        <f t="shared" si="343"/>
        <v>0</v>
      </c>
      <c r="AS89" s="62">
        <f t="shared" si="343"/>
        <v>0</v>
      </c>
      <c r="AT89" s="62">
        <f t="shared" si="343"/>
        <v>0</v>
      </c>
      <c r="AU89" s="62">
        <f t="shared" ref="AU89:BH89" si="344" xml:space="preserve"> MAX(0, (MIN($F86, AU88) - MAX($F85, AU87) + 1))</f>
        <v>0</v>
      </c>
      <c r="AV89" s="62">
        <f t="shared" si="344"/>
        <v>0</v>
      </c>
      <c r="AW89" s="62">
        <f t="shared" si="344"/>
        <v>0</v>
      </c>
      <c r="AX89" s="62">
        <f t="shared" si="344"/>
        <v>0</v>
      </c>
      <c r="AY89" s="62">
        <f t="shared" si="344"/>
        <v>0</v>
      </c>
      <c r="AZ89" s="62">
        <f t="shared" si="344"/>
        <v>0</v>
      </c>
      <c r="BA89" s="62">
        <f t="shared" si="344"/>
        <v>0</v>
      </c>
      <c r="BB89" s="62">
        <f t="shared" si="344"/>
        <v>0</v>
      </c>
      <c r="BC89" s="62">
        <f t="shared" si="344"/>
        <v>0</v>
      </c>
      <c r="BD89" s="62">
        <f t="shared" si="344"/>
        <v>0</v>
      </c>
      <c r="BE89" s="62">
        <f t="shared" si="344"/>
        <v>0</v>
      </c>
      <c r="BF89" s="62">
        <f t="shared" si="344"/>
        <v>0</v>
      </c>
      <c r="BG89" s="62">
        <f t="shared" si="344"/>
        <v>0</v>
      </c>
      <c r="BH89" s="62">
        <f t="shared" si="344"/>
        <v>0</v>
      </c>
      <c r="BI89" s="62">
        <f t="shared" ref="BI89" si="345" xml:space="preserve"> MAX(0, (MIN($F86, BI88) - MAX($F85, BI87) + 1))</f>
        <v>0</v>
      </c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</row>
    <row r="90" spans="1:85" s="43" customFormat="1">
      <c r="A90" s="96"/>
      <c r="B90" s="92"/>
      <c r="C90" s="92"/>
      <c r="D90" s="97"/>
      <c r="E90" s="136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</row>
    <row r="91" spans="1:85" s="62" customFormat="1">
      <c r="A91" s="96"/>
      <c r="B91" s="92"/>
      <c r="C91" s="92"/>
      <c r="D91" s="97"/>
      <c r="E91" s="136" t="str">
        <f t="shared" ref="E91:BI91" si="346" xml:space="preserve"> E$89</f>
        <v>Days in Operation Period</v>
      </c>
      <c r="F91" s="62">
        <f t="shared" si="346"/>
        <v>0</v>
      </c>
      <c r="G91" s="62" t="str">
        <f t="shared" si="346"/>
        <v>days</v>
      </c>
      <c r="H91" s="62">
        <f t="shared" si="346"/>
        <v>2192</v>
      </c>
      <c r="I91" s="62">
        <f t="shared" si="346"/>
        <v>0</v>
      </c>
      <c r="J91" s="62">
        <f t="shared" si="346"/>
        <v>366</v>
      </c>
      <c r="K91" s="62">
        <f t="shared" si="346"/>
        <v>365</v>
      </c>
      <c r="L91" s="62">
        <f t="shared" si="346"/>
        <v>365</v>
      </c>
      <c r="M91" s="62">
        <f t="shared" si="346"/>
        <v>365</v>
      </c>
      <c r="N91" s="62">
        <f t="shared" si="346"/>
        <v>366</v>
      </c>
      <c r="O91" s="62">
        <f t="shared" si="346"/>
        <v>365</v>
      </c>
      <c r="P91" s="62">
        <f xml:space="preserve"> P$89</f>
        <v>0</v>
      </c>
      <c r="Q91" s="62">
        <f t="shared" si="346"/>
        <v>0</v>
      </c>
      <c r="R91" s="62">
        <f t="shared" si="346"/>
        <v>0</v>
      </c>
      <c r="S91" s="62">
        <f t="shared" si="346"/>
        <v>0</v>
      </c>
      <c r="T91" s="62">
        <f t="shared" si="346"/>
        <v>0</v>
      </c>
      <c r="U91" s="62">
        <f t="shared" si="346"/>
        <v>0</v>
      </c>
      <c r="V91" s="62">
        <f t="shared" si="346"/>
        <v>0</v>
      </c>
      <c r="W91" s="62">
        <f t="shared" si="346"/>
        <v>0</v>
      </c>
      <c r="X91" s="62">
        <f t="shared" si="346"/>
        <v>0</v>
      </c>
      <c r="Y91" s="62">
        <f t="shared" si="346"/>
        <v>0</v>
      </c>
      <c r="Z91" s="62">
        <f t="shared" si="346"/>
        <v>0</v>
      </c>
      <c r="AA91" s="62">
        <f t="shared" si="346"/>
        <v>0</v>
      </c>
      <c r="AB91" s="62">
        <f t="shared" si="346"/>
        <v>0</v>
      </c>
      <c r="AC91" s="62">
        <f t="shared" si="346"/>
        <v>0</v>
      </c>
      <c r="AD91" s="62">
        <f t="shared" si="346"/>
        <v>0</v>
      </c>
      <c r="AE91" s="62">
        <f t="shared" si="346"/>
        <v>0</v>
      </c>
      <c r="AF91" s="62">
        <f t="shared" si="346"/>
        <v>0</v>
      </c>
      <c r="AG91" s="62">
        <f t="shared" si="346"/>
        <v>0</v>
      </c>
      <c r="AH91" s="62">
        <f t="shared" si="346"/>
        <v>0</v>
      </c>
      <c r="AI91" s="62">
        <f t="shared" si="346"/>
        <v>0</v>
      </c>
      <c r="AJ91" s="62">
        <f t="shared" si="346"/>
        <v>0</v>
      </c>
      <c r="AK91" s="62">
        <f t="shared" si="346"/>
        <v>0</v>
      </c>
      <c r="AL91" s="62">
        <f t="shared" si="346"/>
        <v>0</v>
      </c>
      <c r="AM91" s="62">
        <f t="shared" si="346"/>
        <v>0</v>
      </c>
      <c r="AN91" s="62">
        <f t="shared" si="346"/>
        <v>0</v>
      </c>
      <c r="AO91" s="62">
        <f t="shared" si="346"/>
        <v>0</v>
      </c>
      <c r="AP91" s="62">
        <f t="shared" si="346"/>
        <v>0</v>
      </c>
      <c r="AQ91" s="62">
        <f t="shared" si="346"/>
        <v>0</v>
      </c>
      <c r="AR91" s="62">
        <f t="shared" si="346"/>
        <v>0</v>
      </c>
      <c r="AS91" s="62">
        <f t="shared" si="346"/>
        <v>0</v>
      </c>
      <c r="AT91" s="62">
        <f t="shared" si="346"/>
        <v>0</v>
      </c>
      <c r="AU91" s="62">
        <f t="shared" si="346"/>
        <v>0</v>
      </c>
      <c r="AV91" s="62">
        <f t="shared" si="346"/>
        <v>0</v>
      </c>
      <c r="AW91" s="62">
        <f t="shared" si="346"/>
        <v>0</v>
      </c>
      <c r="AX91" s="62">
        <f t="shared" si="346"/>
        <v>0</v>
      </c>
      <c r="AY91" s="62">
        <f t="shared" si="346"/>
        <v>0</v>
      </c>
      <c r="AZ91" s="62">
        <f t="shared" si="346"/>
        <v>0</v>
      </c>
      <c r="BA91" s="62">
        <f t="shared" si="346"/>
        <v>0</v>
      </c>
      <c r="BB91" s="62">
        <f t="shared" si="346"/>
        <v>0</v>
      </c>
      <c r="BC91" s="62">
        <f t="shared" si="346"/>
        <v>0</v>
      </c>
      <c r="BD91" s="62">
        <f t="shared" si="346"/>
        <v>0</v>
      </c>
      <c r="BE91" s="62">
        <f t="shared" si="346"/>
        <v>0</v>
      </c>
      <c r="BF91" s="62">
        <f t="shared" si="346"/>
        <v>0</v>
      </c>
      <c r="BG91" s="62">
        <f t="shared" si="346"/>
        <v>0</v>
      </c>
      <c r="BH91" s="62">
        <f t="shared" si="346"/>
        <v>0</v>
      </c>
      <c r="BI91" s="62">
        <f t="shared" si="346"/>
        <v>0</v>
      </c>
    </row>
    <row r="92" spans="1:85" s="43" customFormat="1">
      <c r="A92" s="96"/>
      <c r="B92" s="92"/>
      <c r="C92" s="92"/>
      <c r="D92" s="97"/>
      <c r="E92" s="143" t="str">
        <f t="shared" ref="E92:BI92" si="347" xml:space="preserve"> E$28</f>
        <v>Days in Model Period</v>
      </c>
      <c r="F92" s="43">
        <f t="shared" si="347"/>
        <v>0</v>
      </c>
      <c r="G92" s="43" t="str">
        <f t="shared" si="347"/>
        <v>days</v>
      </c>
      <c r="H92" s="43">
        <f t="shared" si="347"/>
        <v>18628</v>
      </c>
      <c r="I92" s="43">
        <f t="shared" si="347"/>
        <v>0</v>
      </c>
      <c r="J92" s="43">
        <f t="shared" si="347"/>
        <v>366</v>
      </c>
      <c r="K92" s="43">
        <f t="shared" si="347"/>
        <v>365</v>
      </c>
      <c r="L92" s="43">
        <f t="shared" si="347"/>
        <v>365</v>
      </c>
      <c r="M92" s="43">
        <f t="shared" si="347"/>
        <v>365</v>
      </c>
      <c r="N92" s="43">
        <f t="shared" si="347"/>
        <v>366</v>
      </c>
      <c r="O92" s="43">
        <f t="shared" si="347"/>
        <v>365</v>
      </c>
      <c r="P92" s="43">
        <f t="shared" si="347"/>
        <v>365</v>
      </c>
      <c r="Q92" s="43">
        <f t="shared" si="347"/>
        <v>365</v>
      </c>
      <c r="R92" s="43">
        <f t="shared" si="347"/>
        <v>366</v>
      </c>
      <c r="S92" s="43">
        <f t="shared" si="347"/>
        <v>365</v>
      </c>
      <c r="T92" s="43">
        <f t="shared" si="347"/>
        <v>365</v>
      </c>
      <c r="U92" s="43">
        <f t="shared" si="347"/>
        <v>365</v>
      </c>
      <c r="V92" s="43">
        <f t="shared" si="347"/>
        <v>366</v>
      </c>
      <c r="W92" s="43">
        <f t="shared" si="347"/>
        <v>365</v>
      </c>
      <c r="X92" s="43">
        <f t="shared" si="347"/>
        <v>365</v>
      </c>
      <c r="Y92" s="43">
        <f t="shared" si="347"/>
        <v>365</v>
      </c>
      <c r="Z92" s="43">
        <f t="shared" si="347"/>
        <v>366</v>
      </c>
      <c r="AA92" s="43">
        <f t="shared" si="347"/>
        <v>365</v>
      </c>
      <c r="AB92" s="43">
        <f t="shared" si="347"/>
        <v>365</v>
      </c>
      <c r="AC92" s="43">
        <f t="shared" si="347"/>
        <v>365</v>
      </c>
      <c r="AD92" s="43">
        <f t="shared" si="347"/>
        <v>366</v>
      </c>
      <c r="AE92" s="43">
        <f t="shared" si="347"/>
        <v>365</v>
      </c>
      <c r="AF92" s="43">
        <f t="shared" si="347"/>
        <v>365</v>
      </c>
      <c r="AG92" s="43">
        <f t="shared" si="347"/>
        <v>365</v>
      </c>
      <c r="AH92" s="43">
        <f t="shared" si="347"/>
        <v>366</v>
      </c>
      <c r="AI92" s="43">
        <f t="shared" si="347"/>
        <v>365</v>
      </c>
      <c r="AJ92" s="43">
        <f t="shared" si="347"/>
        <v>365</v>
      </c>
      <c r="AK92" s="43">
        <f t="shared" si="347"/>
        <v>365</v>
      </c>
      <c r="AL92" s="43">
        <f t="shared" si="347"/>
        <v>366</v>
      </c>
      <c r="AM92" s="43">
        <f t="shared" si="347"/>
        <v>365</v>
      </c>
      <c r="AN92" s="43">
        <f t="shared" si="347"/>
        <v>365</v>
      </c>
      <c r="AO92" s="43">
        <f t="shared" si="347"/>
        <v>365</v>
      </c>
      <c r="AP92" s="43">
        <f t="shared" si="347"/>
        <v>366</v>
      </c>
      <c r="AQ92" s="43">
        <f t="shared" si="347"/>
        <v>365</v>
      </c>
      <c r="AR92" s="43">
        <f t="shared" si="347"/>
        <v>365</v>
      </c>
      <c r="AS92" s="43">
        <f t="shared" si="347"/>
        <v>365</v>
      </c>
      <c r="AT92" s="43">
        <f t="shared" si="347"/>
        <v>366</v>
      </c>
      <c r="AU92" s="43">
        <f t="shared" si="347"/>
        <v>365</v>
      </c>
      <c r="AV92" s="43">
        <f t="shared" si="347"/>
        <v>365</v>
      </c>
      <c r="AW92" s="43">
        <f t="shared" si="347"/>
        <v>365</v>
      </c>
      <c r="AX92" s="43">
        <f t="shared" si="347"/>
        <v>366</v>
      </c>
      <c r="AY92" s="43">
        <f t="shared" si="347"/>
        <v>365</v>
      </c>
      <c r="AZ92" s="43">
        <f t="shared" si="347"/>
        <v>365</v>
      </c>
      <c r="BA92" s="43">
        <f t="shared" si="347"/>
        <v>365</v>
      </c>
      <c r="BB92" s="43">
        <f t="shared" si="347"/>
        <v>366</v>
      </c>
      <c r="BC92" s="43">
        <f t="shared" si="347"/>
        <v>365</v>
      </c>
      <c r="BD92" s="43">
        <f t="shared" si="347"/>
        <v>365</v>
      </c>
      <c r="BE92" s="43">
        <f t="shared" si="347"/>
        <v>365</v>
      </c>
      <c r="BF92" s="43">
        <f t="shared" si="347"/>
        <v>366</v>
      </c>
      <c r="BG92" s="43">
        <f t="shared" si="347"/>
        <v>365</v>
      </c>
      <c r="BH92" s="43">
        <f t="shared" si="347"/>
        <v>365</v>
      </c>
      <c r="BI92" s="43">
        <f t="shared" si="347"/>
        <v>365</v>
      </c>
    </row>
    <row r="93" spans="1:85" s="41" customFormat="1">
      <c r="A93" s="126"/>
      <c r="B93" s="127"/>
      <c r="C93" s="127"/>
      <c r="D93" s="128"/>
      <c r="E93" s="144" t="s">
        <v>224</v>
      </c>
      <c r="F93" s="42"/>
      <c r="G93" s="41" t="s">
        <v>225</v>
      </c>
      <c r="H93" s="539">
        <f xml:space="preserve"> SUM(J93:BH93)</f>
        <v>6</v>
      </c>
      <c r="J93" s="539">
        <f t="shared" ref="J93:S93" si="348" xml:space="preserve"> J91 / J92</f>
        <v>1</v>
      </c>
      <c r="K93" s="539">
        <f t="shared" si="348"/>
        <v>1</v>
      </c>
      <c r="L93" s="539">
        <f t="shared" si="348"/>
        <v>1</v>
      </c>
      <c r="M93" s="539">
        <f t="shared" si="348"/>
        <v>1</v>
      </c>
      <c r="N93" s="539">
        <f t="shared" si="348"/>
        <v>1</v>
      </c>
      <c r="O93" s="539">
        <f xml:space="preserve"> O91 / O92</f>
        <v>1</v>
      </c>
      <c r="P93" s="539">
        <f t="shared" si="348"/>
        <v>0</v>
      </c>
      <c r="Q93" s="539">
        <f t="shared" si="348"/>
        <v>0</v>
      </c>
      <c r="R93" s="539">
        <f t="shared" si="348"/>
        <v>0</v>
      </c>
      <c r="S93" s="539">
        <f t="shared" si="348"/>
        <v>0</v>
      </c>
      <c r="T93" s="539">
        <f t="shared" ref="T93:AT93" si="349" xml:space="preserve"> T91 / T92</f>
        <v>0</v>
      </c>
      <c r="U93" s="539">
        <f t="shared" si="349"/>
        <v>0</v>
      </c>
      <c r="V93" s="539">
        <f t="shared" si="349"/>
        <v>0</v>
      </c>
      <c r="W93" s="539">
        <f t="shared" si="349"/>
        <v>0</v>
      </c>
      <c r="X93" s="539">
        <f t="shared" si="349"/>
        <v>0</v>
      </c>
      <c r="Y93" s="539">
        <f t="shared" si="349"/>
        <v>0</v>
      </c>
      <c r="Z93" s="539">
        <f t="shared" si="349"/>
        <v>0</v>
      </c>
      <c r="AA93" s="539">
        <f t="shared" si="349"/>
        <v>0</v>
      </c>
      <c r="AB93" s="539">
        <f t="shared" si="349"/>
        <v>0</v>
      </c>
      <c r="AC93" s="539">
        <f t="shared" si="349"/>
        <v>0</v>
      </c>
      <c r="AD93" s="539">
        <f t="shared" si="349"/>
        <v>0</v>
      </c>
      <c r="AE93" s="539">
        <f t="shared" si="349"/>
        <v>0</v>
      </c>
      <c r="AF93" s="539">
        <f t="shared" si="349"/>
        <v>0</v>
      </c>
      <c r="AG93" s="539">
        <f t="shared" si="349"/>
        <v>0</v>
      </c>
      <c r="AH93" s="539">
        <f t="shared" si="349"/>
        <v>0</v>
      </c>
      <c r="AI93" s="539">
        <f t="shared" si="349"/>
        <v>0</v>
      </c>
      <c r="AJ93" s="539">
        <f t="shared" si="349"/>
        <v>0</v>
      </c>
      <c r="AK93" s="539">
        <f t="shared" si="349"/>
        <v>0</v>
      </c>
      <c r="AL93" s="539">
        <f t="shared" si="349"/>
        <v>0</v>
      </c>
      <c r="AM93" s="539">
        <f t="shared" si="349"/>
        <v>0</v>
      </c>
      <c r="AN93" s="539">
        <f t="shared" si="349"/>
        <v>0</v>
      </c>
      <c r="AO93" s="539">
        <f t="shared" si="349"/>
        <v>0</v>
      </c>
      <c r="AP93" s="539">
        <f t="shared" si="349"/>
        <v>0</v>
      </c>
      <c r="AQ93" s="539">
        <f t="shared" si="349"/>
        <v>0</v>
      </c>
      <c r="AR93" s="539">
        <f t="shared" si="349"/>
        <v>0</v>
      </c>
      <c r="AS93" s="539">
        <f t="shared" si="349"/>
        <v>0</v>
      </c>
      <c r="AT93" s="539">
        <f t="shared" si="349"/>
        <v>0</v>
      </c>
      <c r="AU93" s="539">
        <f t="shared" ref="AU93:BH93" si="350" xml:space="preserve"> AU91 / AU92</f>
        <v>0</v>
      </c>
      <c r="AV93" s="539">
        <f t="shared" si="350"/>
        <v>0</v>
      </c>
      <c r="AW93" s="539">
        <f t="shared" si="350"/>
        <v>0</v>
      </c>
      <c r="AX93" s="539">
        <f t="shared" si="350"/>
        <v>0</v>
      </c>
      <c r="AY93" s="539">
        <f t="shared" si="350"/>
        <v>0</v>
      </c>
      <c r="AZ93" s="539">
        <f t="shared" si="350"/>
        <v>0</v>
      </c>
      <c r="BA93" s="539">
        <f t="shared" si="350"/>
        <v>0</v>
      </c>
      <c r="BB93" s="539">
        <f t="shared" si="350"/>
        <v>0</v>
      </c>
      <c r="BC93" s="539">
        <f t="shared" si="350"/>
        <v>0</v>
      </c>
      <c r="BD93" s="539">
        <f t="shared" si="350"/>
        <v>0</v>
      </c>
      <c r="BE93" s="539">
        <f t="shared" si="350"/>
        <v>0</v>
      </c>
      <c r="BF93" s="539">
        <f t="shared" si="350"/>
        <v>0</v>
      </c>
      <c r="BG93" s="539">
        <f t="shared" si="350"/>
        <v>0</v>
      </c>
      <c r="BH93" s="539">
        <f t="shared" si="350"/>
        <v>0</v>
      </c>
      <c r="BI93" s="539">
        <f t="shared" ref="BI93" si="351" xml:space="preserve"> BI91 / BI92</f>
        <v>0</v>
      </c>
    </row>
    <row r="94" spans="1:85" s="59" customFormat="1">
      <c r="A94" s="86"/>
      <c r="B94" s="92"/>
      <c r="C94" s="92"/>
      <c r="D94" s="88"/>
      <c r="E94" s="134"/>
    </row>
    <row r="95" spans="1:85" s="59" customFormat="1">
      <c r="A95" s="86"/>
      <c r="B95" s="92"/>
      <c r="C95" s="92"/>
      <c r="D95" s="88"/>
      <c r="E95" s="134"/>
    </row>
    <row r="96" spans="1:85" s="15" customFormat="1">
      <c r="A96" s="129" t="s">
        <v>226</v>
      </c>
      <c r="B96" s="94"/>
      <c r="C96" s="94"/>
      <c r="D96" s="95"/>
      <c r="E96" s="135"/>
    </row>
    <row r="97" spans="1:61" s="59" customFormat="1">
      <c r="A97" s="86"/>
      <c r="B97" s="92"/>
      <c r="C97" s="92"/>
      <c r="D97" s="88"/>
      <c r="E97" s="134"/>
    </row>
    <row r="98" spans="1:61" s="59" customFormat="1">
      <c r="A98" s="86"/>
      <c r="B98" s="92"/>
      <c r="C98" s="92"/>
      <c r="D98" s="88"/>
      <c r="E98" s="140" t="str">
        <f>InpCol!E29</f>
        <v>First Modelling Column Financial Year Number</v>
      </c>
      <c r="F98" s="3">
        <f>InpCol!F29</f>
        <v>2020</v>
      </c>
      <c r="G98" s="150" t="str">
        <f>InpCol!G29</f>
        <v>year</v>
      </c>
      <c r="H98" s="150">
        <f>InpCol!H29</f>
        <v>0</v>
      </c>
      <c r="I98" s="150">
        <f>InpCol!I29</f>
        <v>0</v>
      </c>
      <c r="J98" s="150">
        <f>InpCol!J29</f>
        <v>0</v>
      </c>
      <c r="K98" s="150">
        <f>InpCol!K29</f>
        <v>0</v>
      </c>
      <c r="L98" s="150">
        <f>InpCol!L29</f>
        <v>0</v>
      </c>
      <c r="M98" s="150">
        <f>InpCol!M29</f>
        <v>0</v>
      </c>
      <c r="N98" s="150">
        <f>InpCol!N29</f>
        <v>0</v>
      </c>
      <c r="O98" s="150">
        <f>InpCol!O29</f>
        <v>0</v>
      </c>
      <c r="P98" s="150">
        <f>InpCol!P29</f>
        <v>0</v>
      </c>
      <c r="Q98" s="150">
        <f>InpCol!Q29</f>
        <v>0</v>
      </c>
      <c r="R98" s="150">
        <f>InpCol!R29</f>
        <v>0</v>
      </c>
      <c r="S98" s="150">
        <f>InpCol!S29</f>
        <v>0</v>
      </c>
      <c r="T98" s="150">
        <f>InpCol!T29</f>
        <v>0</v>
      </c>
      <c r="U98" s="150">
        <f>InpCol!U29</f>
        <v>0</v>
      </c>
      <c r="V98" s="150">
        <f>InpCol!V29</f>
        <v>0</v>
      </c>
      <c r="W98" s="150">
        <f>InpCol!W29</f>
        <v>0</v>
      </c>
      <c r="X98" s="150">
        <f>InpCol!X29</f>
        <v>0</v>
      </c>
      <c r="Y98" s="150">
        <f>InpCol!Y29</f>
        <v>0</v>
      </c>
      <c r="Z98" s="150">
        <f>InpCol!Z29</f>
        <v>0</v>
      </c>
      <c r="AA98" s="150">
        <f>InpCol!AA29</f>
        <v>0</v>
      </c>
      <c r="AB98" s="150">
        <f>InpCol!AB29</f>
        <v>0</v>
      </c>
      <c r="AC98" s="150">
        <f>InpCol!AC29</f>
        <v>0</v>
      </c>
      <c r="AD98" s="150">
        <f>InpCol!AD29</f>
        <v>0</v>
      </c>
      <c r="AE98" s="150">
        <f>InpCol!AE29</f>
        <v>0</v>
      </c>
      <c r="AF98" s="150">
        <f>InpCol!AF29</f>
        <v>0</v>
      </c>
      <c r="AG98" s="150">
        <f>InpCol!AG29</f>
        <v>0</v>
      </c>
      <c r="AH98" s="150">
        <f>InpCol!AH29</f>
        <v>0</v>
      </c>
      <c r="AI98" s="150">
        <f>InpCol!AI29</f>
        <v>0</v>
      </c>
      <c r="AJ98" s="150">
        <f>InpCol!AJ29</f>
        <v>0</v>
      </c>
      <c r="AK98" s="150">
        <f>InpCol!AK29</f>
        <v>0</v>
      </c>
      <c r="AL98" s="150">
        <f>InpCol!AL29</f>
        <v>0</v>
      </c>
      <c r="AM98" s="150">
        <f>InpCol!AM29</f>
        <v>0</v>
      </c>
      <c r="AN98" s="150">
        <f>InpCol!AN29</f>
        <v>0</v>
      </c>
      <c r="AO98" s="150">
        <f>InpCol!AO29</f>
        <v>0</v>
      </c>
      <c r="AP98" s="150">
        <f>InpCol!AP29</f>
        <v>0</v>
      </c>
      <c r="AQ98" s="150">
        <f>InpCol!AQ29</f>
        <v>0</v>
      </c>
      <c r="AR98" s="150">
        <f>InpCol!AR29</f>
        <v>0</v>
      </c>
      <c r="AS98" s="150">
        <f>InpCol!AS29</f>
        <v>0</v>
      </c>
      <c r="AT98" s="150">
        <f>InpCol!AT29</f>
        <v>0</v>
      </c>
      <c r="AU98" s="150">
        <f>InpCol!AU29</f>
        <v>0</v>
      </c>
      <c r="AV98" s="150">
        <f>InpCol!AV29</f>
        <v>0</v>
      </c>
      <c r="AW98" s="150">
        <f>InpCol!AW29</f>
        <v>0</v>
      </c>
      <c r="AX98" s="150">
        <f>InpCol!AX29</f>
        <v>0</v>
      </c>
      <c r="AY98" s="150">
        <f>InpCol!AY29</f>
        <v>0</v>
      </c>
      <c r="AZ98" s="150">
        <f>InpCol!AZ29</f>
        <v>0</v>
      </c>
      <c r="BA98" s="150">
        <f>InpCol!BA29</f>
        <v>0</v>
      </c>
      <c r="BB98" s="150">
        <f>InpCol!BB29</f>
        <v>0</v>
      </c>
      <c r="BC98" s="150">
        <f>InpCol!BC29</f>
        <v>0</v>
      </c>
      <c r="BD98" s="150">
        <f>InpCol!BD29</f>
        <v>0</v>
      </c>
      <c r="BE98" s="150">
        <f>InpCol!BE29</f>
        <v>0</v>
      </c>
      <c r="BF98" s="150">
        <f>InpCol!BF29</f>
        <v>0</v>
      </c>
      <c r="BG98" s="150">
        <f>InpCol!BG29</f>
        <v>0</v>
      </c>
      <c r="BH98" s="150">
        <f>InpCol!BH29</f>
        <v>0</v>
      </c>
      <c r="BI98" s="150">
        <f>InpCol!BI29</f>
        <v>0</v>
      </c>
    </row>
    <row r="99" spans="1:61" s="59" customFormat="1">
      <c r="A99" s="86"/>
      <c r="B99" s="92"/>
      <c r="C99" s="92"/>
      <c r="D99" s="88"/>
      <c r="E99" s="140" t="str">
        <f>InpCol!E30</f>
        <v>Financial Year End Month Number</v>
      </c>
      <c r="F99" s="150">
        <f>InpCol!F30</f>
        <v>3</v>
      </c>
      <c r="G99" s="150" t="str">
        <f>InpCol!G30</f>
        <v>month #</v>
      </c>
      <c r="H99" s="150">
        <f>InpCol!H30</f>
        <v>0</v>
      </c>
      <c r="I99" s="150">
        <f>InpCol!I30</f>
        <v>0</v>
      </c>
      <c r="J99" s="150">
        <f>InpCol!J30</f>
        <v>0</v>
      </c>
      <c r="K99" s="150">
        <f>InpCol!K30</f>
        <v>0</v>
      </c>
      <c r="L99" s="150">
        <f>InpCol!L30</f>
        <v>0</v>
      </c>
      <c r="M99" s="150">
        <f>InpCol!M30</f>
        <v>0</v>
      </c>
      <c r="N99" s="150">
        <f>InpCol!N30</f>
        <v>0</v>
      </c>
      <c r="O99" s="150">
        <f>InpCol!O30</f>
        <v>0</v>
      </c>
      <c r="P99" s="150">
        <f>InpCol!P30</f>
        <v>0</v>
      </c>
      <c r="Q99" s="150">
        <f>InpCol!Q30</f>
        <v>0</v>
      </c>
      <c r="R99" s="150">
        <f>InpCol!R30</f>
        <v>0</v>
      </c>
      <c r="S99" s="150">
        <f>InpCol!S30</f>
        <v>0</v>
      </c>
      <c r="T99" s="150">
        <f>InpCol!T30</f>
        <v>0</v>
      </c>
      <c r="U99" s="150">
        <f>InpCol!U30</f>
        <v>0</v>
      </c>
      <c r="V99" s="150">
        <f>InpCol!V30</f>
        <v>0</v>
      </c>
      <c r="W99" s="150">
        <f>InpCol!W30</f>
        <v>0</v>
      </c>
      <c r="X99" s="150">
        <f>InpCol!X30</f>
        <v>0</v>
      </c>
      <c r="Y99" s="150">
        <f>InpCol!Y30</f>
        <v>0</v>
      </c>
      <c r="Z99" s="150">
        <f>InpCol!Z30</f>
        <v>0</v>
      </c>
      <c r="AA99" s="150">
        <f>InpCol!AA30</f>
        <v>0</v>
      </c>
      <c r="AB99" s="150">
        <f>InpCol!AB30</f>
        <v>0</v>
      </c>
      <c r="AC99" s="150">
        <f>InpCol!AC30</f>
        <v>0</v>
      </c>
      <c r="AD99" s="150">
        <f>InpCol!AD30</f>
        <v>0</v>
      </c>
      <c r="AE99" s="150">
        <f>InpCol!AE30</f>
        <v>0</v>
      </c>
      <c r="AF99" s="150">
        <f>InpCol!AF30</f>
        <v>0</v>
      </c>
      <c r="AG99" s="150">
        <f>InpCol!AG30</f>
        <v>0</v>
      </c>
      <c r="AH99" s="150">
        <f>InpCol!AH30</f>
        <v>0</v>
      </c>
      <c r="AI99" s="150">
        <f>InpCol!AI30</f>
        <v>0</v>
      </c>
      <c r="AJ99" s="150">
        <f>InpCol!AJ30</f>
        <v>0</v>
      </c>
      <c r="AK99" s="150">
        <f>InpCol!AK30</f>
        <v>0</v>
      </c>
      <c r="AL99" s="150">
        <f>InpCol!AL30</f>
        <v>0</v>
      </c>
      <c r="AM99" s="150">
        <f>InpCol!AM30</f>
        <v>0</v>
      </c>
      <c r="AN99" s="150">
        <f>InpCol!AN30</f>
        <v>0</v>
      </c>
      <c r="AO99" s="150">
        <f>InpCol!AO30</f>
        <v>0</v>
      </c>
      <c r="AP99" s="150">
        <f>InpCol!AP30</f>
        <v>0</v>
      </c>
      <c r="AQ99" s="150">
        <f>InpCol!AQ30</f>
        <v>0</v>
      </c>
      <c r="AR99" s="150">
        <f>InpCol!AR30</f>
        <v>0</v>
      </c>
      <c r="AS99" s="150">
        <f>InpCol!AS30</f>
        <v>0</v>
      </c>
      <c r="AT99" s="150">
        <f>InpCol!AT30</f>
        <v>0</v>
      </c>
      <c r="AU99" s="150">
        <f>InpCol!AU30</f>
        <v>0</v>
      </c>
      <c r="AV99" s="150">
        <f>InpCol!AV30</f>
        <v>0</v>
      </c>
      <c r="AW99" s="150">
        <f>InpCol!AW30</f>
        <v>0</v>
      </c>
      <c r="AX99" s="150">
        <f>InpCol!AX30</f>
        <v>0</v>
      </c>
      <c r="AY99" s="150">
        <f>InpCol!AY30</f>
        <v>0</v>
      </c>
      <c r="AZ99" s="150">
        <f>InpCol!AZ30</f>
        <v>0</v>
      </c>
      <c r="BA99" s="150">
        <f>InpCol!BA30</f>
        <v>0</v>
      </c>
      <c r="BB99" s="150">
        <f>InpCol!BB30</f>
        <v>0</v>
      </c>
      <c r="BC99" s="150">
        <f>InpCol!BC30</f>
        <v>0</v>
      </c>
      <c r="BD99" s="150">
        <f>InpCol!BD30</f>
        <v>0</v>
      </c>
      <c r="BE99" s="150">
        <f>InpCol!BE30</f>
        <v>0</v>
      </c>
      <c r="BF99" s="150">
        <f>InpCol!BF30</f>
        <v>0</v>
      </c>
      <c r="BG99" s="150">
        <f>InpCol!BG30</f>
        <v>0</v>
      </c>
      <c r="BH99" s="150">
        <f>InpCol!BH30</f>
        <v>0</v>
      </c>
      <c r="BI99" s="150">
        <f>InpCol!BI30</f>
        <v>0</v>
      </c>
    </row>
    <row r="100" spans="1:61" s="21" customFormat="1">
      <c r="A100" s="130"/>
      <c r="B100" s="111"/>
      <c r="C100" s="111"/>
      <c r="D100" s="110"/>
      <c r="E100" s="134" t="str">
        <f t="shared" ref="E100:BI100" si="352" xml:space="preserve"> E$24</f>
        <v>Model Period END</v>
      </c>
      <c r="F100" s="21">
        <f t="shared" si="352"/>
        <v>0</v>
      </c>
      <c r="G100" s="21" t="str">
        <f t="shared" si="352"/>
        <v>date</v>
      </c>
      <c r="H100" s="21">
        <f t="shared" si="352"/>
        <v>0</v>
      </c>
      <c r="I100" s="21">
        <f t="shared" si="352"/>
        <v>0</v>
      </c>
      <c r="J100" s="21">
        <f t="shared" si="352"/>
        <v>43921</v>
      </c>
      <c r="K100" s="21">
        <f t="shared" si="352"/>
        <v>44286</v>
      </c>
      <c r="L100" s="21">
        <f t="shared" si="352"/>
        <v>44651</v>
      </c>
      <c r="M100" s="21">
        <f t="shared" si="352"/>
        <v>45016</v>
      </c>
      <c r="N100" s="21">
        <f t="shared" si="352"/>
        <v>45382</v>
      </c>
      <c r="O100" s="21">
        <f t="shared" si="352"/>
        <v>45747</v>
      </c>
      <c r="P100" s="21">
        <f t="shared" si="352"/>
        <v>46112</v>
      </c>
      <c r="Q100" s="21">
        <f t="shared" si="352"/>
        <v>46477</v>
      </c>
      <c r="R100" s="21">
        <f t="shared" si="352"/>
        <v>46843</v>
      </c>
      <c r="S100" s="21">
        <f t="shared" si="352"/>
        <v>47208</v>
      </c>
      <c r="T100" s="21">
        <f t="shared" si="352"/>
        <v>47573</v>
      </c>
      <c r="U100" s="21">
        <f t="shared" si="352"/>
        <v>47938</v>
      </c>
      <c r="V100" s="21">
        <f t="shared" si="352"/>
        <v>48304</v>
      </c>
      <c r="W100" s="21">
        <f t="shared" si="352"/>
        <v>48669</v>
      </c>
      <c r="X100" s="21">
        <f t="shared" si="352"/>
        <v>49034</v>
      </c>
      <c r="Y100" s="21">
        <f t="shared" si="352"/>
        <v>49399</v>
      </c>
      <c r="Z100" s="21">
        <f t="shared" si="352"/>
        <v>49765</v>
      </c>
      <c r="AA100" s="21">
        <f t="shared" si="352"/>
        <v>50130</v>
      </c>
      <c r="AB100" s="21">
        <f t="shared" si="352"/>
        <v>50495</v>
      </c>
      <c r="AC100" s="21">
        <f t="shared" si="352"/>
        <v>50860</v>
      </c>
      <c r="AD100" s="21">
        <f t="shared" si="352"/>
        <v>51226</v>
      </c>
      <c r="AE100" s="21">
        <f t="shared" si="352"/>
        <v>51591</v>
      </c>
      <c r="AF100" s="21">
        <f t="shared" si="352"/>
        <v>51956</v>
      </c>
      <c r="AG100" s="21">
        <f t="shared" si="352"/>
        <v>52321</v>
      </c>
      <c r="AH100" s="21">
        <f t="shared" si="352"/>
        <v>52687</v>
      </c>
      <c r="AI100" s="21">
        <f t="shared" si="352"/>
        <v>53052</v>
      </c>
      <c r="AJ100" s="21">
        <f t="shared" si="352"/>
        <v>53417</v>
      </c>
      <c r="AK100" s="21">
        <f t="shared" si="352"/>
        <v>53782</v>
      </c>
      <c r="AL100" s="21">
        <f t="shared" si="352"/>
        <v>54148</v>
      </c>
      <c r="AM100" s="21">
        <f t="shared" si="352"/>
        <v>54513</v>
      </c>
      <c r="AN100" s="21">
        <f t="shared" si="352"/>
        <v>54878</v>
      </c>
      <c r="AO100" s="21">
        <f t="shared" si="352"/>
        <v>55243</v>
      </c>
      <c r="AP100" s="21">
        <f t="shared" si="352"/>
        <v>55609</v>
      </c>
      <c r="AQ100" s="21">
        <f t="shared" si="352"/>
        <v>55974</v>
      </c>
      <c r="AR100" s="21">
        <f t="shared" si="352"/>
        <v>56339</v>
      </c>
      <c r="AS100" s="21">
        <f t="shared" si="352"/>
        <v>56704</v>
      </c>
      <c r="AT100" s="21">
        <f t="shared" si="352"/>
        <v>57070</v>
      </c>
      <c r="AU100" s="21">
        <f t="shared" si="352"/>
        <v>57435</v>
      </c>
      <c r="AV100" s="21">
        <f t="shared" si="352"/>
        <v>57800</v>
      </c>
      <c r="AW100" s="21">
        <f t="shared" si="352"/>
        <v>58165</v>
      </c>
      <c r="AX100" s="21">
        <f t="shared" si="352"/>
        <v>58531</v>
      </c>
      <c r="AY100" s="21">
        <f t="shared" si="352"/>
        <v>58896</v>
      </c>
      <c r="AZ100" s="21">
        <f t="shared" si="352"/>
        <v>59261</v>
      </c>
      <c r="BA100" s="21">
        <f t="shared" si="352"/>
        <v>59626</v>
      </c>
      <c r="BB100" s="21">
        <f t="shared" si="352"/>
        <v>59992</v>
      </c>
      <c r="BC100" s="21">
        <f t="shared" si="352"/>
        <v>60357</v>
      </c>
      <c r="BD100" s="21">
        <f t="shared" si="352"/>
        <v>60722</v>
      </c>
      <c r="BE100" s="21">
        <f t="shared" si="352"/>
        <v>61087</v>
      </c>
      <c r="BF100" s="21">
        <f t="shared" si="352"/>
        <v>61453</v>
      </c>
      <c r="BG100" s="21">
        <f t="shared" si="352"/>
        <v>61818</v>
      </c>
      <c r="BH100" s="21">
        <f t="shared" si="352"/>
        <v>62183</v>
      </c>
      <c r="BI100" s="21">
        <f t="shared" si="352"/>
        <v>62548</v>
      </c>
    </row>
    <row r="101" spans="1:61" s="59" customFormat="1">
      <c r="A101" s="86"/>
      <c r="B101" s="92"/>
      <c r="C101" s="92"/>
      <c r="D101" s="88"/>
      <c r="E101" s="134" t="str">
        <f t="shared" ref="E101:BI101" si="353" xml:space="preserve"> E$16</f>
        <v>First model column flag</v>
      </c>
      <c r="F101" s="59">
        <f t="shared" si="353"/>
        <v>0</v>
      </c>
      <c r="G101" s="59" t="str">
        <f t="shared" si="353"/>
        <v>flag</v>
      </c>
      <c r="H101" s="59">
        <f t="shared" si="353"/>
        <v>1</v>
      </c>
      <c r="I101" s="59">
        <f t="shared" si="353"/>
        <v>0</v>
      </c>
      <c r="J101" s="59">
        <f t="shared" si="353"/>
        <v>1</v>
      </c>
      <c r="K101" s="59">
        <f t="shared" si="353"/>
        <v>0</v>
      </c>
      <c r="L101" s="59">
        <f t="shared" si="353"/>
        <v>0</v>
      </c>
      <c r="M101" s="59">
        <f t="shared" si="353"/>
        <v>0</v>
      </c>
      <c r="N101" s="59">
        <f t="shared" si="353"/>
        <v>0</v>
      </c>
      <c r="O101" s="59">
        <f t="shared" si="353"/>
        <v>0</v>
      </c>
      <c r="P101" s="59">
        <f t="shared" si="353"/>
        <v>0</v>
      </c>
      <c r="Q101" s="59">
        <f t="shared" si="353"/>
        <v>0</v>
      </c>
      <c r="R101" s="59">
        <f t="shared" si="353"/>
        <v>0</v>
      </c>
      <c r="S101" s="59">
        <f t="shared" si="353"/>
        <v>0</v>
      </c>
      <c r="T101" s="59">
        <f t="shared" si="353"/>
        <v>0</v>
      </c>
      <c r="U101" s="59">
        <f t="shared" si="353"/>
        <v>0</v>
      </c>
      <c r="V101" s="59">
        <f t="shared" si="353"/>
        <v>0</v>
      </c>
      <c r="W101" s="59">
        <f t="shared" si="353"/>
        <v>0</v>
      </c>
      <c r="X101" s="59">
        <f t="shared" si="353"/>
        <v>0</v>
      </c>
      <c r="Y101" s="59">
        <f t="shared" si="353"/>
        <v>0</v>
      </c>
      <c r="Z101" s="59">
        <f t="shared" si="353"/>
        <v>0</v>
      </c>
      <c r="AA101" s="59">
        <f t="shared" si="353"/>
        <v>0</v>
      </c>
      <c r="AB101" s="59">
        <f t="shared" si="353"/>
        <v>0</v>
      </c>
      <c r="AC101" s="59">
        <f t="shared" si="353"/>
        <v>0</v>
      </c>
      <c r="AD101" s="59">
        <f t="shared" si="353"/>
        <v>0</v>
      </c>
      <c r="AE101" s="59">
        <f t="shared" si="353"/>
        <v>0</v>
      </c>
      <c r="AF101" s="59">
        <f t="shared" si="353"/>
        <v>0</v>
      </c>
      <c r="AG101" s="59">
        <f t="shared" si="353"/>
        <v>0</v>
      </c>
      <c r="AH101" s="59">
        <f t="shared" si="353"/>
        <v>0</v>
      </c>
      <c r="AI101" s="59">
        <f t="shared" si="353"/>
        <v>0</v>
      </c>
      <c r="AJ101" s="59">
        <f t="shared" si="353"/>
        <v>0</v>
      </c>
      <c r="AK101" s="59">
        <f t="shared" si="353"/>
        <v>0</v>
      </c>
      <c r="AL101" s="59">
        <f t="shared" si="353"/>
        <v>0</v>
      </c>
      <c r="AM101" s="59">
        <f t="shared" si="353"/>
        <v>0</v>
      </c>
      <c r="AN101" s="59">
        <f t="shared" si="353"/>
        <v>0</v>
      </c>
      <c r="AO101" s="59">
        <f t="shared" si="353"/>
        <v>0</v>
      </c>
      <c r="AP101" s="59">
        <f t="shared" si="353"/>
        <v>0</v>
      </c>
      <c r="AQ101" s="59">
        <f t="shared" si="353"/>
        <v>0</v>
      </c>
      <c r="AR101" s="59">
        <f t="shared" si="353"/>
        <v>0</v>
      </c>
      <c r="AS101" s="59">
        <f t="shared" si="353"/>
        <v>0</v>
      </c>
      <c r="AT101" s="59">
        <f t="shared" si="353"/>
        <v>0</v>
      </c>
      <c r="AU101" s="59">
        <f t="shared" si="353"/>
        <v>0</v>
      </c>
      <c r="AV101" s="59">
        <f t="shared" si="353"/>
        <v>0</v>
      </c>
      <c r="AW101" s="59">
        <f t="shared" si="353"/>
        <v>0</v>
      </c>
      <c r="AX101" s="59">
        <f t="shared" si="353"/>
        <v>0</v>
      </c>
      <c r="AY101" s="59">
        <f t="shared" si="353"/>
        <v>0</v>
      </c>
      <c r="AZ101" s="59">
        <f t="shared" si="353"/>
        <v>0</v>
      </c>
      <c r="BA101" s="59">
        <f t="shared" si="353"/>
        <v>0</v>
      </c>
      <c r="BB101" s="59">
        <f t="shared" si="353"/>
        <v>0</v>
      </c>
      <c r="BC101" s="59">
        <f t="shared" si="353"/>
        <v>0</v>
      </c>
      <c r="BD101" s="59">
        <f t="shared" si="353"/>
        <v>0</v>
      </c>
      <c r="BE101" s="59">
        <f t="shared" si="353"/>
        <v>0</v>
      </c>
      <c r="BF101" s="59">
        <f t="shared" si="353"/>
        <v>0</v>
      </c>
      <c r="BG101" s="59">
        <f t="shared" si="353"/>
        <v>0</v>
      </c>
      <c r="BH101" s="59">
        <f t="shared" si="353"/>
        <v>0</v>
      </c>
      <c r="BI101" s="59">
        <f t="shared" si="353"/>
        <v>0</v>
      </c>
    </row>
    <row r="102" spans="1:61" s="59" customFormat="1">
      <c r="A102" s="86"/>
      <c r="B102" s="92"/>
      <c r="C102" s="92"/>
      <c r="D102" s="88"/>
      <c r="E102" s="134" t="s">
        <v>227</v>
      </c>
      <c r="G102" s="59" t="s">
        <v>228</v>
      </c>
      <c r="I102" s="62"/>
      <c r="J102" s="59">
        <f t="shared" ref="J102:S102" si="354" xml:space="preserve"> IF(J101 = 1, $F98, IF(J100 &gt; (DATE(I102, $F99 + 1, 1) - 1), I102 + 1, I102))</f>
        <v>2020</v>
      </c>
      <c r="K102" s="59">
        <f t="shared" si="354"/>
        <v>2021</v>
      </c>
      <c r="L102" s="59">
        <f t="shared" si="354"/>
        <v>2022</v>
      </c>
      <c r="M102" s="59">
        <f t="shared" si="354"/>
        <v>2023</v>
      </c>
      <c r="N102" s="59">
        <f t="shared" si="354"/>
        <v>2024</v>
      </c>
      <c r="O102" s="59">
        <f t="shared" si="354"/>
        <v>2025</v>
      </c>
      <c r="P102" s="59">
        <f t="shared" si="354"/>
        <v>2026</v>
      </c>
      <c r="Q102" s="59">
        <f t="shared" si="354"/>
        <v>2027</v>
      </c>
      <c r="R102" s="59">
        <f t="shared" si="354"/>
        <v>2028</v>
      </c>
      <c r="S102" s="59">
        <f t="shared" si="354"/>
        <v>2029</v>
      </c>
      <c r="T102" s="59">
        <f t="shared" ref="T102" si="355" xml:space="preserve"> IF(T101 = 1, $F98, IF(T100 &gt; (DATE(S102, $F99 + 1, 1) - 1), S102 + 1, S102))</f>
        <v>2030</v>
      </c>
      <c r="U102" s="59">
        <f t="shared" ref="U102" si="356" xml:space="preserve"> IF(U101 = 1, $F98, IF(U100 &gt; (DATE(T102, $F99 + 1, 1) - 1), T102 + 1, T102))</f>
        <v>2031</v>
      </c>
      <c r="V102" s="59">
        <f t="shared" ref="V102" si="357" xml:space="preserve"> IF(V101 = 1, $F98, IF(V100 &gt; (DATE(U102, $F99 + 1, 1) - 1), U102 + 1, U102))</f>
        <v>2032</v>
      </c>
      <c r="W102" s="59">
        <f t="shared" ref="W102" si="358" xml:space="preserve"> IF(W101 = 1, $F98, IF(W100 &gt; (DATE(V102, $F99 + 1, 1) - 1), V102 + 1, V102))</f>
        <v>2033</v>
      </c>
      <c r="X102" s="59">
        <f t="shared" ref="X102" si="359" xml:space="preserve"> IF(X101 = 1, $F98, IF(X100 &gt; (DATE(W102, $F99 + 1, 1) - 1), W102 + 1, W102))</f>
        <v>2034</v>
      </c>
      <c r="Y102" s="59">
        <f t="shared" ref="Y102" si="360" xml:space="preserve"> IF(Y101 = 1, $F98, IF(Y100 &gt; (DATE(X102, $F99 + 1, 1) - 1), X102 + 1, X102))</f>
        <v>2035</v>
      </c>
      <c r="Z102" s="59">
        <f t="shared" ref="Z102" si="361" xml:space="preserve"> IF(Z101 = 1, $F98, IF(Z100 &gt; (DATE(Y102, $F99 + 1, 1) - 1), Y102 + 1, Y102))</f>
        <v>2036</v>
      </c>
      <c r="AA102" s="59">
        <f t="shared" ref="AA102" si="362" xml:space="preserve"> IF(AA101 = 1, $F98, IF(AA100 &gt; (DATE(Z102, $F99 + 1, 1) - 1), Z102 + 1, Z102))</f>
        <v>2037</v>
      </c>
      <c r="AB102" s="59">
        <f t="shared" ref="AB102" si="363" xml:space="preserve"> IF(AB101 = 1, $F98, IF(AB100 &gt; (DATE(AA102, $F99 + 1, 1) - 1), AA102 + 1, AA102))</f>
        <v>2038</v>
      </c>
      <c r="AC102" s="59">
        <f t="shared" ref="AC102" si="364" xml:space="preserve"> IF(AC101 = 1, $F98, IF(AC100 &gt; (DATE(AB102, $F99 + 1, 1) - 1), AB102 + 1, AB102))</f>
        <v>2039</v>
      </c>
      <c r="AD102" s="59">
        <f t="shared" ref="AD102" si="365" xml:space="preserve"> IF(AD101 = 1, $F98, IF(AD100 &gt; (DATE(AC102, $F99 + 1, 1) - 1), AC102 + 1, AC102))</f>
        <v>2040</v>
      </c>
      <c r="AE102" s="59">
        <f t="shared" ref="AE102" si="366" xml:space="preserve"> IF(AE101 = 1, $F98, IF(AE100 &gt; (DATE(AD102, $F99 + 1, 1) - 1), AD102 + 1, AD102))</f>
        <v>2041</v>
      </c>
      <c r="AF102" s="59">
        <f t="shared" ref="AF102" si="367" xml:space="preserve"> IF(AF101 = 1, $F98, IF(AF100 &gt; (DATE(AE102, $F99 + 1, 1) - 1), AE102 + 1, AE102))</f>
        <v>2042</v>
      </c>
      <c r="AG102" s="59">
        <f t="shared" ref="AG102" si="368" xml:space="preserve"> IF(AG101 = 1, $F98, IF(AG100 &gt; (DATE(AF102, $F99 + 1, 1) - 1), AF102 + 1, AF102))</f>
        <v>2043</v>
      </c>
      <c r="AH102" s="59">
        <f t="shared" ref="AH102" si="369" xml:space="preserve"> IF(AH101 = 1, $F98, IF(AH100 &gt; (DATE(AG102, $F99 + 1, 1) - 1), AG102 + 1, AG102))</f>
        <v>2044</v>
      </c>
      <c r="AI102" s="59">
        <f t="shared" ref="AI102" si="370" xml:space="preserve"> IF(AI101 = 1, $F98, IF(AI100 &gt; (DATE(AH102, $F99 + 1, 1) - 1), AH102 + 1, AH102))</f>
        <v>2045</v>
      </c>
      <c r="AJ102" s="59">
        <f t="shared" ref="AJ102" si="371" xml:space="preserve"> IF(AJ101 = 1, $F98, IF(AJ100 &gt; (DATE(AI102, $F99 + 1, 1) - 1), AI102 + 1, AI102))</f>
        <v>2046</v>
      </c>
      <c r="AK102" s="59">
        <f t="shared" ref="AK102" si="372" xml:space="preserve"> IF(AK101 = 1, $F98, IF(AK100 &gt; (DATE(AJ102, $F99 + 1, 1) - 1), AJ102 + 1, AJ102))</f>
        <v>2047</v>
      </c>
      <c r="AL102" s="59">
        <f t="shared" ref="AL102" si="373" xml:space="preserve"> IF(AL101 = 1, $F98, IF(AL100 &gt; (DATE(AK102, $F99 + 1, 1) - 1), AK102 + 1, AK102))</f>
        <v>2048</v>
      </c>
      <c r="AM102" s="59">
        <f t="shared" ref="AM102" si="374" xml:space="preserve"> IF(AM101 = 1, $F98, IF(AM100 &gt; (DATE(AL102, $F99 + 1, 1) - 1), AL102 + 1, AL102))</f>
        <v>2049</v>
      </c>
      <c r="AN102" s="59">
        <f t="shared" ref="AN102" si="375" xml:space="preserve"> IF(AN101 = 1, $F98, IF(AN100 &gt; (DATE(AM102, $F99 + 1, 1) - 1), AM102 + 1, AM102))</f>
        <v>2050</v>
      </c>
      <c r="AO102" s="59">
        <f t="shared" ref="AO102" si="376" xml:space="preserve"> IF(AO101 = 1, $F98, IF(AO100 &gt; (DATE(AN102, $F99 + 1, 1) - 1), AN102 + 1, AN102))</f>
        <v>2051</v>
      </c>
      <c r="AP102" s="59">
        <f t="shared" ref="AP102" si="377" xml:space="preserve"> IF(AP101 = 1, $F98, IF(AP100 &gt; (DATE(AO102, $F99 + 1, 1) - 1), AO102 + 1, AO102))</f>
        <v>2052</v>
      </c>
      <c r="AQ102" s="59">
        <f t="shared" ref="AQ102" si="378" xml:space="preserve"> IF(AQ101 = 1, $F98, IF(AQ100 &gt; (DATE(AP102, $F99 + 1, 1) - 1), AP102 + 1, AP102))</f>
        <v>2053</v>
      </c>
      <c r="AR102" s="59">
        <f t="shared" ref="AR102" si="379" xml:space="preserve"> IF(AR101 = 1, $F98, IF(AR100 &gt; (DATE(AQ102, $F99 + 1, 1) - 1), AQ102 + 1, AQ102))</f>
        <v>2054</v>
      </c>
      <c r="AS102" s="59">
        <f t="shared" ref="AS102" si="380" xml:space="preserve"> IF(AS101 = 1, $F98, IF(AS100 &gt; (DATE(AR102, $F99 + 1, 1) - 1), AR102 + 1, AR102))</f>
        <v>2055</v>
      </c>
      <c r="AT102" s="59">
        <f t="shared" ref="AT102" si="381" xml:space="preserve"> IF(AT101 = 1, $F98, IF(AT100 &gt; (DATE(AS102, $F99 + 1, 1) - 1), AS102 + 1, AS102))</f>
        <v>2056</v>
      </c>
      <c r="AU102" s="59">
        <f t="shared" ref="AU102" si="382" xml:space="preserve"> IF(AU101 = 1, $F98, IF(AU100 &gt; (DATE(AT102, $F99 + 1, 1) - 1), AT102 + 1, AT102))</f>
        <v>2057</v>
      </c>
      <c r="AV102" s="59">
        <f t="shared" ref="AV102" si="383" xml:space="preserve"> IF(AV101 = 1, $F98, IF(AV100 &gt; (DATE(AU102, $F99 + 1, 1) - 1), AU102 + 1, AU102))</f>
        <v>2058</v>
      </c>
      <c r="AW102" s="59">
        <f t="shared" ref="AW102" si="384" xml:space="preserve"> IF(AW101 = 1, $F98, IF(AW100 &gt; (DATE(AV102, $F99 + 1, 1) - 1), AV102 + 1, AV102))</f>
        <v>2059</v>
      </c>
      <c r="AX102" s="59">
        <f t="shared" ref="AX102" si="385" xml:space="preserve"> IF(AX101 = 1, $F98, IF(AX100 &gt; (DATE(AW102, $F99 + 1, 1) - 1), AW102 + 1, AW102))</f>
        <v>2060</v>
      </c>
      <c r="AY102" s="59">
        <f t="shared" ref="AY102" si="386" xml:space="preserve"> IF(AY101 = 1, $F98, IF(AY100 &gt; (DATE(AX102, $F99 + 1, 1) - 1), AX102 + 1, AX102))</f>
        <v>2061</v>
      </c>
      <c r="AZ102" s="59">
        <f t="shared" ref="AZ102" si="387" xml:space="preserve"> IF(AZ101 = 1, $F98, IF(AZ100 &gt; (DATE(AY102, $F99 + 1, 1) - 1), AY102 + 1, AY102))</f>
        <v>2062</v>
      </c>
      <c r="BA102" s="59">
        <f t="shared" ref="BA102" si="388" xml:space="preserve"> IF(BA101 = 1, $F98, IF(BA100 &gt; (DATE(AZ102, $F99 + 1, 1) - 1), AZ102 + 1, AZ102))</f>
        <v>2063</v>
      </c>
      <c r="BB102" s="59">
        <f t="shared" ref="BB102" si="389" xml:space="preserve"> IF(BB101 = 1, $F98, IF(BB100 &gt; (DATE(BA102, $F99 + 1, 1) - 1), BA102 + 1, BA102))</f>
        <v>2064</v>
      </c>
      <c r="BC102" s="59">
        <f t="shared" ref="BC102" si="390" xml:space="preserve"> IF(BC101 = 1, $F98, IF(BC100 &gt; (DATE(BB102, $F99 + 1, 1) - 1), BB102 + 1, BB102))</f>
        <v>2065</v>
      </c>
      <c r="BD102" s="59">
        <f t="shared" ref="BD102" si="391" xml:space="preserve"> IF(BD101 = 1, $F98, IF(BD100 &gt; (DATE(BC102, $F99 + 1, 1) - 1), BC102 + 1, BC102))</f>
        <v>2066</v>
      </c>
      <c r="BE102" s="59">
        <f t="shared" ref="BE102" si="392" xml:space="preserve"> IF(BE101 = 1, $F98, IF(BE100 &gt; (DATE(BD102, $F99 + 1, 1) - 1), BD102 + 1, BD102))</f>
        <v>2067</v>
      </c>
      <c r="BF102" s="59">
        <f t="shared" ref="BF102" si="393" xml:space="preserve"> IF(BF101 = 1, $F98, IF(BF100 &gt; (DATE(BE102, $F99 + 1, 1) - 1), BE102 + 1, BE102))</f>
        <v>2068</v>
      </c>
      <c r="BG102" s="59">
        <f t="shared" ref="BG102" si="394" xml:space="preserve"> IF(BG101 = 1, $F98, IF(BG100 &gt; (DATE(BF102, $F99 + 1, 1) - 1), BF102 + 1, BF102))</f>
        <v>2069</v>
      </c>
      <c r="BH102" s="59">
        <f t="shared" ref="BH102" si="395" xml:space="preserve"> IF(BH101 = 1, $F98, IF(BH100 &gt; (DATE(BG102, $F99 + 1, 1) - 1), BG102 + 1, BG102))</f>
        <v>2070</v>
      </c>
      <c r="BI102" s="59">
        <f t="shared" ref="BI102" si="396" xml:space="preserve"> IF(BI101 = 1, $F98, IF(BI100 &gt; (DATE(BH102, $F99 + 1, 1) - 1), BH102 + 1, BH102))</f>
        <v>2071</v>
      </c>
    </row>
    <row r="103" spans="1:61" s="59" customFormat="1">
      <c r="A103" s="86"/>
      <c r="B103" s="92"/>
      <c r="C103" s="92"/>
      <c r="D103" s="88"/>
      <c r="E103" s="134"/>
      <c r="I103" s="62"/>
    </row>
    <row r="104" spans="1:61" s="59" customFormat="1">
      <c r="A104" s="86"/>
      <c r="B104" s="92"/>
      <c r="C104" s="92"/>
      <c r="D104" s="88"/>
      <c r="E104" s="134"/>
      <c r="I104" s="62"/>
    </row>
    <row r="105" spans="1:61" s="397" customFormat="1">
      <c r="A105" s="393" t="s">
        <v>112</v>
      </c>
      <c r="B105" s="394"/>
      <c r="C105" s="394"/>
      <c r="D105" s="395"/>
      <c r="E105" s="398"/>
    </row>
  </sheetData>
  <conditionalFormatting sqref="F79">
    <cfRule type="cellIs" dxfId="10" priority="8" stopIfTrue="1" operator="notEqual">
      <formula>0</formula>
    </cfRule>
    <cfRule type="cellIs" dxfId="9" priority="9" stopIfTrue="1" operator="equal">
      <formula>""</formula>
    </cfRule>
  </conditionalFormatting>
  <conditionalFormatting sqref="J4:CG4">
    <cfRule type="cellIs" dxfId="8" priority="5" operator="equal">
      <formula>"Post-Fcst"</formula>
    </cfRule>
    <cfRule type="cellIs" dxfId="7" priority="6" operator="equal">
      <formula>"Forecast"</formula>
    </cfRule>
    <cfRule type="cellIs" dxfId="6" priority="7" operator="equal">
      <formula>"Pre Fcst"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Width="4" fitToHeight="0" orientation="portrait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fitToPage="1"/>
  </sheetPr>
  <dimension ref="A1:BI529"/>
  <sheetViews>
    <sheetView showGridLines="0" zoomScale="90" zoomScaleNormal="90" workbookViewId="0">
      <pane xSplit="9" ySplit="7" topLeftCell="J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1" width="1.85546875" style="68" customWidth="1"/>
    <col min="2" max="3" width="1.85546875" style="75" customWidth="1"/>
    <col min="4" max="4" width="1.85546875" style="71" customWidth="1"/>
    <col min="5" max="5" width="95" style="161" customWidth="1"/>
    <col min="6" max="6" width="12.5703125" style="59" customWidth="1"/>
    <col min="7" max="7" width="10.28515625" style="161" bestFit="1" customWidth="1"/>
    <col min="8" max="8" width="11.5703125" style="59" customWidth="1"/>
    <col min="9" max="9" width="4.5703125" style="213" customWidth="1"/>
    <col min="10" max="19" width="11.5703125" style="59" customWidth="1"/>
    <col min="20" max="20" width="11.5703125" style="62" customWidth="1"/>
    <col min="21" max="27" width="11.42578125" style="62" customWidth="1"/>
    <col min="28" max="29" width="11.42578125" style="59" customWidth="1"/>
    <col min="30" max="31" width="11.42578125" style="62" customWidth="1"/>
    <col min="32" max="33" width="11.42578125" style="59" customWidth="1"/>
    <col min="34" max="35" width="11.42578125" style="62" customWidth="1"/>
    <col min="36" max="37" width="11.42578125" style="59" customWidth="1"/>
    <col min="38" max="39" width="11.42578125" style="62" customWidth="1"/>
    <col min="40" max="41" width="11.42578125" style="59" customWidth="1"/>
    <col min="42" max="43" width="11.42578125" style="62" customWidth="1"/>
    <col min="44" max="44" width="11.42578125" style="59" customWidth="1"/>
    <col min="45" max="46" width="11.42578125" style="62" customWidth="1"/>
    <col min="47" max="47" width="11.42578125" style="59" customWidth="1"/>
    <col min="48" max="49" width="11.42578125" style="62" customWidth="1"/>
    <col min="50" max="50" width="11.42578125" style="59" customWidth="1"/>
    <col min="51" max="52" width="11.42578125" style="62" customWidth="1"/>
    <col min="53" max="53" width="11.42578125" style="59" customWidth="1"/>
    <col min="54" max="55" width="11.42578125" style="62" customWidth="1"/>
    <col min="56" max="56" width="11.42578125" style="59" customWidth="1"/>
    <col min="57" max="58" width="11.42578125" style="62" customWidth="1"/>
    <col min="59" max="59" width="11.42578125" style="59" customWidth="1"/>
    <col min="60" max="61" width="11.42578125" style="62" customWidth="1"/>
    <col min="62" max="16384" width="11.42578125" hidden="1"/>
  </cols>
  <sheetData>
    <row r="1" spans="1:61" ht="30">
      <c r="A1" s="4" t="str">
        <f ca="1" xml:space="preserve"> RIGHT(CELL("filename", $A$1), LEN(CELL("filename", $A$1)) - SEARCH("]", CELL("filename", $A$1)))</f>
        <v>Export incentive</v>
      </c>
      <c r="B1" s="73"/>
      <c r="C1" s="73"/>
      <c r="D1" s="69"/>
      <c r="E1" s="168"/>
      <c r="F1" s="1"/>
      <c r="G1" s="171"/>
      <c r="H1" s="1"/>
      <c r="I1" s="21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>
      <c r="A2" s="184"/>
      <c r="B2" s="185"/>
      <c r="C2" s="185"/>
      <c r="D2" s="186"/>
      <c r="E2" s="561" t="str">
        <f>Time!E$23</f>
        <v>Model Period BEG</v>
      </c>
      <c r="F2" s="562"/>
      <c r="G2" s="561"/>
      <c r="H2" s="562"/>
      <c r="I2" s="563"/>
      <c r="J2" s="562">
        <f>Time!J$23</f>
        <v>43556</v>
      </c>
      <c r="K2" s="562">
        <f>Time!K$23</f>
        <v>43922</v>
      </c>
      <c r="L2" s="562">
        <f>Time!L$23</f>
        <v>44287</v>
      </c>
      <c r="M2" s="562">
        <f>Time!M$23</f>
        <v>44652</v>
      </c>
      <c r="N2" s="562">
        <f>Time!N$23</f>
        <v>45017</v>
      </c>
      <c r="O2" s="562">
        <f>Time!O$23</f>
        <v>45383</v>
      </c>
      <c r="P2" s="562">
        <f>Time!P$23</f>
        <v>45748</v>
      </c>
      <c r="Q2" s="562">
        <f>Time!Q$23</f>
        <v>46113</v>
      </c>
      <c r="R2" s="562">
        <f>Time!R$23</f>
        <v>46478</v>
      </c>
      <c r="S2" s="562">
        <f>Time!S$23</f>
        <v>46844</v>
      </c>
      <c r="T2" s="562">
        <f>Time!T$23</f>
        <v>47209</v>
      </c>
      <c r="U2" s="562">
        <f>Time!U$23</f>
        <v>47574</v>
      </c>
      <c r="V2" s="562">
        <f>Time!V$23</f>
        <v>47939</v>
      </c>
      <c r="W2" s="562">
        <f>Time!W$23</f>
        <v>48305</v>
      </c>
      <c r="X2" s="562">
        <f>Time!X$23</f>
        <v>48670</v>
      </c>
      <c r="Y2" s="562">
        <f>Time!Y$23</f>
        <v>49035</v>
      </c>
      <c r="Z2" s="562">
        <f>Time!Z$23</f>
        <v>49400</v>
      </c>
      <c r="AA2" s="562">
        <f>Time!AA$23</f>
        <v>49766</v>
      </c>
      <c r="AB2" s="562">
        <f>Time!AB$23</f>
        <v>50131</v>
      </c>
      <c r="AC2" s="562">
        <f>Time!AC$23</f>
        <v>50496</v>
      </c>
      <c r="AD2" s="562">
        <f>Time!AD$23</f>
        <v>50861</v>
      </c>
      <c r="AE2" s="562">
        <f>Time!AE$23</f>
        <v>51227</v>
      </c>
      <c r="AF2" s="562">
        <f>Time!AF$23</f>
        <v>51592</v>
      </c>
      <c r="AG2" s="562">
        <f>Time!AG$23</f>
        <v>51957</v>
      </c>
      <c r="AH2" s="562">
        <f>Time!AH$23</f>
        <v>52322</v>
      </c>
      <c r="AI2" s="562">
        <f>Time!AI$23</f>
        <v>52688</v>
      </c>
      <c r="AJ2" s="562">
        <f>Time!AJ$23</f>
        <v>53053</v>
      </c>
      <c r="AK2" s="562">
        <f>Time!AK$23</f>
        <v>53418</v>
      </c>
      <c r="AL2" s="562">
        <f>Time!AL$23</f>
        <v>53783</v>
      </c>
      <c r="AM2" s="562">
        <f>Time!AM$23</f>
        <v>54149</v>
      </c>
      <c r="AN2" s="562">
        <f>Time!AN$23</f>
        <v>54514</v>
      </c>
      <c r="AO2" s="562">
        <f>Time!AO$23</f>
        <v>54879</v>
      </c>
      <c r="AP2" s="562">
        <f>Time!AP$23</f>
        <v>55244</v>
      </c>
      <c r="AQ2" s="562">
        <f>Time!AQ$23</f>
        <v>55610</v>
      </c>
      <c r="AR2" s="562">
        <f>Time!AR$23</f>
        <v>55975</v>
      </c>
      <c r="AS2" s="562">
        <f>Time!AS$23</f>
        <v>56340</v>
      </c>
      <c r="AT2" s="562">
        <f>Time!AT$23</f>
        <v>56705</v>
      </c>
      <c r="AU2" s="562">
        <f>Time!AU$23</f>
        <v>57071</v>
      </c>
      <c r="AV2" s="562">
        <f>Time!AV$23</f>
        <v>57436</v>
      </c>
      <c r="AW2" s="562">
        <f>Time!AW$23</f>
        <v>57801</v>
      </c>
      <c r="AX2" s="562">
        <f>Time!AX$23</f>
        <v>58166</v>
      </c>
      <c r="AY2" s="562">
        <f>Time!AY$23</f>
        <v>58532</v>
      </c>
      <c r="AZ2" s="562">
        <f>Time!AZ$23</f>
        <v>58897</v>
      </c>
      <c r="BA2" s="562">
        <f>Time!BA$23</f>
        <v>59262</v>
      </c>
      <c r="BB2" s="562">
        <f>Time!BB$23</f>
        <v>59627</v>
      </c>
      <c r="BC2" s="562">
        <f>Time!BC$23</f>
        <v>59993</v>
      </c>
      <c r="BD2" s="562">
        <f>Time!BD$23</f>
        <v>60358</v>
      </c>
      <c r="BE2" s="562">
        <f>Time!BE$23</f>
        <v>60723</v>
      </c>
      <c r="BF2" s="562">
        <f>Time!BF$23</f>
        <v>61088</v>
      </c>
      <c r="BG2" s="562">
        <f>Time!BG$23</f>
        <v>61454</v>
      </c>
      <c r="BH2" s="562">
        <f>Time!BH$23</f>
        <v>61819</v>
      </c>
      <c r="BI2" s="562">
        <f>Time!BI$23</f>
        <v>62184</v>
      </c>
    </row>
    <row r="3" spans="1:61">
      <c r="A3" s="184"/>
      <c r="B3" s="185"/>
      <c r="C3" s="185"/>
      <c r="D3" s="186"/>
      <c r="E3" s="561" t="str">
        <f>Time!E$24</f>
        <v>Model Period END</v>
      </c>
      <c r="F3" s="562"/>
      <c r="G3" s="561"/>
      <c r="H3" s="562"/>
      <c r="I3" s="563"/>
      <c r="J3" s="562">
        <f>Time!J$24</f>
        <v>43921</v>
      </c>
      <c r="K3" s="562">
        <f>Time!K$24</f>
        <v>44286</v>
      </c>
      <c r="L3" s="562">
        <f>Time!L$24</f>
        <v>44651</v>
      </c>
      <c r="M3" s="562">
        <f>Time!M$24</f>
        <v>45016</v>
      </c>
      <c r="N3" s="562">
        <f>Time!N$24</f>
        <v>45382</v>
      </c>
      <c r="O3" s="562">
        <f>Time!O$24</f>
        <v>45747</v>
      </c>
      <c r="P3" s="562">
        <f>Time!P$24</f>
        <v>46112</v>
      </c>
      <c r="Q3" s="562">
        <f>Time!Q$24</f>
        <v>46477</v>
      </c>
      <c r="R3" s="562">
        <f>Time!R$24</f>
        <v>46843</v>
      </c>
      <c r="S3" s="562">
        <f>Time!S$24</f>
        <v>47208</v>
      </c>
      <c r="T3" s="562">
        <f>Time!T$24</f>
        <v>47573</v>
      </c>
      <c r="U3" s="562">
        <f>Time!U$24</f>
        <v>47938</v>
      </c>
      <c r="V3" s="562">
        <f>Time!V$24</f>
        <v>48304</v>
      </c>
      <c r="W3" s="562">
        <f>Time!W$24</f>
        <v>48669</v>
      </c>
      <c r="X3" s="562">
        <f>Time!X$24</f>
        <v>49034</v>
      </c>
      <c r="Y3" s="562">
        <f>Time!Y$24</f>
        <v>49399</v>
      </c>
      <c r="Z3" s="562">
        <f>Time!Z$24</f>
        <v>49765</v>
      </c>
      <c r="AA3" s="562">
        <f>Time!AA$24</f>
        <v>50130</v>
      </c>
      <c r="AB3" s="562">
        <f>Time!AB$24</f>
        <v>50495</v>
      </c>
      <c r="AC3" s="562">
        <f>Time!AC$24</f>
        <v>50860</v>
      </c>
      <c r="AD3" s="562">
        <f>Time!AD$24</f>
        <v>51226</v>
      </c>
      <c r="AE3" s="562">
        <f>Time!AE$24</f>
        <v>51591</v>
      </c>
      <c r="AF3" s="562">
        <f>Time!AF$24</f>
        <v>51956</v>
      </c>
      <c r="AG3" s="562">
        <f>Time!AG$24</f>
        <v>52321</v>
      </c>
      <c r="AH3" s="562">
        <f>Time!AH$24</f>
        <v>52687</v>
      </c>
      <c r="AI3" s="562">
        <f>Time!AI$24</f>
        <v>53052</v>
      </c>
      <c r="AJ3" s="562">
        <f>Time!AJ$24</f>
        <v>53417</v>
      </c>
      <c r="AK3" s="562">
        <f>Time!AK$24</f>
        <v>53782</v>
      </c>
      <c r="AL3" s="562">
        <f>Time!AL$24</f>
        <v>54148</v>
      </c>
      <c r="AM3" s="562">
        <f>Time!AM$24</f>
        <v>54513</v>
      </c>
      <c r="AN3" s="562">
        <f>Time!AN$24</f>
        <v>54878</v>
      </c>
      <c r="AO3" s="562">
        <f>Time!AO$24</f>
        <v>55243</v>
      </c>
      <c r="AP3" s="562">
        <f>Time!AP$24</f>
        <v>55609</v>
      </c>
      <c r="AQ3" s="562">
        <f>Time!AQ$24</f>
        <v>55974</v>
      </c>
      <c r="AR3" s="562">
        <f>Time!AR$24</f>
        <v>56339</v>
      </c>
      <c r="AS3" s="562">
        <f>Time!AS$24</f>
        <v>56704</v>
      </c>
      <c r="AT3" s="562">
        <f>Time!AT$24</f>
        <v>57070</v>
      </c>
      <c r="AU3" s="562">
        <f>Time!AU$24</f>
        <v>57435</v>
      </c>
      <c r="AV3" s="562">
        <f>Time!AV$24</f>
        <v>57800</v>
      </c>
      <c r="AW3" s="562">
        <f>Time!AW$24</f>
        <v>58165</v>
      </c>
      <c r="AX3" s="562">
        <f>Time!AX$24</f>
        <v>58531</v>
      </c>
      <c r="AY3" s="562">
        <f>Time!AY$24</f>
        <v>58896</v>
      </c>
      <c r="AZ3" s="562">
        <f>Time!AZ$24</f>
        <v>59261</v>
      </c>
      <c r="BA3" s="562">
        <f>Time!BA$24</f>
        <v>59626</v>
      </c>
      <c r="BB3" s="562">
        <f>Time!BB$24</f>
        <v>59992</v>
      </c>
      <c r="BC3" s="562">
        <f>Time!BC$24</f>
        <v>60357</v>
      </c>
      <c r="BD3" s="562">
        <f>Time!BD$24</f>
        <v>60722</v>
      </c>
      <c r="BE3" s="562">
        <f>Time!BE$24</f>
        <v>61087</v>
      </c>
      <c r="BF3" s="562">
        <f>Time!BF$24</f>
        <v>61453</v>
      </c>
      <c r="BG3" s="562">
        <f>Time!BG$24</f>
        <v>61818</v>
      </c>
      <c r="BH3" s="562">
        <f>Time!BH$24</f>
        <v>62183</v>
      </c>
      <c r="BI3" s="562">
        <f>Time!BI$24</f>
        <v>62548</v>
      </c>
    </row>
    <row r="4" spans="1:61">
      <c r="A4" s="188"/>
      <c r="B4" s="189"/>
      <c r="C4" s="189"/>
      <c r="D4" s="190"/>
      <c r="E4" s="561" t="str">
        <f>Time!E$60</f>
        <v>Pre Forecast vs Forecast</v>
      </c>
      <c r="F4" s="562"/>
      <c r="G4" s="561"/>
      <c r="H4" s="562"/>
      <c r="I4" s="563"/>
      <c r="J4" s="562" t="str">
        <f>Time!J$60</f>
        <v>Pre Fcst</v>
      </c>
      <c r="K4" s="562" t="str">
        <f>Time!K$60</f>
        <v>Forecast</v>
      </c>
      <c r="L4" s="562" t="str">
        <f>Time!L$60</f>
        <v>Forecast</v>
      </c>
      <c r="M4" s="562" t="str">
        <f>Time!M$60</f>
        <v>Forecast</v>
      </c>
      <c r="N4" s="562" t="str">
        <f>Time!N$60</f>
        <v>Forecast</v>
      </c>
      <c r="O4" s="562" t="str">
        <f>Time!O$60</f>
        <v>Forecast</v>
      </c>
      <c r="P4" s="562" t="str">
        <f>Time!P$60</f>
        <v>Forecast</v>
      </c>
      <c r="Q4" s="562" t="str">
        <f>Time!Q$60</f>
        <v>Forecast</v>
      </c>
      <c r="R4" s="562" t="str">
        <f>Time!R$60</f>
        <v>Forecast</v>
      </c>
      <c r="S4" s="562" t="str">
        <f>Time!S$60</f>
        <v>Forecast</v>
      </c>
      <c r="T4" s="562" t="str">
        <f>Time!T$60</f>
        <v>Forecast</v>
      </c>
      <c r="U4" s="562" t="str">
        <f>Time!U$60</f>
        <v>Post-Fcst</v>
      </c>
      <c r="V4" s="562" t="str">
        <f>Time!V$60</f>
        <v>Post-Fcst</v>
      </c>
      <c r="W4" s="562" t="str">
        <f>Time!W$60</f>
        <v>Post-Fcst</v>
      </c>
      <c r="X4" s="562" t="str">
        <f>Time!X$60</f>
        <v>Post-Fcst</v>
      </c>
      <c r="Y4" s="562" t="str">
        <f>Time!Y$60</f>
        <v>Post-Fcst</v>
      </c>
      <c r="Z4" s="562" t="str">
        <f>Time!Z$60</f>
        <v>Post-Fcst</v>
      </c>
      <c r="AA4" s="562" t="str">
        <f>Time!AA$60</f>
        <v>Post-Fcst</v>
      </c>
      <c r="AB4" s="562" t="str">
        <f>Time!AB$60</f>
        <v>Post-Fcst</v>
      </c>
      <c r="AC4" s="562" t="str">
        <f>Time!AC$60</f>
        <v>Post-Fcst</v>
      </c>
      <c r="AD4" s="562" t="str">
        <f>Time!AD$60</f>
        <v>Post-Fcst</v>
      </c>
      <c r="AE4" s="562" t="str">
        <f>Time!AE$60</f>
        <v>Post-Fcst</v>
      </c>
      <c r="AF4" s="562" t="str">
        <f>Time!AF$60</f>
        <v>Post-Fcst</v>
      </c>
      <c r="AG4" s="562" t="str">
        <f>Time!AG$60</f>
        <v>Post-Fcst</v>
      </c>
      <c r="AH4" s="562" t="str">
        <f>Time!AH$60</f>
        <v>Post-Fcst</v>
      </c>
      <c r="AI4" s="562" t="str">
        <f>Time!AI$60</f>
        <v>Post-Fcst</v>
      </c>
      <c r="AJ4" s="562" t="str">
        <f>Time!AJ$60</f>
        <v>Post-Fcst</v>
      </c>
      <c r="AK4" s="562" t="str">
        <f>Time!AK$60</f>
        <v>Post-Fcst</v>
      </c>
      <c r="AL4" s="562" t="str">
        <f>Time!AL$60</f>
        <v>Post-Fcst</v>
      </c>
      <c r="AM4" s="562" t="str">
        <f>Time!AM$60</f>
        <v>Post-Fcst</v>
      </c>
      <c r="AN4" s="562" t="str">
        <f>Time!AN$60</f>
        <v>Post-Fcst</v>
      </c>
      <c r="AO4" s="562" t="str">
        <f>Time!AO$60</f>
        <v>Post-Fcst</v>
      </c>
      <c r="AP4" s="562" t="str">
        <f>Time!AP$60</f>
        <v>Post-Fcst</v>
      </c>
      <c r="AQ4" s="562" t="str">
        <f>Time!AQ$60</f>
        <v>Post-Fcst</v>
      </c>
      <c r="AR4" s="562" t="str">
        <f>Time!AR$60</f>
        <v>Post-Fcst</v>
      </c>
      <c r="AS4" s="562" t="str">
        <f>Time!AS$60</f>
        <v>Post-Fcst</v>
      </c>
      <c r="AT4" s="562" t="str">
        <f>Time!AT$60</f>
        <v>Post-Fcst</v>
      </c>
      <c r="AU4" s="562" t="str">
        <f>Time!AU$60</f>
        <v>Post-Fcst</v>
      </c>
      <c r="AV4" s="562" t="str">
        <f>Time!AV$60</f>
        <v>Post-Fcst</v>
      </c>
      <c r="AW4" s="562" t="str">
        <f>Time!AW$60</f>
        <v>Post-Fcst</v>
      </c>
      <c r="AX4" s="562" t="str">
        <f>Time!AX$60</f>
        <v>Post-Fcst</v>
      </c>
      <c r="AY4" s="562" t="str">
        <f>Time!AY$60</f>
        <v>Post-Fcst</v>
      </c>
      <c r="AZ4" s="562" t="str">
        <f>Time!AZ$60</f>
        <v>Post-Fcst</v>
      </c>
      <c r="BA4" s="562" t="str">
        <f>Time!BA$60</f>
        <v>Post-Fcst</v>
      </c>
      <c r="BB4" s="562" t="str">
        <f>Time!BB$60</f>
        <v>Post-Fcst</v>
      </c>
      <c r="BC4" s="562" t="str">
        <f>Time!BC$60</f>
        <v>Post-Fcst</v>
      </c>
      <c r="BD4" s="562" t="str">
        <f>Time!BD$60</f>
        <v>Post-Fcst</v>
      </c>
      <c r="BE4" s="562" t="str">
        <f>Time!BE$60</f>
        <v>Post-Fcst</v>
      </c>
      <c r="BF4" s="562" t="str">
        <f>Time!BF$60</f>
        <v>Post-Fcst</v>
      </c>
      <c r="BG4" s="562" t="str">
        <f>Time!BG$60</f>
        <v>Post-Fcst</v>
      </c>
      <c r="BH4" s="562" t="str">
        <f>Time!BH$60</f>
        <v>Post-Fcst</v>
      </c>
      <c r="BI4" s="562" t="str">
        <f>Time!BI$60</f>
        <v>Post-Fcst</v>
      </c>
    </row>
    <row r="5" spans="1:61">
      <c r="A5" s="191"/>
      <c r="B5" s="192"/>
      <c r="C5" s="192"/>
      <c r="D5" s="193"/>
      <c r="E5" s="564" t="str">
        <f>Time!E$102</f>
        <v>Financial Year Ending</v>
      </c>
      <c r="F5" s="565"/>
      <c r="G5" s="564"/>
      <c r="H5" s="565"/>
      <c r="I5" s="563"/>
      <c r="J5" s="566">
        <f>Time!J$102</f>
        <v>2020</v>
      </c>
      <c r="K5" s="566">
        <f>Time!K$102</f>
        <v>2021</v>
      </c>
      <c r="L5" s="566">
        <f>Time!L$102</f>
        <v>2022</v>
      </c>
      <c r="M5" s="566">
        <f>Time!M$102</f>
        <v>2023</v>
      </c>
      <c r="N5" s="566">
        <f>Time!N$102</f>
        <v>2024</v>
      </c>
      <c r="O5" s="566">
        <f>Time!O$102</f>
        <v>2025</v>
      </c>
      <c r="P5" s="566">
        <f>Time!P$102</f>
        <v>2026</v>
      </c>
      <c r="Q5" s="566">
        <f>Time!Q$102</f>
        <v>2027</v>
      </c>
      <c r="R5" s="566">
        <f>Time!R$102</f>
        <v>2028</v>
      </c>
      <c r="S5" s="566">
        <f>Time!S$102</f>
        <v>2029</v>
      </c>
      <c r="T5" s="566">
        <f>Time!T$102</f>
        <v>2030</v>
      </c>
      <c r="U5" s="566">
        <f>Time!U$102</f>
        <v>2031</v>
      </c>
      <c r="V5" s="566">
        <f>Time!V$102</f>
        <v>2032</v>
      </c>
      <c r="W5" s="566">
        <f>Time!W$102</f>
        <v>2033</v>
      </c>
      <c r="X5" s="566">
        <f>Time!X$102</f>
        <v>2034</v>
      </c>
      <c r="Y5" s="566">
        <f>Time!Y$102</f>
        <v>2035</v>
      </c>
      <c r="Z5" s="566">
        <f>Time!Z$102</f>
        <v>2036</v>
      </c>
      <c r="AA5" s="566">
        <f>Time!AA$102</f>
        <v>2037</v>
      </c>
      <c r="AB5" s="566">
        <f>Time!AB$102</f>
        <v>2038</v>
      </c>
      <c r="AC5" s="566">
        <f>Time!AC$102</f>
        <v>2039</v>
      </c>
      <c r="AD5" s="566">
        <f>Time!AD$102</f>
        <v>2040</v>
      </c>
      <c r="AE5" s="566">
        <f>Time!AE$102</f>
        <v>2041</v>
      </c>
      <c r="AF5" s="566">
        <f>Time!AF$102</f>
        <v>2042</v>
      </c>
      <c r="AG5" s="566">
        <f>Time!AG$102</f>
        <v>2043</v>
      </c>
      <c r="AH5" s="566">
        <f>Time!AH$102</f>
        <v>2044</v>
      </c>
      <c r="AI5" s="566">
        <f>Time!AI$102</f>
        <v>2045</v>
      </c>
      <c r="AJ5" s="566">
        <f>Time!AJ$102</f>
        <v>2046</v>
      </c>
      <c r="AK5" s="566">
        <f>Time!AK$102</f>
        <v>2047</v>
      </c>
      <c r="AL5" s="566">
        <f>Time!AL$102</f>
        <v>2048</v>
      </c>
      <c r="AM5" s="566">
        <f>Time!AM$102</f>
        <v>2049</v>
      </c>
      <c r="AN5" s="566">
        <f>Time!AN$102</f>
        <v>2050</v>
      </c>
      <c r="AO5" s="566">
        <f>Time!AO$102</f>
        <v>2051</v>
      </c>
      <c r="AP5" s="566">
        <f>Time!AP$102</f>
        <v>2052</v>
      </c>
      <c r="AQ5" s="566">
        <f>Time!AQ$102</f>
        <v>2053</v>
      </c>
      <c r="AR5" s="566">
        <f>Time!AR$102</f>
        <v>2054</v>
      </c>
      <c r="AS5" s="566">
        <f>Time!AS$102</f>
        <v>2055</v>
      </c>
      <c r="AT5" s="566">
        <f>Time!AT$102</f>
        <v>2056</v>
      </c>
      <c r="AU5" s="566">
        <f>Time!AU$102</f>
        <v>2057</v>
      </c>
      <c r="AV5" s="566">
        <f>Time!AV$102</f>
        <v>2058</v>
      </c>
      <c r="AW5" s="566">
        <f>Time!AW$102</f>
        <v>2059</v>
      </c>
      <c r="AX5" s="566">
        <f>Time!AX$102</f>
        <v>2060</v>
      </c>
      <c r="AY5" s="566">
        <f>Time!AY$102</f>
        <v>2061</v>
      </c>
      <c r="AZ5" s="566">
        <f>Time!AZ$102</f>
        <v>2062</v>
      </c>
      <c r="BA5" s="566">
        <f>Time!BA$102</f>
        <v>2063</v>
      </c>
      <c r="BB5" s="566">
        <f>Time!BB$102</f>
        <v>2064</v>
      </c>
      <c r="BC5" s="566">
        <f>Time!BC$102</f>
        <v>2065</v>
      </c>
      <c r="BD5" s="566">
        <f>Time!BD$102</f>
        <v>2066</v>
      </c>
      <c r="BE5" s="566">
        <f>Time!BE$102</f>
        <v>2067</v>
      </c>
      <c r="BF5" s="566">
        <f>Time!BF$102</f>
        <v>2068</v>
      </c>
      <c r="BG5" s="566">
        <f>Time!BG$102</f>
        <v>2069</v>
      </c>
      <c r="BH5" s="566">
        <f>Time!BH$102</f>
        <v>2070</v>
      </c>
      <c r="BI5" s="566">
        <f>Time!BI$102</f>
        <v>2071</v>
      </c>
    </row>
    <row r="6" spans="1:61">
      <c r="A6" s="191"/>
      <c r="B6" s="192"/>
      <c r="C6" s="192"/>
      <c r="D6" s="193"/>
      <c r="E6" s="564" t="str">
        <f>Time!E$12</f>
        <v>Model column counter</v>
      </c>
      <c r="F6" s="565"/>
      <c r="G6" s="564"/>
      <c r="H6" s="565"/>
      <c r="I6" s="563"/>
      <c r="J6" s="565">
        <f>Time!J$12</f>
        <v>1</v>
      </c>
      <c r="K6" s="565">
        <f>Time!K$12</f>
        <v>2</v>
      </c>
      <c r="L6" s="565">
        <f>Time!L$12</f>
        <v>3</v>
      </c>
      <c r="M6" s="565">
        <f>Time!M$12</f>
        <v>4</v>
      </c>
      <c r="N6" s="565">
        <f>Time!N$12</f>
        <v>5</v>
      </c>
      <c r="O6" s="565">
        <f>Time!O$12</f>
        <v>6</v>
      </c>
      <c r="P6" s="565">
        <f>Time!P$12</f>
        <v>7</v>
      </c>
      <c r="Q6" s="565">
        <f>Time!Q$12</f>
        <v>8</v>
      </c>
      <c r="R6" s="565">
        <f>Time!R$12</f>
        <v>9</v>
      </c>
      <c r="S6" s="565">
        <f>Time!S$12</f>
        <v>10</v>
      </c>
      <c r="T6" s="565">
        <f>Time!T$12</f>
        <v>11</v>
      </c>
      <c r="U6" s="565">
        <f>Time!U$12</f>
        <v>12</v>
      </c>
      <c r="V6" s="565">
        <f>Time!V$12</f>
        <v>13</v>
      </c>
      <c r="W6" s="565">
        <f>Time!W$12</f>
        <v>14</v>
      </c>
      <c r="X6" s="565">
        <f>Time!X$12</f>
        <v>15</v>
      </c>
      <c r="Y6" s="565">
        <f>Time!Y$12</f>
        <v>16</v>
      </c>
      <c r="Z6" s="565">
        <f>Time!Z$12</f>
        <v>17</v>
      </c>
      <c r="AA6" s="565">
        <f>Time!AA$12</f>
        <v>18</v>
      </c>
      <c r="AB6" s="565">
        <f>Time!AB$12</f>
        <v>19</v>
      </c>
      <c r="AC6" s="565">
        <f>Time!AC$12</f>
        <v>20</v>
      </c>
      <c r="AD6" s="565">
        <f>Time!AD$12</f>
        <v>21</v>
      </c>
      <c r="AE6" s="565">
        <f>Time!AE$12</f>
        <v>22</v>
      </c>
      <c r="AF6" s="565">
        <f>Time!AF$12</f>
        <v>23</v>
      </c>
      <c r="AG6" s="565">
        <f>Time!AG$12</f>
        <v>24</v>
      </c>
      <c r="AH6" s="565">
        <f>Time!AH$12</f>
        <v>25</v>
      </c>
      <c r="AI6" s="565">
        <f>Time!AI$12</f>
        <v>26</v>
      </c>
      <c r="AJ6" s="565">
        <f>Time!AJ$12</f>
        <v>27</v>
      </c>
      <c r="AK6" s="565">
        <f>Time!AK$12</f>
        <v>28</v>
      </c>
      <c r="AL6" s="565">
        <f>Time!AL$12</f>
        <v>29</v>
      </c>
      <c r="AM6" s="565">
        <f>Time!AM$12</f>
        <v>30</v>
      </c>
      <c r="AN6" s="565">
        <f>Time!AN$12</f>
        <v>31</v>
      </c>
      <c r="AO6" s="565">
        <f>Time!AO$12</f>
        <v>32</v>
      </c>
      <c r="AP6" s="565">
        <f>Time!AP$12</f>
        <v>33</v>
      </c>
      <c r="AQ6" s="565">
        <f>Time!AQ$12</f>
        <v>34</v>
      </c>
      <c r="AR6" s="565">
        <f>Time!AR$12</f>
        <v>35</v>
      </c>
      <c r="AS6" s="565">
        <f>Time!AS$12</f>
        <v>36</v>
      </c>
      <c r="AT6" s="565">
        <f>Time!AT$12</f>
        <v>37</v>
      </c>
      <c r="AU6" s="565">
        <f>Time!AU$12</f>
        <v>38</v>
      </c>
      <c r="AV6" s="565">
        <f>Time!AV$12</f>
        <v>39</v>
      </c>
      <c r="AW6" s="565">
        <f>Time!AW$12</f>
        <v>40</v>
      </c>
      <c r="AX6" s="565">
        <f>Time!AX$12</f>
        <v>41</v>
      </c>
      <c r="AY6" s="565">
        <f>Time!AY$12</f>
        <v>42</v>
      </c>
      <c r="AZ6" s="565">
        <f>Time!AZ$12</f>
        <v>43</v>
      </c>
      <c r="BA6" s="565">
        <f>Time!BA$12</f>
        <v>44</v>
      </c>
      <c r="BB6" s="565">
        <f>Time!BB$12</f>
        <v>45</v>
      </c>
      <c r="BC6" s="565">
        <f>Time!BC$12</f>
        <v>46</v>
      </c>
      <c r="BD6" s="565">
        <f>Time!BD$12</f>
        <v>47</v>
      </c>
      <c r="BE6" s="565">
        <f>Time!BE$12</f>
        <v>48</v>
      </c>
      <c r="BF6" s="565">
        <f>Time!BF$12</f>
        <v>49</v>
      </c>
      <c r="BG6" s="565">
        <f>Time!BG$12</f>
        <v>50</v>
      </c>
      <c r="BH6" s="565">
        <f>Time!BH$12</f>
        <v>51</v>
      </c>
      <c r="BI6" s="565">
        <f>Time!BI$12</f>
        <v>52</v>
      </c>
    </row>
    <row r="7" spans="1:61">
      <c r="A7" s="35"/>
      <c r="B7" s="74"/>
      <c r="C7" s="74"/>
      <c r="D7" s="70"/>
      <c r="E7" s="169"/>
      <c r="F7" s="40" t="s">
        <v>115</v>
      </c>
      <c r="G7" s="169" t="s">
        <v>116</v>
      </c>
      <c r="H7" s="40" t="s">
        <v>117</v>
      </c>
      <c r="I7" s="212"/>
      <c r="J7" s="40"/>
      <c r="K7" s="40"/>
      <c r="L7" s="40"/>
      <c r="M7" s="40"/>
      <c r="N7" s="40"/>
      <c r="O7" s="40"/>
      <c r="P7" s="40"/>
      <c r="Q7" s="40"/>
      <c r="R7" s="40"/>
      <c r="S7" s="40"/>
      <c r="T7" s="63"/>
      <c r="U7" s="63"/>
      <c r="V7" s="63"/>
      <c r="W7" s="63"/>
      <c r="X7" s="63"/>
      <c r="Y7" s="63"/>
      <c r="Z7" s="63"/>
      <c r="AA7" s="63"/>
      <c r="AB7" s="35"/>
      <c r="AC7" s="35"/>
      <c r="AD7" s="63"/>
      <c r="AE7" s="63"/>
      <c r="AF7" s="35"/>
      <c r="AG7" s="35"/>
      <c r="AH7" s="63"/>
      <c r="AI7" s="63"/>
      <c r="AJ7" s="35"/>
      <c r="AK7" s="35"/>
      <c r="AL7" s="63"/>
      <c r="AM7" s="63"/>
      <c r="AN7" s="35"/>
      <c r="AO7" s="35"/>
      <c r="AP7" s="63"/>
      <c r="AQ7" s="63"/>
      <c r="AR7" s="35"/>
      <c r="AS7" s="63"/>
      <c r="AT7" s="63"/>
      <c r="AU7" s="35"/>
      <c r="AV7" s="63"/>
      <c r="AW7" s="63"/>
      <c r="AX7" s="35"/>
      <c r="AY7" s="63"/>
      <c r="AZ7" s="63"/>
      <c r="BA7" s="35"/>
      <c r="BB7" s="63"/>
      <c r="BC7" s="63"/>
      <c r="BD7" s="35"/>
      <c r="BE7" s="63"/>
      <c r="BF7" s="63"/>
      <c r="BG7" s="35"/>
      <c r="BH7" s="63"/>
      <c r="BI7" s="63"/>
    </row>
    <row r="8" spans="1:61"/>
    <row r="9" spans="1:61">
      <c r="A9" s="453" t="s">
        <v>229</v>
      </c>
      <c r="B9" s="454"/>
      <c r="C9" s="454"/>
      <c r="D9" s="455"/>
      <c r="E9" s="218"/>
      <c r="F9" s="218"/>
      <c r="G9" s="218"/>
      <c r="H9" s="218"/>
      <c r="I9" s="456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</row>
    <row r="10" spans="1:61">
      <c r="A10" s="450"/>
      <c r="B10" s="451"/>
      <c r="C10" s="451"/>
      <c r="D10" s="452"/>
      <c r="E10" s="152"/>
      <c r="F10" s="152"/>
      <c r="G10" s="152"/>
      <c r="H10" s="152"/>
      <c r="I10" s="221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4"/>
      <c r="U10" s="154"/>
      <c r="V10" s="154"/>
      <c r="W10" s="154"/>
      <c r="X10" s="154"/>
      <c r="Y10" s="154"/>
      <c r="Z10" s="154"/>
      <c r="AA10" s="154"/>
      <c r="AB10" s="152"/>
      <c r="AC10" s="152"/>
      <c r="AD10" s="154"/>
      <c r="AE10" s="154"/>
      <c r="AF10" s="152"/>
      <c r="AG10" s="152"/>
      <c r="AH10" s="154"/>
      <c r="AI10" s="154"/>
      <c r="AJ10" s="152"/>
      <c r="AK10" s="152"/>
      <c r="AL10" s="154"/>
      <c r="AM10" s="154"/>
      <c r="AN10" s="152"/>
      <c r="AO10" s="152"/>
      <c r="AP10" s="154"/>
      <c r="AQ10" s="154"/>
      <c r="AR10" s="152"/>
      <c r="AS10" s="154"/>
      <c r="AT10" s="154"/>
      <c r="AU10" s="152"/>
      <c r="AV10" s="154"/>
      <c r="AW10" s="154"/>
      <c r="AX10" s="152"/>
      <c r="AY10" s="154"/>
      <c r="AZ10" s="154"/>
      <c r="BA10" s="152"/>
      <c r="BB10" s="154"/>
      <c r="BC10" s="154"/>
      <c r="BD10" s="152"/>
      <c r="BE10" s="154"/>
      <c r="BF10" s="154"/>
      <c r="BG10" s="152"/>
      <c r="BH10" s="154"/>
      <c r="BI10" s="154"/>
    </row>
    <row r="11" spans="1:61">
      <c r="A11" s="457"/>
      <c r="B11" s="451"/>
      <c r="C11" s="451"/>
      <c r="D11" s="458"/>
      <c r="E11" s="214" t="str">
        <f xml:space="preserve"> InpR!E$21</f>
        <v>Discount rate</v>
      </c>
      <c r="F11" s="217">
        <f xml:space="preserve"> InpR!F$21</f>
        <v>0</v>
      </c>
      <c r="G11" s="214" t="str">
        <f xml:space="preserve"> InpR!G$21</f>
        <v>%</v>
      </c>
      <c r="H11" s="226">
        <f xml:space="preserve"> InpR!H$21</f>
        <v>0</v>
      </c>
      <c r="I11" s="226">
        <f xml:space="preserve"> InpR!I$21</f>
        <v>0</v>
      </c>
      <c r="J11" s="226">
        <f xml:space="preserve"> InpR!J$21</f>
        <v>0</v>
      </c>
      <c r="K11" s="226">
        <f xml:space="preserve"> InpR!K$21</f>
        <v>0</v>
      </c>
      <c r="L11" s="226">
        <f xml:space="preserve"> InpR!L$21</f>
        <v>0</v>
      </c>
      <c r="M11" s="226">
        <f xml:space="preserve"> InpR!M$21</f>
        <v>0</v>
      </c>
      <c r="N11" s="226">
        <f xml:space="preserve"> InpR!N$21</f>
        <v>0</v>
      </c>
      <c r="O11" s="226">
        <f xml:space="preserve"> InpR!O$21</f>
        <v>0</v>
      </c>
      <c r="P11" s="226">
        <f xml:space="preserve"> InpR!P$21</f>
        <v>0</v>
      </c>
      <c r="Q11" s="226">
        <f xml:space="preserve"> InpR!Q$21</f>
        <v>0</v>
      </c>
      <c r="R11" s="226">
        <f xml:space="preserve"> InpR!R$21</f>
        <v>0</v>
      </c>
      <c r="S11" s="226">
        <f xml:space="preserve"> InpR!S$21</f>
        <v>0</v>
      </c>
      <c r="T11" s="226">
        <f xml:space="preserve"> InpR!T$21</f>
        <v>0</v>
      </c>
      <c r="U11" s="226">
        <f xml:space="preserve"> InpR!U$21</f>
        <v>0</v>
      </c>
      <c r="V11" s="226">
        <f xml:space="preserve"> InpR!V$21</f>
        <v>0</v>
      </c>
      <c r="W11" s="226">
        <f xml:space="preserve"> InpR!W$21</f>
        <v>0</v>
      </c>
      <c r="X11" s="226">
        <f xml:space="preserve"> InpR!X$21</f>
        <v>0</v>
      </c>
      <c r="Y11" s="226">
        <f xml:space="preserve"> InpR!Y$21</f>
        <v>0</v>
      </c>
      <c r="Z11" s="226">
        <f xml:space="preserve"> InpR!Z$21</f>
        <v>0</v>
      </c>
      <c r="AA11" s="226">
        <f xml:space="preserve"> InpR!AA$21</f>
        <v>0</v>
      </c>
      <c r="AB11" s="226">
        <f xml:space="preserve"> InpR!AB$21</f>
        <v>0</v>
      </c>
      <c r="AC11" s="226">
        <f xml:space="preserve"> InpR!AC$21</f>
        <v>0</v>
      </c>
      <c r="AD11" s="226">
        <f xml:space="preserve"> InpR!AD$21</f>
        <v>0</v>
      </c>
      <c r="AE11" s="226">
        <f xml:space="preserve"> InpR!AE$21</f>
        <v>0</v>
      </c>
      <c r="AF11" s="226">
        <f xml:space="preserve"> InpR!AF$21</f>
        <v>0</v>
      </c>
      <c r="AG11" s="226">
        <f xml:space="preserve"> InpR!AG$21</f>
        <v>0</v>
      </c>
      <c r="AH11" s="226">
        <f xml:space="preserve"> InpR!AH$21</f>
        <v>0</v>
      </c>
      <c r="AI11" s="226">
        <f xml:space="preserve"> InpR!AI$21</f>
        <v>0</v>
      </c>
      <c r="AJ11" s="226">
        <f xml:space="preserve"> InpR!AJ$21</f>
        <v>0</v>
      </c>
      <c r="AK11" s="226">
        <f xml:space="preserve"> InpR!AK$21</f>
        <v>0</v>
      </c>
      <c r="AL11" s="226">
        <f xml:space="preserve"> InpR!AL$21</f>
        <v>0</v>
      </c>
      <c r="AM11" s="226">
        <f xml:space="preserve"> InpR!AM$21</f>
        <v>0</v>
      </c>
      <c r="AN11" s="226">
        <f xml:space="preserve"> InpR!AN$21</f>
        <v>0</v>
      </c>
      <c r="AO11" s="226">
        <f xml:space="preserve"> InpR!AO$21</f>
        <v>0</v>
      </c>
      <c r="AP11" s="226">
        <f xml:space="preserve"> InpR!AP$21</f>
        <v>0</v>
      </c>
      <c r="AQ11" s="226">
        <f xml:space="preserve"> InpR!AQ$21</f>
        <v>0</v>
      </c>
      <c r="AR11" s="226">
        <f xml:space="preserve"> InpR!AR$21</f>
        <v>0</v>
      </c>
      <c r="AS11" s="226">
        <f xml:space="preserve"> InpR!AS$21</f>
        <v>0</v>
      </c>
      <c r="AT11" s="226">
        <f xml:space="preserve"> InpR!AT$21</f>
        <v>0</v>
      </c>
      <c r="AU11" s="226">
        <f xml:space="preserve"> InpR!AU$21</f>
        <v>0</v>
      </c>
      <c r="AV11" s="226">
        <f xml:space="preserve"> InpR!AV$21</f>
        <v>0</v>
      </c>
      <c r="AW11" s="226">
        <f xml:space="preserve"> InpR!AW$21</f>
        <v>0</v>
      </c>
      <c r="AX11" s="226">
        <f xml:space="preserve"> InpR!AX$21</f>
        <v>0</v>
      </c>
      <c r="AY11" s="226">
        <f xml:space="preserve"> InpR!AY$21</f>
        <v>0</v>
      </c>
      <c r="AZ11" s="226">
        <f xml:space="preserve"> InpR!AZ$21</f>
        <v>0</v>
      </c>
      <c r="BA11" s="226">
        <f xml:space="preserve"> InpR!BA$21</f>
        <v>0</v>
      </c>
      <c r="BB11" s="226">
        <f xml:space="preserve"> InpR!BB$21</f>
        <v>0</v>
      </c>
      <c r="BC11" s="226">
        <f xml:space="preserve"> InpR!BC$21</f>
        <v>0</v>
      </c>
      <c r="BD11" s="226">
        <f xml:space="preserve"> InpR!BD$21</f>
        <v>0</v>
      </c>
      <c r="BE11" s="226">
        <f xml:space="preserve"> InpR!BE$21</f>
        <v>0</v>
      </c>
      <c r="BF11" s="226">
        <f xml:space="preserve"> InpR!BF$21</f>
        <v>0</v>
      </c>
      <c r="BG11" s="226">
        <f xml:space="preserve"> InpR!BG$21</f>
        <v>0</v>
      </c>
      <c r="BH11" s="226">
        <f xml:space="preserve"> InpR!BH$21</f>
        <v>0</v>
      </c>
      <c r="BI11" s="226">
        <f xml:space="preserve"> InpR!BI$21</f>
        <v>0</v>
      </c>
    </row>
    <row r="12" spans="1:61">
      <c r="A12" s="457"/>
      <c r="B12" s="451"/>
      <c r="C12" s="451"/>
      <c r="D12" s="458"/>
      <c r="E12" s="214" t="str">
        <f xml:space="preserve"> Time!E$35</f>
        <v>Last Pre Forecast Flag</v>
      </c>
      <c r="F12" s="214">
        <f xml:space="preserve"> Time!F$35</f>
        <v>0</v>
      </c>
      <c r="G12" s="214" t="str">
        <f xml:space="preserve"> Time!G$35</f>
        <v>flag</v>
      </c>
      <c r="H12" s="214">
        <f xml:space="preserve"> Time!H$35</f>
        <v>1</v>
      </c>
      <c r="I12" s="226">
        <f xml:space="preserve"> Time!I$35</f>
        <v>0</v>
      </c>
      <c r="J12" s="214">
        <f xml:space="preserve"> Time!J$35</f>
        <v>1</v>
      </c>
      <c r="K12" s="214">
        <f xml:space="preserve"> Time!K$35</f>
        <v>0</v>
      </c>
      <c r="L12" s="214">
        <f xml:space="preserve"> Time!L$35</f>
        <v>0</v>
      </c>
      <c r="M12" s="214">
        <f xml:space="preserve"> Time!M$35</f>
        <v>0</v>
      </c>
      <c r="N12" s="214">
        <f xml:space="preserve"> Time!N$35</f>
        <v>0</v>
      </c>
      <c r="O12" s="214">
        <f xml:space="preserve"> Time!O$35</f>
        <v>0</v>
      </c>
      <c r="P12" s="214">
        <f xml:space="preserve"> Time!P$35</f>
        <v>0</v>
      </c>
      <c r="Q12" s="214">
        <f xml:space="preserve"> Time!Q$35</f>
        <v>0</v>
      </c>
      <c r="R12" s="214">
        <f xml:space="preserve"> Time!R$35</f>
        <v>0</v>
      </c>
      <c r="S12" s="214">
        <f xml:space="preserve"> Time!S$35</f>
        <v>0</v>
      </c>
      <c r="T12" s="214">
        <f xml:space="preserve"> Time!T$35</f>
        <v>0</v>
      </c>
      <c r="U12" s="214">
        <f xml:space="preserve"> Time!U$35</f>
        <v>0</v>
      </c>
      <c r="V12" s="214">
        <f xml:space="preserve"> Time!V$35</f>
        <v>0</v>
      </c>
      <c r="W12" s="214">
        <f xml:space="preserve"> Time!W$35</f>
        <v>0</v>
      </c>
      <c r="X12" s="214">
        <f xml:space="preserve"> Time!X$35</f>
        <v>0</v>
      </c>
      <c r="Y12" s="214">
        <f xml:space="preserve"> Time!Y$35</f>
        <v>0</v>
      </c>
      <c r="Z12" s="214">
        <f xml:space="preserve"> Time!Z$35</f>
        <v>0</v>
      </c>
      <c r="AA12" s="214">
        <f xml:space="preserve"> Time!AA$35</f>
        <v>0</v>
      </c>
      <c r="AB12" s="214">
        <f xml:space="preserve"> Time!AB$35</f>
        <v>0</v>
      </c>
      <c r="AC12" s="214">
        <f xml:space="preserve"> Time!AC$35</f>
        <v>0</v>
      </c>
      <c r="AD12" s="214">
        <f xml:space="preserve"> Time!AD$35</f>
        <v>0</v>
      </c>
      <c r="AE12" s="214">
        <f xml:space="preserve"> Time!AE$35</f>
        <v>0</v>
      </c>
      <c r="AF12" s="214">
        <f xml:space="preserve"> Time!AF$35</f>
        <v>0</v>
      </c>
      <c r="AG12" s="214">
        <f xml:space="preserve"> Time!AG$35</f>
        <v>0</v>
      </c>
      <c r="AH12" s="214">
        <f xml:space="preserve"> Time!AH$35</f>
        <v>0</v>
      </c>
      <c r="AI12" s="214">
        <f xml:space="preserve"> Time!AI$35</f>
        <v>0</v>
      </c>
      <c r="AJ12" s="214">
        <f xml:space="preserve"> Time!AJ$35</f>
        <v>0</v>
      </c>
      <c r="AK12" s="214">
        <f xml:space="preserve"> Time!AK$35</f>
        <v>0</v>
      </c>
      <c r="AL12" s="214">
        <f xml:space="preserve"> Time!AL$35</f>
        <v>0</v>
      </c>
      <c r="AM12" s="214">
        <f xml:space="preserve"> Time!AM$35</f>
        <v>0</v>
      </c>
      <c r="AN12" s="214">
        <f xml:space="preserve"> Time!AN$35</f>
        <v>0</v>
      </c>
      <c r="AO12" s="214">
        <f xml:space="preserve"> Time!AO$35</f>
        <v>0</v>
      </c>
      <c r="AP12" s="214">
        <f xml:space="preserve"> Time!AP$35</f>
        <v>0</v>
      </c>
      <c r="AQ12" s="214">
        <f xml:space="preserve"> Time!AQ$35</f>
        <v>0</v>
      </c>
      <c r="AR12" s="214">
        <f xml:space="preserve"> Time!AR$35</f>
        <v>0</v>
      </c>
      <c r="AS12" s="214">
        <f xml:space="preserve"> Time!AS$35</f>
        <v>0</v>
      </c>
      <c r="AT12" s="214">
        <f xml:space="preserve"> Time!AT$35</f>
        <v>0</v>
      </c>
      <c r="AU12" s="214">
        <f xml:space="preserve"> Time!AU$35</f>
        <v>0</v>
      </c>
      <c r="AV12" s="214">
        <f xml:space="preserve"> Time!AV$35</f>
        <v>0</v>
      </c>
      <c r="AW12" s="214">
        <f xml:space="preserve"> Time!AW$35</f>
        <v>0</v>
      </c>
      <c r="AX12" s="214">
        <f xml:space="preserve"> Time!AX$35</f>
        <v>0</v>
      </c>
      <c r="AY12" s="214">
        <f xml:space="preserve"> Time!AY$35</f>
        <v>0</v>
      </c>
      <c r="AZ12" s="214">
        <f xml:space="preserve"> Time!AZ$35</f>
        <v>0</v>
      </c>
      <c r="BA12" s="214">
        <f xml:space="preserve"> Time!BA$35</f>
        <v>0</v>
      </c>
      <c r="BB12" s="214">
        <f xml:space="preserve"> Time!BB$35</f>
        <v>0</v>
      </c>
      <c r="BC12" s="214">
        <f xml:space="preserve"> Time!BC$35</f>
        <v>0</v>
      </c>
      <c r="BD12" s="214">
        <f xml:space="preserve"> Time!BD$35</f>
        <v>0</v>
      </c>
      <c r="BE12" s="214">
        <f xml:space="preserve"> Time!BE$35</f>
        <v>0</v>
      </c>
      <c r="BF12" s="214">
        <f xml:space="preserve"> Time!BF$35</f>
        <v>0</v>
      </c>
      <c r="BG12" s="214">
        <f xml:space="preserve"> Time!BG$35</f>
        <v>0</v>
      </c>
      <c r="BH12" s="214">
        <f xml:space="preserve"> Time!BH$35</f>
        <v>0</v>
      </c>
      <c r="BI12" s="214">
        <f xml:space="preserve"> Time!BI$35</f>
        <v>0</v>
      </c>
    </row>
    <row r="13" spans="1:61">
      <c r="A13" s="457"/>
      <c r="B13" s="451"/>
      <c r="C13" s="451"/>
      <c r="D13" s="458"/>
      <c r="E13" s="154" t="s">
        <v>230</v>
      </c>
      <c r="F13" s="154"/>
      <c r="G13" s="154" t="s">
        <v>109</v>
      </c>
      <c r="H13" s="154"/>
      <c r="I13" s="216"/>
      <c r="J13" s="25">
        <f t="shared" ref="J13:AO13" si="0" xml:space="preserve"> IF(J12 = 1, -1, I13 +1)</f>
        <v>-1</v>
      </c>
      <c r="K13" s="25">
        <f t="shared" si="0"/>
        <v>0</v>
      </c>
      <c r="L13" s="25">
        <f t="shared" si="0"/>
        <v>1</v>
      </c>
      <c r="M13" s="25">
        <f t="shared" si="0"/>
        <v>2</v>
      </c>
      <c r="N13" s="25">
        <f t="shared" si="0"/>
        <v>3</v>
      </c>
      <c r="O13" s="25">
        <f t="shared" si="0"/>
        <v>4</v>
      </c>
      <c r="P13" s="25">
        <f t="shared" si="0"/>
        <v>5</v>
      </c>
      <c r="Q13" s="25">
        <f t="shared" si="0"/>
        <v>6</v>
      </c>
      <c r="R13" s="25">
        <f t="shared" si="0"/>
        <v>7</v>
      </c>
      <c r="S13" s="25">
        <f t="shared" si="0"/>
        <v>8</v>
      </c>
      <c r="T13" s="25">
        <f t="shared" si="0"/>
        <v>9</v>
      </c>
      <c r="U13" s="25">
        <f t="shared" si="0"/>
        <v>10</v>
      </c>
      <c r="V13" s="25">
        <f t="shared" si="0"/>
        <v>11</v>
      </c>
      <c r="W13" s="25">
        <f t="shared" si="0"/>
        <v>12</v>
      </c>
      <c r="X13" s="25">
        <f t="shared" si="0"/>
        <v>13</v>
      </c>
      <c r="Y13" s="25">
        <f t="shared" si="0"/>
        <v>14</v>
      </c>
      <c r="Z13" s="25">
        <f t="shared" si="0"/>
        <v>15</v>
      </c>
      <c r="AA13" s="25">
        <f t="shared" si="0"/>
        <v>16</v>
      </c>
      <c r="AB13" s="25">
        <f t="shared" si="0"/>
        <v>17</v>
      </c>
      <c r="AC13" s="25">
        <f t="shared" si="0"/>
        <v>18</v>
      </c>
      <c r="AD13" s="25">
        <f t="shared" si="0"/>
        <v>19</v>
      </c>
      <c r="AE13" s="25">
        <f t="shared" si="0"/>
        <v>20</v>
      </c>
      <c r="AF13" s="25">
        <f t="shared" si="0"/>
        <v>21</v>
      </c>
      <c r="AG13" s="25">
        <f t="shared" si="0"/>
        <v>22</v>
      </c>
      <c r="AH13" s="25">
        <f t="shared" si="0"/>
        <v>23</v>
      </c>
      <c r="AI13" s="25">
        <f t="shared" si="0"/>
        <v>24</v>
      </c>
      <c r="AJ13" s="25">
        <f t="shared" si="0"/>
        <v>25</v>
      </c>
      <c r="AK13" s="25">
        <f t="shared" si="0"/>
        <v>26</v>
      </c>
      <c r="AL13" s="25">
        <f t="shared" si="0"/>
        <v>27</v>
      </c>
      <c r="AM13" s="25">
        <f t="shared" si="0"/>
        <v>28</v>
      </c>
      <c r="AN13" s="25">
        <f t="shared" si="0"/>
        <v>29</v>
      </c>
      <c r="AO13" s="25">
        <f t="shared" si="0"/>
        <v>30</v>
      </c>
      <c r="AP13" s="25">
        <f t="shared" ref="AP13:BI13" si="1" xml:space="preserve"> IF(AP12 = 1, -1, AO13 +1)</f>
        <v>31</v>
      </c>
      <c r="AQ13" s="25">
        <f t="shared" si="1"/>
        <v>32</v>
      </c>
      <c r="AR13" s="25">
        <f t="shared" si="1"/>
        <v>33</v>
      </c>
      <c r="AS13" s="25">
        <f t="shared" si="1"/>
        <v>34</v>
      </c>
      <c r="AT13" s="25">
        <f t="shared" si="1"/>
        <v>35</v>
      </c>
      <c r="AU13" s="25">
        <f t="shared" si="1"/>
        <v>36</v>
      </c>
      <c r="AV13" s="25">
        <f t="shared" si="1"/>
        <v>37</v>
      </c>
      <c r="AW13" s="25">
        <f t="shared" si="1"/>
        <v>38</v>
      </c>
      <c r="AX13" s="25">
        <f t="shared" si="1"/>
        <v>39</v>
      </c>
      <c r="AY13" s="25">
        <f t="shared" si="1"/>
        <v>40</v>
      </c>
      <c r="AZ13" s="25">
        <f t="shared" si="1"/>
        <v>41</v>
      </c>
      <c r="BA13" s="25">
        <f t="shared" si="1"/>
        <v>42</v>
      </c>
      <c r="BB13" s="25">
        <f t="shared" si="1"/>
        <v>43</v>
      </c>
      <c r="BC13" s="25">
        <f t="shared" si="1"/>
        <v>44</v>
      </c>
      <c r="BD13" s="25">
        <f t="shared" si="1"/>
        <v>45</v>
      </c>
      <c r="BE13" s="25">
        <f t="shared" si="1"/>
        <v>46</v>
      </c>
      <c r="BF13" s="25">
        <f t="shared" si="1"/>
        <v>47</v>
      </c>
      <c r="BG13" s="25">
        <f t="shared" si="1"/>
        <v>48</v>
      </c>
      <c r="BH13" s="25">
        <f t="shared" si="1"/>
        <v>49</v>
      </c>
      <c r="BI13" s="25">
        <f t="shared" si="1"/>
        <v>50</v>
      </c>
    </row>
    <row r="14" spans="1:61">
      <c r="A14" s="459"/>
      <c r="B14" s="460"/>
      <c r="C14" s="460"/>
      <c r="D14" s="461"/>
      <c r="E14" s="221" t="s">
        <v>231</v>
      </c>
      <c r="F14" s="216"/>
      <c r="G14" s="221" t="s">
        <v>232</v>
      </c>
      <c r="H14" s="221"/>
      <c r="I14" s="221"/>
      <c r="J14" s="506">
        <f t="shared" ref="J14:AO14" si="2" xml:space="preserve"> 1 / (( 1 + $F11) ^ J13)</f>
        <v>1</v>
      </c>
      <c r="K14" s="221">
        <f t="shared" si="2"/>
        <v>1</v>
      </c>
      <c r="L14" s="221">
        <f t="shared" si="2"/>
        <v>1</v>
      </c>
      <c r="M14" s="221">
        <f t="shared" si="2"/>
        <v>1</v>
      </c>
      <c r="N14" s="221">
        <f t="shared" si="2"/>
        <v>1</v>
      </c>
      <c r="O14" s="221">
        <f t="shared" si="2"/>
        <v>1</v>
      </c>
      <c r="P14" s="221">
        <f t="shared" si="2"/>
        <v>1</v>
      </c>
      <c r="Q14" s="221">
        <f t="shared" si="2"/>
        <v>1</v>
      </c>
      <c r="R14" s="221">
        <f t="shared" si="2"/>
        <v>1</v>
      </c>
      <c r="S14" s="221">
        <f t="shared" si="2"/>
        <v>1</v>
      </c>
      <c r="T14" s="221">
        <f t="shared" si="2"/>
        <v>1</v>
      </c>
      <c r="U14" s="221">
        <f t="shared" si="2"/>
        <v>1</v>
      </c>
      <c r="V14" s="221">
        <f t="shared" si="2"/>
        <v>1</v>
      </c>
      <c r="W14" s="221">
        <f t="shared" si="2"/>
        <v>1</v>
      </c>
      <c r="X14" s="221">
        <f t="shared" si="2"/>
        <v>1</v>
      </c>
      <c r="Y14" s="221">
        <f t="shared" si="2"/>
        <v>1</v>
      </c>
      <c r="Z14" s="221">
        <f t="shared" si="2"/>
        <v>1</v>
      </c>
      <c r="AA14" s="221">
        <f t="shared" si="2"/>
        <v>1</v>
      </c>
      <c r="AB14" s="221">
        <f t="shared" si="2"/>
        <v>1</v>
      </c>
      <c r="AC14" s="221">
        <f t="shared" si="2"/>
        <v>1</v>
      </c>
      <c r="AD14" s="221">
        <f t="shared" si="2"/>
        <v>1</v>
      </c>
      <c r="AE14" s="221">
        <f t="shared" si="2"/>
        <v>1</v>
      </c>
      <c r="AF14" s="221">
        <f t="shared" si="2"/>
        <v>1</v>
      </c>
      <c r="AG14" s="221">
        <f t="shared" si="2"/>
        <v>1</v>
      </c>
      <c r="AH14" s="221">
        <f t="shared" si="2"/>
        <v>1</v>
      </c>
      <c r="AI14" s="221">
        <f t="shared" si="2"/>
        <v>1</v>
      </c>
      <c r="AJ14" s="221">
        <f t="shared" si="2"/>
        <v>1</v>
      </c>
      <c r="AK14" s="221">
        <f t="shared" si="2"/>
        <v>1</v>
      </c>
      <c r="AL14" s="221">
        <f t="shared" si="2"/>
        <v>1</v>
      </c>
      <c r="AM14" s="221">
        <f t="shared" si="2"/>
        <v>1</v>
      </c>
      <c r="AN14" s="221">
        <f t="shared" si="2"/>
        <v>1</v>
      </c>
      <c r="AO14" s="221">
        <f t="shared" si="2"/>
        <v>1</v>
      </c>
      <c r="AP14" s="221">
        <f t="shared" ref="AP14:BI14" si="3" xml:space="preserve"> 1 / (( 1 + $F11) ^ AP13)</f>
        <v>1</v>
      </c>
      <c r="AQ14" s="221">
        <f t="shared" si="3"/>
        <v>1</v>
      </c>
      <c r="AR14" s="221">
        <f t="shared" si="3"/>
        <v>1</v>
      </c>
      <c r="AS14" s="221">
        <f t="shared" si="3"/>
        <v>1</v>
      </c>
      <c r="AT14" s="221">
        <f t="shared" si="3"/>
        <v>1</v>
      </c>
      <c r="AU14" s="221">
        <f t="shared" si="3"/>
        <v>1</v>
      </c>
      <c r="AV14" s="221">
        <f t="shared" si="3"/>
        <v>1</v>
      </c>
      <c r="AW14" s="221">
        <f t="shared" si="3"/>
        <v>1</v>
      </c>
      <c r="AX14" s="221">
        <f t="shared" si="3"/>
        <v>1</v>
      </c>
      <c r="AY14" s="221">
        <f t="shared" si="3"/>
        <v>1</v>
      </c>
      <c r="AZ14" s="221">
        <f t="shared" si="3"/>
        <v>1</v>
      </c>
      <c r="BA14" s="221">
        <f t="shared" si="3"/>
        <v>1</v>
      </c>
      <c r="BB14" s="221">
        <f t="shared" si="3"/>
        <v>1</v>
      </c>
      <c r="BC14" s="221">
        <f t="shared" si="3"/>
        <v>1</v>
      </c>
      <c r="BD14" s="221">
        <f t="shared" si="3"/>
        <v>1</v>
      </c>
      <c r="BE14" s="221">
        <f t="shared" si="3"/>
        <v>1</v>
      </c>
      <c r="BF14" s="221">
        <f t="shared" si="3"/>
        <v>1</v>
      </c>
      <c r="BG14" s="221">
        <f t="shared" si="3"/>
        <v>1</v>
      </c>
      <c r="BH14" s="221">
        <f t="shared" si="3"/>
        <v>1</v>
      </c>
      <c r="BI14" s="221">
        <f t="shared" si="3"/>
        <v>1</v>
      </c>
    </row>
    <row r="15" spans="1:61">
      <c r="A15" s="459"/>
      <c r="B15" s="460"/>
      <c r="C15" s="460"/>
      <c r="D15" s="461"/>
      <c r="E15" s="221"/>
      <c r="F15" s="216"/>
      <c r="G15" s="221"/>
      <c r="H15" s="221"/>
      <c r="I15" s="221"/>
      <c r="J15" s="506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</row>
    <row r="16" spans="1:61">
      <c r="A16" s="453" t="s">
        <v>233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  <c r="BE16" s="453"/>
      <c r="BF16" s="453"/>
      <c r="BG16" s="453"/>
      <c r="BH16" s="453"/>
      <c r="BI16" s="453"/>
    </row>
    <row r="17" spans="1:61">
      <c r="A17" s="450"/>
      <c r="B17" s="451"/>
      <c r="C17" s="451"/>
      <c r="D17" s="452"/>
      <c r="E17" s="152"/>
      <c r="F17" s="154"/>
      <c r="G17" s="152"/>
      <c r="H17" s="152"/>
      <c r="I17" s="221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4"/>
      <c r="U17" s="154"/>
      <c r="V17" s="154"/>
      <c r="W17" s="154"/>
      <c r="X17" s="154"/>
      <c r="Y17" s="154"/>
      <c r="Z17" s="154"/>
      <c r="AA17" s="154"/>
      <c r="AB17" s="152"/>
      <c r="AC17" s="152"/>
      <c r="AD17" s="154"/>
      <c r="AE17" s="154"/>
      <c r="AF17" s="152"/>
      <c r="AG17" s="152"/>
      <c r="AH17" s="154"/>
      <c r="AI17" s="154"/>
      <c r="AJ17" s="152"/>
      <c r="AK17" s="152"/>
      <c r="AL17" s="154"/>
      <c r="AM17" s="154"/>
      <c r="AN17" s="152"/>
      <c r="AO17" s="152"/>
      <c r="AP17" s="154"/>
      <c r="AQ17" s="154"/>
      <c r="AR17" s="152"/>
      <c r="AS17" s="154"/>
      <c r="AT17" s="154"/>
      <c r="AU17" s="152"/>
      <c r="AV17" s="154"/>
      <c r="AW17" s="154"/>
      <c r="AX17" s="152"/>
      <c r="AY17" s="154"/>
      <c r="AZ17" s="154"/>
      <c r="BA17" s="152"/>
      <c r="BB17" s="154"/>
      <c r="BC17" s="154"/>
      <c r="BD17" s="152"/>
      <c r="BE17" s="154"/>
      <c r="BF17" s="154"/>
      <c r="BG17" s="152"/>
      <c r="BH17" s="154"/>
      <c r="BI17" s="154"/>
    </row>
    <row r="18" spans="1:61">
      <c r="A18" s="62"/>
      <c r="B18" s="457" t="s">
        <v>130</v>
      </c>
      <c r="C18" s="451"/>
      <c r="D18" s="458"/>
      <c r="E18" s="154"/>
      <c r="F18" s="154"/>
      <c r="G18" s="154"/>
      <c r="H18" s="154"/>
      <c r="I18" s="216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</row>
    <row r="19" spans="1:61">
      <c r="A19" s="450"/>
      <c r="B19" s="451"/>
      <c r="C19" s="451"/>
      <c r="D19" s="452"/>
      <c r="E19" s="152"/>
      <c r="F19" s="152"/>
      <c r="G19" s="152"/>
      <c r="H19" s="152"/>
      <c r="I19" s="221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4"/>
      <c r="U19" s="154"/>
      <c r="V19" s="154"/>
      <c r="W19" s="154"/>
      <c r="X19" s="154"/>
      <c r="Y19" s="154"/>
      <c r="Z19" s="154"/>
      <c r="AA19" s="154"/>
      <c r="AB19" s="152"/>
      <c r="AC19" s="152"/>
      <c r="AD19" s="154"/>
      <c r="AE19" s="154"/>
      <c r="AF19" s="152"/>
      <c r="AG19" s="152"/>
      <c r="AH19" s="154"/>
      <c r="AI19" s="154"/>
      <c r="AJ19" s="152"/>
      <c r="AK19" s="152"/>
      <c r="AL19" s="154"/>
      <c r="AM19" s="154"/>
      <c r="AN19" s="152"/>
      <c r="AO19" s="152"/>
      <c r="AP19" s="154"/>
      <c r="AQ19" s="154"/>
      <c r="AR19" s="152"/>
      <c r="AS19" s="154"/>
      <c r="AT19" s="154"/>
      <c r="AU19" s="152"/>
      <c r="AV19" s="154"/>
      <c r="AW19" s="154"/>
      <c r="AX19" s="152"/>
      <c r="AY19" s="154"/>
      <c r="AZ19" s="154"/>
      <c r="BA19" s="152"/>
      <c r="BB19" s="154"/>
      <c r="BC19" s="154"/>
      <c r="BD19" s="152"/>
      <c r="BE19" s="154"/>
      <c r="BF19" s="154"/>
      <c r="BG19" s="152"/>
      <c r="BH19" s="154"/>
      <c r="BI19" s="154"/>
    </row>
    <row r="20" spans="1:61">
      <c r="A20" s="457"/>
      <c r="B20" s="451"/>
      <c r="C20" s="451"/>
      <c r="D20" s="458"/>
      <c r="E20" s="214" t="str">
        <f xml:space="preserve"> InpR!E$31</f>
        <v>Name/reference of export trade</v>
      </c>
      <c r="F20" s="462">
        <f xml:space="preserve"> InpR!F$31</f>
        <v>0</v>
      </c>
      <c r="G20" s="214" t="str">
        <f xml:space="preserve"> InpR!G$31</f>
        <v>Text</v>
      </c>
      <c r="H20" s="224">
        <f xml:space="preserve"> InpR!H$31</f>
        <v>0</v>
      </c>
      <c r="I20" s="224">
        <f xml:space="preserve"> InpR!I$31</f>
        <v>0</v>
      </c>
      <c r="J20" s="224">
        <f xml:space="preserve"> InpR!J$31</f>
        <v>0</v>
      </c>
      <c r="K20" s="224">
        <f xml:space="preserve"> InpR!K$31</f>
        <v>0</v>
      </c>
      <c r="L20" s="224">
        <f xml:space="preserve"> InpR!L$31</f>
        <v>0</v>
      </c>
      <c r="M20" s="224">
        <f xml:space="preserve"> InpR!M$31</f>
        <v>0</v>
      </c>
      <c r="N20" s="224">
        <f xml:space="preserve"> InpR!N$31</f>
        <v>0</v>
      </c>
      <c r="O20" s="224">
        <f xml:space="preserve"> InpR!O$31</f>
        <v>0</v>
      </c>
      <c r="P20" s="224">
        <f xml:space="preserve"> InpR!P$31</f>
        <v>0</v>
      </c>
      <c r="Q20" s="224">
        <f xml:space="preserve"> InpR!Q$31</f>
        <v>0</v>
      </c>
      <c r="R20" s="224">
        <f xml:space="preserve"> InpR!R$31</f>
        <v>0</v>
      </c>
      <c r="S20" s="224">
        <f xml:space="preserve"> InpR!S$31</f>
        <v>0</v>
      </c>
      <c r="T20" s="224">
        <f xml:space="preserve"> InpR!T$31</f>
        <v>0</v>
      </c>
      <c r="U20" s="224">
        <f xml:space="preserve"> InpR!U$31</f>
        <v>0</v>
      </c>
      <c r="V20" s="224">
        <f xml:space="preserve"> InpR!V$31</f>
        <v>0</v>
      </c>
      <c r="W20" s="224">
        <f xml:space="preserve"> InpR!W$31</f>
        <v>0</v>
      </c>
      <c r="X20" s="224">
        <f xml:space="preserve"> InpR!X$31</f>
        <v>0</v>
      </c>
      <c r="Y20" s="224">
        <f xml:space="preserve"> InpR!Y$31</f>
        <v>0</v>
      </c>
      <c r="Z20" s="224">
        <f xml:space="preserve"> InpR!Z$31</f>
        <v>0</v>
      </c>
      <c r="AA20" s="224">
        <f xml:space="preserve"> InpR!AA$31</f>
        <v>0</v>
      </c>
      <c r="AB20" s="224">
        <f xml:space="preserve"> InpR!AB$31</f>
        <v>0</v>
      </c>
      <c r="AC20" s="224">
        <f xml:space="preserve"> InpR!AC$31</f>
        <v>0</v>
      </c>
      <c r="AD20" s="224">
        <f xml:space="preserve"> InpR!AD$31</f>
        <v>0</v>
      </c>
      <c r="AE20" s="224">
        <f xml:space="preserve"> InpR!AE$31</f>
        <v>0</v>
      </c>
      <c r="AF20" s="224">
        <f xml:space="preserve"> InpR!AF$31</f>
        <v>0</v>
      </c>
      <c r="AG20" s="224">
        <f xml:space="preserve"> InpR!AG$31</f>
        <v>0</v>
      </c>
      <c r="AH20" s="224">
        <f xml:space="preserve"> InpR!AH$31</f>
        <v>0</v>
      </c>
      <c r="AI20" s="224">
        <f xml:space="preserve"> InpR!AI$31</f>
        <v>0</v>
      </c>
      <c r="AJ20" s="224">
        <f xml:space="preserve"> InpR!AJ$31</f>
        <v>0</v>
      </c>
      <c r="AK20" s="224">
        <f xml:space="preserve"> InpR!AK$31</f>
        <v>0</v>
      </c>
      <c r="AL20" s="224">
        <f xml:space="preserve"> InpR!AL$31</f>
        <v>0</v>
      </c>
      <c r="AM20" s="224">
        <f xml:space="preserve"> InpR!AM$31</f>
        <v>0</v>
      </c>
      <c r="AN20" s="224">
        <f xml:space="preserve"> InpR!AN$31</f>
        <v>0</v>
      </c>
      <c r="AO20" s="224">
        <f xml:space="preserve"> InpR!AO$31</f>
        <v>0</v>
      </c>
      <c r="AP20" s="224">
        <f xml:space="preserve"> InpR!AP$31</f>
        <v>0</v>
      </c>
      <c r="AQ20" s="224">
        <f xml:space="preserve"> InpR!AQ$31</f>
        <v>0</v>
      </c>
      <c r="AR20" s="224">
        <f xml:space="preserve"> InpR!AR$31</f>
        <v>0</v>
      </c>
      <c r="AS20" s="224">
        <f xml:space="preserve"> InpR!AS$31</f>
        <v>0</v>
      </c>
      <c r="AT20" s="224">
        <f xml:space="preserve"> InpR!AT$31</f>
        <v>0</v>
      </c>
      <c r="AU20" s="224">
        <f xml:space="preserve"> InpR!AU$31</f>
        <v>0</v>
      </c>
      <c r="AV20" s="224">
        <f xml:space="preserve"> InpR!AV$31</f>
        <v>0</v>
      </c>
      <c r="AW20" s="224">
        <f xml:space="preserve"> InpR!AW$31</f>
        <v>0</v>
      </c>
      <c r="AX20" s="224">
        <f xml:space="preserve"> InpR!AX$31</f>
        <v>0</v>
      </c>
      <c r="AY20" s="224">
        <f xml:space="preserve"> InpR!AY$31</f>
        <v>0</v>
      </c>
      <c r="AZ20" s="224">
        <f xml:space="preserve"> InpR!AZ$31</f>
        <v>0</v>
      </c>
      <c r="BA20" s="224">
        <f xml:space="preserve"> InpR!BA$31</f>
        <v>0</v>
      </c>
      <c r="BB20" s="224">
        <f xml:space="preserve"> InpR!BB$31</f>
        <v>0</v>
      </c>
      <c r="BC20" s="224">
        <f xml:space="preserve"> InpR!BC$31</f>
        <v>0</v>
      </c>
      <c r="BD20" s="224">
        <f xml:space="preserve"> InpR!BD$31</f>
        <v>0</v>
      </c>
      <c r="BE20" s="224">
        <f xml:space="preserve"> InpR!BE$31</f>
        <v>0</v>
      </c>
      <c r="BF20" s="224">
        <f xml:space="preserve"> InpR!BF$31</f>
        <v>0</v>
      </c>
      <c r="BG20" s="224">
        <f xml:space="preserve"> InpR!BG$31</f>
        <v>0</v>
      </c>
      <c r="BH20" s="224">
        <f xml:space="preserve"> InpR!BH$31</f>
        <v>0</v>
      </c>
      <c r="BI20" s="224">
        <f xml:space="preserve"> InpR!BI$31</f>
        <v>0</v>
      </c>
    </row>
    <row r="21" spans="1:61">
      <c r="A21" s="450"/>
      <c r="B21" s="451"/>
      <c r="C21" s="451"/>
      <c r="D21" s="452"/>
      <c r="E21" s="221"/>
      <c r="F21" s="152"/>
      <c r="G21" s="152"/>
      <c r="H21" s="152"/>
      <c r="I21" s="221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4"/>
      <c r="U21" s="154"/>
      <c r="V21" s="154"/>
      <c r="W21" s="154"/>
      <c r="X21" s="154"/>
      <c r="Y21" s="154"/>
      <c r="Z21" s="154"/>
      <c r="AA21" s="154"/>
      <c r="AB21" s="152"/>
      <c r="AC21" s="152"/>
      <c r="AD21" s="154"/>
      <c r="AE21" s="154"/>
      <c r="AF21" s="152"/>
      <c r="AG21" s="152"/>
      <c r="AH21" s="154"/>
      <c r="AI21" s="154"/>
      <c r="AJ21" s="152"/>
      <c r="AK21" s="152"/>
      <c r="AL21" s="154"/>
      <c r="AM21" s="154"/>
      <c r="AN21" s="152"/>
      <c r="AO21" s="152"/>
      <c r="AP21" s="154"/>
      <c r="AQ21" s="154"/>
      <c r="AR21" s="152"/>
      <c r="AS21" s="154"/>
      <c r="AT21" s="154"/>
      <c r="AU21" s="152"/>
      <c r="AV21" s="154"/>
      <c r="AW21" s="154"/>
      <c r="AX21" s="152"/>
      <c r="AY21" s="154"/>
      <c r="AZ21" s="154"/>
      <c r="BA21" s="152"/>
      <c r="BB21" s="154"/>
      <c r="BC21" s="154"/>
      <c r="BD21" s="152"/>
      <c r="BE21" s="154"/>
      <c r="BF21" s="154"/>
      <c r="BG21" s="152"/>
      <c r="BH21" s="154"/>
      <c r="BI21" s="154"/>
    </row>
    <row r="22" spans="1:61">
      <c r="A22" s="466"/>
      <c r="B22" s="464"/>
      <c r="C22" s="464"/>
      <c r="D22" s="467"/>
      <c r="E22" s="468" t="str">
        <f xml:space="preserve"> InpR!E$38</f>
        <v>Outturn revenue from export 1 (2017-18 FYA CPIH deflated)</v>
      </c>
      <c r="F22" s="468">
        <f xml:space="preserve"> InpR!F$38</f>
        <v>0</v>
      </c>
      <c r="G22" s="468" t="str">
        <f xml:space="preserve"> InpR!G$38</f>
        <v xml:space="preserve">£m </v>
      </c>
      <c r="H22" s="468">
        <f xml:space="preserve"> InpR!H$38</f>
        <v>0</v>
      </c>
      <c r="I22" s="468">
        <f xml:space="preserve"> InpR!I$38</f>
        <v>0</v>
      </c>
      <c r="J22" s="468">
        <f xml:space="preserve"> InpR!J$38</f>
        <v>0</v>
      </c>
      <c r="K22" s="468">
        <f xml:space="preserve"> InpR!K$38</f>
        <v>0</v>
      </c>
      <c r="L22" s="468">
        <f xml:space="preserve"> InpR!L$38</f>
        <v>0</v>
      </c>
      <c r="M22" s="468">
        <f xml:space="preserve"> InpR!M$38</f>
        <v>0</v>
      </c>
      <c r="N22" s="468">
        <f xml:space="preserve"> InpR!N$38</f>
        <v>0</v>
      </c>
      <c r="O22" s="468">
        <f xml:space="preserve"> InpR!O$38</f>
        <v>0</v>
      </c>
      <c r="P22" s="468">
        <f xml:space="preserve"> InpR!P$38</f>
        <v>0</v>
      </c>
      <c r="Q22" s="468">
        <f xml:space="preserve"> InpR!Q$38</f>
        <v>0</v>
      </c>
      <c r="R22" s="468">
        <f xml:space="preserve"> InpR!R$38</f>
        <v>0</v>
      </c>
      <c r="S22" s="468">
        <f xml:space="preserve"> InpR!S$38</f>
        <v>0</v>
      </c>
      <c r="T22" s="468">
        <f xml:space="preserve"> InpR!T$38</f>
        <v>0</v>
      </c>
      <c r="U22" s="468">
        <f xml:space="preserve"> InpR!U$38</f>
        <v>0</v>
      </c>
      <c r="V22" s="468">
        <f xml:space="preserve"> InpR!V$38</f>
        <v>0</v>
      </c>
      <c r="W22" s="468">
        <f xml:space="preserve"> InpR!W$38</f>
        <v>0</v>
      </c>
      <c r="X22" s="468">
        <f xml:space="preserve"> InpR!X$38</f>
        <v>0</v>
      </c>
      <c r="Y22" s="468">
        <f xml:space="preserve"> InpR!Y$38</f>
        <v>0</v>
      </c>
      <c r="Z22" s="468">
        <f xml:space="preserve"> InpR!Z$38</f>
        <v>0</v>
      </c>
      <c r="AA22" s="468">
        <f xml:space="preserve"> InpR!AA$38</f>
        <v>0</v>
      </c>
      <c r="AB22" s="468">
        <f xml:space="preserve"> InpR!AB$38</f>
        <v>0</v>
      </c>
      <c r="AC22" s="468">
        <f xml:space="preserve"> InpR!AC$38</f>
        <v>0</v>
      </c>
      <c r="AD22" s="468">
        <f xml:space="preserve"> InpR!AD$38</f>
        <v>0</v>
      </c>
      <c r="AE22" s="468">
        <f xml:space="preserve"> InpR!AE$38</f>
        <v>0</v>
      </c>
      <c r="AF22" s="468">
        <f xml:space="preserve"> InpR!AF$38</f>
        <v>0</v>
      </c>
      <c r="AG22" s="468">
        <f xml:space="preserve"> InpR!AG$38</f>
        <v>0</v>
      </c>
      <c r="AH22" s="468">
        <f xml:space="preserve"> InpR!AH$38</f>
        <v>0</v>
      </c>
      <c r="AI22" s="468">
        <f xml:space="preserve"> InpR!AI$38</f>
        <v>0</v>
      </c>
      <c r="AJ22" s="468">
        <f xml:space="preserve"> InpR!AJ$38</f>
        <v>0</v>
      </c>
      <c r="AK22" s="468">
        <f xml:space="preserve"> InpR!AK$38</f>
        <v>0</v>
      </c>
      <c r="AL22" s="468">
        <f xml:space="preserve"> InpR!AL$38</f>
        <v>0</v>
      </c>
      <c r="AM22" s="468">
        <f xml:space="preserve"> InpR!AM$38</f>
        <v>0</v>
      </c>
      <c r="AN22" s="468">
        <f xml:space="preserve"> InpR!AN$38</f>
        <v>0</v>
      </c>
      <c r="AO22" s="468">
        <f xml:space="preserve"> InpR!AO$38</f>
        <v>0</v>
      </c>
      <c r="AP22" s="468">
        <f xml:space="preserve"> InpR!AP$38</f>
        <v>0</v>
      </c>
      <c r="AQ22" s="468">
        <f xml:space="preserve"> InpR!AQ$38</f>
        <v>0</v>
      </c>
      <c r="AR22" s="468">
        <f xml:space="preserve"> InpR!AR$38</f>
        <v>0</v>
      </c>
      <c r="AS22" s="468">
        <f xml:space="preserve"> InpR!AS$38</f>
        <v>0</v>
      </c>
      <c r="AT22" s="468">
        <f xml:space="preserve"> InpR!AT$38</f>
        <v>0</v>
      </c>
      <c r="AU22" s="468">
        <f xml:space="preserve"> InpR!AU$38</f>
        <v>0</v>
      </c>
      <c r="AV22" s="468">
        <f xml:space="preserve"> InpR!AV$38</f>
        <v>0</v>
      </c>
      <c r="AW22" s="468">
        <f xml:space="preserve"> InpR!AW$38</f>
        <v>0</v>
      </c>
      <c r="AX22" s="468">
        <f xml:space="preserve"> InpR!AX$38</f>
        <v>0</v>
      </c>
      <c r="AY22" s="468">
        <f xml:space="preserve"> InpR!AY$38</f>
        <v>0</v>
      </c>
      <c r="AZ22" s="468">
        <f xml:space="preserve"> InpR!AZ$38</f>
        <v>0</v>
      </c>
      <c r="BA22" s="468">
        <f xml:space="preserve"> InpR!BA$38</f>
        <v>0</v>
      </c>
      <c r="BB22" s="468">
        <f xml:space="preserve"> InpR!BB$38</f>
        <v>0</v>
      </c>
      <c r="BC22" s="468">
        <f xml:space="preserve"> InpR!BC$38</f>
        <v>0</v>
      </c>
      <c r="BD22" s="468">
        <f xml:space="preserve"> InpR!BD$38</f>
        <v>0</v>
      </c>
      <c r="BE22" s="468">
        <f xml:space="preserve"> InpR!BE$38</f>
        <v>0</v>
      </c>
      <c r="BF22" s="468">
        <f xml:space="preserve"> InpR!BF$38</f>
        <v>0</v>
      </c>
      <c r="BG22" s="468">
        <f xml:space="preserve"> InpR!BG$38</f>
        <v>0</v>
      </c>
      <c r="BH22" s="468">
        <f xml:space="preserve"> InpR!BH$38</f>
        <v>0</v>
      </c>
      <c r="BI22" s="468">
        <f xml:space="preserve"> InpR!BI$38</f>
        <v>0</v>
      </c>
    </row>
    <row r="23" spans="1:61">
      <c r="A23" s="466"/>
      <c r="B23" s="464"/>
      <c r="C23" s="464"/>
      <c r="D23" s="467"/>
      <c r="E23" s="468" t="str">
        <f xml:space="preserve"> InpR!E$39</f>
        <v>Outturn cost (inclusive of return on capital) of export 1 (2017-18 FYA CPIH deflated)</v>
      </c>
      <c r="F23" s="468">
        <f xml:space="preserve"> InpR!F$39</f>
        <v>0</v>
      </c>
      <c r="G23" s="468" t="str">
        <f xml:space="preserve"> InpR!G$39</f>
        <v xml:space="preserve">£m </v>
      </c>
      <c r="H23" s="468">
        <f xml:space="preserve"> InpR!H$39</f>
        <v>0</v>
      </c>
      <c r="I23" s="468">
        <f xml:space="preserve"> InpR!I$39</f>
        <v>0</v>
      </c>
      <c r="J23" s="468">
        <f xml:space="preserve"> InpR!J$39</f>
        <v>0</v>
      </c>
      <c r="K23" s="468">
        <f xml:space="preserve"> InpR!K$39</f>
        <v>0</v>
      </c>
      <c r="L23" s="468">
        <f xml:space="preserve"> InpR!L$39</f>
        <v>0</v>
      </c>
      <c r="M23" s="468">
        <f xml:space="preserve"> InpR!M$39</f>
        <v>0</v>
      </c>
      <c r="N23" s="468">
        <f xml:space="preserve"> InpR!N$39</f>
        <v>0</v>
      </c>
      <c r="O23" s="468">
        <f xml:space="preserve"> InpR!O$39</f>
        <v>0</v>
      </c>
      <c r="P23" s="468">
        <f xml:space="preserve"> InpR!P$39</f>
        <v>0</v>
      </c>
      <c r="Q23" s="468">
        <f xml:space="preserve"> InpR!Q$39</f>
        <v>0</v>
      </c>
      <c r="R23" s="468">
        <f xml:space="preserve"> InpR!R$39</f>
        <v>0</v>
      </c>
      <c r="S23" s="468">
        <f xml:space="preserve"> InpR!S$39</f>
        <v>0</v>
      </c>
      <c r="T23" s="468">
        <f xml:space="preserve"> InpR!T$39</f>
        <v>0</v>
      </c>
      <c r="U23" s="468">
        <f xml:space="preserve"> InpR!U$39</f>
        <v>0</v>
      </c>
      <c r="V23" s="468">
        <f xml:space="preserve"> InpR!V$39</f>
        <v>0</v>
      </c>
      <c r="W23" s="468">
        <f xml:space="preserve"> InpR!W$39</f>
        <v>0</v>
      </c>
      <c r="X23" s="468">
        <f xml:space="preserve"> InpR!X$39</f>
        <v>0</v>
      </c>
      <c r="Y23" s="468">
        <f xml:space="preserve"> InpR!Y$39</f>
        <v>0</v>
      </c>
      <c r="Z23" s="468">
        <f xml:space="preserve"> InpR!Z$39</f>
        <v>0</v>
      </c>
      <c r="AA23" s="468">
        <f xml:space="preserve"> InpR!AA$39</f>
        <v>0</v>
      </c>
      <c r="AB23" s="468">
        <f xml:space="preserve"> InpR!AB$39</f>
        <v>0</v>
      </c>
      <c r="AC23" s="468">
        <f xml:space="preserve"> InpR!AC$39</f>
        <v>0</v>
      </c>
      <c r="AD23" s="468">
        <f xml:space="preserve"> InpR!AD$39</f>
        <v>0</v>
      </c>
      <c r="AE23" s="468">
        <f xml:space="preserve"> InpR!AE$39</f>
        <v>0</v>
      </c>
      <c r="AF23" s="468">
        <f xml:space="preserve"> InpR!AF$39</f>
        <v>0</v>
      </c>
      <c r="AG23" s="468">
        <f xml:space="preserve"> InpR!AG$39</f>
        <v>0</v>
      </c>
      <c r="AH23" s="468">
        <f xml:space="preserve"> InpR!AH$39</f>
        <v>0</v>
      </c>
      <c r="AI23" s="468">
        <f xml:space="preserve"> InpR!AI$39</f>
        <v>0</v>
      </c>
      <c r="AJ23" s="468">
        <f xml:space="preserve"> InpR!AJ$39</f>
        <v>0</v>
      </c>
      <c r="AK23" s="468">
        <f xml:space="preserve"> InpR!AK$39</f>
        <v>0</v>
      </c>
      <c r="AL23" s="468">
        <f xml:space="preserve"> InpR!AL$39</f>
        <v>0</v>
      </c>
      <c r="AM23" s="468">
        <f xml:space="preserve"> InpR!AM$39</f>
        <v>0</v>
      </c>
      <c r="AN23" s="468">
        <f xml:space="preserve"> InpR!AN$39</f>
        <v>0</v>
      </c>
      <c r="AO23" s="468">
        <f xml:space="preserve"> InpR!AO$39</f>
        <v>0</v>
      </c>
      <c r="AP23" s="468">
        <f xml:space="preserve"> InpR!AP$39</f>
        <v>0</v>
      </c>
      <c r="AQ23" s="468">
        <f xml:space="preserve"> InpR!AQ$39</f>
        <v>0</v>
      </c>
      <c r="AR23" s="468">
        <f xml:space="preserve"> InpR!AR$39</f>
        <v>0</v>
      </c>
      <c r="AS23" s="468">
        <f xml:space="preserve"> InpR!AS$39</f>
        <v>0</v>
      </c>
      <c r="AT23" s="468">
        <f xml:space="preserve"> InpR!AT$39</f>
        <v>0</v>
      </c>
      <c r="AU23" s="468">
        <f xml:space="preserve"> InpR!AU$39</f>
        <v>0</v>
      </c>
      <c r="AV23" s="468">
        <f xml:space="preserve"> InpR!AV$39</f>
        <v>0</v>
      </c>
      <c r="AW23" s="468">
        <f xml:space="preserve"> InpR!AW$39</f>
        <v>0</v>
      </c>
      <c r="AX23" s="468">
        <f xml:space="preserve"> InpR!AX$39</f>
        <v>0</v>
      </c>
      <c r="AY23" s="468">
        <f xml:space="preserve"> InpR!AY$39</f>
        <v>0</v>
      </c>
      <c r="AZ23" s="468">
        <f xml:space="preserve"> InpR!AZ$39</f>
        <v>0</v>
      </c>
      <c r="BA23" s="468">
        <f xml:space="preserve"> InpR!BA$39</f>
        <v>0</v>
      </c>
      <c r="BB23" s="468">
        <f xml:space="preserve"> InpR!BB$39</f>
        <v>0</v>
      </c>
      <c r="BC23" s="468">
        <f xml:space="preserve"> InpR!BC$39</f>
        <v>0</v>
      </c>
      <c r="BD23" s="468">
        <f xml:space="preserve"> InpR!BD$39</f>
        <v>0</v>
      </c>
      <c r="BE23" s="468">
        <f xml:space="preserve"> InpR!BE$39</f>
        <v>0</v>
      </c>
      <c r="BF23" s="468">
        <f xml:space="preserve"> InpR!BF$39</f>
        <v>0</v>
      </c>
      <c r="BG23" s="468">
        <f xml:space="preserve"> InpR!BG$39</f>
        <v>0</v>
      </c>
      <c r="BH23" s="468">
        <f xml:space="preserve"> InpR!BH$39</f>
        <v>0</v>
      </c>
      <c r="BI23" s="468">
        <f xml:space="preserve"> InpR!BI$39</f>
        <v>0</v>
      </c>
    </row>
    <row r="24" spans="1:61">
      <c r="A24" s="457"/>
      <c r="B24" s="451"/>
      <c r="C24" s="451"/>
      <c r="D24" s="458"/>
      <c r="E24" s="216" t="s">
        <v>234</v>
      </c>
      <c r="F24" s="154"/>
      <c r="G24" s="154" t="s">
        <v>100</v>
      </c>
      <c r="H24" s="154">
        <f xml:space="preserve"> SUM( K24:BI24 )</f>
        <v>0</v>
      </c>
      <c r="I24" s="216"/>
      <c r="J24" s="216">
        <f xml:space="preserve"> J22 - J23</f>
        <v>0</v>
      </c>
      <c r="K24" s="216">
        <f xml:space="preserve"> K22 - K23</f>
        <v>0</v>
      </c>
      <c r="L24" s="216">
        <f t="shared" ref="L24:BI24" si="4" xml:space="preserve"> L22 - L23</f>
        <v>0</v>
      </c>
      <c r="M24" s="216">
        <f t="shared" si="4"/>
        <v>0</v>
      </c>
      <c r="N24" s="216">
        <f t="shared" si="4"/>
        <v>0</v>
      </c>
      <c r="O24" s="216">
        <f t="shared" si="4"/>
        <v>0</v>
      </c>
      <c r="P24" s="216">
        <f t="shared" si="4"/>
        <v>0</v>
      </c>
      <c r="Q24" s="216">
        <f t="shared" si="4"/>
        <v>0</v>
      </c>
      <c r="R24" s="216">
        <f t="shared" si="4"/>
        <v>0</v>
      </c>
      <c r="S24" s="216">
        <f t="shared" si="4"/>
        <v>0</v>
      </c>
      <c r="T24" s="216">
        <f t="shared" si="4"/>
        <v>0</v>
      </c>
      <c r="U24" s="216">
        <f t="shared" si="4"/>
        <v>0</v>
      </c>
      <c r="V24" s="216">
        <f t="shared" si="4"/>
        <v>0</v>
      </c>
      <c r="W24" s="216">
        <f t="shared" si="4"/>
        <v>0</v>
      </c>
      <c r="X24" s="216">
        <f t="shared" si="4"/>
        <v>0</v>
      </c>
      <c r="Y24" s="216">
        <f t="shared" si="4"/>
        <v>0</v>
      </c>
      <c r="Z24" s="216">
        <f t="shared" si="4"/>
        <v>0</v>
      </c>
      <c r="AA24" s="216">
        <f t="shared" si="4"/>
        <v>0</v>
      </c>
      <c r="AB24" s="216">
        <f t="shared" si="4"/>
        <v>0</v>
      </c>
      <c r="AC24" s="216">
        <f t="shared" si="4"/>
        <v>0</v>
      </c>
      <c r="AD24" s="216">
        <f t="shared" si="4"/>
        <v>0</v>
      </c>
      <c r="AE24" s="216">
        <f t="shared" si="4"/>
        <v>0</v>
      </c>
      <c r="AF24" s="216">
        <f t="shared" si="4"/>
        <v>0</v>
      </c>
      <c r="AG24" s="216">
        <f t="shared" si="4"/>
        <v>0</v>
      </c>
      <c r="AH24" s="216">
        <f t="shared" si="4"/>
        <v>0</v>
      </c>
      <c r="AI24" s="216">
        <f t="shared" si="4"/>
        <v>0</v>
      </c>
      <c r="AJ24" s="216">
        <f t="shared" si="4"/>
        <v>0</v>
      </c>
      <c r="AK24" s="216">
        <f t="shared" si="4"/>
        <v>0</v>
      </c>
      <c r="AL24" s="216">
        <f t="shared" si="4"/>
        <v>0</v>
      </c>
      <c r="AM24" s="216">
        <f t="shared" si="4"/>
        <v>0</v>
      </c>
      <c r="AN24" s="216">
        <f t="shared" si="4"/>
        <v>0</v>
      </c>
      <c r="AO24" s="216">
        <f t="shared" si="4"/>
        <v>0</v>
      </c>
      <c r="AP24" s="216">
        <f t="shared" si="4"/>
        <v>0</v>
      </c>
      <c r="AQ24" s="216">
        <f t="shared" si="4"/>
        <v>0</v>
      </c>
      <c r="AR24" s="216">
        <f t="shared" si="4"/>
        <v>0</v>
      </c>
      <c r="AS24" s="216">
        <f t="shared" si="4"/>
        <v>0</v>
      </c>
      <c r="AT24" s="216">
        <f t="shared" si="4"/>
        <v>0</v>
      </c>
      <c r="AU24" s="216">
        <f t="shared" si="4"/>
        <v>0</v>
      </c>
      <c r="AV24" s="216">
        <f t="shared" si="4"/>
        <v>0</v>
      </c>
      <c r="AW24" s="216">
        <f t="shared" si="4"/>
        <v>0</v>
      </c>
      <c r="AX24" s="216">
        <f t="shared" si="4"/>
        <v>0</v>
      </c>
      <c r="AY24" s="216">
        <f t="shared" si="4"/>
        <v>0</v>
      </c>
      <c r="AZ24" s="216">
        <f t="shared" si="4"/>
        <v>0</v>
      </c>
      <c r="BA24" s="216">
        <f t="shared" si="4"/>
        <v>0</v>
      </c>
      <c r="BB24" s="216">
        <f t="shared" si="4"/>
        <v>0</v>
      </c>
      <c r="BC24" s="216">
        <f t="shared" si="4"/>
        <v>0</v>
      </c>
      <c r="BD24" s="216">
        <f t="shared" si="4"/>
        <v>0</v>
      </c>
      <c r="BE24" s="216">
        <f t="shared" si="4"/>
        <v>0</v>
      </c>
      <c r="BF24" s="216">
        <f t="shared" si="4"/>
        <v>0</v>
      </c>
      <c r="BG24" s="216">
        <f t="shared" si="4"/>
        <v>0</v>
      </c>
      <c r="BH24" s="216">
        <f t="shared" si="4"/>
        <v>0</v>
      </c>
      <c r="BI24" s="216">
        <f t="shared" si="4"/>
        <v>0</v>
      </c>
    </row>
    <row r="25" spans="1:61">
      <c r="A25" s="450"/>
      <c r="B25" s="451"/>
      <c r="C25" s="451"/>
      <c r="D25" s="452"/>
      <c r="E25" s="221"/>
      <c r="F25" s="152"/>
      <c r="G25" s="152"/>
      <c r="H25" s="152"/>
      <c r="I25" s="221"/>
      <c r="J25" s="152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</row>
    <row r="26" spans="1:61">
      <c r="A26" s="450"/>
      <c r="B26" s="451"/>
      <c r="C26" s="451"/>
      <c r="D26" s="452"/>
      <c r="E26" s="221" t="str">
        <f xml:space="preserve"> E$24</f>
        <v>Economic profit for export 1 (2017-18 FYA CPIH deflated)</v>
      </c>
      <c r="F26" s="221">
        <f t="shared" ref="F26:BI26" si="5" xml:space="preserve"> F$24</f>
        <v>0</v>
      </c>
      <c r="G26" s="221" t="str">
        <f t="shared" si="5"/>
        <v>£m</v>
      </c>
      <c r="H26" s="221">
        <f t="shared" si="5"/>
        <v>0</v>
      </c>
      <c r="I26" s="221">
        <f t="shared" si="5"/>
        <v>0</v>
      </c>
      <c r="J26" s="221">
        <f t="shared" si="5"/>
        <v>0</v>
      </c>
      <c r="K26" s="221">
        <f t="shared" si="5"/>
        <v>0</v>
      </c>
      <c r="L26" s="221">
        <f t="shared" si="5"/>
        <v>0</v>
      </c>
      <c r="M26" s="221">
        <f t="shared" si="5"/>
        <v>0</v>
      </c>
      <c r="N26" s="221">
        <f t="shared" si="5"/>
        <v>0</v>
      </c>
      <c r="O26" s="221">
        <f t="shared" si="5"/>
        <v>0</v>
      </c>
      <c r="P26" s="221">
        <f t="shared" si="5"/>
        <v>0</v>
      </c>
      <c r="Q26" s="221">
        <f t="shared" si="5"/>
        <v>0</v>
      </c>
      <c r="R26" s="221">
        <f t="shared" si="5"/>
        <v>0</v>
      </c>
      <c r="S26" s="221">
        <f t="shared" si="5"/>
        <v>0</v>
      </c>
      <c r="T26" s="221">
        <f t="shared" si="5"/>
        <v>0</v>
      </c>
      <c r="U26" s="221">
        <f t="shared" si="5"/>
        <v>0</v>
      </c>
      <c r="V26" s="221">
        <f t="shared" si="5"/>
        <v>0</v>
      </c>
      <c r="W26" s="221">
        <f t="shared" si="5"/>
        <v>0</v>
      </c>
      <c r="X26" s="221">
        <f t="shared" si="5"/>
        <v>0</v>
      </c>
      <c r="Y26" s="221">
        <f t="shared" si="5"/>
        <v>0</v>
      </c>
      <c r="Z26" s="221">
        <f t="shared" si="5"/>
        <v>0</v>
      </c>
      <c r="AA26" s="221">
        <f t="shared" si="5"/>
        <v>0</v>
      </c>
      <c r="AB26" s="221">
        <f t="shared" si="5"/>
        <v>0</v>
      </c>
      <c r="AC26" s="221">
        <f t="shared" si="5"/>
        <v>0</v>
      </c>
      <c r="AD26" s="221">
        <f t="shared" si="5"/>
        <v>0</v>
      </c>
      <c r="AE26" s="221">
        <f t="shared" si="5"/>
        <v>0</v>
      </c>
      <c r="AF26" s="221">
        <f t="shared" si="5"/>
        <v>0</v>
      </c>
      <c r="AG26" s="221">
        <f t="shared" si="5"/>
        <v>0</v>
      </c>
      <c r="AH26" s="221">
        <f t="shared" si="5"/>
        <v>0</v>
      </c>
      <c r="AI26" s="221">
        <f t="shared" si="5"/>
        <v>0</v>
      </c>
      <c r="AJ26" s="221">
        <f t="shared" si="5"/>
        <v>0</v>
      </c>
      <c r="AK26" s="221">
        <f t="shared" si="5"/>
        <v>0</v>
      </c>
      <c r="AL26" s="221">
        <f t="shared" si="5"/>
        <v>0</v>
      </c>
      <c r="AM26" s="221">
        <f t="shared" si="5"/>
        <v>0</v>
      </c>
      <c r="AN26" s="221">
        <f t="shared" si="5"/>
        <v>0</v>
      </c>
      <c r="AO26" s="221">
        <f t="shared" si="5"/>
        <v>0</v>
      </c>
      <c r="AP26" s="221">
        <f t="shared" si="5"/>
        <v>0</v>
      </c>
      <c r="AQ26" s="221">
        <f t="shared" si="5"/>
        <v>0</v>
      </c>
      <c r="AR26" s="221">
        <f t="shared" si="5"/>
        <v>0</v>
      </c>
      <c r="AS26" s="221">
        <f t="shared" si="5"/>
        <v>0</v>
      </c>
      <c r="AT26" s="221">
        <f t="shared" si="5"/>
        <v>0</v>
      </c>
      <c r="AU26" s="221">
        <f t="shared" si="5"/>
        <v>0</v>
      </c>
      <c r="AV26" s="221">
        <f t="shared" si="5"/>
        <v>0</v>
      </c>
      <c r="AW26" s="221">
        <f t="shared" si="5"/>
        <v>0</v>
      </c>
      <c r="AX26" s="221">
        <f t="shared" si="5"/>
        <v>0</v>
      </c>
      <c r="AY26" s="221">
        <f t="shared" si="5"/>
        <v>0</v>
      </c>
      <c r="AZ26" s="221">
        <f t="shared" si="5"/>
        <v>0</v>
      </c>
      <c r="BA26" s="221">
        <f t="shared" si="5"/>
        <v>0</v>
      </c>
      <c r="BB26" s="221">
        <f t="shared" si="5"/>
        <v>0</v>
      </c>
      <c r="BC26" s="221">
        <f t="shared" si="5"/>
        <v>0</v>
      </c>
      <c r="BD26" s="221">
        <f t="shared" si="5"/>
        <v>0</v>
      </c>
      <c r="BE26" s="221">
        <f t="shared" si="5"/>
        <v>0</v>
      </c>
      <c r="BF26" s="221">
        <f t="shared" si="5"/>
        <v>0</v>
      </c>
      <c r="BG26" s="221">
        <f t="shared" si="5"/>
        <v>0</v>
      </c>
      <c r="BH26" s="221">
        <f t="shared" si="5"/>
        <v>0</v>
      </c>
      <c r="BI26" s="221">
        <f t="shared" si="5"/>
        <v>0</v>
      </c>
    </row>
    <row r="27" spans="1:61">
      <c r="A27" s="459"/>
      <c r="B27" s="460"/>
      <c r="C27" s="460"/>
      <c r="D27" s="461"/>
      <c r="E27" s="221" t="str">
        <f xml:space="preserve"> E$14</f>
        <v>Discount factor for year</v>
      </c>
      <c r="F27" s="221">
        <f t="shared" ref="F27:BI27" si="6" xml:space="preserve"> F$14</f>
        <v>0</v>
      </c>
      <c r="G27" s="221" t="str">
        <f t="shared" si="6"/>
        <v>Factor</v>
      </c>
      <c r="H27" s="221">
        <f t="shared" si="6"/>
        <v>0</v>
      </c>
      <c r="I27" s="221">
        <f t="shared" si="6"/>
        <v>0</v>
      </c>
      <c r="J27" s="221">
        <f t="shared" si="6"/>
        <v>1</v>
      </c>
      <c r="K27" s="221">
        <f t="shared" si="6"/>
        <v>1</v>
      </c>
      <c r="L27" s="221">
        <f t="shared" si="6"/>
        <v>1</v>
      </c>
      <c r="M27" s="221">
        <f t="shared" si="6"/>
        <v>1</v>
      </c>
      <c r="N27" s="221">
        <f t="shared" si="6"/>
        <v>1</v>
      </c>
      <c r="O27" s="221">
        <f t="shared" si="6"/>
        <v>1</v>
      </c>
      <c r="P27" s="221">
        <f t="shared" si="6"/>
        <v>1</v>
      </c>
      <c r="Q27" s="221">
        <f t="shared" si="6"/>
        <v>1</v>
      </c>
      <c r="R27" s="221">
        <f t="shared" si="6"/>
        <v>1</v>
      </c>
      <c r="S27" s="221">
        <f t="shared" si="6"/>
        <v>1</v>
      </c>
      <c r="T27" s="221">
        <f t="shared" si="6"/>
        <v>1</v>
      </c>
      <c r="U27" s="221">
        <f t="shared" si="6"/>
        <v>1</v>
      </c>
      <c r="V27" s="221">
        <f t="shared" si="6"/>
        <v>1</v>
      </c>
      <c r="W27" s="221">
        <f t="shared" si="6"/>
        <v>1</v>
      </c>
      <c r="X27" s="221">
        <f t="shared" si="6"/>
        <v>1</v>
      </c>
      <c r="Y27" s="221">
        <f t="shared" si="6"/>
        <v>1</v>
      </c>
      <c r="Z27" s="221">
        <f t="shared" si="6"/>
        <v>1</v>
      </c>
      <c r="AA27" s="221">
        <f t="shared" si="6"/>
        <v>1</v>
      </c>
      <c r="AB27" s="221">
        <f t="shared" si="6"/>
        <v>1</v>
      </c>
      <c r="AC27" s="221">
        <f t="shared" si="6"/>
        <v>1</v>
      </c>
      <c r="AD27" s="221">
        <f t="shared" si="6"/>
        <v>1</v>
      </c>
      <c r="AE27" s="221">
        <f t="shared" si="6"/>
        <v>1</v>
      </c>
      <c r="AF27" s="221">
        <f t="shared" si="6"/>
        <v>1</v>
      </c>
      <c r="AG27" s="221">
        <f t="shared" si="6"/>
        <v>1</v>
      </c>
      <c r="AH27" s="221">
        <f t="shared" si="6"/>
        <v>1</v>
      </c>
      <c r="AI27" s="221">
        <f t="shared" si="6"/>
        <v>1</v>
      </c>
      <c r="AJ27" s="221">
        <f t="shared" si="6"/>
        <v>1</v>
      </c>
      <c r="AK27" s="221">
        <f t="shared" si="6"/>
        <v>1</v>
      </c>
      <c r="AL27" s="221">
        <f t="shared" si="6"/>
        <v>1</v>
      </c>
      <c r="AM27" s="221">
        <f t="shared" si="6"/>
        <v>1</v>
      </c>
      <c r="AN27" s="221">
        <f t="shared" si="6"/>
        <v>1</v>
      </c>
      <c r="AO27" s="221">
        <f t="shared" si="6"/>
        <v>1</v>
      </c>
      <c r="AP27" s="221">
        <f t="shared" si="6"/>
        <v>1</v>
      </c>
      <c r="AQ27" s="221">
        <f t="shared" si="6"/>
        <v>1</v>
      </c>
      <c r="AR27" s="221">
        <f t="shared" si="6"/>
        <v>1</v>
      </c>
      <c r="AS27" s="221">
        <f t="shared" si="6"/>
        <v>1</v>
      </c>
      <c r="AT27" s="221">
        <f t="shared" si="6"/>
        <v>1</v>
      </c>
      <c r="AU27" s="221">
        <f t="shared" si="6"/>
        <v>1</v>
      </c>
      <c r="AV27" s="221">
        <f t="shared" si="6"/>
        <v>1</v>
      </c>
      <c r="AW27" s="221">
        <f t="shared" si="6"/>
        <v>1</v>
      </c>
      <c r="AX27" s="221">
        <f t="shared" si="6"/>
        <v>1</v>
      </c>
      <c r="AY27" s="221">
        <f t="shared" si="6"/>
        <v>1</v>
      </c>
      <c r="AZ27" s="221">
        <f t="shared" si="6"/>
        <v>1</v>
      </c>
      <c r="BA27" s="221">
        <f t="shared" si="6"/>
        <v>1</v>
      </c>
      <c r="BB27" s="221">
        <f t="shared" si="6"/>
        <v>1</v>
      </c>
      <c r="BC27" s="221">
        <f t="shared" si="6"/>
        <v>1</v>
      </c>
      <c r="BD27" s="221">
        <f t="shared" si="6"/>
        <v>1</v>
      </c>
      <c r="BE27" s="221">
        <f t="shared" si="6"/>
        <v>1</v>
      </c>
      <c r="BF27" s="221">
        <f t="shared" si="6"/>
        <v>1</v>
      </c>
      <c r="BG27" s="221">
        <f t="shared" si="6"/>
        <v>1</v>
      </c>
      <c r="BH27" s="221">
        <f t="shared" si="6"/>
        <v>1</v>
      </c>
      <c r="BI27" s="221">
        <f t="shared" si="6"/>
        <v>1</v>
      </c>
    </row>
    <row r="28" spans="1:61">
      <c r="A28" s="450"/>
      <c r="B28" s="451"/>
      <c r="C28" s="451"/>
      <c r="D28" s="452"/>
      <c r="E28" s="221" t="s">
        <v>235</v>
      </c>
      <c r="F28" s="152"/>
      <c r="G28" s="152" t="s">
        <v>100</v>
      </c>
      <c r="H28" s="221">
        <f>SUM(K28:BI28)</f>
        <v>0</v>
      </c>
      <c r="I28" s="221"/>
      <c r="J28" s="221">
        <f xml:space="preserve"> J26 * J27</f>
        <v>0</v>
      </c>
      <c r="K28" s="221">
        <f t="shared" ref="K28:BI28" si="7" xml:space="preserve"> K26 * K27</f>
        <v>0</v>
      </c>
      <c r="L28" s="221">
        <f t="shared" si="7"/>
        <v>0</v>
      </c>
      <c r="M28" s="221">
        <f t="shared" si="7"/>
        <v>0</v>
      </c>
      <c r="N28" s="221">
        <f t="shared" si="7"/>
        <v>0</v>
      </c>
      <c r="O28" s="221">
        <f t="shared" si="7"/>
        <v>0</v>
      </c>
      <c r="P28" s="221">
        <f t="shared" si="7"/>
        <v>0</v>
      </c>
      <c r="Q28" s="221">
        <f t="shared" si="7"/>
        <v>0</v>
      </c>
      <c r="R28" s="221">
        <f t="shared" si="7"/>
        <v>0</v>
      </c>
      <c r="S28" s="221">
        <f t="shared" si="7"/>
        <v>0</v>
      </c>
      <c r="T28" s="221">
        <f t="shared" si="7"/>
        <v>0</v>
      </c>
      <c r="U28" s="221">
        <f t="shared" si="7"/>
        <v>0</v>
      </c>
      <c r="V28" s="221">
        <f t="shared" si="7"/>
        <v>0</v>
      </c>
      <c r="W28" s="221">
        <f t="shared" si="7"/>
        <v>0</v>
      </c>
      <c r="X28" s="221">
        <f t="shared" si="7"/>
        <v>0</v>
      </c>
      <c r="Y28" s="221">
        <f t="shared" si="7"/>
        <v>0</v>
      </c>
      <c r="Z28" s="221">
        <f t="shared" si="7"/>
        <v>0</v>
      </c>
      <c r="AA28" s="221">
        <f t="shared" si="7"/>
        <v>0</v>
      </c>
      <c r="AB28" s="221">
        <f t="shared" si="7"/>
        <v>0</v>
      </c>
      <c r="AC28" s="221">
        <f t="shared" si="7"/>
        <v>0</v>
      </c>
      <c r="AD28" s="221">
        <f t="shared" si="7"/>
        <v>0</v>
      </c>
      <c r="AE28" s="221">
        <f t="shared" si="7"/>
        <v>0</v>
      </c>
      <c r="AF28" s="221">
        <f t="shared" si="7"/>
        <v>0</v>
      </c>
      <c r="AG28" s="221">
        <f t="shared" si="7"/>
        <v>0</v>
      </c>
      <c r="AH28" s="221">
        <f t="shared" si="7"/>
        <v>0</v>
      </c>
      <c r="AI28" s="221">
        <f t="shared" si="7"/>
        <v>0</v>
      </c>
      <c r="AJ28" s="221">
        <f t="shared" si="7"/>
        <v>0</v>
      </c>
      <c r="AK28" s="221">
        <f t="shared" si="7"/>
        <v>0</v>
      </c>
      <c r="AL28" s="221">
        <f t="shared" si="7"/>
        <v>0</v>
      </c>
      <c r="AM28" s="221">
        <f t="shared" si="7"/>
        <v>0</v>
      </c>
      <c r="AN28" s="221">
        <f t="shared" si="7"/>
        <v>0</v>
      </c>
      <c r="AO28" s="221">
        <f t="shared" si="7"/>
        <v>0</v>
      </c>
      <c r="AP28" s="221">
        <f t="shared" si="7"/>
        <v>0</v>
      </c>
      <c r="AQ28" s="221">
        <f t="shared" si="7"/>
        <v>0</v>
      </c>
      <c r="AR28" s="221">
        <f t="shared" si="7"/>
        <v>0</v>
      </c>
      <c r="AS28" s="221">
        <f t="shared" si="7"/>
        <v>0</v>
      </c>
      <c r="AT28" s="221">
        <f t="shared" si="7"/>
        <v>0</v>
      </c>
      <c r="AU28" s="221">
        <f t="shared" si="7"/>
        <v>0</v>
      </c>
      <c r="AV28" s="221">
        <f t="shared" si="7"/>
        <v>0</v>
      </c>
      <c r="AW28" s="221">
        <f t="shared" si="7"/>
        <v>0</v>
      </c>
      <c r="AX28" s="221">
        <f t="shared" si="7"/>
        <v>0</v>
      </c>
      <c r="AY28" s="221">
        <f t="shared" si="7"/>
        <v>0</v>
      </c>
      <c r="AZ28" s="221">
        <f t="shared" si="7"/>
        <v>0</v>
      </c>
      <c r="BA28" s="221">
        <f t="shared" si="7"/>
        <v>0</v>
      </c>
      <c r="BB28" s="221">
        <f t="shared" si="7"/>
        <v>0</v>
      </c>
      <c r="BC28" s="221">
        <f t="shared" si="7"/>
        <v>0</v>
      </c>
      <c r="BD28" s="221">
        <f t="shared" si="7"/>
        <v>0</v>
      </c>
      <c r="BE28" s="221">
        <f t="shared" si="7"/>
        <v>0</v>
      </c>
      <c r="BF28" s="221">
        <f t="shared" si="7"/>
        <v>0</v>
      </c>
      <c r="BG28" s="221">
        <f t="shared" si="7"/>
        <v>0</v>
      </c>
      <c r="BH28" s="221">
        <f t="shared" si="7"/>
        <v>0</v>
      </c>
      <c r="BI28" s="221">
        <f t="shared" si="7"/>
        <v>0</v>
      </c>
    </row>
    <row r="29" spans="1:61">
      <c r="A29" s="450"/>
      <c r="B29" s="451"/>
      <c r="C29" s="451"/>
      <c r="D29" s="452"/>
      <c r="E29" s="152"/>
      <c r="F29" s="152"/>
      <c r="G29" s="152"/>
      <c r="H29" s="152"/>
      <c r="I29" s="221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4"/>
      <c r="U29" s="154"/>
      <c r="V29" s="154"/>
      <c r="W29" s="154"/>
      <c r="X29" s="154"/>
      <c r="Y29" s="154"/>
      <c r="Z29" s="154"/>
      <c r="AA29" s="154"/>
      <c r="AB29" s="152"/>
      <c r="AC29" s="152"/>
      <c r="AD29" s="154"/>
      <c r="AE29" s="154"/>
      <c r="AF29" s="152"/>
      <c r="AG29" s="152"/>
      <c r="AH29" s="154"/>
      <c r="AI29" s="154"/>
      <c r="AJ29" s="152"/>
      <c r="AK29" s="152"/>
      <c r="AL29" s="154"/>
      <c r="AM29" s="154"/>
      <c r="AN29" s="152"/>
      <c r="AO29" s="152"/>
      <c r="AP29" s="154"/>
      <c r="AQ29" s="154"/>
      <c r="AR29" s="152"/>
      <c r="AS29" s="154"/>
      <c r="AT29" s="154"/>
      <c r="AU29" s="152"/>
      <c r="AV29" s="154"/>
      <c r="AW29" s="154"/>
      <c r="AX29" s="152"/>
      <c r="AY29" s="154"/>
      <c r="AZ29" s="154"/>
      <c r="BA29" s="152"/>
      <c r="BB29" s="154"/>
      <c r="BC29" s="154"/>
      <c r="BD29" s="152"/>
      <c r="BE29" s="154"/>
      <c r="BF29" s="154"/>
      <c r="BG29" s="152"/>
      <c r="BH29" s="154"/>
      <c r="BI29" s="154"/>
    </row>
    <row r="30" spans="1:61">
      <c r="A30" s="450"/>
      <c r="B30" s="451"/>
      <c r="C30" s="451"/>
      <c r="D30" s="452"/>
      <c r="E30" s="221" t="str">
        <f xml:space="preserve"> E$28</f>
        <v>Discounted economic profit for export 1 (2017-18 FYA CPIH deflated)</v>
      </c>
      <c r="F30" s="221">
        <f t="shared" ref="F30:BI30" si="8" xml:space="preserve"> F$28</f>
        <v>0</v>
      </c>
      <c r="G30" s="221" t="str">
        <f t="shared" si="8"/>
        <v>£m</v>
      </c>
      <c r="H30" s="221">
        <f t="shared" si="8"/>
        <v>0</v>
      </c>
      <c r="I30" s="221">
        <f t="shared" si="8"/>
        <v>0</v>
      </c>
      <c r="J30" s="221">
        <f t="shared" si="8"/>
        <v>0</v>
      </c>
      <c r="K30" s="221">
        <f t="shared" si="8"/>
        <v>0</v>
      </c>
      <c r="L30" s="221">
        <f t="shared" si="8"/>
        <v>0</v>
      </c>
      <c r="M30" s="221">
        <f t="shared" si="8"/>
        <v>0</v>
      </c>
      <c r="N30" s="221">
        <f t="shared" si="8"/>
        <v>0</v>
      </c>
      <c r="O30" s="221">
        <f t="shared" si="8"/>
        <v>0</v>
      </c>
      <c r="P30" s="221">
        <f t="shared" si="8"/>
        <v>0</v>
      </c>
      <c r="Q30" s="221">
        <f t="shared" si="8"/>
        <v>0</v>
      </c>
      <c r="R30" s="221">
        <f t="shared" si="8"/>
        <v>0</v>
      </c>
      <c r="S30" s="221">
        <f t="shared" si="8"/>
        <v>0</v>
      </c>
      <c r="T30" s="221">
        <f t="shared" si="8"/>
        <v>0</v>
      </c>
      <c r="U30" s="221">
        <f t="shared" si="8"/>
        <v>0</v>
      </c>
      <c r="V30" s="221">
        <f t="shared" si="8"/>
        <v>0</v>
      </c>
      <c r="W30" s="221">
        <f t="shared" si="8"/>
        <v>0</v>
      </c>
      <c r="X30" s="221">
        <f t="shared" si="8"/>
        <v>0</v>
      </c>
      <c r="Y30" s="221">
        <f t="shared" si="8"/>
        <v>0</v>
      </c>
      <c r="Z30" s="221">
        <f t="shared" si="8"/>
        <v>0</v>
      </c>
      <c r="AA30" s="221">
        <f t="shared" si="8"/>
        <v>0</v>
      </c>
      <c r="AB30" s="221">
        <f t="shared" si="8"/>
        <v>0</v>
      </c>
      <c r="AC30" s="221">
        <f t="shared" si="8"/>
        <v>0</v>
      </c>
      <c r="AD30" s="221">
        <f t="shared" si="8"/>
        <v>0</v>
      </c>
      <c r="AE30" s="221">
        <f t="shared" si="8"/>
        <v>0</v>
      </c>
      <c r="AF30" s="221">
        <f t="shared" si="8"/>
        <v>0</v>
      </c>
      <c r="AG30" s="221">
        <f t="shared" si="8"/>
        <v>0</v>
      </c>
      <c r="AH30" s="221">
        <f t="shared" si="8"/>
        <v>0</v>
      </c>
      <c r="AI30" s="221">
        <f t="shared" si="8"/>
        <v>0</v>
      </c>
      <c r="AJ30" s="221">
        <f t="shared" si="8"/>
        <v>0</v>
      </c>
      <c r="AK30" s="221">
        <f t="shared" si="8"/>
        <v>0</v>
      </c>
      <c r="AL30" s="221">
        <f t="shared" si="8"/>
        <v>0</v>
      </c>
      <c r="AM30" s="221">
        <f t="shared" si="8"/>
        <v>0</v>
      </c>
      <c r="AN30" s="221">
        <f t="shared" si="8"/>
        <v>0</v>
      </c>
      <c r="AO30" s="221">
        <f t="shared" si="8"/>
        <v>0</v>
      </c>
      <c r="AP30" s="221">
        <f t="shared" si="8"/>
        <v>0</v>
      </c>
      <c r="AQ30" s="221">
        <f t="shared" si="8"/>
        <v>0</v>
      </c>
      <c r="AR30" s="221">
        <f t="shared" si="8"/>
        <v>0</v>
      </c>
      <c r="AS30" s="221">
        <f t="shared" si="8"/>
        <v>0</v>
      </c>
      <c r="AT30" s="221">
        <f t="shared" si="8"/>
        <v>0</v>
      </c>
      <c r="AU30" s="221">
        <f t="shared" si="8"/>
        <v>0</v>
      </c>
      <c r="AV30" s="221">
        <f t="shared" si="8"/>
        <v>0</v>
      </c>
      <c r="AW30" s="221">
        <f t="shared" si="8"/>
        <v>0</v>
      </c>
      <c r="AX30" s="221">
        <f t="shared" si="8"/>
        <v>0</v>
      </c>
      <c r="AY30" s="221">
        <f t="shared" si="8"/>
        <v>0</v>
      </c>
      <c r="AZ30" s="221">
        <f t="shared" si="8"/>
        <v>0</v>
      </c>
      <c r="BA30" s="221">
        <f t="shared" si="8"/>
        <v>0</v>
      </c>
      <c r="BB30" s="221">
        <f t="shared" si="8"/>
        <v>0</v>
      </c>
      <c r="BC30" s="221">
        <f t="shared" si="8"/>
        <v>0</v>
      </c>
      <c r="BD30" s="221">
        <f t="shared" si="8"/>
        <v>0</v>
      </c>
      <c r="BE30" s="221">
        <f t="shared" si="8"/>
        <v>0</v>
      </c>
      <c r="BF30" s="221">
        <f t="shared" si="8"/>
        <v>0</v>
      </c>
      <c r="BG30" s="221">
        <f t="shared" si="8"/>
        <v>0</v>
      </c>
      <c r="BH30" s="221">
        <f t="shared" si="8"/>
        <v>0</v>
      </c>
      <c r="BI30" s="221">
        <f t="shared" si="8"/>
        <v>0</v>
      </c>
    </row>
    <row r="31" spans="1:61">
      <c r="A31" s="450"/>
      <c r="B31" s="451"/>
      <c r="C31" s="451"/>
      <c r="D31" s="452"/>
      <c r="E31" s="221" t="s">
        <v>236</v>
      </c>
      <c r="F31" s="152">
        <f xml:space="preserve"> SUM(J30:BI30)</f>
        <v>0</v>
      </c>
      <c r="G31" s="152" t="s">
        <v>100</v>
      </c>
      <c r="H31" s="152"/>
      <c r="I31" s="221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4"/>
      <c r="U31" s="154"/>
      <c r="V31" s="154"/>
      <c r="W31" s="154"/>
      <c r="X31" s="154"/>
      <c r="Y31" s="154"/>
      <c r="Z31" s="154"/>
      <c r="AA31" s="154"/>
      <c r="AB31" s="152"/>
      <c r="AC31" s="152"/>
      <c r="AD31" s="154"/>
      <c r="AE31" s="154"/>
      <c r="AF31" s="152"/>
      <c r="AG31" s="152"/>
      <c r="AH31" s="154"/>
      <c r="AI31" s="154"/>
      <c r="AJ31" s="152"/>
      <c r="AK31" s="152"/>
      <c r="AL31" s="154"/>
      <c r="AM31" s="154"/>
      <c r="AN31" s="152"/>
      <c r="AO31" s="152"/>
      <c r="AP31" s="154"/>
      <c r="AQ31" s="154"/>
      <c r="AR31" s="152"/>
      <c r="AS31" s="154"/>
      <c r="AT31" s="154"/>
      <c r="AU31" s="152"/>
      <c r="AV31" s="154"/>
      <c r="AW31" s="154"/>
      <c r="AX31" s="152"/>
      <c r="AY31" s="154"/>
      <c r="AZ31" s="154"/>
      <c r="BA31" s="152"/>
      <c r="BB31" s="154"/>
      <c r="BC31" s="154"/>
      <c r="BD31" s="152"/>
      <c r="BE31" s="154"/>
      <c r="BF31" s="154"/>
      <c r="BG31" s="152"/>
      <c r="BH31" s="154"/>
      <c r="BI31" s="154"/>
    </row>
    <row r="32" spans="1:61">
      <c r="A32" s="450"/>
      <c r="B32" s="451"/>
      <c r="C32" s="451"/>
      <c r="D32" s="452"/>
      <c r="E32" s="152"/>
      <c r="F32" s="152"/>
      <c r="G32" s="152"/>
      <c r="H32" s="152"/>
      <c r="I32" s="221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4"/>
      <c r="U32" s="154"/>
      <c r="V32" s="154"/>
      <c r="W32" s="154"/>
      <c r="X32" s="154"/>
      <c r="Y32" s="154"/>
      <c r="Z32" s="154"/>
      <c r="AA32" s="154"/>
      <c r="AB32" s="152"/>
      <c r="AC32" s="152"/>
      <c r="AD32" s="154"/>
      <c r="AE32" s="154"/>
      <c r="AF32" s="152"/>
      <c r="AG32" s="152"/>
      <c r="AH32" s="154"/>
      <c r="AI32" s="154"/>
      <c r="AJ32" s="152"/>
      <c r="AK32" s="152"/>
      <c r="AL32" s="154"/>
      <c r="AM32" s="154"/>
      <c r="AN32" s="152"/>
      <c r="AO32" s="152"/>
      <c r="AP32" s="154"/>
      <c r="AQ32" s="154"/>
      <c r="AR32" s="152"/>
      <c r="AS32" s="154"/>
      <c r="AT32" s="154"/>
      <c r="AU32" s="152"/>
      <c r="AV32" s="154"/>
      <c r="AW32" s="154"/>
      <c r="AX32" s="152"/>
      <c r="AY32" s="154"/>
      <c r="AZ32" s="154"/>
      <c r="BA32" s="152"/>
      <c r="BB32" s="154"/>
      <c r="BC32" s="154"/>
      <c r="BD32" s="152"/>
      <c r="BE32" s="154"/>
      <c r="BF32" s="154"/>
      <c r="BG32" s="152"/>
      <c r="BH32" s="154"/>
      <c r="BI32" s="154"/>
    </row>
    <row r="33" spans="1:61">
      <c r="A33" s="450"/>
      <c r="B33" s="451"/>
      <c r="C33" s="451"/>
      <c r="D33" s="452"/>
      <c r="E33" s="221" t="str">
        <f xml:space="preserve"> E$31</f>
        <v>Total NPV of economic profit for export 1 (2017-18 FYA CPIH deflated)</v>
      </c>
      <c r="F33" s="221">
        <f t="shared" ref="F33:BI33" si="9" xml:space="preserve"> F$31</f>
        <v>0</v>
      </c>
      <c r="G33" s="221" t="str">
        <f t="shared" si="9"/>
        <v>£m</v>
      </c>
      <c r="H33" s="221">
        <f t="shared" si="9"/>
        <v>0</v>
      </c>
      <c r="I33" s="221">
        <f t="shared" si="9"/>
        <v>0</v>
      </c>
      <c r="J33" s="221">
        <f t="shared" si="9"/>
        <v>0</v>
      </c>
      <c r="K33" s="221">
        <f t="shared" si="9"/>
        <v>0</v>
      </c>
      <c r="L33" s="221">
        <f t="shared" si="9"/>
        <v>0</v>
      </c>
      <c r="M33" s="221">
        <f t="shared" si="9"/>
        <v>0</v>
      </c>
      <c r="N33" s="221">
        <f t="shared" si="9"/>
        <v>0</v>
      </c>
      <c r="O33" s="221">
        <f t="shared" si="9"/>
        <v>0</v>
      </c>
      <c r="P33" s="221">
        <f t="shared" si="9"/>
        <v>0</v>
      </c>
      <c r="Q33" s="221">
        <f t="shared" si="9"/>
        <v>0</v>
      </c>
      <c r="R33" s="221">
        <f t="shared" si="9"/>
        <v>0</v>
      </c>
      <c r="S33" s="221">
        <f t="shared" si="9"/>
        <v>0</v>
      </c>
      <c r="T33" s="221">
        <f t="shared" si="9"/>
        <v>0</v>
      </c>
      <c r="U33" s="221">
        <f t="shared" si="9"/>
        <v>0</v>
      </c>
      <c r="V33" s="221">
        <f t="shared" si="9"/>
        <v>0</v>
      </c>
      <c r="W33" s="221">
        <f t="shared" si="9"/>
        <v>0</v>
      </c>
      <c r="X33" s="221">
        <f t="shared" si="9"/>
        <v>0</v>
      </c>
      <c r="Y33" s="221">
        <f t="shared" si="9"/>
        <v>0</v>
      </c>
      <c r="Z33" s="221">
        <f t="shared" si="9"/>
        <v>0</v>
      </c>
      <c r="AA33" s="221">
        <f t="shared" si="9"/>
        <v>0</v>
      </c>
      <c r="AB33" s="221">
        <f t="shared" si="9"/>
        <v>0</v>
      </c>
      <c r="AC33" s="221">
        <f t="shared" si="9"/>
        <v>0</v>
      </c>
      <c r="AD33" s="221">
        <f t="shared" si="9"/>
        <v>0</v>
      </c>
      <c r="AE33" s="221">
        <f t="shared" si="9"/>
        <v>0</v>
      </c>
      <c r="AF33" s="221">
        <f t="shared" si="9"/>
        <v>0</v>
      </c>
      <c r="AG33" s="221">
        <f t="shared" si="9"/>
        <v>0</v>
      </c>
      <c r="AH33" s="221">
        <f t="shared" si="9"/>
        <v>0</v>
      </c>
      <c r="AI33" s="221">
        <f t="shared" si="9"/>
        <v>0</v>
      </c>
      <c r="AJ33" s="221">
        <f t="shared" si="9"/>
        <v>0</v>
      </c>
      <c r="AK33" s="221">
        <f t="shared" si="9"/>
        <v>0</v>
      </c>
      <c r="AL33" s="221">
        <f t="shared" si="9"/>
        <v>0</v>
      </c>
      <c r="AM33" s="221">
        <f t="shared" si="9"/>
        <v>0</v>
      </c>
      <c r="AN33" s="221">
        <f t="shared" si="9"/>
        <v>0</v>
      </c>
      <c r="AO33" s="221">
        <f t="shared" si="9"/>
        <v>0</v>
      </c>
      <c r="AP33" s="221">
        <f t="shared" si="9"/>
        <v>0</v>
      </c>
      <c r="AQ33" s="221">
        <f t="shared" si="9"/>
        <v>0</v>
      </c>
      <c r="AR33" s="221">
        <f t="shared" si="9"/>
        <v>0</v>
      </c>
      <c r="AS33" s="221">
        <f t="shared" si="9"/>
        <v>0</v>
      </c>
      <c r="AT33" s="221">
        <f t="shared" si="9"/>
        <v>0</v>
      </c>
      <c r="AU33" s="221">
        <f t="shared" si="9"/>
        <v>0</v>
      </c>
      <c r="AV33" s="221">
        <f t="shared" si="9"/>
        <v>0</v>
      </c>
      <c r="AW33" s="221">
        <f t="shared" si="9"/>
        <v>0</v>
      </c>
      <c r="AX33" s="221">
        <f t="shared" si="9"/>
        <v>0</v>
      </c>
      <c r="AY33" s="221">
        <f t="shared" si="9"/>
        <v>0</v>
      </c>
      <c r="AZ33" s="221">
        <f t="shared" si="9"/>
        <v>0</v>
      </c>
      <c r="BA33" s="221">
        <f t="shared" si="9"/>
        <v>0</v>
      </c>
      <c r="BB33" s="221">
        <f t="shared" si="9"/>
        <v>0</v>
      </c>
      <c r="BC33" s="221">
        <f t="shared" si="9"/>
        <v>0</v>
      </c>
      <c r="BD33" s="221">
        <f t="shared" si="9"/>
        <v>0</v>
      </c>
      <c r="BE33" s="221">
        <f t="shared" si="9"/>
        <v>0</v>
      </c>
      <c r="BF33" s="221">
        <f t="shared" si="9"/>
        <v>0</v>
      </c>
      <c r="BG33" s="221">
        <f t="shared" si="9"/>
        <v>0</v>
      </c>
      <c r="BH33" s="221">
        <f t="shared" si="9"/>
        <v>0</v>
      </c>
      <c r="BI33" s="221">
        <f t="shared" si="9"/>
        <v>0</v>
      </c>
    </row>
    <row r="34" spans="1:61">
      <c r="A34" s="450"/>
      <c r="B34" s="451"/>
      <c r="C34" s="451"/>
      <c r="D34" s="452"/>
      <c r="E34" s="494" t="str">
        <f xml:space="preserve"> InpR!E$23</f>
        <v>Proportion of NPV of economic profit for the company</v>
      </c>
      <c r="F34" s="559">
        <f xml:space="preserve"> InpR!F$23</f>
        <v>0.5</v>
      </c>
      <c r="G34" s="560" t="str">
        <f xml:space="preserve"> InpR!G$23</f>
        <v>%</v>
      </c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  <c r="AC34" s="559"/>
      <c r="AD34" s="559"/>
      <c r="AE34" s="559"/>
      <c r="AF34" s="559"/>
      <c r="AG34" s="559"/>
      <c r="AH34" s="559"/>
      <c r="AI34" s="559"/>
      <c r="AJ34" s="559"/>
      <c r="AK34" s="559"/>
      <c r="AL34" s="559"/>
      <c r="AM34" s="559"/>
      <c r="AN34" s="559"/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59"/>
      <c r="BG34" s="559"/>
      <c r="BH34" s="559"/>
      <c r="BI34" s="559"/>
    </row>
    <row r="35" spans="1:61">
      <c r="A35" s="450"/>
      <c r="B35" s="451"/>
      <c r="C35" s="451"/>
      <c r="D35" s="452"/>
      <c r="E35" s="221" t="s">
        <v>237</v>
      </c>
      <c r="F35" s="152">
        <f xml:space="preserve"> F33 * F34</f>
        <v>0</v>
      </c>
      <c r="G35" s="152" t="s">
        <v>100</v>
      </c>
      <c r="H35" s="152"/>
      <c r="I35" s="221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4"/>
      <c r="U35" s="154"/>
      <c r="V35" s="154"/>
      <c r="W35" s="154"/>
      <c r="X35" s="154"/>
      <c r="Y35" s="154"/>
      <c r="Z35" s="154"/>
      <c r="AA35" s="154"/>
      <c r="AB35" s="152"/>
      <c r="AC35" s="152"/>
      <c r="AD35" s="154"/>
      <c r="AE35" s="154"/>
      <c r="AF35" s="152"/>
      <c r="AG35" s="152"/>
      <c r="AH35" s="154"/>
      <c r="AI35" s="154"/>
      <c r="AJ35" s="152"/>
      <c r="AK35" s="152"/>
      <c r="AL35" s="154"/>
      <c r="AM35" s="154"/>
      <c r="AN35" s="152"/>
      <c r="AO35" s="152"/>
      <c r="AP35" s="154"/>
      <c r="AQ35" s="154"/>
      <c r="AR35" s="152"/>
      <c r="AS35" s="154"/>
      <c r="AT35" s="154"/>
      <c r="AU35" s="152"/>
      <c r="AV35" s="154"/>
      <c r="AW35" s="154"/>
      <c r="AX35" s="152"/>
      <c r="AY35" s="154"/>
      <c r="AZ35" s="154"/>
      <c r="BA35" s="152"/>
      <c r="BB35" s="154"/>
      <c r="BC35" s="154"/>
      <c r="BD35" s="152"/>
      <c r="BE35" s="154"/>
      <c r="BF35" s="154"/>
      <c r="BG35" s="152"/>
      <c r="BH35" s="154"/>
      <c r="BI35" s="154"/>
    </row>
    <row r="36" spans="1:61">
      <c r="A36" s="450"/>
      <c r="B36" s="451"/>
      <c r="C36" s="451"/>
      <c r="D36" s="452"/>
      <c r="E36" s="221"/>
      <c r="F36" s="152"/>
      <c r="G36" s="152"/>
      <c r="H36" s="152"/>
      <c r="I36" s="221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4"/>
      <c r="U36" s="154"/>
      <c r="V36" s="154"/>
      <c r="W36" s="154"/>
      <c r="X36" s="154"/>
      <c r="Y36" s="154"/>
      <c r="Z36" s="154"/>
      <c r="AA36" s="154"/>
      <c r="AB36" s="152"/>
      <c r="AC36" s="152"/>
      <c r="AD36" s="154"/>
      <c r="AE36" s="154"/>
      <c r="AF36" s="152"/>
      <c r="AG36" s="152"/>
      <c r="AH36" s="154"/>
      <c r="AI36" s="154"/>
      <c r="AJ36" s="152"/>
      <c r="AK36" s="152"/>
      <c r="AL36" s="154"/>
      <c r="AM36" s="154"/>
      <c r="AN36" s="152"/>
      <c r="AO36" s="152"/>
      <c r="AP36" s="154"/>
      <c r="AQ36" s="154"/>
      <c r="AR36" s="152"/>
      <c r="AS36" s="154"/>
      <c r="AT36" s="154"/>
      <c r="AU36" s="152"/>
      <c r="AV36" s="154"/>
      <c r="AW36" s="154"/>
      <c r="AX36" s="152"/>
      <c r="AY36" s="154"/>
      <c r="AZ36" s="154"/>
      <c r="BA36" s="152"/>
      <c r="BB36" s="154"/>
      <c r="BC36" s="154"/>
      <c r="BD36" s="152"/>
      <c r="BE36" s="154"/>
      <c r="BF36" s="154"/>
      <c r="BG36" s="152"/>
      <c r="BH36" s="154"/>
      <c r="BI36" s="154"/>
    </row>
    <row r="37" spans="1:61">
      <c r="A37" s="457"/>
      <c r="B37" s="62"/>
      <c r="C37" s="513" t="s">
        <v>238</v>
      </c>
      <c r="D37" s="458"/>
      <c r="E37" s="154"/>
      <c r="F37" s="154"/>
      <c r="G37" s="154"/>
      <c r="H37" s="154"/>
      <c r="I37" s="216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</row>
    <row r="38" spans="1:61">
      <c r="A38" s="450"/>
      <c r="B38" s="451"/>
      <c r="C38" s="451"/>
      <c r="D38" s="452"/>
      <c r="E38" s="152"/>
      <c r="F38" s="152"/>
      <c r="G38" s="152"/>
      <c r="H38" s="152"/>
      <c r="I38" s="221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4"/>
      <c r="U38" s="154"/>
      <c r="V38" s="154"/>
      <c r="W38" s="154"/>
      <c r="X38" s="154"/>
      <c r="Y38" s="154"/>
      <c r="Z38" s="154"/>
      <c r="AA38" s="154"/>
      <c r="AB38" s="152"/>
      <c r="AC38" s="152"/>
      <c r="AD38" s="154"/>
      <c r="AE38" s="154"/>
      <c r="AF38" s="152"/>
      <c r="AG38" s="152"/>
      <c r="AH38" s="154"/>
      <c r="AI38" s="154"/>
      <c r="AJ38" s="152"/>
      <c r="AK38" s="152"/>
      <c r="AL38" s="154"/>
      <c r="AM38" s="154"/>
      <c r="AN38" s="152"/>
      <c r="AO38" s="152"/>
      <c r="AP38" s="154"/>
      <c r="AQ38" s="154"/>
      <c r="AR38" s="152"/>
      <c r="AS38" s="154"/>
      <c r="AT38" s="154"/>
      <c r="AU38" s="152"/>
      <c r="AV38" s="154"/>
      <c r="AW38" s="154"/>
      <c r="AX38" s="152"/>
      <c r="AY38" s="154"/>
      <c r="AZ38" s="154"/>
      <c r="BA38" s="152"/>
      <c r="BB38" s="154"/>
      <c r="BC38" s="154"/>
      <c r="BD38" s="152"/>
      <c r="BE38" s="154"/>
      <c r="BF38" s="154"/>
      <c r="BG38" s="152"/>
      <c r="BH38" s="154"/>
      <c r="BI38" s="154"/>
    </row>
    <row r="39" spans="1:61">
      <c r="A39" s="463"/>
      <c r="B39" s="464"/>
      <c r="C39" s="464"/>
      <c r="D39" s="465"/>
      <c r="E39" s="226" t="str">
        <f xml:space="preserve"> InpR!E$41</f>
        <v>First year to include in cap calculation</v>
      </c>
      <c r="F39" s="215">
        <f xml:space="preserve"> InpR!F$41</f>
        <v>2021</v>
      </c>
      <c r="G39" s="226" t="str">
        <f xml:space="preserve"> InpR!G$41</f>
        <v>Year</v>
      </c>
      <c r="H39" s="226">
        <f xml:space="preserve"> InpR!H$41</f>
        <v>0</v>
      </c>
      <c r="I39" s="226">
        <f xml:space="preserve"> InpR!I$41</f>
        <v>0</v>
      </c>
      <c r="J39" s="226">
        <f xml:space="preserve"> InpR!J$41</f>
        <v>0</v>
      </c>
      <c r="K39" s="226">
        <f xml:space="preserve"> InpR!K$41</f>
        <v>0</v>
      </c>
      <c r="L39" s="226">
        <f xml:space="preserve"> InpR!L$41</f>
        <v>0</v>
      </c>
      <c r="M39" s="226">
        <f xml:space="preserve"> InpR!M$41</f>
        <v>0</v>
      </c>
      <c r="N39" s="226">
        <f xml:space="preserve"> InpR!N$41</f>
        <v>0</v>
      </c>
      <c r="O39" s="226">
        <f xml:space="preserve"> InpR!O$41</f>
        <v>0</v>
      </c>
      <c r="P39" s="226">
        <f xml:space="preserve"> InpR!P$41</f>
        <v>0</v>
      </c>
      <c r="Q39" s="226">
        <f xml:space="preserve"> InpR!Q$41</f>
        <v>0</v>
      </c>
      <c r="R39" s="226">
        <f xml:space="preserve"> InpR!R$41</f>
        <v>0</v>
      </c>
      <c r="S39" s="226">
        <f xml:space="preserve"> InpR!S$41</f>
        <v>0</v>
      </c>
      <c r="T39" s="226">
        <f xml:space="preserve"> InpR!T$41</f>
        <v>0</v>
      </c>
      <c r="U39" s="226">
        <f xml:space="preserve"> InpR!U$41</f>
        <v>0</v>
      </c>
      <c r="V39" s="226">
        <f xml:space="preserve"> InpR!V$41</f>
        <v>0</v>
      </c>
      <c r="W39" s="226">
        <f xml:space="preserve"> InpR!W$41</f>
        <v>0</v>
      </c>
      <c r="X39" s="226">
        <f xml:space="preserve"> InpR!X$41</f>
        <v>0</v>
      </c>
      <c r="Y39" s="226">
        <f xml:space="preserve"> InpR!Y$41</f>
        <v>0</v>
      </c>
      <c r="Z39" s="226">
        <f xml:space="preserve"> InpR!Z$41</f>
        <v>0</v>
      </c>
      <c r="AA39" s="226">
        <f xml:space="preserve"> InpR!AA$41</f>
        <v>0</v>
      </c>
      <c r="AB39" s="226">
        <f xml:space="preserve"> InpR!AB$41</f>
        <v>0</v>
      </c>
      <c r="AC39" s="226">
        <f xml:space="preserve"> InpR!AC$41</f>
        <v>0</v>
      </c>
      <c r="AD39" s="226">
        <f xml:space="preserve"> InpR!AD$41</f>
        <v>0</v>
      </c>
      <c r="AE39" s="226">
        <f xml:space="preserve"> InpR!AE$41</f>
        <v>0</v>
      </c>
      <c r="AF39" s="226">
        <f xml:space="preserve"> InpR!AF$41</f>
        <v>0</v>
      </c>
      <c r="AG39" s="226">
        <f xml:space="preserve"> InpR!AG$41</f>
        <v>0</v>
      </c>
      <c r="AH39" s="226">
        <f xml:space="preserve"> InpR!AH$41</f>
        <v>0</v>
      </c>
      <c r="AI39" s="226">
        <f xml:space="preserve"> InpR!AI$41</f>
        <v>0</v>
      </c>
      <c r="AJ39" s="226">
        <f xml:space="preserve"> InpR!AJ$41</f>
        <v>0</v>
      </c>
      <c r="AK39" s="226">
        <f xml:space="preserve"> InpR!AK$41</f>
        <v>0</v>
      </c>
      <c r="AL39" s="226">
        <f xml:space="preserve"> InpR!AL$41</f>
        <v>0</v>
      </c>
      <c r="AM39" s="226">
        <f xml:space="preserve"> InpR!AM$41</f>
        <v>0</v>
      </c>
      <c r="AN39" s="226">
        <f xml:space="preserve"> InpR!AN$41</f>
        <v>0</v>
      </c>
      <c r="AO39" s="226">
        <f xml:space="preserve"> InpR!AO$41</f>
        <v>0</v>
      </c>
      <c r="AP39" s="226">
        <f xml:space="preserve"> InpR!AP$41</f>
        <v>0</v>
      </c>
      <c r="AQ39" s="226">
        <f xml:space="preserve"> InpR!AQ$41</f>
        <v>0</v>
      </c>
      <c r="AR39" s="226">
        <f xml:space="preserve"> InpR!AR$41</f>
        <v>0</v>
      </c>
      <c r="AS39" s="226">
        <f xml:space="preserve"> InpR!AS$41</f>
        <v>0</v>
      </c>
      <c r="AT39" s="226">
        <f xml:space="preserve"> InpR!AT$41</f>
        <v>0</v>
      </c>
      <c r="AU39" s="226">
        <f xml:space="preserve"> InpR!AU$41</f>
        <v>0</v>
      </c>
      <c r="AV39" s="226">
        <f xml:space="preserve"> InpR!AV$41</f>
        <v>0</v>
      </c>
      <c r="AW39" s="226">
        <f xml:space="preserve"> InpR!AW$41</f>
        <v>0</v>
      </c>
      <c r="AX39" s="226">
        <f xml:space="preserve"> InpR!AX$41</f>
        <v>0</v>
      </c>
      <c r="AY39" s="226">
        <f xml:space="preserve"> InpR!AY$41</f>
        <v>0</v>
      </c>
      <c r="AZ39" s="226">
        <f xml:space="preserve"> InpR!AZ$41</f>
        <v>0</v>
      </c>
      <c r="BA39" s="226">
        <f xml:space="preserve"> InpR!BA$41</f>
        <v>0</v>
      </c>
      <c r="BB39" s="226">
        <f xml:space="preserve"> InpR!BB$41</f>
        <v>0</v>
      </c>
      <c r="BC39" s="226">
        <f xml:space="preserve"> InpR!BC$41</f>
        <v>0</v>
      </c>
      <c r="BD39" s="226">
        <f xml:space="preserve"> InpR!BD$41</f>
        <v>0</v>
      </c>
      <c r="BE39" s="226">
        <f xml:space="preserve"> InpR!BE$41</f>
        <v>0</v>
      </c>
      <c r="BF39" s="226">
        <f xml:space="preserve"> InpR!BF$41</f>
        <v>0</v>
      </c>
      <c r="BG39" s="226">
        <f xml:space="preserve"> InpR!BG$41</f>
        <v>0</v>
      </c>
      <c r="BH39" s="226">
        <f xml:space="preserve"> InpR!BH$41</f>
        <v>0</v>
      </c>
      <c r="BI39" s="226">
        <f xml:space="preserve"> InpR!BI$41</f>
        <v>0</v>
      </c>
    </row>
    <row r="40" spans="1:61">
      <c r="A40" s="463"/>
      <c r="B40" s="464"/>
      <c r="C40" s="464"/>
      <c r="D40" s="465"/>
      <c r="E40" s="226" t="str">
        <f xml:space="preserve"> InpR!E$42</f>
        <v>Last year to include in cap calculation</v>
      </c>
      <c r="F40" s="215">
        <f xml:space="preserve"> InpR!F$42</f>
        <v>2025</v>
      </c>
      <c r="G40" s="226" t="str">
        <f xml:space="preserve"> InpR!G$42</f>
        <v>Year</v>
      </c>
      <c r="H40" s="226">
        <f xml:space="preserve"> InpR!H$42</f>
        <v>0</v>
      </c>
      <c r="I40" s="226">
        <f xml:space="preserve"> InpR!I$42</f>
        <v>0</v>
      </c>
      <c r="J40" s="226">
        <f xml:space="preserve"> InpR!J$42</f>
        <v>0</v>
      </c>
      <c r="K40" s="226">
        <f xml:space="preserve"> InpR!K$42</f>
        <v>0</v>
      </c>
      <c r="L40" s="226">
        <f xml:space="preserve"> InpR!L$42</f>
        <v>0</v>
      </c>
      <c r="M40" s="226">
        <f xml:space="preserve"> InpR!M$42</f>
        <v>0</v>
      </c>
      <c r="N40" s="226">
        <f xml:space="preserve"> InpR!N$42</f>
        <v>0</v>
      </c>
      <c r="O40" s="226">
        <f xml:space="preserve"> InpR!O$42</f>
        <v>0</v>
      </c>
      <c r="P40" s="226">
        <f xml:space="preserve"> InpR!P$42</f>
        <v>0</v>
      </c>
      <c r="Q40" s="226">
        <f xml:space="preserve"> InpR!Q$42</f>
        <v>0</v>
      </c>
      <c r="R40" s="226">
        <f xml:space="preserve"> InpR!R$42</f>
        <v>0</v>
      </c>
      <c r="S40" s="226">
        <f xml:space="preserve"> InpR!S$42</f>
        <v>0</v>
      </c>
      <c r="T40" s="226">
        <f xml:space="preserve"> InpR!T$42</f>
        <v>0</v>
      </c>
      <c r="U40" s="226">
        <f xml:space="preserve"> InpR!U$42</f>
        <v>0</v>
      </c>
      <c r="V40" s="226">
        <f xml:space="preserve"> InpR!V$42</f>
        <v>0</v>
      </c>
      <c r="W40" s="226">
        <f xml:space="preserve"> InpR!W$42</f>
        <v>0</v>
      </c>
      <c r="X40" s="226">
        <f xml:space="preserve"> InpR!X$42</f>
        <v>0</v>
      </c>
      <c r="Y40" s="226">
        <f xml:space="preserve"> InpR!Y$42</f>
        <v>0</v>
      </c>
      <c r="Z40" s="226">
        <f xml:space="preserve"> InpR!Z$42</f>
        <v>0</v>
      </c>
      <c r="AA40" s="226">
        <f xml:space="preserve"> InpR!AA$42</f>
        <v>0</v>
      </c>
      <c r="AB40" s="226">
        <f xml:space="preserve"> InpR!AB$42</f>
        <v>0</v>
      </c>
      <c r="AC40" s="226">
        <f xml:space="preserve"> InpR!AC$42</f>
        <v>0</v>
      </c>
      <c r="AD40" s="226">
        <f xml:space="preserve"> InpR!AD$42</f>
        <v>0</v>
      </c>
      <c r="AE40" s="226">
        <f xml:space="preserve"> InpR!AE$42</f>
        <v>0</v>
      </c>
      <c r="AF40" s="226">
        <f xml:space="preserve"> InpR!AF$42</f>
        <v>0</v>
      </c>
      <c r="AG40" s="226">
        <f xml:space="preserve"> InpR!AG$42</f>
        <v>0</v>
      </c>
      <c r="AH40" s="226">
        <f xml:space="preserve"> InpR!AH$42</f>
        <v>0</v>
      </c>
      <c r="AI40" s="226">
        <f xml:space="preserve"> InpR!AI$42</f>
        <v>0</v>
      </c>
      <c r="AJ40" s="226">
        <f xml:space="preserve"> InpR!AJ$42</f>
        <v>0</v>
      </c>
      <c r="AK40" s="226">
        <f xml:space="preserve"> InpR!AK$42</f>
        <v>0</v>
      </c>
      <c r="AL40" s="226">
        <f xml:space="preserve"> InpR!AL$42</f>
        <v>0</v>
      </c>
      <c r="AM40" s="226">
        <f xml:space="preserve"> InpR!AM$42</f>
        <v>0</v>
      </c>
      <c r="AN40" s="226">
        <f xml:space="preserve"> InpR!AN$42</f>
        <v>0</v>
      </c>
      <c r="AO40" s="226">
        <f xml:space="preserve"> InpR!AO$42</f>
        <v>0</v>
      </c>
      <c r="AP40" s="226">
        <f xml:space="preserve"> InpR!AP$42</f>
        <v>0</v>
      </c>
      <c r="AQ40" s="226">
        <f xml:space="preserve"> InpR!AQ$42</f>
        <v>0</v>
      </c>
      <c r="AR40" s="226">
        <f xml:space="preserve"> InpR!AR$42</f>
        <v>0</v>
      </c>
      <c r="AS40" s="226">
        <f xml:space="preserve"> InpR!AS$42</f>
        <v>0</v>
      </c>
      <c r="AT40" s="226">
        <f xml:space="preserve"> InpR!AT$42</f>
        <v>0</v>
      </c>
      <c r="AU40" s="226">
        <f xml:space="preserve"> InpR!AU$42</f>
        <v>0</v>
      </c>
      <c r="AV40" s="226">
        <f xml:space="preserve"> InpR!AV$42</f>
        <v>0</v>
      </c>
      <c r="AW40" s="226">
        <f xml:space="preserve"> InpR!AW$42</f>
        <v>0</v>
      </c>
      <c r="AX40" s="226">
        <f xml:space="preserve"> InpR!AX$42</f>
        <v>0</v>
      </c>
      <c r="AY40" s="226">
        <f xml:space="preserve"> InpR!AY$42</f>
        <v>0</v>
      </c>
      <c r="AZ40" s="226">
        <f xml:space="preserve"> InpR!AZ$42</f>
        <v>0</v>
      </c>
      <c r="BA40" s="226">
        <f xml:space="preserve"> InpR!BA$42</f>
        <v>0</v>
      </c>
      <c r="BB40" s="226">
        <f xml:space="preserve"> InpR!BB$42</f>
        <v>0</v>
      </c>
      <c r="BC40" s="226">
        <f xml:space="preserve"> InpR!BC$42</f>
        <v>0</v>
      </c>
      <c r="BD40" s="226">
        <f xml:space="preserve"> InpR!BD$42</f>
        <v>0</v>
      </c>
      <c r="BE40" s="226">
        <f xml:space="preserve"> InpR!BE$42</f>
        <v>0</v>
      </c>
      <c r="BF40" s="226">
        <f xml:space="preserve"> InpR!BF$42</f>
        <v>0</v>
      </c>
      <c r="BG40" s="226">
        <f xml:space="preserve"> InpR!BG$42</f>
        <v>0</v>
      </c>
      <c r="BH40" s="226">
        <f xml:space="preserve"> InpR!BH$42</f>
        <v>0</v>
      </c>
      <c r="BI40" s="226">
        <f xml:space="preserve"> InpR!BI$42</f>
        <v>0</v>
      </c>
    </row>
    <row r="41" spans="1:61">
      <c r="A41" s="469"/>
      <c r="B41" s="470"/>
      <c r="C41" s="470"/>
      <c r="D41" s="471"/>
      <c r="E41" s="462" t="str">
        <f xml:space="preserve"> Time!E$102</f>
        <v>Financial Year Ending</v>
      </c>
      <c r="F41" s="462">
        <f xml:space="preserve"> Time!F$102</f>
        <v>0</v>
      </c>
      <c r="G41" s="462" t="str">
        <f xml:space="preserve"> Time!G$102</f>
        <v xml:space="preserve">Year </v>
      </c>
      <c r="H41" s="462">
        <f xml:space="preserve"> Time!H$102</f>
        <v>0</v>
      </c>
      <c r="I41" s="472">
        <f xml:space="preserve"> Time!I$102</f>
        <v>0</v>
      </c>
      <c r="J41" s="229">
        <f xml:space="preserve"> Time!J$102</f>
        <v>2020</v>
      </c>
      <c r="K41" s="229">
        <f xml:space="preserve"> Time!K$102</f>
        <v>2021</v>
      </c>
      <c r="L41" s="229">
        <f xml:space="preserve"> Time!L$102</f>
        <v>2022</v>
      </c>
      <c r="M41" s="229">
        <f xml:space="preserve"> Time!M$102</f>
        <v>2023</v>
      </c>
      <c r="N41" s="229">
        <f xml:space="preserve"> Time!N$102</f>
        <v>2024</v>
      </c>
      <c r="O41" s="229">
        <f xml:space="preserve"> Time!O$102</f>
        <v>2025</v>
      </c>
      <c r="P41" s="229">
        <f xml:space="preserve"> Time!P$102</f>
        <v>2026</v>
      </c>
      <c r="Q41" s="229">
        <f xml:space="preserve"> Time!Q$102</f>
        <v>2027</v>
      </c>
      <c r="R41" s="229">
        <f xml:space="preserve"> Time!R$102</f>
        <v>2028</v>
      </c>
      <c r="S41" s="229">
        <f xml:space="preserve"> Time!S$102</f>
        <v>2029</v>
      </c>
      <c r="T41" s="229">
        <f xml:space="preserve"> Time!T$102</f>
        <v>2030</v>
      </c>
      <c r="U41" s="229">
        <f xml:space="preserve"> Time!U$102</f>
        <v>2031</v>
      </c>
      <c r="V41" s="229">
        <f xml:space="preserve"> Time!V$102</f>
        <v>2032</v>
      </c>
      <c r="W41" s="229">
        <f xml:space="preserve"> Time!W$102</f>
        <v>2033</v>
      </c>
      <c r="X41" s="229">
        <f xml:space="preserve"> Time!X$102</f>
        <v>2034</v>
      </c>
      <c r="Y41" s="229">
        <f xml:space="preserve"> Time!Y$102</f>
        <v>2035</v>
      </c>
      <c r="Z41" s="229">
        <f xml:space="preserve"> Time!Z$102</f>
        <v>2036</v>
      </c>
      <c r="AA41" s="229">
        <f xml:space="preserve"> Time!AA$102</f>
        <v>2037</v>
      </c>
      <c r="AB41" s="229">
        <f xml:space="preserve"> Time!AB$102</f>
        <v>2038</v>
      </c>
      <c r="AC41" s="229">
        <f xml:space="preserve"> Time!AC$102</f>
        <v>2039</v>
      </c>
      <c r="AD41" s="229">
        <f xml:space="preserve"> Time!AD$102</f>
        <v>2040</v>
      </c>
      <c r="AE41" s="229">
        <f xml:space="preserve"> Time!AE$102</f>
        <v>2041</v>
      </c>
      <c r="AF41" s="229">
        <f xml:space="preserve"> Time!AF$102</f>
        <v>2042</v>
      </c>
      <c r="AG41" s="229">
        <f xml:space="preserve"> Time!AG$102</f>
        <v>2043</v>
      </c>
      <c r="AH41" s="229">
        <f xml:space="preserve"> Time!AH$102</f>
        <v>2044</v>
      </c>
      <c r="AI41" s="229">
        <f xml:space="preserve"> Time!AI$102</f>
        <v>2045</v>
      </c>
      <c r="AJ41" s="229">
        <f xml:space="preserve"> Time!AJ$102</f>
        <v>2046</v>
      </c>
      <c r="AK41" s="229">
        <f xml:space="preserve"> Time!AK$102</f>
        <v>2047</v>
      </c>
      <c r="AL41" s="229">
        <f xml:space="preserve"> Time!AL$102</f>
        <v>2048</v>
      </c>
      <c r="AM41" s="229">
        <f xml:space="preserve"> Time!AM$102</f>
        <v>2049</v>
      </c>
      <c r="AN41" s="229">
        <f xml:space="preserve"> Time!AN$102</f>
        <v>2050</v>
      </c>
      <c r="AO41" s="229">
        <f xml:space="preserve"> Time!AO$102</f>
        <v>2051</v>
      </c>
      <c r="AP41" s="229">
        <f xml:space="preserve"> Time!AP$102</f>
        <v>2052</v>
      </c>
      <c r="AQ41" s="229">
        <f xml:space="preserve"> Time!AQ$102</f>
        <v>2053</v>
      </c>
      <c r="AR41" s="229">
        <f xml:space="preserve"> Time!AR$102</f>
        <v>2054</v>
      </c>
      <c r="AS41" s="229">
        <f xml:space="preserve"> Time!AS$102</f>
        <v>2055</v>
      </c>
      <c r="AT41" s="229">
        <f xml:space="preserve"> Time!AT$102</f>
        <v>2056</v>
      </c>
      <c r="AU41" s="229">
        <f xml:space="preserve"> Time!AU$102</f>
        <v>2057</v>
      </c>
      <c r="AV41" s="229">
        <f xml:space="preserve"> Time!AV$102</f>
        <v>2058</v>
      </c>
      <c r="AW41" s="229">
        <f xml:space="preserve"> Time!AW$102</f>
        <v>2059</v>
      </c>
      <c r="AX41" s="229">
        <f xml:space="preserve"> Time!AX$102</f>
        <v>2060</v>
      </c>
      <c r="AY41" s="229">
        <f xml:space="preserve"> Time!AY$102</f>
        <v>2061</v>
      </c>
      <c r="AZ41" s="229">
        <f xml:space="preserve"> Time!AZ$102</f>
        <v>2062</v>
      </c>
      <c r="BA41" s="229">
        <f xml:space="preserve"> Time!BA$102</f>
        <v>2063</v>
      </c>
      <c r="BB41" s="229">
        <f xml:space="preserve"> Time!BB$102</f>
        <v>2064</v>
      </c>
      <c r="BC41" s="229">
        <f xml:space="preserve"> Time!BC$102</f>
        <v>2065</v>
      </c>
      <c r="BD41" s="229">
        <f xml:space="preserve"> Time!BD$102</f>
        <v>2066</v>
      </c>
      <c r="BE41" s="229">
        <f xml:space="preserve"> Time!BE$102</f>
        <v>2067</v>
      </c>
      <c r="BF41" s="229">
        <f xml:space="preserve"> Time!BF$102</f>
        <v>2068</v>
      </c>
      <c r="BG41" s="229">
        <f xml:space="preserve"> Time!BG$102</f>
        <v>2069</v>
      </c>
      <c r="BH41" s="229">
        <f xml:space="preserve"> Time!BH$102</f>
        <v>2070</v>
      </c>
      <c r="BI41" s="229">
        <f xml:space="preserve"> Time!BI$102</f>
        <v>2071</v>
      </c>
    </row>
    <row r="42" spans="1:61">
      <c r="A42" s="473"/>
      <c r="B42" s="448"/>
      <c r="C42" s="448"/>
      <c r="D42" s="449"/>
      <c r="E42" s="474" t="s">
        <v>239</v>
      </c>
      <c r="F42" s="474"/>
      <c r="G42" s="152" t="s">
        <v>126</v>
      </c>
      <c r="H42" s="474"/>
      <c r="I42" s="475"/>
      <c r="J42" s="476" t="b">
        <f>AND( J41 &gt;= $F39, J41 &lt;= $F40)</f>
        <v>0</v>
      </c>
      <c r="K42" s="476" t="b">
        <f t="shared" ref="K42:BI42" si="10">AND( K41 &gt;= $F39, K41 &lt;= $F40)</f>
        <v>1</v>
      </c>
      <c r="L42" s="476" t="b">
        <f t="shared" si="10"/>
        <v>1</v>
      </c>
      <c r="M42" s="476" t="b">
        <f t="shared" si="10"/>
        <v>1</v>
      </c>
      <c r="N42" s="476" t="b">
        <f t="shared" si="10"/>
        <v>1</v>
      </c>
      <c r="O42" s="476" t="b">
        <f t="shared" si="10"/>
        <v>1</v>
      </c>
      <c r="P42" s="476" t="b">
        <f t="shared" si="10"/>
        <v>0</v>
      </c>
      <c r="Q42" s="476" t="b">
        <f t="shared" si="10"/>
        <v>0</v>
      </c>
      <c r="R42" s="476" t="b">
        <f t="shared" si="10"/>
        <v>0</v>
      </c>
      <c r="S42" s="476" t="b">
        <f t="shared" si="10"/>
        <v>0</v>
      </c>
      <c r="T42" s="476" t="b">
        <f t="shared" si="10"/>
        <v>0</v>
      </c>
      <c r="U42" s="476" t="b">
        <f t="shared" si="10"/>
        <v>0</v>
      </c>
      <c r="V42" s="476" t="b">
        <f t="shared" si="10"/>
        <v>0</v>
      </c>
      <c r="W42" s="476" t="b">
        <f t="shared" si="10"/>
        <v>0</v>
      </c>
      <c r="X42" s="476" t="b">
        <f t="shared" si="10"/>
        <v>0</v>
      </c>
      <c r="Y42" s="476" t="b">
        <f t="shared" si="10"/>
        <v>0</v>
      </c>
      <c r="Z42" s="476" t="b">
        <f t="shared" si="10"/>
        <v>0</v>
      </c>
      <c r="AA42" s="476" t="b">
        <f t="shared" si="10"/>
        <v>0</v>
      </c>
      <c r="AB42" s="476" t="b">
        <f t="shared" si="10"/>
        <v>0</v>
      </c>
      <c r="AC42" s="476" t="b">
        <f t="shared" si="10"/>
        <v>0</v>
      </c>
      <c r="AD42" s="476" t="b">
        <f t="shared" si="10"/>
        <v>0</v>
      </c>
      <c r="AE42" s="476" t="b">
        <f t="shared" si="10"/>
        <v>0</v>
      </c>
      <c r="AF42" s="476" t="b">
        <f t="shared" si="10"/>
        <v>0</v>
      </c>
      <c r="AG42" s="476" t="b">
        <f t="shared" si="10"/>
        <v>0</v>
      </c>
      <c r="AH42" s="476" t="b">
        <f t="shared" si="10"/>
        <v>0</v>
      </c>
      <c r="AI42" s="476" t="b">
        <f t="shared" si="10"/>
        <v>0</v>
      </c>
      <c r="AJ42" s="476" t="b">
        <f t="shared" si="10"/>
        <v>0</v>
      </c>
      <c r="AK42" s="476" t="b">
        <f t="shared" si="10"/>
        <v>0</v>
      </c>
      <c r="AL42" s="476" t="b">
        <f t="shared" si="10"/>
        <v>0</v>
      </c>
      <c r="AM42" s="476" t="b">
        <f t="shared" si="10"/>
        <v>0</v>
      </c>
      <c r="AN42" s="476" t="b">
        <f t="shared" si="10"/>
        <v>0</v>
      </c>
      <c r="AO42" s="476" t="b">
        <f t="shared" si="10"/>
        <v>0</v>
      </c>
      <c r="AP42" s="476" t="b">
        <f t="shared" si="10"/>
        <v>0</v>
      </c>
      <c r="AQ42" s="476" t="b">
        <f t="shared" si="10"/>
        <v>0</v>
      </c>
      <c r="AR42" s="476" t="b">
        <f t="shared" si="10"/>
        <v>0</v>
      </c>
      <c r="AS42" s="476" t="b">
        <f t="shared" si="10"/>
        <v>0</v>
      </c>
      <c r="AT42" s="476" t="b">
        <f t="shared" si="10"/>
        <v>0</v>
      </c>
      <c r="AU42" s="476" t="b">
        <f t="shared" si="10"/>
        <v>0</v>
      </c>
      <c r="AV42" s="476" t="b">
        <f t="shared" si="10"/>
        <v>0</v>
      </c>
      <c r="AW42" s="476" t="b">
        <f t="shared" si="10"/>
        <v>0</v>
      </c>
      <c r="AX42" s="476" t="b">
        <f t="shared" si="10"/>
        <v>0</v>
      </c>
      <c r="AY42" s="476" t="b">
        <f t="shared" si="10"/>
        <v>0</v>
      </c>
      <c r="AZ42" s="476" t="b">
        <f t="shared" si="10"/>
        <v>0</v>
      </c>
      <c r="BA42" s="476" t="b">
        <f t="shared" si="10"/>
        <v>0</v>
      </c>
      <c r="BB42" s="476" t="b">
        <f t="shared" si="10"/>
        <v>0</v>
      </c>
      <c r="BC42" s="476" t="b">
        <f t="shared" si="10"/>
        <v>0</v>
      </c>
      <c r="BD42" s="476" t="b">
        <f t="shared" si="10"/>
        <v>0</v>
      </c>
      <c r="BE42" s="476" t="b">
        <f t="shared" si="10"/>
        <v>0</v>
      </c>
      <c r="BF42" s="476" t="b">
        <f t="shared" si="10"/>
        <v>0</v>
      </c>
      <c r="BG42" s="476" t="b">
        <f t="shared" si="10"/>
        <v>0</v>
      </c>
      <c r="BH42" s="476" t="b">
        <f t="shared" si="10"/>
        <v>0</v>
      </c>
      <c r="BI42" s="476" t="b">
        <f t="shared" si="10"/>
        <v>0</v>
      </c>
    </row>
    <row r="43" spans="1:61">
      <c r="A43" s="473"/>
      <c r="B43" s="448"/>
      <c r="C43" s="448"/>
      <c r="D43" s="449"/>
      <c r="E43" s="474"/>
      <c r="F43" s="474"/>
      <c r="G43" s="474"/>
      <c r="H43" s="474"/>
      <c r="I43" s="475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6"/>
      <c r="BE43" s="476"/>
      <c r="BF43" s="476"/>
      <c r="BG43" s="476"/>
      <c r="BH43" s="476"/>
      <c r="BI43" s="476"/>
    </row>
    <row r="44" spans="1:61">
      <c r="A44" s="477"/>
      <c r="B44" s="478"/>
      <c r="C44" s="478"/>
      <c r="D44" s="479"/>
      <c r="E44" s="480" t="str">
        <f xml:space="preserve"> E$42</f>
        <v>Include in cap calculation for export 1</v>
      </c>
      <c r="F44" s="480">
        <f t="shared" ref="F44:BI44" si="11" xml:space="preserve"> F$42</f>
        <v>0</v>
      </c>
      <c r="G44" s="480" t="str">
        <f t="shared" si="11"/>
        <v>True/false</v>
      </c>
      <c r="H44" s="480">
        <f t="shared" si="11"/>
        <v>0</v>
      </c>
      <c r="I44" s="480">
        <f t="shared" si="11"/>
        <v>0</v>
      </c>
      <c r="J44" s="480" t="b">
        <f t="shared" si="11"/>
        <v>0</v>
      </c>
      <c r="K44" s="480" t="b">
        <f t="shared" si="11"/>
        <v>1</v>
      </c>
      <c r="L44" s="480" t="b">
        <f t="shared" si="11"/>
        <v>1</v>
      </c>
      <c r="M44" s="480" t="b">
        <f t="shared" si="11"/>
        <v>1</v>
      </c>
      <c r="N44" s="480" t="b">
        <f t="shared" si="11"/>
        <v>1</v>
      </c>
      <c r="O44" s="480" t="b">
        <f t="shared" si="11"/>
        <v>1</v>
      </c>
      <c r="P44" s="480" t="b">
        <f t="shared" si="11"/>
        <v>0</v>
      </c>
      <c r="Q44" s="480" t="b">
        <f t="shared" si="11"/>
        <v>0</v>
      </c>
      <c r="R44" s="480" t="b">
        <f t="shared" si="11"/>
        <v>0</v>
      </c>
      <c r="S44" s="480" t="b">
        <f t="shared" si="11"/>
        <v>0</v>
      </c>
      <c r="T44" s="480" t="b">
        <f t="shared" si="11"/>
        <v>0</v>
      </c>
      <c r="U44" s="480" t="b">
        <f t="shared" si="11"/>
        <v>0</v>
      </c>
      <c r="V44" s="480" t="b">
        <f t="shared" si="11"/>
        <v>0</v>
      </c>
      <c r="W44" s="480" t="b">
        <f t="shared" si="11"/>
        <v>0</v>
      </c>
      <c r="X44" s="480" t="b">
        <f t="shared" si="11"/>
        <v>0</v>
      </c>
      <c r="Y44" s="480" t="b">
        <f t="shared" si="11"/>
        <v>0</v>
      </c>
      <c r="Z44" s="480" t="b">
        <f t="shared" si="11"/>
        <v>0</v>
      </c>
      <c r="AA44" s="480" t="b">
        <f t="shared" si="11"/>
        <v>0</v>
      </c>
      <c r="AB44" s="480" t="b">
        <f t="shared" si="11"/>
        <v>0</v>
      </c>
      <c r="AC44" s="480" t="b">
        <f t="shared" si="11"/>
        <v>0</v>
      </c>
      <c r="AD44" s="480" t="b">
        <f t="shared" si="11"/>
        <v>0</v>
      </c>
      <c r="AE44" s="480" t="b">
        <f t="shared" si="11"/>
        <v>0</v>
      </c>
      <c r="AF44" s="480" t="b">
        <f t="shared" si="11"/>
        <v>0</v>
      </c>
      <c r="AG44" s="480" t="b">
        <f t="shared" si="11"/>
        <v>0</v>
      </c>
      <c r="AH44" s="480" t="b">
        <f t="shared" si="11"/>
        <v>0</v>
      </c>
      <c r="AI44" s="480" t="b">
        <f t="shared" si="11"/>
        <v>0</v>
      </c>
      <c r="AJ44" s="480" t="b">
        <f t="shared" si="11"/>
        <v>0</v>
      </c>
      <c r="AK44" s="480" t="b">
        <f t="shared" si="11"/>
        <v>0</v>
      </c>
      <c r="AL44" s="480" t="b">
        <f t="shared" si="11"/>
        <v>0</v>
      </c>
      <c r="AM44" s="480" t="b">
        <f t="shared" si="11"/>
        <v>0</v>
      </c>
      <c r="AN44" s="480" t="b">
        <f t="shared" si="11"/>
        <v>0</v>
      </c>
      <c r="AO44" s="480" t="b">
        <f t="shared" si="11"/>
        <v>0</v>
      </c>
      <c r="AP44" s="480" t="b">
        <f t="shared" si="11"/>
        <v>0</v>
      </c>
      <c r="AQ44" s="480" t="b">
        <f t="shared" si="11"/>
        <v>0</v>
      </c>
      <c r="AR44" s="480" t="b">
        <f t="shared" si="11"/>
        <v>0</v>
      </c>
      <c r="AS44" s="480" t="b">
        <f t="shared" si="11"/>
        <v>0</v>
      </c>
      <c r="AT44" s="480" t="b">
        <f t="shared" si="11"/>
        <v>0</v>
      </c>
      <c r="AU44" s="480" t="b">
        <f t="shared" si="11"/>
        <v>0</v>
      </c>
      <c r="AV44" s="480" t="b">
        <f t="shared" si="11"/>
        <v>0</v>
      </c>
      <c r="AW44" s="480" t="b">
        <f t="shared" si="11"/>
        <v>0</v>
      </c>
      <c r="AX44" s="480" t="b">
        <f t="shared" si="11"/>
        <v>0</v>
      </c>
      <c r="AY44" s="480" t="b">
        <f t="shared" si="11"/>
        <v>0</v>
      </c>
      <c r="AZ44" s="480" t="b">
        <f t="shared" si="11"/>
        <v>0</v>
      </c>
      <c r="BA44" s="480" t="b">
        <f t="shared" si="11"/>
        <v>0</v>
      </c>
      <c r="BB44" s="480" t="b">
        <f t="shared" si="11"/>
        <v>0</v>
      </c>
      <c r="BC44" s="480" t="b">
        <f t="shared" si="11"/>
        <v>0</v>
      </c>
      <c r="BD44" s="480" t="b">
        <f t="shared" si="11"/>
        <v>0</v>
      </c>
      <c r="BE44" s="480" t="b">
        <f t="shared" si="11"/>
        <v>0</v>
      </c>
      <c r="BF44" s="480" t="b">
        <f t="shared" si="11"/>
        <v>0</v>
      </c>
      <c r="BG44" s="480" t="b">
        <f t="shared" si="11"/>
        <v>0</v>
      </c>
      <c r="BH44" s="480" t="b">
        <f t="shared" si="11"/>
        <v>0</v>
      </c>
      <c r="BI44" s="480" t="b">
        <f t="shared" si="11"/>
        <v>0</v>
      </c>
    </row>
    <row r="45" spans="1:61">
      <c r="A45" s="482"/>
      <c r="B45" s="460"/>
      <c r="C45" s="460"/>
      <c r="D45" s="483"/>
      <c r="E45" s="216" t="str">
        <f xml:space="preserve"> E$28</f>
        <v>Discounted economic profit for export 1 (2017-18 FYA CPIH deflated)</v>
      </c>
      <c r="F45" s="216">
        <f t="shared" ref="F45:BI45" si="12" xml:space="preserve"> F$28</f>
        <v>0</v>
      </c>
      <c r="G45" s="216" t="str">
        <f t="shared" si="12"/>
        <v>£m</v>
      </c>
      <c r="H45" s="216">
        <f t="shared" si="12"/>
        <v>0</v>
      </c>
      <c r="I45" s="216">
        <f t="shared" si="12"/>
        <v>0</v>
      </c>
      <c r="J45" s="216">
        <f t="shared" si="12"/>
        <v>0</v>
      </c>
      <c r="K45" s="221">
        <f t="shared" si="12"/>
        <v>0</v>
      </c>
      <c r="L45" s="216">
        <f t="shared" si="12"/>
        <v>0</v>
      </c>
      <c r="M45" s="216">
        <f t="shared" si="12"/>
        <v>0</v>
      </c>
      <c r="N45" s="216">
        <f t="shared" si="12"/>
        <v>0</v>
      </c>
      <c r="O45" s="216">
        <f t="shared" si="12"/>
        <v>0</v>
      </c>
      <c r="P45" s="216">
        <f t="shared" si="12"/>
        <v>0</v>
      </c>
      <c r="Q45" s="216">
        <f t="shared" si="12"/>
        <v>0</v>
      </c>
      <c r="R45" s="216">
        <f t="shared" si="12"/>
        <v>0</v>
      </c>
      <c r="S45" s="216">
        <f t="shared" si="12"/>
        <v>0</v>
      </c>
      <c r="T45" s="216">
        <f t="shared" si="12"/>
        <v>0</v>
      </c>
      <c r="U45" s="216">
        <f t="shared" si="12"/>
        <v>0</v>
      </c>
      <c r="V45" s="216">
        <f t="shared" si="12"/>
        <v>0</v>
      </c>
      <c r="W45" s="216">
        <f t="shared" si="12"/>
        <v>0</v>
      </c>
      <c r="X45" s="216">
        <f t="shared" si="12"/>
        <v>0</v>
      </c>
      <c r="Y45" s="216">
        <f t="shared" si="12"/>
        <v>0</v>
      </c>
      <c r="Z45" s="216">
        <f t="shared" si="12"/>
        <v>0</v>
      </c>
      <c r="AA45" s="216">
        <f t="shared" si="12"/>
        <v>0</v>
      </c>
      <c r="AB45" s="216">
        <f t="shared" si="12"/>
        <v>0</v>
      </c>
      <c r="AC45" s="216">
        <f t="shared" si="12"/>
        <v>0</v>
      </c>
      <c r="AD45" s="216">
        <f t="shared" si="12"/>
        <v>0</v>
      </c>
      <c r="AE45" s="216">
        <f t="shared" si="12"/>
        <v>0</v>
      </c>
      <c r="AF45" s="216">
        <f t="shared" si="12"/>
        <v>0</v>
      </c>
      <c r="AG45" s="216">
        <f t="shared" si="12"/>
        <v>0</v>
      </c>
      <c r="AH45" s="216">
        <f t="shared" si="12"/>
        <v>0</v>
      </c>
      <c r="AI45" s="216">
        <f t="shared" si="12"/>
        <v>0</v>
      </c>
      <c r="AJ45" s="216">
        <f t="shared" si="12"/>
        <v>0</v>
      </c>
      <c r="AK45" s="216">
        <f t="shared" si="12"/>
        <v>0</v>
      </c>
      <c r="AL45" s="216">
        <f t="shared" si="12"/>
        <v>0</v>
      </c>
      <c r="AM45" s="216">
        <f t="shared" si="12"/>
        <v>0</v>
      </c>
      <c r="AN45" s="216">
        <f t="shared" si="12"/>
        <v>0</v>
      </c>
      <c r="AO45" s="216">
        <f t="shared" si="12"/>
        <v>0</v>
      </c>
      <c r="AP45" s="216">
        <f t="shared" si="12"/>
        <v>0</v>
      </c>
      <c r="AQ45" s="216">
        <f t="shared" si="12"/>
        <v>0</v>
      </c>
      <c r="AR45" s="216">
        <f t="shared" si="12"/>
        <v>0</v>
      </c>
      <c r="AS45" s="216">
        <f t="shared" si="12"/>
        <v>0</v>
      </c>
      <c r="AT45" s="216">
        <f t="shared" si="12"/>
        <v>0</v>
      </c>
      <c r="AU45" s="216">
        <f t="shared" si="12"/>
        <v>0</v>
      </c>
      <c r="AV45" s="216">
        <f t="shared" si="12"/>
        <v>0</v>
      </c>
      <c r="AW45" s="216">
        <f t="shared" si="12"/>
        <v>0</v>
      </c>
      <c r="AX45" s="216">
        <f t="shared" si="12"/>
        <v>0</v>
      </c>
      <c r="AY45" s="216">
        <f t="shared" si="12"/>
        <v>0</v>
      </c>
      <c r="AZ45" s="216">
        <f t="shared" si="12"/>
        <v>0</v>
      </c>
      <c r="BA45" s="216">
        <f t="shared" si="12"/>
        <v>0</v>
      </c>
      <c r="BB45" s="216">
        <f t="shared" si="12"/>
        <v>0</v>
      </c>
      <c r="BC45" s="216">
        <f t="shared" si="12"/>
        <v>0</v>
      </c>
      <c r="BD45" s="216">
        <f t="shared" si="12"/>
        <v>0</v>
      </c>
      <c r="BE45" s="216">
        <f t="shared" si="12"/>
        <v>0</v>
      </c>
      <c r="BF45" s="216">
        <f t="shared" si="12"/>
        <v>0</v>
      </c>
      <c r="BG45" s="216">
        <f t="shared" si="12"/>
        <v>0</v>
      </c>
      <c r="BH45" s="216">
        <f t="shared" si="12"/>
        <v>0</v>
      </c>
      <c r="BI45" s="216">
        <f t="shared" si="12"/>
        <v>0</v>
      </c>
    </row>
    <row r="46" spans="1:61">
      <c r="A46" s="450"/>
      <c r="B46" s="451"/>
      <c r="C46" s="451"/>
      <c r="D46" s="452"/>
      <c r="E46" s="221" t="s">
        <v>240</v>
      </c>
      <c r="F46" s="152"/>
      <c r="G46" s="152" t="s">
        <v>100</v>
      </c>
      <c r="H46" s="152">
        <f>+SUM(J46:BI46)</f>
        <v>0</v>
      </c>
      <c r="I46" s="221"/>
      <c r="J46" s="221">
        <f xml:space="preserve"> J44 * J45</f>
        <v>0</v>
      </c>
      <c r="K46" s="221">
        <f t="shared" ref="K46:BI46" si="13" xml:space="preserve"> K44 * K45</f>
        <v>0</v>
      </c>
      <c r="L46" s="221">
        <f t="shared" si="13"/>
        <v>0</v>
      </c>
      <c r="M46" s="221">
        <f t="shared" si="13"/>
        <v>0</v>
      </c>
      <c r="N46" s="221">
        <f t="shared" si="13"/>
        <v>0</v>
      </c>
      <c r="O46" s="221">
        <f t="shared" si="13"/>
        <v>0</v>
      </c>
      <c r="P46" s="221">
        <f t="shared" si="13"/>
        <v>0</v>
      </c>
      <c r="Q46" s="221">
        <f t="shared" si="13"/>
        <v>0</v>
      </c>
      <c r="R46" s="221">
        <f t="shared" si="13"/>
        <v>0</v>
      </c>
      <c r="S46" s="221">
        <f t="shared" si="13"/>
        <v>0</v>
      </c>
      <c r="T46" s="221">
        <f t="shared" si="13"/>
        <v>0</v>
      </c>
      <c r="U46" s="221">
        <f t="shared" si="13"/>
        <v>0</v>
      </c>
      <c r="V46" s="221">
        <f t="shared" si="13"/>
        <v>0</v>
      </c>
      <c r="W46" s="221">
        <f t="shared" si="13"/>
        <v>0</v>
      </c>
      <c r="X46" s="221">
        <f t="shared" si="13"/>
        <v>0</v>
      </c>
      <c r="Y46" s="221">
        <f t="shared" si="13"/>
        <v>0</v>
      </c>
      <c r="Z46" s="221">
        <f t="shared" si="13"/>
        <v>0</v>
      </c>
      <c r="AA46" s="221">
        <f t="shared" si="13"/>
        <v>0</v>
      </c>
      <c r="AB46" s="221">
        <f t="shared" si="13"/>
        <v>0</v>
      </c>
      <c r="AC46" s="221">
        <f t="shared" si="13"/>
        <v>0</v>
      </c>
      <c r="AD46" s="221">
        <f t="shared" si="13"/>
        <v>0</v>
      </c>
      <c r="AE46" s="221">
        <f t="shared" si="13"/>
        <v>0</v>
      </c>
      <c r="AF46" s="221">
        <f t="shared" si="13"/>
        <v>0</v>
      </c>
      <c r="AG46" s="221">
        <f t="shared" si="13"/>
        <v>0</v>
      </c>
      <c r="AH46" s="221">
        <f t="shared" si="13"/>
        <v>0</v>
      </c>
      <c r="AI46" s="221">
        <f t="shared" si="13"/>
        <v>0</v>
      </c>
      <c r="AJ46" s="221">
        <f t="shared" si="13"/>
        <v>0</v>
      </c>
      <c r="AK46" s="221">
        <f t="shared" si="13"/>
        <v>0</v>
      </c>
      <c r="AL46" s="221">
        <f t="shared" si="13"/>
        <v>0</v>
      </c>
      <c r="AM46" s="221">
        <f t="shared" si="13"/>
        <v>0</v>
      </c>
      <c r="AN46" s="221">
        <f t="shared" si="13"/>
        <v>0</v>
      </c>
      <c r="AO46" s="221">
        <f t="shared" si="13"/>
        <v>0</v>
      </c>
      <c r="AP46" s="221">
        <f t="shared" si="13"/>
        <v>0</v>
      </c>
      <c r="AQ46" s="221">
        <f t="shared" si="13"/>
        <v>0</v>
      </c>
      <c r="AR46" s="221">
        <f t="shared" si="13"/>
        <v>0</v>
      </c>
      <c r="AS46" s="221">
        <f t="shared" si="13"/>
        <v>0</v>
      </c>
      <c r="AT46" s="221">
        <f t="shared" si="13"/>
        <v>0</v>
      </c>
      <c r="AU46" s="221">
        <f t="shared" si="13"/>
        <v>0</v>
      </c>
      <c r="AV46" s="221">
        <f t="shared" si="13"/>
        <v>0</v>
      </c>
      <c r="AW46" s="221">
        <f t="shared" si="13"/>
        <v>0</v>
      </c>
      <c r="AX46" s="221">
        <f t="shared" si="13"/>
        <v>0</v>
      </c>
      <c r="AY46" s="221">
        <f t="shared" si="13"/>
        <v>0</v>
      </c>
      <c r="AZ46" s="221">
        <f t="shared" si="13"/>
        <v>0</v>
      </c>
      <c r="BA46" s="221">
        <f t="shared" si="13"/>
        <v>0</v>
      </c>
      <c r="BB46" s="221">
        <f t="shared" si="13"/>
        <v>0</v>
      </c>
      <c r="BC46" s="221">
        <f t="shared" si="13"/>
        <v>0</v>
      </c>
      <c r="BD46" s="221">
        <f t="shared" si="13"/>
        <v>0</v>
      </c>
      <c r="BE46" s="221">
        <f t="shared" si="13"/>
        <v>0</v>
      </c>
      <c r="BF46" s="221">
        <f t="shared" si="13"/>
        <v>0</v>
      </c>
      <c r="BG46" s="221">
        <f t="shared" si="13"/>
        <v>0</v>
      </c>
      <c r="BH46" s="221">
        <f t="shared" si="13"/>
        <v>0</v>
      </c>
      <c r="BI46" s="221">
        <f t="shared" si="13"/>
        <v>0</v>
      </c>
    </row>
    <row r="47" spans="1:61">
      <c r="A47" s="450"/>
      <c r="B47" s="451"/>
      <c r="C47" s="451"/>
      <c r="D47" s="452"/>
      <c r="E47" s="152"/>
      <c r="F47" s="152"/>
      <c r="G47" s="152"/>
      <c r="H47" s="152"/>
      <c r="I47" s="221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4"/>
      <c r="U47" s="154"/>
      <c r="V47" s="154"/>
      <c r="W47" s="154"/>
      <c r="X47" s="154"/>
      <c r="Y47" s="154"/>
      <c r="Z47" s="154"/>
      <c r="AA47" s="154"/>
      <c r="AB47" s="152"/>
      <c r="AC47" s="152"/>
      <c r="AD47" s="154"/>
      <c r="AE47" s="154"/>
      <c r="AF47" s="152"/>
      <c r="AG47" s="152"/>
      <c r="AH47" s="154"/>
      <c r="AI47" s="154"/>
      <c r="AJ47" s="152"/>
      <c r="AK47" s="152"/>
      <c r="AL47" s="154"/>
      <c r="AM47" s="154"/>
      <c r="AN47" s="152"/>
      <c r="AO47" s="152"/>
      <c r="AP47" s="154"/>
      <c r="AQ47" s="154"/>
      <c r="AR47" s="152"/>
      <c r="AS47" s="154"/>
      <c r="AT47" s="154"/>
      <c r="AU47" s="152"/>
      <c r="AV47" s="154"/>
      <c r="AW47" s="154"/>
      <c r="AX47" s="152"/>
      <c r="AY47" s="154"/>
      <c r="AZ47" s="154"/>
      <c r="BA47" s="152"/>
      <c r="BB47" s="154"/>
      <c r="BC47" s="154"/>
      <c r="BD47" s="152"/>
      <c r="BE47" s="154"/>
      <c r="BF47" s="154"/>
      <c r="BG47" s="152"/>
      <c r="BH47" s="154"/>
      <c r="BI47" s="154"/>
    </row>
    <row r="48" spans="1:61">
      <c r="A48" s="484"/>
      <c r="B48" s="485"/>
      <c r="C48" s="485"/>
      <c r="D48" s="486"/>
      <c r="E48" s="221" t="str">
        <f xml:space="preserve"> E$46</f>
        <v>Discounted economic profit for cap for export 1 (2017-18 FYA CPIH deflated)</v>
      </c>
      <c r="F48" s="221">
        <f t="shared" ref="F48:BI48" si="14" xml:space="preserve"> F$46</f>
        <v>0</v>
      </c>
      <c r="G48" s="221" t="str">
        <f t="shared" si="14"/>
        <v>£m</v>
      </c>
      <c r="H48" s="221">
        <f t="shared" si="14"/>
        <v>0</v>
      </c>
      <c r="I48" s="221">
        <f t="shared" si="14"/>
        <v>0</v>
      </c>
      <c r="J48" s="221">
        <f t="shared" si="14"/>
        <v>0</v>
      </c>
      <c r="K48" s="221">
        <f t="shared" si="14"/>
        <v>0</v>
      </c>
      <c r="L48" s="221">
        <f t="shared" si="14"/>
        <v>0</v>
      </c>
      <c r="M48" s="221">
        <f t="shared" si="14"/>
        <v>0</v>
      </c>
      <c r="N48" s="221">
        <f t="shared" si="14"/>
        <v>0</v>
      </c>
      <c r="O48" s="221">
        <f t="shared" si="14"/>
        <v>0</v>
      </c>
      <c r="P48" s="221">
        <f t="shared" si="14"/>
        <v>0</v>
      </c>
      <c r="Q48" s="221">
        <f t="shared" si="14"/>
        <v>0</v>
      </c>
      <c r="R48" s="221">
        <f t="shared" si="14"/>
        <v>0</v>
      </c>
      <c r="S48" s="221">
        <f t="shared" si="14"/>
        <v>0</v>
      </c>
      <c r="T48" s="221">
        <f t="shared" si="14"/>
        <v>0</v>
      </c>
      <c r="U48" s="221">
        <f t="shared" si="14"/>
        <v>0</v>
      </c>
      <c r="V48" s="221">
        <f t="shared" si="14"/>
        <v>0</v>
      </c>
      <c r="W48" s="221">
        <f t="shared" si="14"/>
        <v>0</v>
      </c>
      <c r="X48" s="221">
        <f t="shared" si="14"/>
        <v>0</v>
      </c>
      <c r="Y48" s="221">
        <f t="shared" si="14"/>
        <v>0</v>
      </c>
      <c r="Z48" s="221">
        <f t="shared" si="14"/>
        <v>0</v>
      </c>
      <c r="AA48" s="221">
        <f t="shared" si="14"/>
        <v>0</v>
      </c>
      <c r="AB48" s="221">
        <f t="shared" si="14"/>
        <v>0</v>
      </c>
      <c r="AC48" s="221">
        <f t="shared" si="14"/>
        <v>0</v>
      </c>
      <c r="AD48" s="221">
        <f t="shared" si="14"/>
        <v>0</v>
      </c>
      <c r="AE48" s="221">
        <f t="shared" si="14"/>
        <v>0</v>
      </c>
      <c r="AF48" s="221">
        <f t="shared" si="14"/>
        <v>0</v>
      </c>
      <c r="AG48" s="221">
        <f t="shared" si="14"/>
        <v>0</v>
      </c>
      <c r="AH48" s="221">
        <f t="shared" si="14"/>
        <v>0</v>
      </c>
      <c r="AI48" s="221">
        <f t="shared" si="14"/>
        <v>0</v>
      </c>
      <c r="AJ48" s="221">
        <f t="shared" si="14"/>
        <v>0</v>
      </c>
      <c r="AK48" s="221">
        <f t="shared" si="14"/>
        <v>0</v>
      </c>
      <c r="AL48" s="221">
        <f t="shared" si="14"/>
        <v>0</v>
      </c>
      <c r="AM48" s="221">
        <f t="shared" si="14"/>
        <v>0</v>
      </c>
      <c r="AN48" s="221">
        <f t="shared" si="14"/>
        <v>0</v>
      </c>
      <c r="AO48" s="221">
        <f t="shared" si="14"/>
        <v>0</v>
      </c>
      <c r="AP48" s="221">
        <f t="shared" si="14"/>
        <v>0</v>
      </c>
      <c r="AQ48" s="221">
        <f t="shared" si="14"/>
        <v>0</v>
      </c>
      <c r="AR48" s="221">
        <f t="shared" si="14"/>
        <v>0</v>
      </c>
      <c r="AS48" s="221">
        <f t="shared" si="14"/>
        <v>0</v>
      </c>
      <c r="AT48" s="221">
        <f t="shared" si="14"/>
        <v>0</v>
      </c>
      <c r="AU48" s="221">
        <f t="shared" si="14"/>
        <v>0</v>
      </c>
      <c r="AV48" s="221">
        <f t="shared" si="14"/>
        <v>0</v>
      </c>
      <c r="AW48" s="221">
        <f t="shared" si="14"/>
        <v>0</v>
      </c>
      <c r="AX48" s="221">
        <f t="shared" si="14"/>
        <v>0</v>
      </c>
      <c r="AY48" s="221">
        <f t="shared" si="14"/>
        <v>0</v>
      </c>
      <c r="AZ48" s="221">
        <f t="shared" si="14"/>
        <v>0</v>
      </c>
      <c r="BA48" s="221">
        <f t="shared" si="14"/>
        <v>0</v>
      </c>
      <c r="BB48" s="221">
        <f t="shared" si="14"/>
        <v>0</v>
      </c>
      <c r="BC48" s="221">
        <f t="shared" si="14"/>
        <v>0</v>
      </c>
      <c r="BD48" s="221">
        <f t="shared" si="14"/>
        <v>0</v>
      </c>
      <c r="BE48" s="221">
        <f t="shared" si="14"/>
        <v>0</v>
      </c>
      <c r="BF48" s="221">
        <f t="shared" si="14"/>
        <v>0</v>
      </c>
      <c r="BG48" s="221">
        <f t="shared" si="14"/>
        <v>0</v>
      </c>
      <c r="BH48" s="221">
        <f t="shared" si="14"/>
        <v>0</v>
      </c>
      <c r="BI48" s="221">
        <f t="shared" si="14"/>
        <v>0</v>
      </c>
    </row>
    <row r="49" spans="1:61">
      <c r="A49" s="450"/>
      <c r="B49" s="451"/>
      <c r="C49" s="451"/>
      <c r="D49" s="452"/>
      <c r="E49" s="216" t="s">
        <v>241</v>
      </c>
      <c r="F49" s="216">
        <f>SUM(J48:BI48)</f>
        <v>0</v>
      </c>
      <c r="G49" s="154" t="s">
        <v>100</v>
      </c>
      <c r="H49" s="152"/>
      <c r="I49" s="221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4"/>
      <c r="U49" s="154"/>
      <c r="V49" s="154"/>
      <c r="W49" s="154"/>
      <c r="X49" s="154"/>
      <c r="Y49" s="154"/>
      <c r="Z49" s="154"/>
      <c r="AA49" s="154"/>
      <c r="AB49" s="152"/>
      <c r="AC49" s="152"/>
      <c r="AD49" s="154"/>
      <c r="AE49" s="154"/>
      <c r="AF49" s="152"/>
      <c r="AG49" s="152"/>
      <c r="AH49" s="154"/>
      <c r="AI49" s="154"/>
      <c r="AJ49" s="152"/>
      <c r="AK49" s="152"/>
      <c r="AL49" s="154"/>
      <c r="AM49" s="154"/>
      <c r="AN49" s="152"/>
      <c r="AO49" s="152"/>
      <c r="AP49" s="154"/>
      <c r="AQ49" s="154"/>
      <c r="AR49" s="152"/>
      <c r="AS49" s="154"/>
      <c r="AT49" s="154"/>
      <c r="AU49" s="152"/>
      <c r="AV49" s="154"/>
      <c r="AW49" s="154"/>
      <c r="AX49" s="152"/>
      <c r="AY49" s="154"/>
      <c r="AZ49" s="154"/>
      <c r="BA49" s="152"/>
      <c r="BB49" s="154"/>
      <c r="BC49" s="154"/>
      <c r="BD49" s="152"/>
      <c r="BE49" s="154"/>
      <c r="BF49" s="154"/>
      <c r="BG49" s="152"/>
      <c r="BH49" s="154"/>
      <c r="BI49" s="154"/>
    </row>
    <row r="50" spans="1:61">
      <c r="A50" s="450"/>
      <c r="B50" s="451"/>
      <c r="C50" s="451"/>
      <c r="D50" s="452"/>
      <c r="E50" s="152"/>
      <c r="F50" s="154"/>
      <c r="G50" s="152"/>
      <c r="H50" s="152"/>
      <c r="I50" s="221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4"/>
      <c r="U50" s="154"/>
      <c r="V50" s="154"/>
      <c r="W50" s="154"/>
      <c r="X50" s="154"/>
      <c r="Y50" s="154"/>
      <c r="Z50" s="154"/>
      <c r="AA50" s="154"/>
      <c r="AB50" s="152"/>
      <c r="AC50" s="152"/>
      <c r="AD50" s="154"/>
      <c r="AE50" s="154"/>
      <c r="AF50" s="152"/>
      <c r="AG50" s="152"/>
      <c r="AH50" s="154"/>
      <c r="AI50" s="154"/>
      <c r="AJ50" s="152"/>
      <c r="AK50" s="152"/>
      <c r="AL50" s="154"/>
      <c r="AM50" s="154"/>
      <c r="AN50" s="152"/>
      <c r="AO50" s="152"/>
      <c r="AP50" s="154"/>
      <c r="AQ50" s="154"/>
      <c r="AR50" s="152"/>
      <c r="AS50" s="154"/>
      <c r="AT50" s="154"/>
      <c r="AU50" s="152"/>
      <c r="AV50" s="154"/>
      <c r="AW50" s="154"/>
      <c r="AX50" s="152"/>
      <c r="AY50" s="154"/>
      <c r="AZ50" s="154"/>
      <c r="BA50" s="152"/>
      <c r="BB50" s="154"/>
      <c r="BC50" s="154"/>
      <c r="BD50" s="152"/>
      <c r="BE50" s="154"/>
      <c r="BF50" s="154"/>
      <c r="BG50" s="152"/>
      <c r="BH50" s="154"/>
      <c r="BI50" s="154"/>
    </row>
    <row r="51" spans="1:61">
      <c r="A51" s="450"/>
      <c r="B51" s="451"/>
      <c r="C51" s="451"/>
      <c r="D51" s="452"/>
      <c r="E51" s="221" t="str">
        <f xml:space="preserve"> E$35</f>
        <v>50% of NPV of economic profit for export 1 (2017-18 FYA CPIH deflated)</v>
      </c>
      <c r="F51" s="221">
        <f t="shared" ref="F51:BI51" si="15" xml:space="preserve"> F$35</f>
        <v>0</v>
      </c>
      <c r="G51" s="221" t="str">
        <f t="shared" si="15"/>
        <v>£m</v>
      </c>
      <c r="H51" s="221">
        <f t="shared" si="15"/>
        <v>0</v>
      </c>
      <c r="I51" s="221">
        <f t="shared" si="15"/>
        <v>0</v>
      </c>
      <c r="J51" s="221">
        <f t="shared" si="15"/>
        <v>0</v>
      </c>
      <c r="K51" s="221">
        <f t="shared" si="15"/>
        <v>0</v>
      </c>
      <c r="L51" s="221">
        <f t="shared" si="15"/>
        <v>0</v>
      </c>
      <c r="M51" s="221">
        <f t="shared" si="15"/>
        <v>0</v>
      </c>
      <c r="N51" s="221">
        <f t="shared" si="15"/>
        <v>0</v>
      </c>
      <c r="O51" s="221">
        <f t="shared" si="15"/>
        <v>0</v>
      </c>
      <c r="P51" s="221">
        <f t="shared" si="15"/>
        <v>0</v>
      </c>
      <c r="Q51" s="221">
        <f t="shared" si="15"/>
        <v>0</v>
      </c>
      <c r="R51" s="221">
        <f t="shared" si="15"/>
        <v>0</v>
      </c>
      <c r="S51" s="221">
        <f t="shared" si="15"/>
        <v>0</v>
      </c>
      <c r="T51" s="221">
        <f t="shared" si="15"/>
        <v>0</v>
      </c>
      <c r="U51" s="221">
        <f t="shared" si="15"/>
        <v>0</v>
      </c>
      <c r="V51" s="221">
        <f t="shared" si="15"/>
        <v>0</v>
      </c>
      <c r="W51" s="221">
        <f t="shared" si="15"/>
        <v>0</v>
      </c>
      <c r="X51" s="221">
        <f t="shared" si="15"/>
        <v>0</v>
      </c>
      <c r="Y51" s="221">
        <f t="shared" si="15"/>
        <v>0</v>
      </c>
      <c r="Z51" s="221">
        <f t="shared" si="15"/>
        <v>0</v>
      </c>
      <c r="AA51" s="221">
        <f t="shared" si="15"/>
        <v>0</v>
      </c>
      <c r="AB51" s="221">
        <f t="shared" si="15"/>
        <v>0</v>
      </c>
      <c r="AC51" s="221">
        <f t="shared" si="15"/>
        <v>0</v>
      </c>
      <c r="AD51" s="221">
        <f t="shared" si="15"/>
        <v>0</v>
      </c>
      <c r="AE51" s="221">
        <f t="shared" si="15"/>
        <v>0</v>
      </c>
      <c r="AF51" s="221">
        <f t="shared" si="15"/>
        <v>0</v>
      </c>
      <c r="AG51" s="221">
        <f t="shared" si="15"/>
        <v>0</v>
      </c>
      <c r="AH51" s="221">
        <f t="shared" si="15"/>
        <v>0</v>
      </c>
      <c r="AI51" s="221">
        <f t="shared" si="15"/>
        <v>0</v>
      </c>
      <c r="AJ51" s="221">
        <f t="shared" si="15"/>
        <v>0</v>
      </c>
      <c r="AK51" s="221">
        <f t="shared" si="15"/>
        <v>0</v>
      </c>
      <c r="AL51" s="221">
        <f t="shared" si="15"/>
        <v>0</v>
      </c>
      <c r="AM51" s="221">
        <f t="shared" si="15"/>
        <v>0</v>
      </c>
      <c r="AN51" s="221">
        <f t="shared" si="15"/>
        <v>0</v>
      </c>
      <c r="AO51" s="221">
        <f t="shared" si="15"/>
        <v>0</v>
      </c>
      <c r="AP51" s="221">
        <f t="shared" si="15"/>
        <v>0</v>
      </c>
      <c r="AQ51" s="221">
        <f t="shared" si="15"/>
        <v>0</v>
      </c>
      <c r="AR51" s="221">
        <f t="shared" si="15"/>
        <v>0</v>
      </c>
      <c r="AS51" s="221">
        <f t="shared" si="15"/>
        <v>0</v>
      </c>
      <c r="AT51" s="221">
        <f t="shared" si="15"/>
        <v>0</v>
      </c>
      <c r="AU51" s="221">
        <f t="shared" si="15"/>
        <v>0</v>
      </c>
      <c r="AV51" s="221">
        <f t="shared" si="15"/>
        <v>0</v>
      </c>
      <c r="AW51" s="221">
        <f t="shared" si="15"/>
        <v>0</v>
      </c>
      <c r="AX51" s="221">
        <f t="shared" si="15"/>
        <v>0</v>
      </c>
      <c r="AY51" s="221">
        <f t="shared" si="15"/>
        <v>0</v>
      </c>
      <c r="AZ51" s="221">
        <f t="shared" si="15"/>
        <v>0</v>
      </c>
      <c r="BA51" s="221">
        <f t="shared" si="15"/>
        <v>0</v>
      </c>
      <c r="BB51" s="221">
        <f t="shared" si="15"/>
        <v>0</v>
      </c>
      <c r="BC51" s="221">
        <f t="shared" si="15"/>
        <v>0</v>
      </c>
      <c r="BD51" s="221">
        <f t="shared" si="15"/>
        <v>0</v>
      </c>
      <c r="BE51" s="221">
        <f t="shared" si="15"/>
        <v>0</v>
      </c>
      <c r="BF51" s="221">
        <f t="shared" si="15"/>
        <v>0</v>
      </c>
      <c r="BG51" s="221">
        <f t="shared" si="15"/>
        <v>0</v>
      </c>
      <c r="BH51" s="221">
        <f t="shared" si="15"/>
        <v>0</v>
      </c>
      <c r="BI51" s="221">
        <f t="shared" si="15"/>
        <v>0</v>
      </c>
    </row>
    <row r="52" spans="1:61">
      <c r="A52" s="450"/>
      <c r="B52" s="451"/>
      <c r="C52" s="451"/>
      <c r="D52" s="452"/>
      <c r="E52" s="221" t="str">
        <f xml:space="preserve"> E$49</f>
        <v>Total discounted economic profit for cap for export 1 (2017-18 FYA CPIH deflated)</v>
      </c>
      <c r="F52" s="221">
        <f t="shared" ref="F52:BI52" si="16" xml:space="preserve"> F$49</f>
        <v>0</v>
      </c>
      <c r="G52" s="221" t="str">
        <f t="shared" si="16"/>
        <v>£m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 t="shared" si="16"/>
        <v>0</v>
      </c>
      <c r="Q52" s="221">
        <f t="shared" si="16"/>
        <v>0</v>
      </c>
      <c r="R52" s="221">
        <f t="shared" si="16"/>
        <v>0</v>
      </c>
      <c r="S52" s="221">
        <f t="shared" si="16"/>
        <v>0</v>
      </c>
      <c r="T52" s="221">
        <f t="shared" si="16"/>
        <v>0</v>
      </c>
      <c r="U52" s="221">
        <f t="shared" si="16"/>
        <v>0</v>
      </c>
      <c r="V52" s="221">
        <f t="shared" si="16"/>
        <v>0</v>
      </c>
      <c r="W52" s="221">
        <f t="shared" si="16"/>
        <v>0</v>
      </c>
      <c r="X52" s="221">
        <f t="shared" si="16"/>
        <v>0</v>
      </c>
      <c r="Y52" s="221">
        <f t="shared" si="16"/>
        <v>0</v>
      </c>
      <c r="Z52" s="221">
        <f t="shared" si="16"/>
        <v>0</v>
      </c>
      <c r="AA52" s="221">
        <f t="shared" si="16"/>
        <v>0</v>
      </c>
      <c r="AB52" s="221">
        <f t="shared" si="16"/>
        <v>0</v>
      </c>
      <c r="AC52" s="221">
        <f t="shared" si="16"/>
        <v>0</v>
      </c>
      <c r="AD52" s="221">
        <f t="shared" si="16"/>
        <v>0</v>
      </c>
      <c r="AE52" s="221">
        <f t="shared" si="16"/>
        <v>0</v>
      </c>
      <c r="AF52" s="221">
        <f t="shared" si="16"/>
        <v>0</v>
      </c>
      <c r="AG52" s="221">
        <f t="shared" si="16"/>
        <v>0</v>
      </c>
      <c r="AH52" s="221">
        <f t="shared" si="16"/>
        <v>0</v>
      </c>
      <c r="AI52" s="221">
        <f t="shared" si="16"/>
        <v>0</v>
      </c>
      <c r="AJ52" s="221">
        <f t="shared" si="16"/>
        <v>0</v>
      </c>
      <c r="AK52" s="221">
        <f t="shared" si="16"/>
        <v>0</v>
      </c>
      <c r="AL52" s="221">
        <f t="shared" si="16"/>
        <v>0</v>
      </c>
      <c r="AM52" s="221">
        <f t="shared" si="16"/>
        <v>0</v>
      </c>
      <c r="AN52" s="221">
        <f t="shared" si="16"/>
        <v>0</v>
      </c>
      <c r="AO52" s="221">
        <f t="shared" si="16"/>
        <v>0</v>
      </c>
      <c r="AP52" s="221">
        <f t="shared" si="16"/>
        <v>0</v>
      </c>
      <c r="AQ52" s="221">
        <f t="shared" si="16"/>
        <v>0</v>
      </c>
      <c r="AR52" s="221">
        <f t="shared" si="16"/>
        <v>0</v>
      </c>
      <c r="AS52" s="221">
        <f t="shared" si="16"/>
        <v>0</v>
      </c>
      <c r="AT52" s="221">
        <f t="shared" si="16"/>
        <v>0</v>
      </c>
      <c r="AU52" s="221">
        <f t="shared" si="16"/>
        <v>0</v>
      </c>
      <c r="AV52" s="221">
        <f t="shared" si="16"/>
        <v>0</v>
      </c>
      <c r="AW52" s="221">
        <f t="shared" si="16"/>
        <v>0</v>
      </c>
      <c r="AX52" s="221">
        <f t="shared" si="16"/>
        <v>0</v>
      </c>
      <c r="AY52" s="221">
        <f t="shared" si="16"/>
        <v>0</v>
      </c>
      <c r="AZ52" s="221">
        <f t="shared" si="16"/>
        <v>0</v>
      </c>
      <c r="BA52" s="221">
        <f t="shared" si="16"/>
        <v>0</v>
      </c>
      <c r="BB52" s="221">
        <f t="shared" si="16"/>
        <v>0</v>
      </c>
      <c r="BC52" s="221">
        <f t="shared" si="16"/>
        <v>0</v>
      </c>
      <c r="BD52" s="221">
        <f t="shared" si="16"/>
        <v>0</v>
      </c>
      <c r="BE52" s="221">
        <f t="shared" si="16"/>
        <v>0</v>
      </c>
      <c r="BF52" s="221">
        <f t="shared" si="16"/>
        <v>0</v>
      </c>
      <c r="BG52" s="221">
        <f t="shared" si="16"/>
        <v>0</v>
      </c>
      <c r="BH52" s="221">
        <f t="shared" si="16"/>
        <v>0</v>
      </c>
      <c r="BI52" s="221">
        <f t="shared" si="16"/>
        <v>0</v>
      </c>
    </row>
    <row r="53" spans="1:61">
      <c r="A53" s="487"/>
      <c r="B53" s="488"/>
      <c r="C53" s="488"/>
      <c r="D53" s="489"/>
      <c r="E53" s="221" t="s">
        <v>242</v>
      </c>
      <c r="F53" s="152">
        <f xml:space="preserve"> MAX( MIN( F51, F52 ), 0 )</f>
        <v>0</v>
      </c>
      <c r="G53" s="221" t="s">
        <v>100</v>
      </c>
      <c r="H53" s="152"/>
      <c r="I53" s="221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4"/>
      <c r="U53" s="154"/>
      <c r="V53" s="154"/>
      <c r="W53" s="154"/>
      <c r="X53" s="154"/>
      <c r="Y53" s="154"/>
      <c r="Z53" s="154"/>
      <c r="AA53" s="154"/>
      <c r="AB53" s="152"/>
      <c r="AC53" s="152"/>
      <c r="AD53" s="154"/>
      <c r="AE53" s="154"/>
      <c r="AF53" s="152"/>
      <c r="AG53" s="152"/>
      <c r="AH53" s="154"/>
      <c r="AI53" s="154"/>
      <c r="AJ53" s="152"/>
      <c r="AK53" s="152"/>
      <c r="AL53" s="154"/>
      <c r="AM53" s="154"/>
      <c r="AN53" s="152"/>
      <c r="AO53" s="152"/>
      <c r="AP53" s="154"/>
      <c r="AQ53" s="154"/>
      <c r="AR53" s="152"/>
      <c r="AS53" s="154"/>
      <c r="AT53" s="154"/>
      <c r="AU53" s="152"/>
      <c r="AV53" s="154"/>
      <c r="AW53" s="154"/>
      <c r="AX53" s="152"/>
      <c r="AY53" s="154"/>
      <c r="AZ53" s="154"/>
      <c r="BA53" s="152"/>
      <c r="BB53" s="154"/>
      <c r="BC53" s="154"/>
      <c r="BD53" s="152"/>
      <c r="BE53" s="154"/>
      <c r="BF53" s="154"/>
      <c r="BG53" s="152"/>
      <c r="BH53" s="154"/>
      <c r="BI53" s="154"/>
    </row>
    <row r="54" spans="1:61">
      <c r="A54" s="450"/>
      <c r="B54" s="451"/>
      <c r="C54" s="451"/>
      <c r="D54" s="452"/>
      <c r="E54" s="459"/>
      <c r="F54" s="222"/>
      <c r="G54" s="459"/>
      <c r="H54" s="152"/>
      <c r="I54" s="221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4"/>
      <c r="U54" s="154"/>
      <c r="V54" s="154"/>
      <c r="W54" s="154"/>
      <c r="X54" s="154"/>
      <c r="Y54" s="154"/>
      <c r="Z54" s="154"/>
      <c r="AA54" s="154"/>
      <c r="AB54" s="152"/>
      <c r="AC54" s="152"/>
      <c r="AD54" s="154"/>
      <c r="AE54" s="154"/>
      <c r="AF54" s="152"/>
      <c r="AG54" s="152"/>
      <c r="AH54" s="154"/>
      <c r="AI54" s="154"/>
      <c r="AJ54" s="152"/>
      <c r="AK54" s="152"/>
      <c r="AL54" s="154"/>
      <c r="AM54" s="154"/>
      <c r="AN54" s="152"/>
      <c r="AO54" s="152"/>
      <c r="AP54" s="154"/>
      <c r="AQ54" s="154"/>
      <c r="AR54" s="152"/>
      <c r="AS54" s="154"/>
      <c r="AT54" s="154"/>
      <c r="AU54" s="152"/>
      <c r="AV54" s="154"/>
      <c r="AW54" s="154"/>
      <c r="AX54" s="152"/>
      <c r="AY54" s="154"/>
      <c r="AZ54" s="154"/>
      <c r="BA54" s="152"/>
      <c r="BB54" s="154"/>
      <c r="BC54" s="154"/>
      <c r="BD54" s="152"/>
      <c r="BE54" s="154"/>
      <c r="BF54" s="154"/>
      <c r="BG54" s="152"/>
      <c r="BH54" s="154"/>
      <c r="BI54" s="154"/>
    </row>
    <row r="55" spans="1:61">
      <c r="A55" s="450"/>
      <c r="B55" s="451"/>
      <c r="C55" s="451"/>
      <c r="D55" s="452"/>
      <c r="E55" s="221" t="str">
        <f xml:space="preserve"> E$35</f>
        <v>50% of NPV of economic profit for export 1 (2017-18 FYA CPIH deflated)</v>
      </c>
      <c r="F55" s="221">
        <f t="shared" ref="F55:BI55" si="17" xml:space="preserve"> F$35</f>
        <v>0</v>
      </c>
      <c r="G55" s="221" t="str">
        <f t="shared" si="17"/>
        <v>£m</v>
      </c>
      <c r="H55" s="221">
        <f t="shared" si="17"/>
        <v>0</v>
      </c>
      <c r="I55" s="221">
        <f t="shared" si="17"/>
        <v>0</v>
      </c>
      <c r="J55" s="221">
        <f t="shared" si="17"/>
        <v>0</v>
      </c>
      <c r="K55" s="221">
        <f t="shared" si="17"/>
        <v>0</v>
      </c>
      <c r="L55" s="221">
        <f t="shared" si="17"/>
        <v>0</v>
      </c>
      <c r="M55" s="221">
        <f t="shared" si="17"/>
        <v>0</v>
      </c>
      <c r="N55" s="221">
        <f t="shared" si="17"/>
        <v>0</v>
      </c>
      <c r="O55" s="221">
        <f t="shared" si="17"/>
        <v>0</v>
      </c>
      <c r="P55" s="221">
        <f t="shared" si="17"/>
        <v>0</v>
      </c>
      <c r="Q55" s="221">
        <f t="shared" si="17"/>
        <v>0</v>
      </c>
      <c r="R55" s="221">
        <f t="shared" si="17"/>
        <v>0</v>
      </c>
      <c r="S55" s="221">
        <f t="shared" si="17"/>
        <v>0</v>
      </c>
      <c r="T55" s="221">
        <f t="shared" si="17"/>
        <v>0</v>
      </c>
      <c r="U55" s="221">
        <f t="shared" si="17"/>
        <v>0</v>
      </c>
      <c r="V55" s="221">
        <f t="shared" si="17"/>
        <v>0</v>
      </c>
      <c r="W55" s="221">
        <f t="shared" si="17"/>
        <v>0</v>
      </c>
      <c r="X55" s="221">
        <f t="shared" si="17"/>
        <v>0</v>
      </c>
      <c r="Y55" s="221">
        <f t="shared" si="17"/>
        <v>0</v>
      </c>
      <c r="Z55" s="221">
        <f t="shared" si="17"/>
        <v>0</v>
      </c>
      <c r="AA55" s="221">
        <f t="shared" si="17"/>
        <v>0</v>
      </c>
      <c r="AB55" s="221">
        <f t="shared" si="17"/>
        <v>0</v>
      </c>
      <c r="AC55" s="221">
        <f t="shared" si="17"/>
        <v>0</v>
      </c>
      <c r="AD55" s="221">
        <f t="shared" si="17"/>
        <v>0</v>
      </c>
      <c r="AE55" s="221">
        <f t="shared" si="17"/>
        <v>0</v>
      </c>
      <c r="AF55" s="221">
        <f t="shared" si="17"/>
        <v>0</v>
      </c>
      <c r="AG55" s="221">
        <f t="shared" si="17"/>
        <v>0</v>
      </c>
      <c r="AH55" s="221">
        <f t="shared" si="17"/>
        <v>0</v>
      </c>
      <c r="AI55" s="221">
        <f t="shared" si="17"/>
        <v>0</v>
      </c>
      <c r="AJ55" s="221">
        <f t="shared" si="17"/>
        <v>0</v>
      </c>
      <c r="AK55" s="221">
        <f t="shared" si="17"/>
        <v>0</v>
      </c>
      <c r="AL55" s="221">
        <f t="shared" si="17"/>
        <v>0</v>
      </c>
      <c r="AM55" s="221">
        <f t="shared" si="17"/>
        <v>0</v>
      </c>
      <c r="AN55" s="221">
        <f t="shared" si="17"/>
        <v>0</v>
      </c>
      <c r="AO55" s="221">
        <f t="shared" si="17"/>
        <v>0</v>
      </c>
      <c r="AP55" s="221">
        <f t="shared" si="17"/>
        <v>0</v>
      </c>
      <c r="AQ55" s="221">
        <f t="shared" si="17"/>
        <v>0</v>
      </c>
      <c r="AR55" s="221">
        <f t="shared" si="17"/>
        <v>0</v>
      </c>
      <c r="AS55" s="221">
        <f t="shared" si="17"/>
        <v>0</v>
      </c>
      <c r="AT55" s="221">
        <f t="shared" si="17"/>
        <v>0</v>
      </c>
      <c r="AU55" s="221">
        <f t="shared" si="17"/>
        <v>0</v>
      </c>
      <c r="AV55" s="221">
        <f t="shared" si="17"/>
        <v>0</v>
      </c>
      <c r="AW55" s="221">
        <f t="shared" si="17"/>
        <v>0</v>
      </c>
      <c r="AX55" s="221">
        <f t="shared" si="17"/>
        <v>0</v>
      </c>
      <c r="AY55" s="221">
        <f t="shared" si="17"/>
        <v>0</v>
      </c>
      <c r="AZ55" s="221">
        <f t="shared" si="17"/>
        <v>0</v>
      </c>
      <c r="BA55" s="221">
        <f t="shared" si="17"/>
        <v>0</v>
      </c>
      <c r="BB55" s="221">
        <f t="shared" si="17"/>
        <v>0</v>
      </c>
      <c r="BC55" s="221">
        <f t="shared" si="17"/>
        <v>0</v>
      </c>
      <c r="BD55" s="221">
        <f t="shared" si="17"/>
        <v>0</v>
      </c>
      <c r="BE55" s="221">
        <f t="shared" si="17"/>
        <v>0</v>
      </c>
      <c r="BF55" s="221">
        <f t="shared" si="17"/>
        <v>0</v>
      </c>
      <c r="BG55" s="221">
        <f t="shared" si="17"/>
        <v>0</v>
      </c>
      <c r="BH55" s="221">
        <f t="shared" si="17"/>
        <v>0</v>
      </c>
      <c r="BI55" s="221">
        <f t="shared" si="17"/>
        <v>0</v>
      </c>
    </row>
    <row r="56" spans="1:61">
      <c r="A56" s="450"/>
      <c r="B56" s="451"/>
      <c r="C56" s="451"/>
      <c r="D56" s="452"/>
      <c r="E56" s="221" t="str">
        <f xml:space="preserve"> E$53</f>
        <v>Export incentive for export 1 to be paid at PR24 (2017-18 FYA CPIH deflated)</v>
      </c>
      <c r="F56" s="221">
        <f t="shared" ref="F56:BI56" si="18" xml:space="preserve"> F$53</f>
        <v>0</v>
      </c>
      <c r="G56" s="221" t="str">
        <f t="shared" si="18"/>
        <v>£m</v>
      </c>
      <c r="H56" s="221">
        <f t="shared" si="18"/>
        <v>0</v>
      </c>
      <c r="I56" s="221">
        <f t="shared" si="18"/>
        <v>0</v>
      </c>
      <c r="J56" s="221">
        <f t="shared" si="18"/>
        <v>0</v>
      </c>
      <c r="K56" s="221">
        <f t="shared" si="18"/>
        <v>0</v>
      </c>
      <c r="L56" s="221">
        <f t="shared" si="18"/>
        <v>0</v>
      </c>
      <c r="M56" s="221">
        <f t="shared" si="18"/>
        <v>0</v>
      </c>
      <c r="N56" s="221">
        <f t="shared" si="18"/>
        <v>0</v>
      </c>
      <c r="O56" s="221">
        <f t="shared" si="18"/>
        <v>0</v>
      </c>
      <c r="P56" s="221">
        <f t="shared" si="18"/>
        <v>0</v>
      </c>
      <c r="Q56" s="221">
        <f t="shared" si="18"/>
        <v>0</v>
      </c>
      <c r="R56" s="221">
        <f t="shared" si="18"/>
        <v>0</v>
      </c>
      <c r="S56" s="221">
        <f t="shared" si="18"/>
        <v>0</v>
      </c>
      <c r="T56" s="221">
        <f t="shared" si="18"/>
        <v>0</v>
      </c>
      <c r="U56" s="221">
        <f t="shared" si="18"/>
        <v>0</v>
      </c>
      <c r="V56" s="221">
        <f t="shared" si="18"/>
        <v>0</v>
      </c>
      <c r="W56" s="221">
        <f t="shared" si="18"/>
        <v>0</v>
      </c>
      <c r="X56" s="221">
        <f t="shared" si="18"/>
        <v>0</v>
      </c>
      <c r="Y56" s="221">
        <f t="shared" si="18"/>
        <v>0</v>
      </c>
      <c r="Z56" s="221">
        <f t="shared" si="18"/>
        <v>0</v>
      </c>
      <c r="AA56" s="221">
        <f t="shared" si="18"/>
        <v>0</v>
      </c>
      <c r="AB56" s="221">
        <f t="shared" si="18"/>
        <v>0</v>
      </c>
      <c r="AC56" s="221">
        <f t="shared" si="18"/>
        <v>0</v>
      </c>
      <c r="AD56" s="221">
        <f t="shared" si="18"/>
        <v>0</v>
      </c>
      <c r="AE56" s="221">
        <f t="shared" si="18"/>
        <v>0</v>
      </c>
      <c r="AF56" s="221">
        <f t="shared" si="18"/>
        <v>0</v>
      </c>
      <c r="AG56" s="221">
        <f t="shared" si="18"/>
        <v>0</v>
      </c>
      <c r="AH56" s="221">
        <f t="shared" si="18"/>
        <v>0</v>
      </c>
      <c r="AI56" s="221">
        <f t="shared" si="18"/>
        <v>0</v>
      </c>
      <c r="AJ56" s="221">
        <f t="shared" si="18"/>
        <v>0</v>
      </c>
      <c r="AK56" s="221">
        <f t="shared" si="18"/>
        <v>0</v>
      </c>
      <c r="AL56" s="221">
        <f t="shared" si="18"/>
        <v>0</v>
      </c>
      <c r="AM56" s="221">
        <f t="shared" si="18"/>
        <v>0</v>
      </c>
      <c r="AN56" s="221">
        <f t="shared" si="18"/>
        <v>0</v>
      </c>
      <c r="AO56" s="221">
        <f t="shared" si="18"/>
        <v>0</v>
      </c>
      <c r="AP56" s="221">
        <f t="shared" si="18"/>
        <v>0</v>
      </c>
      <c r="AQ56" s="221">
        <f t="shared" si="18"/>
        <v>0</v>
      </c>
      <c r="AR56" s="221">
        <f t="shared" si="18"/>
        <v>0</v>
      </c>
      <c r="AS56" s="221">
        <f t="shared" si="18"/>
        <v>0</v>
      </c>
      <c r="AT56" s="221">
        <f t="shared" si="18"/>
        <v>0</v>
      </c>
      <c r="AU56" s="221">
        <f t="shared" si="18"/>
        <v>0</v>
      </c>
      <c r="AV56" s="221">
        <f t="shared" si="18"/>
        <v>0</v>
      </c>
      <c r="AW56" s="221">
        <f t="shared" si="18"/>
        <v>0</v>
      </c>
      <c r="AX56" s="221">
        <f t="shared" si="18"/>
        <v>0</v>
      </c>
      <c r="AY56" s="221">
        <f t="shared" si="18"/>
        <v>0</v>
      </c>
      <c r="AZ56" s="221">
        <f t="shared" si="18"/>
        <v>0</v>
      </c>
      <c r="BA56" s="221">
        <f t="shared" si="18"/>
        <v>0</v>
      </c>
      <c r="BB56" s="221">
        <f t="shared" si="18"/>
        <v>0</v>
      </c>
      <c r="BC56" s="221">
        <f t="shared" si="18"/>
        <v>0</v>
      </c>
      <c r="BD56" s="221">
        <f t="shared" si="18"/>
        <v>0</v>
      </c>
      <c r="BE56" s="221">
        <f t="shared" si="18"/>
        <v>0</v>
      </c>
      <c r="BF56" s="221">
        <f t="shared" si="18"/>
        <v>0</v>
      </c>
      <c r="BG56" s="221">
        <f t="shared" si="18"/>
        <v>0</v>
      </c>
      <c r="BH56" s="221">
        <f t="shared" si="18"/>
        <v>0</v>
      </c>
      <c r="BI56" s="221">
        <f t="shared" si="18"/>
        <v>0</v>
      </c>
    </row>
    <row r="57" spans="1:61">
      <c r="A57" s="487"/>
      <c r="B57" s="488"/>
      <c r="C57" s="488"/>
      <c r="D57" s="489"/>
      <c r="E57" s="221" t="s">
        <v>243</v>
      </c>
      <c r="F57" s="152">
        <f xml:space="preserve"> MAX( 0, F55 - F56 )</f>
        <v>0</v>
      </c>
      <c r="G57" s="152" t="s">
        <v>100</v>
      </c>
      <c r="H57" s="152"/>
      <c r="I57" s="221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4"/>
      <c r="U57" s="154"/>
      <c r="V57" s="154"/>
      <c r="W57" s="154"/>
      <c r="X57" s="154"/>
      <c r="Y57" s="154"/>
      <c r="Z57" s="154"/>
      <c r="AA57" s="154"/>
      <c r="AB57" s="152"/>
      <c r="AC57" s="152"/>
      <c r="AD57" s="154"/>
      <c r="AE57" s="154"/>
      <c r="AF57" s="152"/>
      <c r="AG57" s="152"/>
      <c r="AH57" s="154"/>
      <c r="AI57" s="154"/>
      <c r="AJ57" s="152"/>
      <c r="AK57" s="152"/>
      <c r="AL57" s="154"/>
      <c r="AM57" s="154"/>
      <c r="AN57" s="152"/>
      <c r="AO57" s="152"/>
      <c r="AP57" s="154"/>
      <c r="AQ57" s="154"/>
      <c r="AR57" s="152"/>
      <c r="AS57" s="154"/>
      <c r="AT57" s="154"/>
      <c r="AU57" s="152"/>
      <c r="AV57" s="154"/>
      <c r="AW57" s="154"/>
      <c r="AX57" s="152"/>
      <c r="AY57" s="154"/>
      <c r="AZ57" s="154"/>
      <c r="BA57" s="152"/>
      <c r="BB57" s="154"/>
      <c r="BC57" s="154"/>
      <c r="BD57" s="152"/>
      <c r="BE57" s="154"/>
      <c r="BF57" s="154"/>
      <c r="BG57" s="152"/>
      <c r="BH57" s="154"/>
      <c r="BI57" s="154"/>
    </row>
    <row r="58" spans="1:61">
      <c r="A58" s="487"/>
      <c r="B58" s="488"/>
      <c r="C58" s="488"/>
      <c r="D58" s="489"/>
      <c r="E58" s="221"/>
      <c r="F58" s="152"/>
      <c r="G58" s="152"/>
      <c r="H58" s="152"/>
      <c r="I58" s="221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4"/>
      <c r="U58" s="154"/>
      <c r="V58" s="154"/>
      <c r="W58" s="154"/>
      <c r="X58" s="154"/>
      <c r="Y58" s="154"/>
      <c r="Z58" s="154"/>
      <c r="AA58" s="154"/>
      <c r="AB58" s="152"/>
      <c r="AC58" s="152"/>
      <c r="AD58" s="154"/>
      <c r="AE58" s="154"/>
      <c r="AF58" s="152"/>
      <c r="AG58" s="152"/>
      <c r="AH58" s="154"/>
      <c r="AI58" s="154"/>
      <c r="AJ58" s="152"/>
      <c r="AK58" s="152"/>
      <c r="AL58" s="154"/>
      <c r="AM58" s="154"/>
      <c r="AN58" s="152"/>
      <c r="AO58" s="152"/>
      <c r="AP58" s="154"/>
      <c r="AQ58" s="154"/>
      <c r="AR58" s="152"/>
      <c r="AS58" s="154"/>
      <c r="AT58" s="154"/>
      <c r="AU58" s="152"/>
      <c r="AV58" s="154"/>
      <c r="AW58" s="154"/>
      <c r="AX58" s="152"/>
      <c r="AY58" s="154"/>
      <c r="AZ58" s="154"/>
      <c r="BA58" s="152"/>
      <c r="BB58" s="154"/>
      <c r="BC58" s="154"/>
      <c r="BD58" s="152"/>
      <c r="BE58" s="154"/>
      <c r="BF58" s="154"/>
      <c r="BG58" s="152"/>
      <c r="BH58" s="154"/>
      <c r="BI58" s="154"/>
    </row>
    <row r="59" spans="1:61">
      <c r="A59" s="487"/>
      <c r="B59" s="488"/>
      <c r="C59" s="513" t="s">
        <v>244</v>
      </c>
      <c r="D59" s="489"/>
      <c r="E59" s="221"/>
      <c r="F59" s="152"/>
      <c r="G59" s="152"/>
      <c r="H59" s="152"/>
      <c r="I59" s="221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4"/>
      <c r="U59" s="154"/>
      <c r="V59" s="154"/>
      <c r="W59" s="154"/>
      <c r="X59" s="154"/>
      <c r="Y59" s="154"/>
      <c r="Z59" s="154"/>
      <c r="AA59" s="154"/>
      <c r="AB59" s="152"/>
      <c r="AC59" s="152"/>
      <c r="AD59" s="154"/>
      <c r="AE59" s="154"/>
      <c r="AF59" s="152"/>
      <c r="AG59" s="152"/>
      <c r="AH59" s="154"/>
      <c r="AI59" s="154"/>
      <c r="AJ59" s="152"/>
      <c r="AK59" s="152"/>
      <c r="AL59" s="154"/>
      <c r="AM59" s="154"/>
      <c r="AN59" s="152"/>
      <c r="AO59" s="152"/>
      <c r="AP59" s="154"/>
      <c r="AQ59" s="154"/>
      <c r="AR59" s="152"/>
      <c r="AS59" s="154"/>
      <c r="AT59" s="154"/>
      <c r="AU59" s="152"/>
      <c r="AV59" s="154"/>
      <c r="AW59" s="154"/>
      <c r="AX59" s="152"/>
      <c r="AY59" s="154"/>
      <c r="AZ59" s="154"/>
      <c r="BA59" s="152"/>
      <c r="BB59" s="154"/>
      <c r="BC59" s="154"/>
      <c r="BD59" s="152"/>
      <c r="BE59" s="154"/>
      <c r="BF59" s="154"/>
      <c r="BG59" s="152"/>
      <c r="BH59" s="154"/>
      <c r="BI59" s="154"/>
    </row>
    <row r="60" spans="1:61">
      <c r="A60" s="487"/>
      <c r="B60" s="488"/>
      <c r="C60" s="488"/>
      <c r="D60" s="489"/>
      <c r="E60" s="221"/>
      <c r="F60" s="152"/>
      <c r="G60" s="152"/>
      <c r="H60" s="152"/>
      <c r="I60" s="221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4"/>
      <c r="U60" s="154"/>
      <c r="V60" s="154"/>
      <c r="W60" s="154"/>
      <c r="X60" s="154"/>
      <c r="Y60" s="154"/>
      <c r="Z60" s="154"/>
      <c r="AA60" s="154"/>
      <c r="AB60" s="152"/>
      <c r="AC60" s="152"/>
      <c r="AD60" s="154"/>
      <c r="AE60" s="154"/>
      <c r="AF60" s="152"/>
      <c r="AG60" s="152"/>
      <c r="AH60" s="154"/>
      <c r="AI60" s="154"/>
      <c r="AJ60" s="152"/>
      <c r="AK60" s="152"/>
      <c r="AL60" s="154"/>
      <c r="AM60" s="154"/>
      <c r="AN60" s="152"/>
      <c r="AO60" s="152"/>
      <c r="AP60" s="154"/>
      <c r="AQ60" s="154"/>
      <c r="AR60" s="152"/>
      <c r="AS60" s="154"/>
      <c r="AT60" s="154"/>
      <c r="AU60" s="152"/>
      <c r="AV60" s="154"/>
      <c r="AW60" s="154"/>
      <c r="AX60" s="152"/>
      <c r="AY60" s="154"/>
      <c r="AZ60" s="154"/>
      <c r="BA60" s="152"/>
      <c r="BB60" s="154"/>
      <c r="BC60" s="154"/>
      <c r="BD60" s="152"/>
      <c r="BE60" s="154"/>
      <c r="BF60" s="154"/>
      <c r="BG60" s="152"/>
      <c r="BH60" s="154"/>
      <c r="BI60" s="154"/>
    </row>
    <row r="61" spans="1:61">
      <c r="A61" s="487"/>
      <c r="B61" s="488"/>
      <c r="C61" s="488"/>
      <c r="D61" s="489"/>
      <c r="E61" s="236" t="str">
        <f xml:space="preserve"> InpR!E$13</f>
        <v>Years for time value of money calculation</v>
      </c>
      <c r="F61" s="510">
        <f xml:space="preserve"> InpR!F$13</f>
        <v>0</v>
      </c>
      <c r="G61" s="206" t="str">
        <f xml:space="preserve"> InpR!G$13</f>
        <v>Years</v>
      </c>
      <c r="H61" s="494">
        <f xml:space="preserve"> InpR!H$13</f>
        <v>0</v>
      </c>
      <c r="I61" s="494">
        <f xml:space="preserve"> InpR!I$13</f>
        <v>0</v>
      </c>
      <c r="J61" s="510">
        <f xml:space="preserve"> InpR!J$13</f>
        <v>0</v>
      </c>
      <c r="K61" s="510">
        <f xml:space="preserve"> InpR!K$13</f>
        <v>5</v>
      </c>
      <c r="L61" s="510">
        <f xml:space="preserve"> InpR!L$13</f>
        <v>4</v>
      </c>
      <c r="M61" s="510">
        <f xml:space="preserve"> InpR!M$13</f>
        <v>3</v>
      </c>
      <c r="N61" s="510">
        <f xml:space="preserve"> InpR!N$13</f>
        <v>2</v>
      </c>
      <c r="O61" s="510">
        <f xml:space="preserve"> InpR!O$13</f>
        <v>1</v>
      </c>
      <c r="P61" s="510">
        <f xml:space="preserve"> InpR!P$13</f>
        <v>0</v>
      </c>
      <c r="Q61" s="510">
        <f xml:space="preserve"> InpR!Q$13</f>
        <v>0</v>
      </c>
      <c r="R61" s="510">
        <f xml:space="preserve"> InpR!R$13</f>
        <v>0</v>
      </c>
      <c r="S61" s="510">
        <f xml:space="preserve"> InpR!S$13</f>
        <v>0</v>
      </c>
      <c r="T61" s="512">
        <f xml:space="preserve"> InpR!T$13</f>
        <v>0</v>
      </c>
      <c r="U61" s="512">
        <f xml:space="preserve"> InpR!U$13</f>
        <v>0</v>
      </c>
      <c r="V61" s="512">
        <f xml:space="preserve"> InpR!V$13</f>
        <v>0</v>
      </c>
      <c r="W61" s="512">
        <f xml:space="preserve"> InpR!W$13</f>
        <v>0</v>
      </c>
      <c r="X61" s="512">
        <f xml:space="preserve"> InpR!X$13</f>
        <v>0</v>
      </c>
      <c r="Y61" s="512">
        <f xml:space="preserve"> InpR!Y$13</f>
        <v>0</v>
      </c>
      <c r="Z61" s="512">
        <f xml:space="preserve"> InpR!Z$13</f>
        <v>0</v>
      </c>
      <c r="AA61" s="512">
        <f xml:space="preserve"> InpR!AA$13</f>
        <v>0</v>
      </c>
      <c r="AB61" s="510">
        <f xml:space="preserve"> InpR!AB$13</f>
        <v>0</v>
      </c>
      <c r="AC61" s="510">
        <f xml:space="preserve"> InpR!AC$13</f>
        <v>0</v>
      </c>
      <c r="AD61" s="512">
        <f xml:space="preserve"> InpR!AD$13</f>
        <v>0</v>
      </c>
      <c r="AE61" s="512">
        <f xml:space="preserve"> InpR!AE$13</f>
        <v>0</v>
      </c>
      <c r="AF61" s="510">
        <f xml:space="preserve"> InpR!AF$13</f>
        <v>0</v>
      </c>
      <c r="AG61" s="510">
        <f xml:space="preserve"> InpR!AG$13</f>
        <v>0</v>
      </c>
      <c r="AH61" s="512">
        <f xml:space="preserve"> InpR!AH$13</f>
        <v>0</v>
      </c>
      <c r="AI61" s="512">
        <f xml:space="preserve"> InpR!AI$13</f>
        <v>0</v>
      </c>
      <c r="AJ61" s="510">
        <f xml:space="preserve"> InpR!AJ$13</f>
        <v>0</v>
      </c>
      <c r="AK61" s="510">
        <f xml:space="preserve"> InpR!AK$13</f>
        <v>0</v>
      </c>
      <c r="AL61" s="512">
        <f xml:space="preserve"> InpR!AL$13</f>
        <v>0</v>
      </c>
      <c r="AM61" s="512">
        <f xml:space="preserve"> InpR!AM$13</f>
        <v>0</v>
      </c>
      <c r="AN61" s="510">
        <f xml:space="preserve"> InpR!AN$13</f>
        <v>0</v>
      </c>
      <c r="AO61" s="510">
        <f xml:space="preserve"> InpR!AO$13</f>
        <v>0</v>
      </c>
      <c r="AP61" s="512">
        <f xml:space="preserve"> InpR!AP$13</f>
        <v>0</v>
      </c>
      <c r="AQ61" s="512">
        <f xml:space="preserve"> InpR!AQ$13</f>
        <v>0</v>
      </c>
      <c r="AR61" s="510">
        <f xml:space="preserve"> InpR!AR$13</f>
        <v>0</v>
      </c>
      <c r="AS61" s="512">
        <f xml:space="preserve"> InpR!AS$13</f>
        <v>0</v>
      </c>
      <c r="AT61" s="512">
        <f xml:space="preserve"> InpR!AT$13</f>
        <v>0</v>
      </c>
      <c r="AU61" s="510">
        <f xml:space="preserve"> InpR!AU$13</f>
        <v>0</v>
      </c>
      <c r="AV61" s="512">
        <f xml:space="preserve"> InpR!AV$13</f>
        <v>0</v>
      </c>
      <c r="AW61" s="512">
        <f xml:space="preserve"> InpR!AW$13</f>
        <v>0</v>
      </c>
      <c r="AX61" s="510">
        <f xml:space="preserve"> InpR!AX$13</f>
        <v>0</v>
      </c>
      <c r="AY61" s="512">
        <f xml:space="preserve"> InpR!AY$13</f>
        <v>0</v>
      </c>
      <c r="AZ61" s="512">
        <f xml:space="preserve"> InpR!AZ$13</f>
        <v>0</v>
      </c>
      <c r="BA61" s="510">
        <f xml:space="preserve"> InpR!BA$13</f>
        <v>0</v>
      </c>
      <c r="BB61" s="512">
        <f xml:space="preserve"> InpR!BB$13</f>
        <v>0</v>
      </c>
      <c r="BC61" s="512">
        <f xml:space="preserve"> InpR!BC$13</f>
        <v>0</v>
      </c>
      <c r="BD61" s="510">
        <f xml:space="preserve"> InpR!BD$13</f>
        <v>0</v>
      </c>
      <c r="BE61" s="512">
        <f xml:space="preserve"> InpR!BE$13</f>
        <v>0</v>
      </c>
      <c r="BF61" s="512">
        <f xml:space="preserve"> InpR!BF$13</f>
        <v>0</v>
      </c>
      <c r="BG61" s="510">
        <f xml:space="preserve"> InpR!BG$13</f>
        <v>0</v>
      </c>
      <c r="BH61" s="512">
        <f xml:space="preserve"> InpR!BH$13</f>
        <v>0</v>
      </c>
      <c r="BI61" s="512">
        <f xml:space="preserve"> InpR!BI$13</f>
        <v>0</v>
      </c>
    </row>
    <row r="62" spans="1:61">
      <c r="A62" s="221"/>
      <c r="B62" s="221"/>
      <c r="C62" s="221"/>
      <c r="D62" s="221"/>
      <c r="E62" s="221" t="str">
        <f xml:space="preserve"> E$53</f>
        <v>Export incentive for export 1 to be paid at PR24 (2017-18 FYA CPIH deflated)</v>
      </c>
      <c r="F62" s="221">
        <f t="shared" ref="F62:BI62" si="19" xml:space="preserve"> F$53</f>
        <v>0</v>
      </c>
      <c r="G62" s="221" t="str">
        <f t="shared" si="19"/>
        <v>£m</v>
      </c>
      <c r="H62" s="221">
        <f t="shared" si="19"/>
        <v>0</v>
      </c>
      <c r="I62" s="221">
        <f t="shared" si="19"/>
        <v>0</v>
      </c>
      <c r="J62" s="221">
        <f t="shared" si="19"/>
        <v>0</v>
      </c>
      <c r="K62" s="221">
        <f t="shared" si="19"/>
        <v>0</v>
      </c>
      <c r="L62" s="221">
        <f t="shared" si="19"/>
        <v>0</v>
      </c>
      <c r="M62" s="221">
        <f t="shared" si="19"/>
        <v>0</v>
      </c>
      <c r="N62" s="221">
        <f t="shared" si="19"/>
        <v>0</v>
      </c>
      <c r="O62" s="221">
        <f t="shared" si="19"/>
        <v>0</v>
      </c>
      <c r="P62" s="221">
        <f t="shared" si="19"/>
        <v>0</v>
      </c>
      <c r="Q62" s="221">
        <f t="shared" si="19"/>
        <v>0</v>
      </c>
      <c r="R62" s="221">
        <f t="shared" si="19"/>
        <v>0</v>
      </c>
      <c r="S62" s="221">
        <f t="shared" si="19"/>
        <v>0</v>
      </c>
      <c r="T62" s="221">
        <f t="shared" si="19"/>
        <v>0</v>
      </c>
      <c r="U62" s="221">
        <f t="shared" si="19"/>
        <v>0</v>
      </c>
      <c r="V62" s="221">
        <f t="shared" si="19"/>
        <v>0</v>
      </c>
      <c r="W62" s="221">
        <f t="shared" si="19"/>
        <v>0</v>
      </c>
      <c r="X62" s="221">
        <f t="shared" si="19"/>
        <v>0</v>
      </c>
      <c r="Y62" s="221">
        <f t="shared" si="19"/>
        <v>0</v>
      </c>
      <c r="Z62" s="221">
        <f t="shared" si="19"/>
        <v>0</v>
      </c>
      <c r="AA62" s="221">
        <f t="shared" si="19"/>
        <v>0</v>
      </c>
      <c r="AB62" s="221">
        <f t="shared" si="19"/>
        <v>0</v>
      </c>
      <c r="AC62" s="221">
        <f t="shared" si="19"/>
        <v>0</v>
      </c>
      <c r="AD62" s="221">
        <f t="shared" si="19"/>
        <v>0</v>
      </c>
      <c r="AE62" s="221">
        <f t="shared" si="19"/>
        <v>0</v>
      </c>
      <c r="AF62" s="221">
        <f t="shared" si="19"/>
        <v>0</v>
      </c>
      <c r="AG62" s="221">
        <f t="shared" si="19"/>
        <v>0</v>
      </c>
      <c r="AH62" s="221">
        <f t="shared" si="19"/>
        <v>0</v>
      </c>
      <c r="AI62" s="221">
        <f t="shared" si="19"/>
        <v>0</v>
      </c>
      <c r="AJ62" s="221">
        <f t="shared" si="19"/>
        <v>0</v>
      </c>
      <c r="AK62" s="221">
        <f t="shared" si="19"/>
        <v>0</v>
      </c>
      <c r="AL62" s="221">
        <f t="shared" si="19"/>
        <v>0</v>
      </c>
      <c r="AM62" s="221">
        <f t="shared" si="19"/>
        <v>0</v>
      </c>
      <c r="AN62" s="221">
        <f t="shared" si="19"/>
        <v>0</v>
      </c>
      <c r="AO62" s="221">
        <f t="shared" si="19"/>
        <v>0</v>
      </c>
      <c r="AP62" s="221">
        <f t="shared" si="19"/>
        <v>0</v>
      </c>
      <c r="AQ62" s="221">
        <f t="shared" si="19"/>
        <v>0</v>
      </c>
      <c r="AR62" s="221">
        <f t="shared" si="19"/>
        <v>0</v>
      </c>
      <c r="AS62" s="221">
        <f t="shared" si="19"/>
        <v>0</v>
      </c>
      <c r="AT62" s="221">
        <f t="shared" si="19"/>
        <v>0</v>
      </c>
      <c r="AU62" s="221">
        <f t="shared" si="19"/>
        <v>0</v>
      </c>
      <c r="AV62" s="221">
        <f t="shared" si="19"/>
        <v>0</v>
      </c>
      <c r="AW62" s="221">
        <f t="shared" si="19"/>
        <v>0</v>
      </c>
      <c r="AX62" s="221">
        <f t="shared" si="19"/>
        <v>0</v>
      </c>
      <c r="AY62" s="221">
        <f t="shared" si="19"/>
        <v>0</v>
      </c>
      <c r="AZ62" s="221">
        <f t="shared" si="19"/>
        <v>0</v>
      </c>
      <c r="BA62" s="221">
        <f t="shared" si="19"/>
        <v>0</v>
      </c>
      <c r="BB62" s="221">
        <f t="shared" si="19"/>
        <v>0</v>
      </c>
      <c r="BC62" s="221">
        <f t="shared" si="19"/>
        <v>0</v>
      </c>
      <c r="BD62" s="221">
        <f t="shared" si="19"/>
        <v>0</v>
      </c>
      <c r="BE62" s="221">
        <f t="shared" si="19"/>
        <v>0</v>
      </c>
      <c r="BF62" s="221">
        <f t="shared" si="19"/>
        <v>0</v>
      </c>
      <c r="BG62" s="221">
        <f t="shared" si="19"/>
        <v>0</v>
      </c>
      <c r="BH62" s="221">
        <f t="shared" si="19"/>
        <v>0</v>
      </c>
      <c r="BI62" s="221">
        <f t="shared" si="19"/>
        <v>0</v>
      </c>
    </row>
    <row r="63" spans="1:61">
      <c r="A63" s="487"/>
      <c r="B63" s="488"/>
      <c r="C63" s="488"/>
      <c r="D63" s="489"/>
      <c r="E63" s="236" t="str">
        <f xml:space="preserve"> InpR!E$21</f>
        <v>Discount rate</v>
      </c>
      <c r="F63" s="509">
        <f xml:space="preserve"> InpR!F$21</f>
        <v>0</v>
      </c>
      <c r="G63" s="206" t="str">
        <f xml:space="preserve"> InpR!G$21</f>
        <v>%</v>
      </c>
      <c r="H63" s="510">
        <f xml:space="preserve"> InpR!H$21</f>
        <v>0</v>
      </c>
      <c r="I63" s="511">
        <f xml:space="preserve"> InpR!I$21</f>
        <v>0</v>
      </c>
      <c r="J63" s="510">
        <f xml:space="preserve"> InpR!J$21</f>
        <v>0</v>
      </c>
      <c r="K63" s="510">
        <f xml:space="preserve"> InpR!K$21</f>
        <v>0</v>
      </c>
      <c r="L63" s="510">
        <f xml:space="preserve"> InpR!L$21</f>
        <v>0</v>
      </c>
      <c r="M63" s="510">
        <f xml:space="preserve"> InpR!M$21</f>
        <v>0</v>
      </c>
      <c r="N63" s="510">
        <f xml:space="preserve"> InpR!N$21</f>
        <v>0</v>
      </c>
      <c r="O63" s="510">
        <f xml:space="preserve"> InpR!O$21</f>
        <v>0</v>
      </c>
      <c r="P63" s="510">
        <f xml:space="preserve"> InpR!P$21</f>
        <v>0</v>
      </c>
      <c r="Q63" s="510">
        <f xml:space="preserve"> InpR!Q$21</f>
        <v>0</v>
      </c>
      <c r="R63" s="510">
        <f xml:space="preserve"> InpR!R$21</f>
        <v>0</v>
      </c>
      <c r="S63" s="510">
        <f xml:space="preserve"> InpR!S$21</f>
        <v>0</v>
      </c>
      <c r="T63" s="512">
        <f xml:space="preserve"> InpR!T$21</f>
        <v>0</v>
      </c>
      <c r="U63" s="512">
        <f xml:space="preserve"> InpR!U$21</f>
        <v>0</v>
      </c>
      <c r="V63" s="512">
        <f xml:space="preserve"> InpR!V$21</f>
        <v>0</v>
      </c>
      <c r="W63" s="512">
        <f xml:space="preserve"> InpR!W$21</f>
        <v>0</v>
      </c>
      <c r="X63" s="512">
        <f xml:space="preserve"> InpR!X$21</f>
        <v>0</v>
      </c>
      <c r="Y63" s="512">
        <f xml:space="preserve"> InpR!Y$21</f>
        <v>0</v>
      </c>
      <c r="Z63" s="512">
        <f xml:space="preserve"> InpR!Z$21</f>
        <v>0</v>
      </c>
      <c r="AA63" s="512">
        <f xml:space="preserve"> InpR!AA$21</f>
        <v>0</v>
      </c>
      <c r="AB63" s="510">
        <f xml:space="preserve"> InpR!AB$21</f>
        <v>0</v>
      </c>
      <c r="AC63" s="510">
        <f xml:space="preserve"> InpR!AC$21</f>
        <v>0</v>
      </c>
      <c r="AD63" s="512">
        <f xml:space="preserve"> InpR!AD$21</f>
        <v>0</v>
      </c>
      <c r="AE63" s="512">
        <f xml:space="preserve"> InpR!AE$21</f>
        <v>0</v>
      </c>
      <c r="AF63" s="510">
        <f xml:space="preserve"> InpR!AF$21</f>
        <v>0</v>
      </c>
      <c r="AG63" s="510">
        <f xml:space="preserve"> InpR!AG$21</f>
        <v>0</v>
      </c>
      <c r="AH63" s="512">
        <f xml:space="preserve"> InpR!AH$21</f>
        <v>0</v>
      </c>
      <c r="AI63" s="512">
        <f xml:space="preserve"> InpR!AI$21</f>
        <v>0</v>
      </c>
      <c r="AJ63" s="510">
        <f xml:space="preserve"> InpR!AJ$21</f>
        <v>0</v>
      </c>
      <c r="AK63" s="510">
        <f xml:space="preserve"> InpR!AK$21</f>
        <v>0</v>
      </c>
      <c r="AL63" s="512">
        <f xml:space="preserve"> InpR!AL$21</f>
        <v>0</v>
      </c>
      <c r="AM63" s="512">
        <f xml:space="preserve"> InpR!AM$21</f>
        <v>0</v>
      </c>
      <c r="AN63" s="510">
        <f xml:space="preserve"> InpR!AN$21</f>
        <v>0</v>
      </c>
      <c r="AO63" s="510">
        <f xml:space="preserve"> InpR!AO$21</f>
        <v>0</v>
      </c>
      <c r="AP63" s="512">
        <f xml:space="preserve"> InpR!AP$21</f>
        <v>0</v>
      </c>
      <c r="AQ63" s="512">
        <f xml:space="preserve"> InpR!AQ$21</f>
        <v>0</v>
      </c>
      <c r="AR63" s="510">
        <f xml:space="preserve"> InpR!AR$21</f>
        <v>0</v>
      </c>
      <c r="AS63" s="512">
        <f xml:space="preserve"> InpR!AS$21</f>
        <v>0</v>
      </c>
      <c r="AT63" s="512">
        <f xml:space="preserve"> InpR!AT$21</f>
        <v>0</v>
      </c>
      <c r="AU63" s="510">
        <f xml:space="preserve"> InpR!AU$21</f>
        <v>0</v>
      </c>
      <c r="AV63" s="512">
        <f xml:space="preserve"> InpR!AV$21</f>
        <v>0</v>
      </c>
      <c r="AW63" s="512">
        <f xml:space="preserve"> InpR!AW$21</f>
        <v>0</v>
      </c>
      <c r="AX63" s="510">
        <f xml:space="preserve"> InpR!AX$21</f>
        <v>0</v>
      </c>
      <c r="AY63" s="512">
        <f xml:space="preserve"> InpR!AY$21</f>
        <v>0</v>
      </c>
      <c r="AZ63" s="512">
        <f xml:space="preserve"> InpR!AZ$21</f>
        <v>0</v>
      </c>
      <c r="BA63" s="510">
        <f xml:space="preserve"> InpR!BA$21</f>
        <v>0</v>
      </c>
      <c r="BB63" s="512">
        <f xml:space="preserve"> InpR!BB$21</f>
        <v>0</v>
      </c>
      <c r="BC63" s="512">
        <f xml:space="preserve"> InpR!BC$21</f>
        <v>0</v>
      </c>
      <c r="BD63" s="510">
        <f xml:space="preserve"> InpR!BD$21</f>
        <v>0</v>
      </c>
      <c r="BE63" s="512">
        <f xml:space="preserve"> InpR!BE$21</f>
        <v>0</v>
      </c>
      <c r="BF63" s="512">
        <f xml:space="preserve"> InpR!BF$21</f>
        <v>0</v>
      </c>
      <c r="BG63" s="510">
        <f xml:space="preserve"> InpR!BG$21</f>
        <v>0</v>
      </c>
      <c r="BH63" s="512">
        <f xml:space="preserve"> InpR!BH$21</f>
        <v>0</v>
      </c>
      <c r="BI63" s="512">
        <f xml:space="preserve"> InpR!BI$21</f>
        <v>0</v>
      </c>
    </row>
    <row r="64" spans="1:61">
      <c r="A64" s="487"/>
      <c r="B64" s="488"/>
      <c r="C64" s="488"/>
      <c r="D64" s="489"/>
      <c r="E64" s="221" t="s">
        <v>245</v>
      </c>
      <c r="F64" s="152">
        <f xml:space="preserve"> F62 * ( 1 + F63 ) ^ L61</f>
        <v>0</v>
      </c>
      <c r="G64" s="152" t="s">
        <v>100</v>
      </c>
      <c r="H64" s="152"/>
      <c r="I64" s="221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4"/>
      <c r="U64" s="154"/>
      <c r="V64" s="154"/>
      <c r="W64" s="154"/>
      <c r="X64" s="154"/>
      <c r="Y64" s="154"/>
      <c r="Z64" s="154"/>
      <c r="AA64" s="154"/>
      <c r="AB64" s="152"/>
      <c r="AC64" s="152"/>
      <c r="AD64" s="154"/>
      <c r="AE64" s="154"/>
      <c r="AF64" s="152"/>
      <c r="AG64" s="152"/>
      <c r="AH64" s="154"/>
      <c r="AI64" s="154"/>
      <c r="AJ64" s="152"/>
      <c r="AK64" s="152"/>
      <c r="AL64" s="154"/>
      <c r="AM64" s="154"/>
      <c r="AN64" s="152"/>
      <c r="AO64" s="152"/>
      <c r="AP64" s="154"/>
      <c r="AQ64" s="154"/>
      <c r="AR64" s="152"/>
      <c r="AS64" s="154"/>
      <c r="AT64" s="154"/>
      <c r="AU64" s="152"/>
      <c r="AV64" s="154"/>
      <c r="AW64" s="154"/>
      <c r="AX64" s="152"/>
      <c r="AY64" s="154"/>
      <c r="AZ64" s="154"/>
      <c r="BA64" s="152"/>
      <c r="BB64" s="154"/>
      <c r="BC64" s="154"/>
      <c r="BD64" s="152"/>
      <c r="BE64" s="154"/>
      <c r="BF64" s="154"/>
      <c r="BG64" s="152"/>
      <c r="BH64" s="154"/>
      <c r="BI64" s="154"/>
    </row>
    <row r="65" spans="1:61">
      <c r="A65" s="487"/>
      <c r="B65" s="488"/>
      <c r="C65" s="488"/>
      <c r="D65" s="489"/>
      <c r="E65" s="221"/>
      <c r="F65" s="152"/>
      <c r="G65" s="152"/>
      <c r="H65" s="152"/>
      <c r="I65" s="221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4"/>
      <c r="U65" s="154"/>
      <c r="V65" s="154"/>
      <c r="W65" s="154"/>
      <c r="X65" s="154"/>
      <c r="Y65" s="154"/>
      <c r="Z65" s="154"/>
      <c r="AA65" s="154"/>
      <c r="AB65" s="152"/>
      <c r="AC65" s="152"/>
      <c r="AD65" s="154"/>
      <c r="AE65" s="154"/>
      <c r="AF65" s="152"/>
      <c r="AG65" s="152"/>
      <c r="AH65" s="154"/>
      <c r="AI65" s="154"/>
      <c r="AJ65" s="152"/>
      <c r="AK65" s="152"/>
      <c r="AL65" s="154"/>
      <c r="AM65" s="154"/>
      <c r="AN65" s="152"/>
      <c r="AO65" s="152"/>
      <c r="AP65" s="154"/>
      <c r="AQ65" s="154"/>
      <c r="AR65" s="152"/>
      <c r="AS65" s="154"/>
      <c r="AT65" s="154"/>
      <c r="AU65" s="152"/>
      <c r="AV65" s="154"/>
      <c r="AW65" s="154"/>
      <c r="AX65" s="152"/>
      <c r="AY65" s="154"/>
      <c r="AZ65" s="154"/>
      <c r="BA65" s="152"/>
      <c r="BB65" s="154"/>
      <c r="BC65" s="154"/>
      <c r="BD65" s="152"/>
      <c r="BE65" s="154"/>
      <c r="BF65" s="154"/>
      <c r="BG65" s="152"/>
      <c r="BH65" s="154"/>
      <c r="BI65" s="154"/>
    </row>
    <row r="66" spans="1:61">
      <c r="A66" s="487"/>
      <c r="B66" s="488"/>
      <c r="C66" s="488"/>
      <c r="D66" s="489"/>
      <c r="E66" s="236" t="str">
        <f xml:space="preserve"> InpR!E$13</f>
        <v>Years for time value of money calculation</v>
      </c>
      <c r="F66" s="510">
        <f xml:space="preserve"> InpR!F$13</f>
        <v>0</v>
      </c>
      <c r="G66" s="206" t="str">
        <f xml:space="preserve"> InpR!G$13</f>
        <v>Years</v>
      </c>
      <c r="H66" s="494">
        <f xml:space="preserve"> InpR!H$13</f>
        <v>0</v>
      </c>
      <c r="I66" s="494">
        <f xml:space="preserve"> InpR!I$13</f>
        <v>0</v>
      </c>
      <c r="J66" s="510">
        <f xml:space="preserve"> InpR!J$13</f>
        <v>0</v>
      </c>
      <c r="K66" s="510">
        <f xml:space="preserve"> InpR!K$13</f>
        <v>5</v>
      </c>
      <c r="L66" s="510">
        <f xml:space="preserve"> InpR!L$13</f>
        <v>4</v>
      </c>
      <c r="M66" s="510">
        <f xml:space="preserve"> InpR!M$13</f>
        <v>3</v>
      </c>
      <c r="N66" s="510">
        <f xml:space="preserve"> InpR!N$13</f>
        <v>2</v>
      </c>
      <c r="O66" s="510">
        <f xml:space="preserve"> InpR!O$13</f>
        <v>1</v>
      </c>
      <c r="P66" s="510">
        <f xml:space="preserve"> InpR!P$13</f>
        <v>0</v>
      </c>
      <c r="Q66" s="510">
        <f xml:space="preserve"> InpR!Q$13</f>
        <v>0</v>
      </c>
      <c r="R66" s="510">
        <f xml:space="preserve"> InpR!R$13</f>
        <v>0</v>
      </c>
      <c r="S66" s="510">
        <f xml:space="preserve"> InpR!S$13</f>
        <v>0</v>
      </c>
      <c r="T66" s="512">
        <f xml:space="preserve"> InpR!T$13</f>
        <v>0</v>
      </c>
      <c r="U66" s="512">
        <f xml:space="preserve"> InpR!U$13</f>
        <v>0</v>
      </c>
      <c r="V66" s="512">
        <f xml:space="preserve"> InpR!V$13</f>
        <v>0</v>
      </c>
      <c r="W66" s="512">
        <f xml:space="preserve"> InpR!W$13</f>
        <v>0</v>
      </c>
      <c r="X66" s="512">
        <f xml:space="preserve"> InpR!X$13</f>
        <v>0</v>
      </c>
      <c r="Y66" s="512">
        <f xml:space="preserve"> InpR!Y$13</f>
        <v>0</v>
      </c>
      <c r="Z66" s="512">
        <f xml:space="preserve"> InpR!Z$13</f>
        <v>0</v>
      </c>
      <c r="AA66" s="512">
        <f xml:space="preserve"> InpR!AA$13</f>
        <v>0</v>
      </c>
      <c r="AB66" s="510">
        <f xml:space="preserve"> InpR!AB$13</f>
        <v>0</v>
      </c>
      <c r="AC66" s="510">
        <f xml:space="preserve"> InpR!AC$13</f>
        <v>0</v>
      </c>
      <c r="AD66" s="512">
        <f xml:space="preserve"> InpR!AD$13</f>
        <v>0</v>
      </c>
      <c r="AE66" s="512">
        <f xml:space="preserve"> InpR!AE$13</f>
        <v>0</v>
      </c>
      <c r="AF66" s="510">
        <f xml:space="preserve"> InpR!AF$13</f>
        <v>0</v>
      </c>
      <c r="AG66" s="510">
        <f xml:space="preserve"> InpR!AG$13</f>
        <v>0</v>
      </c>
      <c r="AH66" s="512">
        <f xml:space="preserve"> InpR!AH$13</f>
        <v>0</v>
      </c>
      <c r="AI66" s="512">
        <f xml:space="preserve"> InpR!AI$13</f>
        <v>0</v>
      </c>
      <c r="AJ66" s="510">
        <f xml:space="preserve"> InpR!AJ$13</f>
        <v>0</v>
      </c>
      <c r="AK66" s="510">
        <f xml:space="preserve"> InpR!AK$13</f>
        <v>0</v>
      </c>
      <c r="AL66" s="512">
        <f xml:space="preserve"> InpR!AL$13</f>
        <v>0</v>
      </c>
      <c r="AM66" s="512">
        <f xml:space="preserve"> InpR!AM$13</f>
        <v>0</v>
      </c>
      <c r="AN66" s="510">
        <f xml:space="preserve"> InpR!AN$13</f>
        <v>0</v>
      </c>
      <c r="AO66" s="510">
        <f xml:space="preserve"> InpR!AO$13</f>
        <v>0</v>
      </c>
      <c r="AP66" s="512">
        <f xml:space="preserve"> InpR!AP$13</f>
        <v>0</v>
      </c>
      <c r="AQ66" s="512">
        <f xml:space="preserve"> InpR!AQ$13</f>
        <v>0</v>
      </c>
      <c r="AR66" s="510">
        <f xml:space="preserve"> InpR!AR$13</f>
        <v>0</v>
      </c>
      <c r="AS66" s="512">
        <f xml:space="preserve"> InpR!AS$13</f>
        <v>0</v>
      </c>
      <c r="AT66" s="512">
        <f xml:space="preserve"> InpR!AT$13</f>
        <v>0</v>
      </c>
      <c r="AU66" s="510">
        <f xml:space="preserve"> InpR!AU$13</f>
        <v>0</v>
      </c>
      <c r="AV66" s="512">
        <f xml:space="preserve"> InpR!AV$13</f>
        <v>0</v>
      </c>
      <c r="AW66" s="512">
        <f xml:space="preserve"> InpR!AW$13</f>
        <v>0</v>
      </c>
      <c r="AX66" s="510">
        <f xml:space="preserve"> InpR!AX$13</f>
        <v>0</v>
      </c>
      <c r="AY66" s="512">
        <f xml:space="preserve"> InpR!AY$13</f>
        <v>0</v>
      </c>
      <c r="AZ66" s="512">
        <f xml:space="preserve"> InpR!AZ$13</f>
        <v>0</v>
      </c>
      <c r="BA66" s="510">
        <f xml:space="preserve"> InpR!BA$13</f>
        <v>0</v>
      </c>
      <c r="BB66" s="512">
        <f xml:space="preserve"> InpR!BB$13</f>
        <v>0</v>
      </c>
      <c r="BC66" s="512">
        <f xml:space="preserve"> InpR!BC$13</f>
        <v>0</v>
      </c>
      <c r="BD66" s="510">
        <f xml:space="preserve"> InpR!BD$13</f>
        <v>0</v>
      </c>
      <c r="BE66" s="512">
        <f xml:space="preserve"> InpR!BE$13</f>
        <v>0</v>
      </c>
      <c r="BF66" s="512">
        <f xml:space="preserve"> InpR!BF$13</f>
        <v>0</v>
      </c>
      <c r="BG66" s="510">
        <f xml:space="preserve"> InpR!BG$13</f>
        <v>0</v>
      </c>
      <c r="BH66" s="512">
        <f xml:space="preserve"> InpR!BH$13</f>
        <v>0</v>
      </c>
      <c r="BI66" s="512">
        <f xml:space="preserve"> InpR!BI$13</f>
        <v>0</v>
      </c>
    </row>
    <row r="67" spans="1:61">
      <c r="A67" s="221"/>
      <c r="B67" s="221"/>
      <c r="C67" s="221"/>
      <c r="D67" s="221"/>
      <c r="E67" s="221" t="str">
        <f xml:space="preserve"> E$57</f>
        <v>Export incentive for export 1 to be paid after PR24 (2017-18 FYA CPIH deflated)</v>
      </c>
      <c r="F67" s="221">
        <f xml:space="preserve"> F$57</f>
        <v>0</v>
      </c>
      <c r="G67" s="221" t="str">
        <f xml:space="preserve"> G$57</f>
        <v>£m</v>
      </c>
      <c r="H67" s="221">
        <f t="shared" ref="H67:BI67" si="20" xml:space="preserve"> H$53</f>
        <v>0</v>
      </c>
      <c r="I67" s="221">
        <f t="shared" si="20"/>
        <v>0</v>
      </c>
      <c r="J67" s="221">
        <f t="shared" si="20"/>
        <v>0</v>
      </c>
      <c r="K67" s="221">
        <f t="shared" si="20"/>
        <v>0</v>
      </c>
      <c r="L67" s="221">
        <f t="shared" si="20"/>
        <v>0</v>
      </c>
      <c r="M67" s="221">
        <f t="shared" si="20"/>
        <v>0</v>
      </c>
      <c r="N67" s="221">
        <f t="shared" si="20"/>
        <v>0</v>
      </c>
      <c r="O67" s="221">
        <f t="shared" si="20"/>
        <v>0</v>
      </c>
      <c r="P67" s="221">
        <f t="shared" si="20"/>
        <v>0</v>
      </c>
      <c r="Q67" s="221">
        <f t="shared" si="20"/>
        <v>0</v>
      </c>
      <c r="R67" s="221">
        <f t="shared" si="20"/>
        <v>0</v>
      </c>
      <c r="S67" s="221">
        <f t="shared" si="20"/>
        <v>0</v>
      </c>
      <c r="T67" s="221">
        <f t="shared" si="20"/>
        <v>0</v>
      </c>
      <c r="U67" s="221">
        <f t="shared" si="20"/>
        <v>0</v>
      </c>
      <c r="V67" s="221">
        <f t="shared" si="20"/>
        <v>0</v>
      </c>
      <c r="W67" s="221">
        <f t="shared" si="20"/>
        <v>0</v>
      </c>
      <c r="X67" s="221">
        <f t="shared" si="20"/>
        <v>0</v>
      </c>
      <c r="Y67" s="221">
        <f t="shared" si="20"/>
        <v>0</v>
      </c>
      <c r="Z67" s="221">
        <f t="shared" si="20"/>
        <v>0</v>
      </c>
      <c r="AA67" s="221">
        <f t="shared" si="20"/>
        <v>0</v>
      </c>
      <c r="AB67" s="221">
        <f t="shared" si="20"/>
        <v>0</v>
      </c>
      <c r="AC67" s="221">
        <f t="shared" si="20"/>
        <v>0</v>
      </c>
      <c r="AD67" s="221">
        <f t="shared" si="20"/>
        <v>0</v>
      </c>
      <c r="AE67" s="221">
        <f t="shared" si="20"/>
        <v>0</v>
      </c>
      <c r="AF67" s="221">
        <f t="shared" si="20"/>
        <v>0</v>
      </c>
      <c r="AG67" s="221">
        <f t="shared" si="20"/>
        <v>0</v>
      </c>
      <c r="AH67" s="221">
        <f t="shared" si="20"/>
        <v>0</v>
      </c>
      <c r="AI67" s="221">
        <f t="shared" si="20"/>
        <v>0</v>
      </c>
      <c r="AJ67" s="221">
        <f t="shared" si="20"/>
        <v>0</v>
      </c>
      <c r="AK67" s="221">
        <f t="shared" si="20"/>
        <v>0</v>
      </c>
      <c r="AL67" s="221">
        <f t="shared" si="20"/>
        <v>0</v>
      </c>
      <c r="AM67" s="221">
        <f t="shared" si="20"/>
        <v>0</v>
      </c>
      <c r="AN67" s="221">
        <f t="shared" si="20"/>
        <v>0</v>
      </c>
      <c r="AO67" s="221">
        <f t="shared" si="20"/>
        <v>0</v>
      </c>
      <c r="AP67" s="221">
        <f t="shared" si="20"/>
        <v>0</v>
      </c>
      <c r="AQ67" s="221">
        <f t="shared" si="20"/>
        <v>0</v>
      </c>
      <c r="AR67" s="221">
        <f t="shared" si="20"/>
        <v>0</v>
      </c>
      <c r="AS67" s="221">
        <f t="shared" si="20"/>
        <v>0</v>
      </c>
      <c r="AT67" s="221">
        <f t="shared" si="20"/>
        <v>0</v>
      </c>
      <c r="AU67" s="221">
        <f t="shared" si="20"/>
        <v>0</v>
      </c>
      <c r="AV67" s="221">
        <f t="shared" si="20"/>
        <v>0</v>
      </c>
      <c r="AW67" s="221">
        <f t="shared" si="20"/>
        <v>0</v>
      </c>
      <c r="AX67" s="221">
        <f t="shared" si="20"/>
        <v>0</v>
      </c>
      <c r="AY67" s="221">
        <f t="shared" si="20"/>
        <v>0</v>
      </c>
      <c r="AZ67" s="221">
        <f t="shared" si="20"/>
        <v>0</v>
      </c>
      <c r="BA67" s="221">
        <f t="shared" si="20"/>
        <v>0</v>
      </c>
      <c r="BB67" s="221">
        <f t="shared" si="20"/>
        <v>0</v>
      </c>
      <c r="BC67" s="221">
        <f t="shared" si="20"/>
        <v>0</v>
      </c>
      <c r="BD67" s="221">
        <f t="shared" si="20"/>
        <v>0</v>
      </c>
      <c r="BE67" s="221">
        <f t="shared" si="20"/>
        <v>0</v>
      </c>
      <c r="BF67" s="221">
        <f t="shared" si="20"/>
        <v>0</v>
      </c>
      <c r="BG67" s="221">
        <f t="shared" si="20"/>
        <v>0</v>
      </c>
      <c r="BH67" s="221">
        <f t="shared" si="20"/>
        <v>0</v>
      </c>
      <c r="BI67" s="221">
        <f t="shared" si="20"/>
        <v>0</v>
      </c>
    </row>
    <row r="68" spans="1:61">
      <c r="A68" s="487"/>
      <c r="B68" s="488"/>
      <c r="C68" s="488"/>
      <c r="D68" s="489"/>
      <c r="E68" s="236" t="str">
        <f xml:space="preserve"> InpR!E$21</f>
        <v>Discount rate</v>
      </c>
      <c r="F68" s="509">
        <f xml:space="preserve"> InpR!F$21</f>
        <v>0</v>
      </c>
      <c r="G68" s="206" t="str">
        <f xml:space="preserve"> InpR!G$21</f>
        <v>%</v>
      </c>
      <c r="H68" s="510">
        <f xml:space="preserve"> InpR!H$21</f>
        <v>0</v>
      </c>
      <c r="I68" s="511">
        <f xml:space="preserve"> InpR!I$21</f>
        <v>0</v>
      </c>
      <c r="J68" s="510">
        <f xml:space="preserve"> InpR!J$21</f>
        <v>0</v>
      </c>
      <c r="K68" s="510">
        <f xml:space="preserve"> InpR!K$21</f>
        <v>0</v>
      </c>
      <c r="L68" s="510">
        <f xml:space="preserve"> InpR!L$21</f>
        <v>0</v>
      </c>
      <c r="M68" s="510">
        <f xml:space="preserve"> InpR!M$21</f>
        <v>0</v>
      </c>
      <c r="N68" s="510">
        <f xml:space="preserve"> InpR!N$21</f>
        <v>0</v>
      </c>
      <c r="O68" s="510">
        <f xml:space="preserve"> InpR!O$21</f>
        <v>0</v>
      </c>
      <c r="P68" s="510">
        <f xml:space="preserve"> InpR!P$21</f>
        <v>0</v>
      </c>
      <c r="Q68" s="510">
        <f xml:space="preserve"> InpR!Q$21</f>
        <v>0</v>
      </c>
      <c r="R68" s="510">
        <f xml:space="preserve"> InpR!R$21</f>
        <v>0</v>
      </c>
      <c r="S68" s="510">
        <f xml:space="preserve"> InpR!S$21</f>
        <v>0</v>
      </c>
      <c r="T68" s="512">
        <f xml:space="preserve"> InpR!T$21</f>
        <v>0</v>
      </c>
      <c r="U68" s="512">
        <f xml:space="preserve"> InpR!U$21</f>
        <v>0</v>
      </c>
      <c r="V68" s="512">
        <f xml:space="preserve"> InpR!V$21</f>
        <v>0</v>
      </c>
      <c r="W68" s="512">
        <f xml:space="preserve"> InpR!W$21</f>
        <v>0</v>
      </c>
      <c r="X68" s="512">
        <f xml:space="preserve"> InpR!X$21</f>
        <v>0</v>
      </c>
      <c r="Y68" s="512">
        <f xml:space="preserve"> InpR!Y$21</f>
        <v>0</v>
      </c>
      <c r="Z68" s="512">
        <f xml:space="preserve"> InpR!Z$21</f>
        <v>0</v>
      </c>
      <c r="AA68" s="512">
        <f xml:space="preserve"> InpR!AA$21</f>
        <v>0</v>
      </c>
      <c r="AB68" s="510">
        <f xml:space="preserve"> InpR!AB$21</f>
        <v>0</v>
      </c>
      <c r="AC68" s="510">
        <f xml:space="preserve"> InpR!AC$21</f>
        <v>0</v>
      </c>
      <c r="AD68" s="512">
        <f xml:space="preserve"> InpR!AD$21</f>
        <v>0</v>
      </c>
      <c r="AE68" s="512">
        <f xml:space="preserve"> InpR!AE$21</f>
        <v>0</v>
      </c>
      <c r="AF68" s="510">
        <f xml:space="preserve"> InpR!AF$21</f>
        <v>0</v>
      </c>
      <c r="AG68" s="510">
        <f xml:space="preserve"> InpR!AG$21</f>
        <v>0</v>
      </c>
      <c r="AH68" s="512">
        <f xml:space="preserve"> InpR!AH$21</f>
        <v>0</v>
      </c>
      <c r="AI68" s="512">
        <f xml:space="preserve"> InpR!AI$21</f>
        <v>0</v>
      </c>
      <c r="AJ68" s="510">
        <f xml:space="preserve"> InpR!AJ$21</f>
        <v>0</v>
      </c>
      <c r="AK68" s="510">
        <f xml:space="preserve"> InpR!AK$21</f>
        <v>0</v>
      </c>
      <c r="AL68" s="512">
        <f xml:space="preserve"> InpR!AL$21</f>
        <v>0</v>
      </c>
      <c r="AM68" s="512">
        <f xml:space="preserve"> InpR!AM$21</f>
        <v>0</v>
      </c>
      <c r="AN68" s="510">
        <f xml:space="preserve"> InpR!AN$21</f>
        <v>0</v>
      </c>
      <c r="AO68" s="510">
        <f xml:space="preserve"> InpR!AO$21</f>
        <v>0</v>
      </c>
      <c r="AP68" s="512">
        <f xml:space="preserve"> InpR!AP$21</f>
        <v>0</v>
      </c>
      <c r="AQ68" s="512">
        <f xml:space="preserve"> InpR!AQ$21</f>
        <v>0</v>
      </c>
      <c r="AR68" s="510">
        <f xml:space="preserve"> InpR!AR$21</f>
        <v>0</v>
      </c>
      <c r="AS68" s="512">
        <f xml:space="preserve"> InpR!AS$21</f>
        <v>0</v>
      </c>
      <c r="AT68" s="512">
        <f xml:space="preserve"> InpR!AT$21</f>
        <v>0</v>
      </c>
      <c r="AU68" s="510">
        <f xml:space="preserve"> InpR!AU$21</f>
        <v>0</v>
      </c>
      <c r="AV68" s="512">
        <f xml:space="preserve"> InpR!AV$21</f>
        <v>0</v>
      </c>
      <c r="AW68" s="512">
        <f xml:space="preserve"> InpR!AW$21</f>
        <v>0</v>
      </c>
      <c r="AX68" s="510">
        <f xml:space="preserve"> InpR!AX$21</f>
        <v>0</v>
      </c>
      <c r="AY68" s="512">
        <f xml:space="preserve"> InpR!AY$21</f>
        <v>0</v>
      </c>
      <c r="AZ68" s="512">
        <f xml:space="preserve"> InpR!AZ$21</f>
        <v>0</v>
      </c>
      <c r="BA68" s="510">
        <f xml:space="preserve"> InpR!BA$21</f>
        <v>0</v>
      </c>
      <c r="BB68" s="512">
        <f xml:space="preserve"> InpR!BB$21</f>
        <v>0</v>
      </c>
      <c r="BC68" s="512">
        <f xml:space="preserve"> InpR!BC$21</f>
        <v>0</v>
      </c>
      <c r="BD68" s="510">
        <f xml:space="preserve"> InpR!BD$21</f>
        <v>0</v>
      </c>
      <c r="BE68" s="512">
        <f xml:space="preserve"> InpR!BE$21</f>
        <v>0</v>
      </c>
      <c r="BF68" s="512">
        <f xml:space="preserve"> InpR!BF$21</f>
        <v>0</v>
      </c>
      <c r="BG68" s="510">
        <f xml:space="preserve"> InpR!BG$21</f>
        <v>0</v>
      </c>
      <c r="BH68" s="512">
        <f xml:space="preserve"> InpR!BH$21</f>
        <v>0</v>
      </c>
      <c r="BI68" s="512">
        <f xml:space="preserve"> InpR!BI$21</f>
        <v>0</v>
      </c>
    </row>
    <row r="69" spans="1:61">
      <c r="A69" s="487"/>
      <c r="B69" s="488"/>
      <c r="C69" s="488"/>
      <c r="D69" s="489"/>
      <c r="E69" s="221" t="s">
        <v>246</v>
      </c>
      <c r="F69" s="152">
        <f xml:space="preserve"> F67 * ( 1 + F68 ) ^ L66</f>
        <v>0</v>
      </c>
      <c r="G69" s="152" t="s">
        <v>100</v>
      </c>
      <c r="H69" s="152"/>
      <c r="I69" s="221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4"/>
      <c r="U69" s="154"/>
      <c r="V69" s="154"/>
      <c r="W69" s="154"/>
      <c r="X69" s="154"/>
      <c r="Y69" s="154"/>
      <c r="Z69" s="154"/>
      <c r="AA69" s="154"/>
      <c r="AB69" s="152"/>
      <c r="AC69" s="152"/>
      <c r="AD69" s="154"/>
      <c r="AE69" s="154"/>
      <c r="AF69" s="152"/>
      <c r="AG69" s="152"/>
      <c r="AH69" s="154"/>
      <c r="AI69" s="154"/>
      <c r="AJ69" s="152"/>
      <c r="AK69" s="152"/>
      <c r="AL69" s="154"/>
      <c r="AM69" s="154"/>
      <c r="AN69" s="152"/>
      <c r="AO69" s="152"/>
      <c r="AP69" s="154"/>
      <c r="AQ69" s="154"/>
      <c r="AR69" s="152"/>
      <c r="AS69" s="154"/>
      <c r="AT69" s="154"/>
      <c r="AU69" s="152"/>
      <c r="AV69" s="154"/>
      <c r="AW69" s="154"/>
      <c r="AX69" s="152"/>
      <c r="AY69" s="154"/>
      <c r="AZ69" s="154"/>
      <c r="BA69" s="152"/>
      <c r="BB69" s="154"/>
      <c r="BC69" s="154"/>
      <c r="BD69" s="152"/>
      <c r="BE69" s="154"/>
      <c r="BF69" s="154"/>
      <c r="BG69" s="152"/>
      <c r="BH69" s="154"/>
      <c r="BI69" s="154"/>
    </row>
    <row r="70" spans="1:61">
      <c r="A70" s="487"/>
      <c r="B70" s="488"/>
      <c r="C70" s="488"/>
      <c r="D70" s="489"/>
      <c r="E70" s="221"/>
      <c r="F70" s="152"/>
      <c r="G70" s="152"/>
      <c r="H70" s="152"/>
      <c r="I70" s="221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4"/>
      <c r="U70" s="154"/>
      <c r="V70" s="154"/>
      <c r="W70" s="154"/>
      <c r="X70" s="154"/>
      <c r="Y70" s="154"/>
      <c r="Z70" s="154"/>
      <c r="AA70" s="154"/>
      <c r="AB70" s="152"/>
      <c r="AC70" s="152"/>
      <c r="AD70" s="154"/>
      <c r="AE70" s="154"/>
      <c r="AF70" s="152"/>
      <c r="AG70" s="152"/>
      <c r="AH70" s="154"/>
      <c r="AI70" s="154"/>
      <c r="AJ70" s="152"/>
      <c r="AK70" s="152"/>
      <c r="AL70" s="154"/>
      <c r="AM70" s="154"/>
      <c r="AN70" s="152"/>
      <c r="AO70" s="152"/>
      <c r="AP70" s="154"/>
      <c r="AQ70" s="154"/>
      <c r="AR70" s="152"/>
      <c r="AS70" s="154"/>
      <c r="AT70" s="154"/>
      <c r="AU70" s="152"/>
      <c r="AV70" s="154"/>
      <c r="AW70" s="154"/>
      <c r="AX70" s="152"/>
      <c r="AY70" s="154"/>
      <c r="AZ70" s="154"/>
      <c r="BA70" s="152"/>
      <c r="BB70" s="154"/>
      <c r="BC70" s="154"/>
      <c r="BD70" s="152"/>
      <c r="BE70" s="154"/>
      <c r="BF70" s="154"/>
      <c r="BG70" s="152"/>
      <c r="BH70" s="154"/>
      <c r="BI70" s="154"/>
    </row>
    <row r="71" spans="1:61">
      <c r="A71" s="450"/>
      <c r="B71" s="59"/>
      <c r="C71" s="513" t="s">
        <v>247</v>
      </c>
      <c r="D71" s="452"/>
      <c r="E71" s="459"/>
      <c r="F71" s="222"/>
      <c r="G71" s="459"/>
      <c r="H71" s="152"/>
      <c r="I71" s="221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4"/>
      <c r="U71" s="154"/>
      <c r="V71" s="154"/>
      <c r="W71" s="154"/>
      <c r="X71" s="154"/>
      <c r="Y71" s="154"/>
      <c r="Z71" s="154"/>
      <c r="AA71" s="154"/>
      <c r="AB71" s="152"/>
      <c r="AC71" s="152"/>
      <c r="AD71" s="154"/>
      <c r="AE71" s="154"/>
      <c r="AF71" s="152"/>
      <c r="AG71" s="152"/>
      <c r="AH71" s="154"/>
      <c r="AI71" s="154"/>
      <c r="AJ71" s="152"/>
      <c r="AK71" s="152"/>
      <c r="AL71" s="154"/>
      <c r="AM71" s="154"/>
      <c r="AN71" s="152"/>
      <c r="AO71" s="152"/>
      <c r="AP71" s="154"/>
      <c r="AQ71" s="154"/>
      <c r="AR71" s="152"/>
      <c r="AS71" s="154"/>
      <c r="AT71" s="154"/>
      <c r="AU71" s="152"/>
      <c r="AV71" s="154"/>
      <c r="AW71" s="154"/>
      <c r="AX71" s="152"/>
      <c r="AY71" s="154"/>
      <c r="AZ71" s="154"/>
      <c r="BA71" s="152"/>
      <c r="BB71" s="154"/>
      <c r="BC71" s="154"/>
      <c r="BD71" s="152"/>
      <c r="BE71" s="154"/>
      <c r="BF71" s="154"/>
      <c r="BG71" s="152"/>
      <c r="BH71" s="154"/>
      <c r="BI71" s="154"/>
    </row>
    <row r="72" spans="1:61">
      <c r="A72" s="450"/>
      <c r="B72" s="59"/>
      <c r="C72" s="488"/>
      <c r="D72" s="452"/>
      <c r="E72" s="459"/>
      <c r="F72" s="222"/>
      <c r="G72" s="459"/>
      <c r="H72" s="152"/>
      <c r="I72" s="221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4"/>
      <c r="U72" s="154"/>
      <c r="V72" s="154"/>
      <c r="W72" s="154"/>
      <c r="X72" s="154"/>
      <c r="Y72" s="154"/>
      <c r="Z72" s="154"/>
      <c r="AA72" s="154"/>
      <c r="AB72" s="152"/>
      <c r="AC72" s="152"/>
      <c r="AD72" s="154"/>
      <c r="AE72" s="154"/>
      <c r="AF72" s="152"/>
      <c r="AG72" s="152"/>
      <c r="AH72" s="154"/>
      <c r="AI72" s="154"/>
      <c r="AJ72" s="152"/>
      <c r="AK72" s="152"/>
      <c r="AL72" s="154"/>
      <c r="AM72" s="154"/>
      <c r="AN72" s="152"/>
      <c r="AO72" s="152"/>
      <c r="AP72" s="154"/>
      <c r="AQ72" s="154"/>
      <c r="AR72" s="152"/>
      <c r="AS72" s="154"/>
      <c r="AT72" s="154"/>
      <c r="AU72" s="152"/>
      <c r="AV72" s="154"/>
      <c r="AW72" s="154"/>
      <c r="AX72" s="152"/>
      <c r="AY72" s="154"/>
      <c r="AZ72" s="154"/>
      <c r="BA72" s="152"/>
      <c r="BB72" s="154"/>
      <c r="BC72" s="154"/>
      <c r="BD72" s="152"/>
      <c r="BE72" s="154"/>
      <c r="BF72" s="154"/>
      <c r="BG72" s="152"/>
      <c r="BH72" s="154"/>
      <c r="BI72" s="154"/>
    </row>
    <row r="73" spans="1:61">
      <c r="A73" s="459"/>
      <c r="B73" s="460"/>
      <c r="C73" s="460"/>
      <c r="D73" s="461"/>
      <c r="E73" s="221" t="str">
        <f xml:space="preserve"> E$64</f>
        <v>Export incentive for export 1 to be paid at PR24 incl. financing adjustment (2017-18 FYA CPIH deflated)</v>
      </c>
      <c r="F73" s="221">
        <f t="shared" ref="F73:BI73" si="21" xml:space="preserve"> F$64</f>
        <v>0</v>
      </c>
      <c r="G73" s="221" t="str">
        <f t="shared" si="21"/>
        <v>£m</v>
      </c>
      <c r="H73" s="221">
        <f t="shared" si="21"/>
        <v>0</v>
      </c>
      <c r="I73" s="221">
        <f t="shared" si="21"/>
        <v>0</v>
      </c>
      <c r="J73" s="221">
        <f t="shared" si="21"/>
        <v>0</v>
      </c>
      <c r="K73" s="221">
        <f t="shared" si="21"/>
        <v>0</v>
      </c>
      <c r="L73" s="221">
        <f t="shared" si="21"/>
        <v>0</v>
      </c>
      <c r="M73" s="221">
        <f t="shared" si="21"/>
        <v>0</v>
      </c>
      <c r="N73" s="221">
        <f t="shared" si="21"/>
        <v>0</v>
      </c>
      <c r="O73" s="221">
        <f t="shared" si="21"/>
        <v>0</v>
      </c>
      <c r="P73" s="221">
        <f t="shared" si="21"/>
        <v>0</v>
      </c>
      <c r="Q73" s="221">
        <f t="shared" si="21"/>
        <v>0</v>
      </c>
      <c r="R73" s="221">
        <f t="shared" si="21"/>
        <v>0</v>
      </c>
      <c r="S73" s="221">
        <f t="shared" si="21"/>
        <v>0</v>
      </c>
      <c r="T73" s="221">
        <f t="shared" si="21"/>
        <v>0</v>
      </c>
      <c r="U73" s="221">
        <f t="shared" si="21"/>
        <v>0</v>
      </c>
      <c r="V73" s="221">
        <f t="shared" si="21"/>
        <v>0</v>
      </c>
      <c r="W73" s="221">
        <f t="shared" si="21"/>
        <v>0</v>
      </c>
      <c r="X73" s="221">
        <f t="shared" si="21"/>
        <v>0</v>
      </c>
      <c r="Y73" s="221">
        <f t="shared" si="21"/>
        <v>0</v>
      </c>
      <c r="Z73" s="221">
        <f t="shared" si="21"/>
        <v>0</v>
      </c>
      <c r="AA73" s="221">
        <f t="shared" si="21"/>
        <v>0</v>
      </c>
      <c r="AB73" s="221">
        <f t="shared" si="21"/>
        <v>0</v>
      </c>
      <c r="AC73" s="221">
        <f t="shared" si="21"/>
        <v>0</v>
      </c>
      <c r="AD73" s="221">
        <f t="shared" si="21"/>
        <v>0</v>
      </c>
      <c r="AE73" s="221">
        <f t="shared" si="21"/>
        <v>0</v>
      </c>
      <c r="AF73" s="221">
        <f t="shared" si="21"/>
        <v>0</v>
      </c>
      <c r="AG73" s="221">
        <f t="shared" si="21"/>
        <v>0</v>
      </c>
      <c r="AH73" s="221">
        <f t="shared" si="21"/>
        <v>0</v>
      </c>
      <c r="AI73" s="221">
        <f t="shared" si="21"/>
        <v>0</v>
      </c>
      <c r="AJ73" s="221">
        <f t="shared" si="21"/>
        <v>0</v>
      </c>
      <c r="AK73" s="221">
        <f t="shared" si="21"/>
        <v>0</v>
      </c>
      <c r="AL73" s="221">
        <f t="shared" si="21"/>
        <v>0</v>
      </c>
      <c r="AM73" s="221">
        <f t="shared" si="21"/>
        <v>0</v>
      </c>
      <c r="AN73" s="221">
        <f t="shared" si="21"/>
        <v>0</v>
      </c>
      <c r="AO73" s="221">
        <f t="shared" si="21"/>
        <v>0</v>
      </c>
      <c r="AP73" s="221">
        <f t="shared" si="21"/>
        <v>0</v>
      </c>
      <c r="AQ73" s="221">
        <f t="shared" si="21"/>
        <v>0</v>
      </c>
      <c r="AR73" s="221">
        <f t="shared" si="21"/>
        <v>0</v>
      </c>
      <c r="AS73" s="221">
        <f t="shared" si="21"/>
        <v>0</v>
      </c>
      <c r="AT73" s="221">
        <f t="shared" si="21"/>
        <v>0</v>
      </c>
      <c r="AU73" s="221">
        <f t="shared" si="21"/>
        <v>0</v>
      </c>
      <c r="AV73" s="221">
        <f t="shared" si="21"/>
        <v>0</v>
      </c>
      <c r="AW73" s="221">
        <f t="shared" si="21"/>
        <v>0</v>
      </c>
      <c r="AX73" s="221">
        <f t="shared" si="21"/>
        <v>0</v>
      </c>
      <c r="AY73" s="221">
        <f t="shared" si="21"/>
        <v>0</v>
      </c>
      <c r="AZ73" s="221">
        <f t="shared" si="21"/>
        <v>0</v>
      </c>
      <c r="BA73" s="221">
        <f t="shared" si="21"/>
        <v>0</v>
      </c>
      <c r="BB73" s="221">
        <f t="shared" si="21"/>
        <v>0</v>
      </c>
      <c r="BC73" s="221">
        <f t="shared" si="21"/>
        <v>0</v>
      </c>
      <c r="BD73" s="221">
        <f t="shared" si="21"/>
        <v>0</v>
      </c>
      <c r="BE73" s="221">
        <f t="shared" si="21"/>
        <v>0</v>
      </c>
      <c r="BF73" s="221">
        <f t="shared" si="21"/>
        <v>0</v>
      </c>
      <c r="BG73" s="221">
        <f t="shared" si="21"/>
        <v>0</v>
      </c>
      <c r="BH73" s="221">
        <f t="shared" si="21"/>
        <v>0</v>
      </c>
      <c r="BI73" s="221">
        <f t="shared" si="21"/>
        <v>0</v>
      </c>
    </row>
    <row r="74" spans="1:61">
      <c r="A74" s="457"/>
      <c r="B74" s="451"/>
      <c r="C74" s="451"/>
      <c r="D74" s="458"/>
      <c r="E74" s="226" t="str">
        <f xml:space="preserve"> InpR!E$36</f>
        <v>Proportion of the incentive allocated to the water resources control for export 1</v>
      </c>
      <c r="F74" s="217">
        <f xml:space="preserve"> InpR!F$36</f>
        <v>0</v>
      </c>
      <c r="G74" s="226" t="str">
        <f xml:space="preserve"> InpR!G$36</f>
        <v>%</v>
      </c>
      <c r="H74" s="226">
        <f xml:space="preserve"> InpR!H$36</f>
        <v>0</v>
      </c>
      <c r="I74" s="226">
        <f xml:space="preserve"> InpR!I$36</f>
        <v>0</v>
      </c>
      <c r="J74" s="226">
        <f xml:space="preserve"> InpR!J$36</f>
        <v>0</v>
      </c>
      <c r="K74" s="226">
        <f xml:space="preserve"> InpR!K$36</f>
        <v>0</v>
      </c>
      <c r="L74" s="226">
        <f xml:space="preserve"> InpR!L$36</f>
        <v>0</v>
      </c>
      <c r="M74" s="226">
        <f xml:space="preserve"> InpR!M$36</f>
        <v>0</v>
      </c>
      <c r="N74" s="226">
        <f xml:space="preserve"> InpR!N$36</f>
        <v>0</v>
      </c>
      <c r="O74" s="226">
        <f xml:space="preserve"> InpR!O$36</f>
        <v>0</v>
      </c>
      <c r="P74" s="226">
        <f xml:space="preserve"> InpR!P$36</f>
        <v>0</v>
      </c>
      <c r="Q74" s="226">
        <f xml:space="preserve"> InpR!Q$36</f>
        <v>0</v>
      </c>
      <c r="R74" s="226">
        <f xml:space="preserve"> InpR!R$36</f>
        <v>0</v>
      </c>
      <c r="S74" s="226">
        <f xml:space="preserve"> InpR!S$36</f>
        <v>0</v>
      </c>
      <c r="T74" s="226">
        <f xml:space="preserve"> InpR!T$36</f>
        <v>0</v>
      </c>
      <c r="U74" s="226">
        <f xml:space="preserve"> InpR!U$36</f>
        <v>0</v>
      </c>
      <c r="V74" s="226">
        <f xml:space="preserve"> InpR!V$36</f>
        <v>0</v>
      </c>
      <c r="W74" s="226">
        <f xml:space="preserve"> InpR!W$36</f>
        <v>0</v>
      </c>
      <c r="X74" s="226">
        <f xml:space="preserve"> InpR!X$36</f>
        <v>0</v>
      </c>
      <c r="Y74" s="226">
        <f xml:space="preserve"> InpR!Y$36</f>
        <v>0</v>
      </c>
      <c r="Z74" s="226">
        <f xml:space="preserve"> InpR!Z$36</f>
        <v>0</v>
      </c>
      <c r="AA74" s="226">
        <f xml:space="preserve"> InpR!AA$36</f>
        <v>0</v>
      </c>
      <c r="AB74" s="226">
        <f xml:space="preserve"> InpR!AB$36</f>
        <v>0</v>
      </c>
      <c r="AC74" s="226">
        <f xml:space="preserve"> InpR!AC$36</f>
        <v>0</v>
      </c>
      <c r="AD74" s="226">
        <f xml:space="preserve"> InpR!AD$36</f>
        <v>0</v>
      </c>
      <c r="AE74" s="226">
        <f xml:space="preserve"> InpR!AE$36</f>
        <v>0</v>
      </c>
      <c r="AF74" s="226">
        <f xml:space="preserve"> InpR!AF$36</f>
        <v>0</v>
      </c>
      <c r="AG74" s="226">
        <f xml:space="preserve"> InpR!AG$36</f>
        <v>0</v>
      </c>
      <c r="AH74" s="226">
        <f xml:space="preserve"> InpR!AH$36</f>
        <v>0</v>
      </c>
      <c r="AI74" s="226">
        <f xml:space="preserve"> InpR!AI$36</f>
        <v>0</v>
      </c>
      <c r="AJ74" s="226">
        <f xml:space="preserve"> InpR!AJ$36</f>
        <v>0</v>
      </c>
      <c r="AK74" s="226">
        <f xml:space="preserve"> InpR!AK$36</f>
        <v>0</v>
      </c>
      <c r="AL74" s="226">
        <f xml:space="preserve"> InpR!AL$36</f>
        <v>0</v>
      </c>
      <c r="AM74" s="226">
        <f xml:space="preserve"> InpR!AM$36</f>
        <v>0</v>
      </c>
      <c r="AN74" s="226">
        <f xml:space="preserve"> InpR!AN$36</f>
        <v>0</v>
      </c>
      <c r="AO74" s="226">
        <f xml:space="preserve"> InpR!AO$36</f>
        <v>0</v>
      </c>
      <c r="AP74" s="226">
        <f xml:space="preserve"> InpR!AP$36</f>
        <v>0</v>
      </c>
      <c r="AQ74" s="226">
        <f xml:space="preserve"> InpR!AQ$36</f>
        <v>0</v>
      </c>
      <c r="AR74" s="226">
        <f xml:space="preserve"> InpR!AR$36</f>
        <v>0</v>
      </c>
      <c r="AS74" s="226">
        <f xml:space="preserve"> InpR!AS$36</f>
        <v>0</v>
      </c>
      <c r="AT74" s="226">
        <f xml:space="preserve"> InpR!AT$36</f>
        <v>0</v>
      </c>
      <c r="AU74" s="226">
        <f xml:space="preserve"> InpR!AU$36</f>
        <v>0</v>
      </c>
      <c r="AV74" s="226">
        <f xml:space="preserve"> InpR!AV$36</f>
        <v>0</v>
      </c>
      <c r="AW74" s="226">
        <f xml:space="preserve"> InpR!AW$36</f>
        <v>0</v>
      </c>
      <c r="AX74" s="226">
        <f xml:space="preserve"> InpR!AX$36</f>
        <v>0</v>
      </c>
      <c r="AY74" s="226">
        <f xml:space="preserve"> InpR!AY$36</f>
        <v>0</v>
      </c>
      <c r="AZ74" s="226">
        <f xml:space="preserve"> InpR!AZ$36</f>
        <v>0</v>
      </c>
      <c r="BA74" s="226">
        <f xml:space="preserve"> InpR!BA$36</f>
        <v>0</v>
      </c>
      <c r="BB74" s="226">
        <f xml:space="preserve"> InpR!BB$36</f>
        <v>0</v>
      </c>
      <c r="BC74" s="226">
        <f xml:space="preserve"> InpR!BC$36</f>
        <v>0</v>
      </c>
      <c r="BD74" s="226">
        <f xml:space="preserve"> InpR!BD$36</f>
        <v>0</v>
      </c>
      <c r="BE74" s="226">
        <f xml:space="preserve"> InpR!BE$36</f>
        <v>0</v>
      </c>
      <c r="BF74" s="226">
        <f xml:space="preserve"> InpR!BF$36</f>
        <v>0</v>
      </c>
      <c r="BG74" s="226">
        <f xml:space="preserve"> InpR!BG$36</f>
        <v>0</v>
      </c>
      <c r="BH74" s="226">
        <f xml:space="preserve"> InpR!BH$36</f>
        <v>0</v>
      </c>
      <c r="BI74" s="226">
        <f xml:space="preserve"> InpR!BI$36</f>
        <v>0</v>
      </c>
    </row>
    <row r="75" spans="1:61">
      <c r="A75" s="450"/>
      <c r="B75" s="451"/>
      <c r="C75" s="451"/>
      <c r="D75" s="452"/>
      <c r="E75" s="221" t="s">
        <v>248</v>
      </c>
      <c r="F75" s="152">
        <f xml:space="preserve"> F73 * F74</f>
        <v>0</v>
      </c>
      <c r="G75" s="221" t="s">
        <v>100</v>
      </c>
      <c r="H75" s="152"/>
      <c r="I75" s="221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4"/>
      <c r="U75" s="154"/>
      <c r="V75" s="154"/>
      <c r="W75" s="154"/>
      <c r="X75" s="154"/>
      <c r="Y75" s="154"/>
      <c r="Z75" s="154"/>
      <c r="AA75" s="154"/>
      <c r="AB75" s="152"/>
      <c r="AC75" s="152"/>
      <c r="AD75" s="154"/>
      <c r="AE75" s="154"/>
      <c r="AF75" s="152"/>
      <c r="AG75" s="152"/>
      <c r="AH75" s="154"/>
      <c r="AI75" s="154"/>
      <c r="AJ75" s="152"/>
      <c r="AK75" s="152"/>
      <c r="AL75" s="154"/>
      <c r="AM75" s="154"/>
      <c r="AN75" s="152"/>
      <c r="AO75" s="152"/>
      <c r="AP75" s="154"/>
      <c r="AQ75" s="154"/>
      <c r="AR75" s="152"/>
      <c r="AS75" s="154"/>
      <c r="AT75" s="154"/>
      <c r="AU75" s="152"/>
      <c r="AV75" s="154"/>
      <c r="AW75" s="154"/>
      <c r="AX75" s="152"/>
      <c r="AY75" s="154"/>
      <c r="AZ75" s="154"/>
      <c r="BA75" s="152"/>
      <c r="BB75" s="154"/>
      <c r="BC75" s="154"/>
      <c r="BD75" s="152"/>
      <c r="BE75" s="154"/>
      <c r="BF75" s="154"/>
      <c r="BG75" s="152"/>
      <c r="BH75" s="154"/>
      <c r="BI75" s="154"/>
    </row>
    <row r="76" spans="1:61">
      <c r="A76" s="450"/>
      <c r="B76" s="451"/>
      <c r="C76" s="451"/>
      <c r="D76" s="452"/>
      <c r="E76" s="221"/>
      <c r="F76" s="152"/>
      <c r="G76" s="221"/>
      <c r="H76" s="152"/>
      <c r="I76" s="221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4"/>
      <c r="U76" s="154"/>
      <c r="V76" s="154"/>
      <c r="W76" s="154"/>
      <c r="X76" s="154"/>
      <c r="Y76" s="154"/>
      <c r="Z76" s="154"/>
      <c r="AA76" s="154"/>
      <c r="AB76" s="152"/>
      <c r="AC76" s="152"/>
      <c r="AD76" s="154"/>
      <c r="AE76" s="154"/>
      <c r="AF76" s="152"/>
      <c r="AG76" s="152"/>
      <c r="AH76" s="154"/>
      <c r="AI76" s="154"/>
      <c r="AJ76" s="152"/>
      <c r="AK76" s="152"/>
      <c r="AL76" s="154"/>
      <c r="AM76" s="154"/>
      <c r="AN76" s="152"/>
      <c r="AO76" s="152"/>
      <c r="AP76" s="154"/>
      <c r="AQ76" s="154"/>
      <c r="AR76" s="152"/>
      <c r="AS76" s="154"/>
      <c r="AT76" s="154"/>
      <c r="AU76" s="152"/>
      <c r="AV76" s="154"/>
      <c r="AW76" s="154"/>
      <c r="AX76" s="152"/>
      <c r="AY76" s="154"/>
      <c r="AZ76" s="154"/>
      <c r="BA76" s="152"/>
      <c r="BB76" s="154"/>
      <c r="BC76" s="154"/>
      <c r="BD76" s="152"/>
      <c r="BE76" s="154"/>
      <c r="BF76" s="154"/>
      <c r="BG76" s="152"/>
      <c r="BH76" s="154"/>
      <c r="BI76" s="154"/>
    </row>
    <row r="77" spans="1:61">
      <c r="A77" s="459"/>
      <c r="B77" s="460"/>
      <c r="C77" s="460"/>
      <c r="D77" s="461"/>
      <c r="E77" s="221" t="str">
        <f xml:space="preserve"> E$64</f>
        <v>Export incentive for export 1 to be paid at PR24 incl. financing adjustment (2017-18 FYA CPIH deflated)</v>
      </c>
      <c r="F77" s="221">
        <f t="shared" ref="F77:BI77" si="22" xml:space="preserve"> F$64</f>
        <v>0</v>
      </c>
      <c r="G77" s="221" t="str">
        <f t="shared" si="22"/>
        <v>£m</v>
      </c>
      <c r="H77" s="221">
        <f t="shared" si="22"/>
        <v>0</v>
      </c>
      <c r="I77" s="221">
        <f t="shared" si="22"/>
        <v>0</v>
      </c>
      <c r="J77" s="221">
        <f t="shared" si="22"/>
        <v>0</v>
      </c>
      <c r="K77" s="221">
        <f t="shared" si="22"/>
        <v>0</v>
      </c>
      <c r="L77" s="221">
        <f t="shared" si="22"/>
        <v>0</v>
      </c>
      <c r="M77" s="221">
        <f t="shared" si="22"/>
        <v>0</v>
      </c>
      <c r="N77" s="221">
        <f t="shared" si="22"/>
        <v>0</v>
      </c>
      <c r="O77" s="221">
        <f t="shared" si="22"/>
        <v>0</v>
      </c>
      <c r="P77" s="221">
        <f t="shared" si="22"/>
        <v>0</v>
      </c>
      <c r="Q77" s="221">
        <f t="shared" si="22"/>
        <v>0</v>
      </c>
      <c r="R77" s="221">
        <f t="shared" si="22"/>
        <v>0</v>
      </c>
      <c r="S77" s="221">
        <f t="shared" si="22"/>
        <v>0</v>
      </c>
      <c r="T77" s="221">
        <f t="shared" si="22"/>
        <v>0</v>
      </c>
      <c r="U77" s="221">
        <f t="shared" si="22"/>
        <v>0</v>
      </c>
      <c r="V77" s="221">
        <f t="shared" si="22"/>
        <v>0</v>
      </c>
      <c r="W77" s="221">
        <f t="shared" si="22"/>
        <v>0</v>
      </c>
      <c r="X77" s="221">
        <f t="shared" si="22"/>
        <v>0</v>
      </c>
      <c r="Y77" s="221">
        <f t="shared" si="22"/>
        <v>0</v>
      </c>
      <c r="Z77" s="221">
        <f t="shared" si="22"/>
        <v>0</v>
      </c>
      <c r="AA77" s="221">
        <f t="shared" si="22"/>
        <v>0</v>
      </c>
      <c r="AB77" s="221">
        <f t="shared" si="22"/>
        <v>0</v>
      </c>
      <c r="AC77" s="221">
        <f t="shared" si="22"/>
        <v>0</v>
      </c>
      <c r="AD77" s="221">
        <f t="shared" si="22"/>
        <v>0</v>
      </c>
      <c r="AE77" s="221">
        <f t="shared" si="22"/>
        <v>0</v>
      </c>
      <c r="AF77" s="221">
        <f t="shared" si="22"/>
        <v>0</v>
      </c>
      <c r="AG77" s="221">
        <f t="shared" si="22"/>
        <v>0</v>
      </c>
      <c r="AH77" s="221">
        <f t="shared" si="22"/>
        <v>0</v>
      </c>
      <c r="AI77" s="221">
        <f t="shared" si="22"/>
        <v>0</v>
      </c>
      <c r="AJ77" s="221">
        <f t="shared" si="22"/>
        <v>0</v>
      </c>
      <c r="AK77" s="221">
        <f t="shared" si="22"/>
        <v>0</v>
      </c>
      <c r="AL77" s="221">
        <f t="shared" si="22"/>
        <v>0</v>
      </c>
      <c r="AM77" s="221">
        <f t="shared" si="22"/>
        <v>0</v>
      </c>
      <c r="AN77" s="221">
        <f t="shared" si="22"/>
        <v>0</v>
      </c>
      <c r="AO77" s="221">
        <f t="shared" si="22"/>
        <v>0</v>
      </c>
      <c r="AP77" s="221">
        <f t="shared" si="22"/>
        <v>0</v>
      </c>
      <c r="AQ77" s="221">
        <f t="shared" si="22"/>
        <v>0</v>
      </c>
      <c r="AR77" s="221">
        <f t="shared" si="22"/>
        <v>0</v>
      </c>
      <c r="AS77" s="221">
        <f t="shared" si="22"/>
        <v>0</v>
      </c>
      <c r="AT77" s="221">
        <f t="shared" si="22"/>
        <v>0</v>
      </c>
      <c r="AU77" s="221">
        <f t="shared" si="22"/>
        <v>0</v>
      </c>
      <c r="AV77" s="221">
        <f t="shared" si="22"/>
        <v>0</v>
      </c>
      <c r="AW77" s="221">
        <f t="shared" si="22"/>
        <v>0</v>
      </c>
      <c r="AX77" s="221">
        <f t="shared" si="22"/>
        <v>0</v>
      </c>
      <c r="AY77" s="221">
        <f t="shared" si="22"/>
        <v>0</v>
      </c>
      <c r="AZ77" s="221">
        <f t="shared" si="22"/>
        <v>0</v>
      </c>
      <c r="BA77" s="221">
        <f t="shared" si="22"/>
        <v>0</v>
      </c>
      <c r="BB77" s="221">
        <f t="shared" si="22"/>
        <v>0</v>
      </c>
      <c r="BC77" s="221">
        <f t="shared" si="22"/>
        <v>0</v>
      </c>
      <c r="BD77" s="221">
        <f t="shared" si="22"/>
        <v>0</v>
      </c>
      <c r="BE77" s="221">
        <f t="shared" si="22"/>
        <v>0</v>
      </c>
      <c r="BF77" s="221">
        <f t="shared" si="22"/>
        <v>0</v>
      </c>
      <c r="BG77" s="221">
        <f t="shared" si="22"/>
        <v>0</v>
      </c>
      <c r="BH77" s="221">
        <f t="shared" si="22"/>
        <v>0</v>
      </c>
      <c r="BI77" s="221">
        <f t="shared" si="22"/>
        <v>0</v>
      </c>
    </row>
    <row r="78" spans="1:61">
      <c r="A78" s="457"/>
      <c r="B78" s="451"/>
      <c r="C78" s="451"/>
      <c r="D78" s="458"/>
      <c r="E78" s="226" t="str">
        <f xml:space="preserve"> InpR!E$36</f>
        <v>Proportion of the incentive allocated to the water resources control for export 1</v>
      </c>
      <c r="F78" s="217">
        <f xml:space="preserve"> InpR!F$36</f>
        <v>0</v>
      </c>
      <c r="G78" s="226" t="str">
        <f xml:space="preserve"> InpR!G$36</f>
        <v>%</v>
      </c>
      <c r="H78" s="226">
        <f xml:space="preserve"> InpR!H$36</f>
        <v>0</v>
      </c>
      <c r="I78" s="226">
        <f xml:space="preserve"> InpR!I$36</f>
        <v>0</v>
      </c>
      <c r="J78" s="226">
        <f xml:space="preserve"> InpR!J$36</f>
        <v>0</v>
      </c>
      <c r="K78" s="226">
        <f xml:space="preserve"> InpR!K$36</f>
        <v>0</v>
      </c>
      <c r="L78" s="226">
        <f xml:space="preserve"> InpR!L$36</f>
        <v>0</v>
      </c>
      <c r="M78" s="226">
        <f xml:space="preserve"> InpR!M$36</f>
        <v>0</v>
      </c>
      <c r="N78" s="226">
        <f xml:space="preserve"> InpR!N$36</f>
        <v>0</v>
      </c>
      <c r="O78" s="226">
        <f xml:space="preserve"> InpR!O$36</f>
        <v>0</v>
      </c>
      <c r="P78" s="226">
        <f xml:space="preserve"> InpR!P$36</f>
        <v>0</v>
      </c>
      <c r="Q78" s="226">
        <f xml:space="preserve"> InpR!Q$36</f>
        <v>0</v>
      </c>
      <c r="R78" s="226">
        <f xml:space="preserve"> InpR!R$36</f>
        <v>0</v>
      </c>
      <c r="S78" s="226">
        <f xml:space="preserve"> InpR!S$36</f>
        <v>0</v>
      </c>
      <c r="T78" s="226">
        <f xml:space="preserve"> InpR!T$36</f>
        <v>0</v>
      </c>
      <c r="U78" s="226">
        <f xml:space="preserve"> InpR!U$36</f>
        <v>0</v>
      </c>
      <c r="V78" s="226">
        <f xml:space="preserve"> InpR!V$36</f>
        <v>0</v>
      </c>
      <c r="W78" s="226">
        <f xml:space="preserve"> InpR!W$36</f>
        <v>0</v>
      </c>
      <c r="X78" s="226">
        <f xml:space="preserve"> InpR!X$36</f>
        <v>0</v>
      </c>
      <c r="Y78" s="226">
        <f xml:space="preserve"> InpR!Y$36</f>
        <v>0</v>
      </c>
      <c r="Z78" s="226">
        <f xml:space="preserve"> InpR!Z$36</f>
        <v>0</v>
      </c>
      <c r="AA78" s="226">
        <f xml:space="preserve"> InpR!AA$36</f>
        <v>0</v>
      </c>
      <c r="AB78" s="226">
        <f xml:space="preserve"> InpR!AB$36</f>
        <v>0</v>
      </c>
      <c r="AC78" s="226">
        <f xml:space="preserve"> InpR!AC$36</f>
        <v>0</v>
      </c>
      <c r="AD78" s="226">
        <f xml:space="preserve"> InpR!AD$36</f>
        <v>0</v>
      </c>
      <c r="AE78" s="226">
        <f xml:space="preserve"> InpR!AE$36</f>
        <v>0</v>
      </c>
      <c r="AF78" s="226">
        <f xml:space="preserve"> InpR!AF$36</f>
        <v>0</v>
      </c>
      <c r="AG78" s="226">
        <f xml:space="preserve"> InpR!AG$36</f>
        <v>0</v>
      </c>
      <c r="AH78" s="226">
        <f xml:space="preserve"> InpR!AH$36</f>
        <v>0</v>
      </c>
      <c r="AI78" s="226">
        <f xml:space="preserve"> InpR!AI$36</f>
        <v>0</v>
      </c>
      <c r="AJ78" s="226">
        <f xml:space="preserve"> InpR!AJ$36</f>
        <v>0</v>
      </c>
      <c r="AK78" s="226">
        <f xml:space="preserve"> InpR!AK$36</f>
        <v>0</v>
      </c>
      <c r="AL78" s="226">
        <f xml:space="preserve"> InpR!AL$36</f>
        <v>0</v>
      </c>
      <c r="AM78" s="226">
        <f xml:space="preserve"> InpR!AM$36</f>
        <v>0</v>
      </c>
      <c r="AN78" s="226">
        <f xml:space="preserve"> InpR!AN$36</f>
        <v>0</v>
      </c>
      <c r="AO78" s="226">
        <f xml:space="preserve"> InpR!AO$36</f>
        <v>0</v>
      </c>
      <c r="AP78" s="226">
        <f xml:space="preserve"> InpR!AP$36</f>
        <v>0</v>
      </c>
      <c r="AQ78" s="226">
        <f xml:space="preserve"> InpR!AQ$36</f>
        <v>0</v>
      </c>
      <c r="AR78" s="226">
        <f xml:space="preserve"> InpR!AR$36</f>
        <v>0</v>
      </c>
      <c r="AS78" s="226">
        <f xml:space="preserve"> InpR!AS$36</f>
        <v>0</v>
      </c>
      <c r="AT78" s="226">
        <f xml:space="preserve"> InpR!AT$36</f>
        <v>0</v>
      </c>
      <c r="AU78" s="226">
        <f xml:space="preserve"> InpR!AU$36</f>
        <v>0</v>
      </c>
      <c r="AV78" s="226">
        <f xml:space="preserve"> InpR!AV$36</f>
        <v>0</v>
      </c>
      <c r="AW78" s="226">
        <f xml:space="preserve"> InpR!AW$36</f>
        <v>0</v>
      </c>
      <c r="AX78" s="226">
        <f xml:space="preserve"> InpR!AX$36</f>
        <v>0</v>
      </c>
      <c r="AY78" s="226">
        <f xml:space="preserve"> InpR!AY$36</f>
        <v>0</v>
      </c>
      <c r="AZ78" s="226">
        <f xml:space="preserve"> InpR!AZ$36</f>
        <v>0</v>
      </c>
      <c r="BA78" s="226">
        <f xml:space="preserve"> InpR!BA$36</f>
        <v>0</v>
      </c>
      <c r="BB78" s="226">
        <f xml:space="preserve"> InpR!BB$36</f>
        <v>0</v>
      </c>
      <c r="BC78" s="226">
        <f xml:space="preserve"> InpR!BC$36</f>
        <v>0</v>
      </c>
      <c r="BD78" s="226">
        <f xml:space="preserve"> InpR!BD$36</f>
        <v>0</v>
      </c>
      <c r="BE78" s="226">
        <f xml:space="preserve"> InpR!BE$36</f>
        <v>0</v>
      </c>
      <c r="BF78" s="226">
        <f xml:space="preserve"> InpR!BF$36</f>
        <v>0</v>
      </c>
      <c r="BG78" s="226">
        <f xml:space="preserve"> InpR!BG$36</f>
        <v>0</v>
      </c>
      <c r="BH78" s="226">
        <f xml:space="preserve"> InpR!BH$36</f>
        <v>0</v>
      </c>
      <c r="BI78" s="226">
        <f xml:space="preserve"> InpR!BI$36</f>
        <v>0</v>
      </c>
    </row>
    <row r="79" spans="1:61">
      <c r="A79" s="450"/>
      <c r="B79" s="451"/>
      <c r="C79" s="451"/>
      <c r="D79" s="452"/>
      <c r="E79" s="221" t="s">
        <v>249</v>
      </c>
      <c r="F79" s="152">
        <f xml:space="preserve"> F77 * ( 1 - F78 )</f>
        <v>0</v>
      </c>
      <c r="G79" s="221" t="s">
        <v>100</v>
      </c>
      <c r="H79" s="152"/>
      <c r="I79" s="221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4"/>
      <c r="U79" s="154"/>
      <c r="V79" s="154"/>
      <c r="W79" s="154"/>
      <c r="X79" s="154"/>
      <c r="Y79" s="154"/>
      <c r="Z79" s="154"/>
      <c r="AA79" s="154"/>
      <c r="AB79" s="152"/>
      <c r="AC79" s="152"/>
      <c r="AD79" s="154"/>
      <c r="AE79" s="154"/>
      <c r="AF79" s="152"/>
      <c r="AG79" s="152"/>
      <c r="AH79" s="154"/>
      <c r="AI79" s="154"/>
      <c r="AJ79" s="152"/>
      <c r="AK79" s="152"/>
      <c r="AL79" s="154"/>
      <c r="AM79" s="154"/>
      <c r="AN79" s="152"/>
      <c r="AO79" s="152"/>
      <c r="AP79" s="154"/>
      <c r="AQ79" s="154"/>
      <c r="AR79" s="152"/>
      <c r="AS79" s="154"/>
      <c r="AT79" s="154"/>
      <c r="AU79" s="152"/>
      <c r="AV79" s="154"/>
      <c r="AW79" s="154"/>
      <c r="AX79" s="152"/>
      <c r="AY79" s="154"/>
      <c r="AZ79" s="154"/>
      <c r="BA79" s="152"/>
      <c r="BB79" s="154"/>
      <c r="BC79" s="154"/>
      <c r="BD79" s="152"/>
      <c r="BE79" s="154"/>
      <c r="BF79" s="154"/>
      <c r="BG79" s="152"/>
      <c r="BH79" s="154"/>
      <c r="BI79" s="154"/>
    </row>
    <row r="80" spans="1:61">
      <c r="A80" s="450"/>
      <c r="B80" s="451"/>
      <c r="C80" s="451"/>
      <c r="D80" s="452"/>
      <c r="E80" s="221"/>
      <c r="F80" s="152"/>
      <c r="G80" s="221"/>
      <c r="H80" s="152"/>
      <c r="I80" s="221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4"/>
      <c r="U80" s="154"/>
      <c r="V80" s="154"/>
      <c r="W80" s="154"/>
      <c r="X80" s="154"/>
      <c r="Y80" s="154"/>
      <c r="Z80" s="154"/>
      <c r="AA80" s="154"/>
      <c r="AB80" s="152"/>
      <c r="AC80" s="152"/>
      <c r="AD80" s="154"/>
      <c r="AE80" s="154"/>
      <c r="AF80" s="152"/>
      <c r="AG80" s="152"/>
      <c r="AH80" s="154"/>
      <c r="AI80" s="154"/>
      <c r="AJ80" s="152"/>
      <c r="AK80" s="152"/>
      <c r="AL80" s="154"/>
      <c r="AM80" s="154"/>
      <c r="AN80" s="152"/>
      <c r="AO80" s="152"/>
      <c r="AP80" s="154"/>
      <c r="AQ80" s="154"/>
      <c r="AR80" s="152"/>
      <c r="AS80" s="154"/>
      <c r="AT80" s="154"/>
      <c r="AU80" s="152"/>
      <c r="AV80" s="154"/>
      <c r="AW80" s="154"/>
      <c r="AX80" s="152"/>
      <c r="AY80" s="154"/>
      <c r="AZ80" s="154"/>
      <c r="BA80" s="152"/>
      <c r="BB80" s="154"/>
      <c r="BC80" s="154"/>
      <c r="BD80" s="152"/>
      <c r="BE80" s="154"/>
      <c r="BF80" s="154"/>
      <c r="BG80" s="152"/>
      <c r="BH80" s="154"/>
      <c r="BI80" s="154"/>
    </row>
    <row r="81" spans="1:61">
      <c r="A81" s="450"/>
      <c r="B81" s="451"/>
      <c r="C81" s="451"/>
      <c r="D81" s="452"/>
      <c r="E81" s="221" t="str">
        <f t="shared" ref="E81:AJ81" si="23" xml:space="preserve"> E$69</f>
        <v>Export incentive for export 1 to be paid after PR24 incl. financing adjustment (2017-18 FYA CPIH deflated)</v>
      </c>
      <c r="F81" s="221">
        <f t="shared" si="23"/>
        <v>0</v>
      </c>
      <c r="G81" s="221" t="str">
        <f t="shared" si="23"/>
        <v>£m</v>
      </c>
      <c r="H81" s="221">
        <f t="shared" si="23"/>
        <v>0</v>
      </c>
      <c r="I81" s="221">
        <f t="shared" si="23"/>
        <v>0</v>
      </c>
      <c r="J81" s="221">
        <f t="shared" si="23"/>
        <v>0</v>
      </c>
      <c r="K81" s="221">
        <f t="shared" si="23"/>
        <v>0</v>
      </c>
      <c r="L81" s="221">
        <f t="shared" si="23"/>
        <v>0</v>
      </c>
      <c r="M81" s="221">
        <f t="shared" si="23"/>
        <v>0</v>
      </c>
      <c r="N81" s="221">
        <f t="shared" si="23"/>
        <v>0</v>
      </c>
      <c r="O81" s="221">
        <f t="shared" si="23"/>
        <v>0</v>
      </c>
      <c r="P81" s="221">
        <f t="shared" si="23"/>
        <v>0</v>
      </c>
      <c r="Q81" s="221">
        <f t="shared" si="23"/>
        <v>0</v>
      </c>
      <c r="R81" s="221">
        <f t="shared" si="23"/>
        <v>0</v>
      </c>
      <c r="S81" s="221">
        <f t="shared" si="23"/>
        <v>0</v>
      </c>
      <c r="T81" s="221">
        <f t="shared" si="23"/>
        <v>0</v>
      </c>
      <c r="U81" s="221">
        <f t="shared" si="23"/>
        <v>0</v>
      </c>
      <c r="V81" s="221">
        <f t="shared" si="23"/>
        <v>0</v>
      </c>
      <c r="W81" s="221">
        <f t="shared" si="23"/>
        <v>0</v>
      </c>
      <c r="X81" s="221">
        <f t="shared" si="23"/>
        <v>0</v>
      </c>
      <c r="Y81" s="221">
        <f t="shared" si="23"/>
        <v>0</v>
      </c>
      <c r="Z81" s="221">
        <f t="shared" si="23"/>
        <v>0</v>
      </c>
      <c r="AA81" s="221">
        <f t="shared" si="23"/>
        <v>0</v>
      </c>
      <c r="AB81" s="221">
        <f t="shared" si="23"/>
        <v>0</v>
      </c>
      <c r="AC81" s="221">
        <f t="shared" si="23"/>
        <v>0</v>
      </c>
      <c r="AD81" s="221">
        <f t="shared" si="23"/>
        <v>0</v>
      </c>
      <c r="AE81" s="221">
        <f t="shared" si="23"/>
        <v>0</v>
      </c>
      <c r="AF81" s="221">
        <f t="shared" si="23"/>
        <v>0</v>
      </c>
      <c r="AG81" s="221">
        <f t="shared" si="23"/>
        <v>0</v>
      </c>
      <c r="AH81" s="221">
        <f t="shared" si="23"/>
        <v>0</v>
      </c>
      <c r="AI81" s="221">
        <f t="shared" si="23"/>
        <v>0</v>
      </c>
      <c r="AJ81" s="221">
        <f t="shared" si="23"/>
        <v>0</v>
      </c>
      <c r="AK81" s="221">
        <f t="shared" ref="AK81:BI81" si="24" xml:space="preserve"> AK$69</f>
        <v>0</v>
      </c>
      <c r="AL81" s="221">
        <f t="shared" si="24"/>
        <v>0</v>
      </c>
      <c r="AM81" s="221">
        <f t="shared" si="24"/>
        <v>0</v>
      </c>
      <c r="AN81" s="221">
        <f t="shared" si="24"/>
        <v>0</v>
      </c>
      <c r="AO81" s="221">
        <f t="shared" si="24"/>
        <v>0</v>
      </c>
      <c r="AP81" s="221">
        <f t="shared" si="24"/>
        <v>0</v>
      </c>
      <c r="AQ81" s="221">
        <f t="shared" si="24"/>
        <v>0</v>
      </c>
      <c r="AR81" s="221">
        <f t="shared" si="24"/>
        <v>0</v>
      </c>
      <c r="AS81" s="221">
        <f t="shared" si="24"/>
        <v>0</v>
      </c>
      <c r="AT81" s="221">
        <f t="shared" si="24"/>
        <v>0</v>
      </c>
      <c r="AU81" s="221">
        <f t="shared" si="24"/>
        <v>0</v>
      </c>
      <c r="AV81" s="221">
        <f t="shared" si="24"/>
        <v>0</v>
      </c>
      <c r="AW81" s="221">
        <f t="shared" si="24"/>
        <v>0</v>
      </c>
      <c r="AX81" s="221">
        <f t="shared" si="24"/>
        <v>0</v>
      </c>
      <c r="AY81" s="221">
        <f t="shared" si="24"/>
        <v>0</v>
      </c>
      <c r="AZ81" s="221">
        <f t="shared" si="24"/>
        <v>0</v>
      </c>
      <c r="BA81" s="221">
        <f t="shared" si="24"/>
        <v>0</v>
      </c>
      <c r="BB81" s="221">
        <f t="shared" si="24"/>
        <v>0</v>
      </c>
      <c r="BC81" s="221">
        <f t="shared" si="24"/>
        <v>0</v>
      </c>
      <c r="BD81" s="221">
        <f t="shared" si="24"/>
        <v>0</v>
      </c>
      <c r="BE81" s="221">
        <f t="shared" si="24"/>
        <v>0</v>
      </c>
      <c r="BF81" s="221">
        <f t="shared" si="24"/>
        <v>0</v>
      </c>
      <c r="BG81" s="221">
        <f t="shared" si="24"/>
        <v>0</v>
      </c>
      <c r="BH81" s="221">
        <f t="shared" si="24"/>
        <v>0</v>
      </c>
      <c r="BI81" s="221">
        <f t="shared" si="24"/>
        <v>0</v>
      </c>
    </row>
    <row r="82" spans="1:61">
      <c r="A82" s="457"/>
      <c r="B82" s="451"/>
      <c r="C82" s="451"/>
      <c r="D82" s="458"/>
      <c r="E82" s="226" t="str">
        <f xml:space="preserve"> InpR!E$36</f>
        <v>Proportion of the incentive allocated to the water resources control for export 1</v>
      </c>
      <c r="F82" s="217">
        <f xml:space="preserve"> InpR!F$36</f>
        <v>0</v>
      </c>
      <c r="G82" s="226" t="str">
        <f xml:space="preserve"> InpR!G$36</f>
        <v>%</v>
      </c>
      <c r="H82" s="226">
        <f xml:space="preserve"> InpR!H$36</f>
        <v>0</v>
      </c>
      <c r="I82" s="226">
        <f xml:space="preserve"> InpR!I$36</f>
        <v>0</v>
      </c>
      <c r="J82" s="226">
        <f xml:space="preserve"> InpR!J$36</f>
        <v>0</v>
      </c>
      <c r="K82" s="226">
        <f xml:space="preserve"> InpR!K$36</f>
        <v>0</v>
      </c>
      <c r="L82" s="226">
        <f xml:space="preserve"> InpR!L$36</f>
        <v>0</v>
      </c>
      <c r="M82" s="226">
        <f xml:space="preserve"> InpR!M$36</f>
        <v>0</v>
      </c>
      <c r="N82" s="226">
        <f xml:space="preserve"> InpR!N$36</f>
        <v>0</v>
      </c>
      <c r="O82" s="226">
        <f xml:space="preserve"> InpR!O$36</f>
        <v>0</v>
      </c>
      <c r="P82" s="226">
        <f xml:space="preserve"> InpR!P$36</f>
        <v>0</v>
      </c>
      <c r="Q82" s="226">
        <f xml:space="preserve"> InpR!Q$36</f>
        <v>0</v>
      </c>
      <c r="R82" s="226">
        <f xml:space="preserve"> InpR!R$36</f>
        <v>0</v>
      </c>
      <c r="S82" s="226">
        <f xml:space="preserve"> InpR!S$36</f>
        <v>0</v>
      </c>
      <c r="T82" s="226">
        <f xml:space="preserve"> InpR!T$36</f>
        <v>0</v>
      </c>
      <c r="U82" s="226">
        <f xml:space="preserve"> InpR!U$36</f>
        <v>0</v>
      </c>
      <c r="V82" s="226">
        <f xml:space="preserve"> InpR!V$36</f>
        <v>0</v>
      </c>
      <c r="W82" s="226">
        <f xml:space="preserve"> InpR!W$36</f>
        <v>0</v>
      </c>
      <c r="X82" s="226">
        <f xml:space="preserve"> InpR!X$36</f>
        <v>0</v>
      </c>
      <c r="Y82" s="226">
        <f xml:space="preserve"> InpR!Y$36</f>
        <v>0</v>
      </c>
      <c r="Z82" s="226">
        <f xml:space="preserve"> InpR!Z$36</f>
        <v>0</v>
      </c>
      <c r="AA82" s="226">
        <f xml:space="preserve"> InpR!AA$36</f>
        <v>0</v>
      </c>
      <c r="AB82" s="226">
        <f xml:space="preserve"> InpR!AB$36</f>
        <v>0</v>
      </c>
      <c r="AC82" s="226">
        <f xml:space="preserve"> InpR!AC$36</f>
        <v>0</v>
      </c>
      <c r="AD82" s="226">
        <f xml:space="preserve"> InpR!AD$36</f>
        <v>0</v>
      </c>
      <c r="AE82" s="226">
        <f xml:space="preserve"> InpR!AE$36</f>
        <v>0</v>
      </c>
      <c r="AF82" s="226">
        <f xml:space="preserve"> InpR!AF$36</f>
        <v>0</v>
      </c>
      <c r="AG82" s="226">
        <f xml:space="preserve"> InpR!AG$36</f>
        <v>0</v>
      </c>
      <c r="AH82" s="226">
        <f xml:space="preserve"> InpR!AH$36</f>
        <v>0</v>
      </c>
      <c r="AI82" s="226">
        <f xml:space="preserve"> InpR!AI$36</f>
        <v>0</v>
      </c>
      <c r="AJ82" s="226">
        <f xml:space="preserve"> InpR!AJ$36</f>
        <v>0</v>
      </c>
      <c r="AK82" s="226">
        <f xml:space="preserve"> InpR!AK$36</f>
        <v>0</v>
      </c>
      <c r="AL82" s="226">
        <f xml:space="preserve"> InpR!AL$36</f>
        <v>0</v>
      </c>
      <c r="AM82" s="226">
        <f xml:space="preserve"> InpR!AM$36</f>
        <v>0</v>
      </c>
      <c r="AN82" s="226">
        <f xml:space="preserve"> InpR!AN$36</f>
        <v>0</v>
      </c>
      <c r="AO82" s="226">
        <f xml:space="preserve"> InpR!AO$36</f>
        <v>0</v>
      </c>
      <c r="AP82" s="226">
        <f xml:space="preserve"> InpR!AP$36</f>
        <v>0</v>
      </c>
      <c r="AQ82" s="226">
        <f xml:space="preserve"> InpR!AQ$36</f>
        <v>0</v>
      </c>
      <c r="AR82" s="226">
        <f xml:space="preserve"> InpR!AR$36</f>
        <v>0</v>
      </c>
      <c r="AS82" s="226">
        <f xml:space="preserve"> InpR!AS$36</f>
        <v>0</v>
      </c>
      <c r="AT82" s="226">
        <f xml:space="preserve"> InpR!AT$36</f>
        <v>0</v>
      </c>
      <c r="AU82" s="226">
        <f xml:space="preserve"> InpR!AU$36</f>
        <v>0</v>
      </c>
      <c r="AV82" s="226">
        <f xml:space="preserve"> InpR!AV$36</f>
        <v>0</v>
      </c>
      <c r="AW82" s="226">
        <f xml:space="preserve"> InpR!AW$36</f>
        <v>0</v>
      </c>
      <c r="AX82" s="226">
        <f xml:space="preserve"> InpR!AX$36</f>
        <v>0</v>
      </c>
      <c r="AY82" s="226">
        <f xml:space="preserve"> InpR!AY$36</f>
        <v>0</v>
      </c>
      <c r="AZ82" s="226">
        <f xml:space="preserve"> InpR!AZ$36</f>
        <v>0</v>
      </c>
      <c r="BA82" s="226">
        <f xml:space="preserve"> InpR!BA$36</f>
        <v>0</v>
      </c>
      <c r="BB82" s="226">
        <f xml:space="preserve"> InpR!BB$36</f>
        <v>0</v>
      </c>
      <c r="BC82" s="226">
        <f xml:space="preserve"> InpR!BC$36</f>
        <v>0</v>
      </c>
      <c r="BD82" s="226">
        <f xml:space="preserve"> InpR!BD$36</f>
        <v>0</v>
      </c>
      <c r="BE82" s="226">
        <f xml:space="preserve"> InpR!BE$36</f>
        <v>0</v>
      </c>
      <c r="BF82" s="226">
        <f xml:space="preserve"> InpR!BF$36</f>
        <v>0</v>
      </c>
      <c r="BG82" s="226">
        <f xml:space="preserve"> InpR!BG$36</f>
        <v>0</v>
      </c>
      <c r="BH82" s="226">
        <f xml:space="preserve"> InpR!BH$36</f>
        <v>0</v>
      </c>
      <c r="BI82" s="226">
        <f xml:space="preserve"> InpR!BI$36</f>
        <v>0</v>
      </c>
    </row>
    <row r="83" spans="1:61">
      <c r="A83" s="457"/>
      <c r="B83" s="451"/>
      <c r="C83" s="451"/>
      <c r="D83" s="458"/>
      <c r="E83" s="221" t="s">
        <v>250</v>
      </c>
      <c r="F83" s="152">
        <f xml:space="preserve"> F81 * F82</f>
        <v>0</v>
      </c>
      <c r="G83" s="221" t="s">
        <v>100</v>
      </c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</row>
    <row r="84" spans="1:61">
      <c r="A84" s="457"/>
      <c r="B84" s="451"/>
      <c r="C84" s="451"/>
      <c r="D84" s="458"/>
      <c r="E84" s="226"/>
      <c r="F84" s="217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</row>
    <row r="85" spans="1:61">
      <c r="A85" s="450"/>
      <c r="B85" s="451"/>
      <c r="C85" s="451"/>
      <c r="D85" s="452"/>
      <c r="E85" s="221" t="str">
        <f t="shared" ref="E85:AJ85" si="25" xml:space="preserve"> E$69</f>
        <v>Export incentive for export 1 to be paid after PR24 incl. financing adjustment (2017-18 FYA CPIH deflated)</v>
      </c>
      <c r="F85" s="221">
        <f t="shared" si="25"/>
        <v>0</v>
      </c>
      <c r="G85" s="221" t="str">
        <f t="shared" si="25"/>
        <v>£m</v>
      </c>
      <c r="H85" s="221">
        <f t="shared" si="25"/>
        <v>0</v>
      </c>
      <c r="I85" s="221">
        <f t="shared" si="25"/>
        <v>0</v>
      </c>
      <c r="J85" s="221">
        <f t="shared" si="25"/>
        <v>0</v>
      </c>
      <c r="K85" s="221">
        <f t="shared" si="25"/>
        <v>0</v>
      </c>
      <c r="L85" s="221">
        <f t="shared" si="25"/>
        <v>0</v>
      </c>
      <c r="M85" s="221">
        <f t="shared" si="25"/>
        <v>0</v>
      </c>
      <c r="N85" s="221">
        <f t="shared" si="25"/>
        <v>0</v>
      </c>
      <c r="O85" s="221">
        <f t="shared" si="25"/>
        <v>0</v>
      </c>
      <c r="P85" s="221">
        <f t="shared" si="25"/>
        <v>0</v>
      </c>
      <c r="Q85" s="221">
        <f t="shared" si="25"/>
        <v>0</v>
      </c>
      <c r="R85" s="221">
        <f t="shared" si="25"/>
        <v>0</v>
      </c>
      <c r="S85" s="221">
        <f t="shared" si="25"/>
        <v>0</v>
      </c>
      <c r="T85" s="221">
        <f t="shared" si="25"/>
        <v>0</v>
      </c>
      <c r="U85" s="221">
        <f t="shared" si="25"/>
        <v>0</v>
      </c>
      <c r="V85" s="221">
        <f t="shared" si="25"/>
        <v>0</v>
      </c>
      <c r="W85" s="221">
        <f t="shared" si="25"/>
        <v>0</v>
      </c>
      <c r="X85" s="221">
        <f t="shared" si="25"/>
        <v>0</v>
      </c>
      <c r="Y85" s="221">
        <f t="shared" si="25"/>
        <v>0</v>
      </c>
      <c r="Z85" s="221">
        <f t="shared" si="25"/>
        <v>0</v>
      </c>
      <c r="AA85" s="221">
        <f t="shared" si="25"/>
        <v>0</v>
      </c>
      <c r="AB85" s="221">
        <f t="shared" si="25"/>
        <v>0</v>
      </c>
      <c r="AC85" s="221">
        <f t="shared" si="25"/>
        <v>0</v>
      </c>
      <c r="AD85" s="221">
        <f t="shared" si="25"/>
        <v>0</v>
      </c>
      <c r="AE85" s="221">
        <f t="shared" si="25"/>
        <v>0</v>
      </c>
      <c r="AF85" s="221">
        <f t="shared" si="25"/>
        <v>0</v>
      </c>
      <c r="AG85" s="221">
        <f t="shared" si="25"/>
        <v>0</v>
      </c>
      <c r="AH85" s="221">
        <f t="shared" si="25"/>
        <v>0</v>
      </c>
      <c r="AI85" s="221">
        <f t="shared" si="25"/>
        <v>0</v>
      </c>
      <c r="AJ85" s="221">
        <f t="shared" si="25"/>
        <v>0</v>
      </c>
      <c r="AK85" s="221">
        <f t="shared" ref="AK85:BI85" si="26" xml:space="preserve"> AK$69</f>
        <v>0</v>
      </c>
      <c r="AL85" s="221">
        <f t="shared" si="26"/>
        <v>0</v>
      </c>
      <c r="AM85" s="221">
        <f t="shared" si="26"/>
        <v>0</v>
      </c>
      <c r="AN85" s="221">
        <f t="shared" si="26"/>
        <v>0</v>
      </c>
      <c r="AO85" s="221">
        <f t="shared" si="26"/>
        <v>0</v>
      </c>
      <c r="AP85" s="221">
        <f t="shared" si="26"/>
        <v>0</v>
      </c>
      <c r="AQ85" s="221">
        <f t="shared" si="26"/>
        <v>0</v>
      </c>
      <c r="AR85" s="221">
        <f t="shared" si="26"/>
        <v>0</v>
      </c>
      <c r="AS85" s="221">
        <f t="shared" si="26"/>
        <v>0</v>
      </c>
      <c r="AT85" s="221">
        <f t="shared" si="26"/>
        <v>0</v>
      </c>
      <c r="AU85" s="221">
        <f t="shared" si="26"/>
        <v>0</v>
      </c>
      <c r="AV85" s="221">
        <f t="shared" si="26"/>
        <v>0</v>
      </c>
      <c r="AW85" s="221">
        <f t="shared" si="26"/>
        <v>0</v>
      </c>
      <c r="AX85" s="221">
        <f t="shared" si="26"/>
        <v>0</v>
      </c>
      <c r="AY85" s="221">
        <f t="shared" si="26"/>
        <v>0</v>
      </c>
      <c r="AZ85" s="221">
        <f t="shared" si="26"/>
        <v>0</v>
      </c>
      <c r="BA85" s="221">
        <f t="shared" si="26"/>
        <v>0</v>
      </c>
      <c r="BB85" s="221">
        <f t="shared" si="26"/>
        <v>0</v>
      </c>
      <c r="BC85" s="221">
        <f t="shared" si="26"/>
        <v>0</v>
      </c>
      <c r="BD85" s="221">
        <f t="shared" si="26"/>
        <v>0</v>
      </c>
      <c r="BE85" s="221">
        <f t="shared" si="26"/>
        <v>0</v>
      </c>
      <c r="BF85" s="221">
        <f t="shared" si="26"/>
        <v>0</v>
      </c>
      <c r="BG85" s="221">
        <f t="shared" si="26"/>
        <v>0</v>
      </c>
      <c r="BH85" s="221">
        <f t="shared" si="26"/>
        <v>0</v>
      </c>
      <c r="BI85" s="221">
        <f t="shared" si="26"/>
        <v>0</v>
      </c>
    </row>
    <row r="86" spans="1:61">
      <c r="A86" s="457"/>
      <c r="B86" s="451"/>
      <c r="C86" s="451"/>
      <c r="D86" s="458"/>
      <c r="E86" s="226" t="str">
        <f xml:space="preserve"> InpR!E$36</f>
        <v>Proportion of the incentive allocated to the water resources control for export 1</v>
      </c>
      <c r="F86" s="217">
        <f xml:space="preserve"> InpR!F$36</f>
        <v>0</v>
      </c>
      <c r="G86" s="226" t="str">
        <f xml:space="preserve"> InpR!G$36</f>
        <v>%</v>
      </c>
      <c r="H86" s="226">
        <f xml:space="preserve"> InpR!H$36</f>
        <v>0</v>
      </c>
      <c r="I86" s="226">
        <f xml:space="preserve"> InpR!I$36</f>
        <v>0</v>
      </c>
      <c r="J86" s="226">
        <f xml:space="preserve"> InpR!J$36</f>
        <v>0</v>
      </c>
      <c r="K86" s="226">
        <f xml:space="preserve"> InpR!K$36</f>
        <v>0</v>
      </c>
      <c r="L86" s="226">
        <f xml:space="preserve"> InpR!L$36</f>
        <v>0</v>
      </c>
      <c r="M86" s="226">
        <f xml:space="preserve"> InpR!M$36</f>
        <v>0</v>
      </c>
      <c r="N86" s="226">
        <f xml:space="preserve"> InpR!N$36</f>
        <v>0</v>
      </c>
      <c r="O86" s="226">
        <f xml:space="preserve"> InpR!O$36</f>
        <v>0</v>
      </c>
      <c r="P86" s="226">
        <f xml:space="preserve"> InpR!P$36</f>
        <v>0</v>
      </c>
      <c r="Q86" s="226">
        <f xml:space="preserve"> InpR!Q$36</f>
        <v>0</v>
      </c>
      <c r="R86" s="226">
        <f xml:space="preserve"> InpR!R$36</f>
        <v>0</v>
      </c>
      <c r="S86" s="226">
        <f xml:space="preserve"> InpR!S$36</f>
        <v>0</v>
      </c>
      <c r="T86" s="226">
        <f xml:space="preserve"> InpR!T$36</f>
        <v>0</v>
      </c>
      <c r="U86" s="226">
        <f xml:space="preserve"> InpR!U$36</f>
        <v>0</v>
      </c>
      <c r="V86" s="226">
        <f xml:space="preserve"> InpR!V$36</f>
        <v>0</v>
      </c>
      <c r="W86" s="226">
        <f xml:space="preserve"> InpR!W$36</f>
        <v>0</v>
      </c>
      <c r="X86" s="226">
        <f xml:space="preserve"> InpR!X$36</f>
        <v>0</v>
      </c>
      <c r="Y86" s="226">
        <f xml:space="preserve"> InpR!Y$36</f>
        <v>0</v>
      </c>
      <c r="Z86" s="226">
        <f xml:space="preserve"> InpR!Z$36</f>
        <v>0</v>
      </c>
      <c r="AA86" s="226">
        <f xml:space="preserve"> InpR!AA$36</f>
        <v>0</v>
      </c>
      <c r="AB86" s="226">
        <f xml:space="preserve"> InpR!AB$36</f>
        <v>0</v>
      </c>
      <c r="AC86" s="226">
        <f xml:space="preserve"> InpR!AC$36</f>
        <v>0</v>
      </c>
      <c r="AD86" s="226">
        <f xml:space="preserve"> InpR!AD$36</f>
        <v>0</v>
      </c>
      <c r="AE86" s="226">
        <f xml:space="preserve"> InpR!AE$36</f>
        <v>0</v>
      </c>
      <c r="AF86" s="226">
        <f xml:space="preserve"> InpR!AF$36</f>
        <v>0</v>
      </c>
      <c r="AG86" s="226">
        <f xml:space="preserve"> InpR!AG$36</f>
        <v>0</v>
      </c>
      <c r="AH86" s="226">
        <f xml:space="preserve"> InpR!AH$36</f>
        <v>0</v>
      </c>
      <c r="AI86" s="226">
        <f xml:space="preserve"> InpR!AI$36</f>
        <v>0</v>
      </c>
      <c r="AJ86" s="226">
        <f xml:space="preserve"> InpR!AJ$36</f>
        <v>0</v>
      </c>
      <c r="AK86" s="226">
        <f xml:space="preserve"> InpR!AK$36</f>
        <v>0</v>
      </c>
      <c r="AL86" s="226">
        <f xml:space="preserve"> InpR!AL$36</f>
        <v>0</v>
      </c>
      <c r="AM86" s="226">
        <f xml:space="preserve"> InpR!AM$36</f>
        <v>0</v>
      </c>
      <c r="AN86" s="226">
        <f xml:space="preserve"> InpR!AN$36</f>
        <v>0</v>
      </c>
      <c r="AO86" s="226">
        <f xml:space="preserve"> InpR!AO$36</f>
        <v>0</v>
      </c>
      <c r="AP86" s="226">
        <f xml:space="preserve"> InpR!AP$36</f>
        <v>0</v>
      </c>
      <c r="AQ86" s="226">
        <f xml:space="preserve"> InpR!AQ$36</f>
        <v>0</v>
      </c>
      <c r="AR86" s="226">
        <f xml:space="preserve"> InpR!AR$36</f>
        <v>0</v>
      </c>
      <c r="AS86" s="226">
        <f xml:space="preserve"> InpR!AS$36</f>
        <v>0</v>
      </c>
      <c r="AT86" s="226">
        <f xml:space="preserve"> InpR!AT$36</f>
        <v>0</v>
      </c>
      <c r="AU86" s="226">
        <f xml:space="preserve"> InpR!AU$36</f>
        <v>0</v>
      </c>
      <c r="AV86" s="226">
        <f xml:space="preserve"> InpR!AV$36</f>
        <v>0</v>
      </c>
      <c r="AW86" s="226">
        <f xml:space="preserve"> InpR!AW$36</f>
        <v>0</v>
      </c>
      <c r="AX86" s="226">
        <f xml:space="preserve"> InpR!AX$36</f>
        <v>0</v>
      </c>
      <c r="AY86" s="226">
        <f xml:space="preserve"> InpR!AY$36</f>
        <v>0</v>
      </c>
      <c r="AZ86" s="226">
        <f xml:space="preserve"> InpR!AZ$36</f>
        <v>0</v>
      </c>
      <c r="BA86" s="226">
        <f xml:space="preserve"> InpR!BA$36</f>
        <v>0</v>
      </c>
      <c r="BB86" s="226">
        <f xml:space="preserve"> InpR!BB$36</f>
        <v>0</v>
      </c>
      <c r="BC86" s="226">
        <f xml:space="preserve"> InpR!BC$36</f>
        <v>0</v>
      </c>
      <c r="BD86" s="226">
        <f xml:space="preserve"> InpR!BD$36</f>
        <v>0</v>
      </c>
      <c r="BE86" s="226">
        <f xml:space="preserve"> InpR!BE$36</f>
        <v>0</v>
      </c>
      <c r="BF86" s="226">
        <f xml:space="preserve"> InpR!BF$36</f>
        <v>0</v>
      </c>
      <c r="BG86" s="226">
        <f xml:space="preserve"> InpR!BG$36</f>
        <v>0</v>
      </c>
      <c r="BH86" s="226">
        <f xml:space="preserve"> InpR!BH$36</f>
        <v>0</v>
      </c>
      <c r="BI86" s="226">
        <f xml:space="preserve"> InpR!BI$36</f>
        <v>0</v>
      </c>
    </row>
    <row r="87" spans="1:61">
      <c r="A87" s="457"/>
      <c r="B87" s="451"/>
      <c r="C87" s="451"/>
      <c r="D87" s="458"/>
      <c r="E87" s="221" t="s">
        <v>251</v>
      </c>
      <c r="F87" s="152">
        <f xml:space="preserve"> F85 * ( 1 - F86 )</f>
        <v>0</v>
      </c>
      <c r="G87" s="221" t="s">
        <v>100</v>
      </c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</row>
    <row r="88" spans="1:61">
      <c r="A88" s="457"/>
      <c r="B88" s="451"/>
      <c r="C88" s="451"/>
      <c r="D88" s="458"/>
      <c r="E88" s="226"/>
      <c r="F88" s="217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</row>
    <row r="89" spans="1:61">
      <c r="A89" s="450"/>
      <c r="B89" s="59"/>
      <c r="C89" s="513" t="s">
        <v>252</v>
      </c>
      <c r="D89" s="452"/>
      <c r="E89" s="221"/>
      <c r="F89" s="152"/>
      <c r="G89" s="221"/>
      <c r="H89" s="152"/>
      <c r="I89" s="221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4"/>
      <c r="U89" s="154"/>
      <c r="V89" s="154"/>
      <c r="W89" s="154"/>
      <c r="X89" s="154"/>
      <c r="Y89" s="154"/>
      <c r="Z89" s="154"/>
      <c r="AA89" s="154"/>
      <c r="AB89" s="152"/>
      <c r="AC89" s="152"/>
      <c r="AD89" s="154"/>
      <c r="AE89" s="154"/>
      <c r="AF89" s="152"/>
      <c r="AG89" s="152"/>
      <c r="AH89" s="154"/>
      <c r="AI89" s="154"/>
      <c r="AJ89" s="152"/>
      <c r="AK89" s="152"/>
      <c r="AL89" s="154"/>
      <c r="AM89" s="154"/>
      <c r="AN89" s="152"/>
      <c r="AO89" s="152"/>
      <c r="AP89" s="154"/>
      <c r="AQ89" s="154"/>
      <c r="AR89" s="152"/>
      <c r="AS89" s="154"/>
      <c r="AT89" s="154"/>
      <c r="AU89" s="152"/>
      <c r="AV89" s="154"/>
      <c r="AW89" s="154"/>
      <c r="AX89" s="152"/>
      <c r="AY89" s="154"/>
      <c r="AZ89" s="154"/>
      <c r="BA89" s="152"/>
      <c r="BB89" s="154"/>
      <c r="BC89" s="154"/>
      <c r="BD89" s="152"/>
      <c r="BE89" s="154"/>
      <c r="BF89" s="154"/>
      <c r="BG89" s="152"/>
      <c r="BH89" s="154"/>
      <c r="BI89" s="154"/>
    </row>
    <row r="90" spans="1:61">
      <c r="A90" s="450"/>
      <c r="B90" s="451"/>
      <c r="C90" s="451"/>
      <c r="D90" s="452"/>
      <c r="E90" s="459"/>
      <c r="F90" s="152"/>
      <c r="G90" s="221"/>
      <c r="H90" s="152"/>
      <c r="I90" s="221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4"/>
      <c r="U90" s="154"/>
      <c r="V90" s="154"/>
      <c r="W90" s="154"/>
      <c r="X90" s="154"/>
      <c r="Y90" s="154"/>
      <c r="Z90" s="154"/>
      <c r="AA90" s="154"/>
      <c r="AB90" s="152"/>
      <c r="AC90" s="152"/>
      <c r="AD90" s="154"/>
      <c r="AE90" s="154"/>
      <c r="AF90" s="152"/>
      <c r="AG90" s="152"/>
      <c r="AH90" s="154"/>
      <c r="AI90" s="154"/>
      <c r="AJ90" s="152"/>
      <c r="AK90" s="152"/>
      <c r="AL90" s="154"/>
      <c r="AM90" s="154"/>
      <c r="AN90" s="152"/>
      <c r="AO90" s="152"/>
      <c r="AP90" s="154"/>
      <c r="AQ90" s="154"/>
      <c r="AR90" s="152"/>
      <c r="AS90" s="154"/>
      <c r="AT90" s="154"/>
      <c r="AU90" s="152"/>
      <c r="AV90" s="154"/>
      <c r="AW90" s="154"/>
      <c r="AX90" s="152"/>
      <c r="AY90" s="154"/>
      <c r="AZ90" s="154"/>
      <c r="BA90" s="152"/>
      <c r="BB90" s="154"/>
      <c r="BC90" s="154"/>
      <c r="BD90" s="152"/>
      <c r="BE90" s="154"/>
      <c r="BF90" s="154"/>
      <c r="BG90" s="152"/>
      <c r="BH90" s="154"/>
      <c r="BI90" s="154"/>
    </row>
    <row r="91" spans="1:61">
      <c r="A91" s="450"/>
      <c r="B91" s="451"/>
      <c r="C91" s="451"/>
      <c r="D91" s="452"/>
      <c r="E91" s="214" t="str">
        <f xml:space="preserve"> InpR!E$19</f>
        <v>Does the company have an Ofwat-approved trading and procurement code?</v>
      </c>
      <c r="F91" s="214">
        <f xml:space="preserve"> InpR!F$19</f>
        <v>0</v>
      </c>
      <c r="G91" s="214" t="str">
        <f xml:space="preserve"> InpR!G$19</f>
        <v>True/false</v>
      </c>
      <c r="H91" s="226">
        <f xml:space="preserve"> InpR!H$19</f>
        <v>0</v>
      </c>
      <c r="I91" s="226">
        <f xml:space="preserve"> InpR!I$19</f>
        <v>0</v>
      </c>
      <c r="J91" s="226">
        <f xml:space="preserve"> InpR!J$19</f>
        <v>0</v>
      </c>
      <c r="K91" s="226">
        <f xml:space="preserve"> InpR!K$19</f>
        <v>0</v>
      </c>
      <c r="L91" s="226">
        <f xml:space="preserve"> InpR!L$19</f>
        <v>0</v>
      </c>
      <c r="M91" s="226">
        <f xml:space="preserve"> InpR!M$19</f>
        <v>0</v>
      </c>
      <c r="N91" s="226">
        <f xml:space="preserve"> InpR!N$19</f>
        <v>0</v>
      </c>
      <c r="O91" s="226">
        <f xml:space="preserve"> InpR!O$19</f>
        <v>0</v>
      </c>
      <c r="P91" s="226">
        <f xml:space="preserve"> InpR!P$19</f>
        <v>0</v>
      </c>
      <c r="Q91" s="226">
        <f xml:space="preserve"> InpR!Q$19</f>
        <v>0</v>
      </c>
      <c r="R91" s="226">
        <f xml:space="preserve"> InpR!R$19</f>
        <v>0</v>
      </c>
      <c r="S91" s="226">
        <f xml:space="preserve"> InpR!S$19</f>
        <v>0</v>
      </c>
      <c r="T91" s="226">
        <f xml:space="preserve"> InpR!T$19</f>
        <v>0</v>
      </c>
      <c r="U91" s="226">
        <f xml:space="preserve"> InpR!U$19</f>
        <v>0</v>
      </c>
      <c r="V91" s="226">
        <f xml:space="preserve"> InpR!V$19</f>
        <v>0</v>
      </c>
      <c r="W91" s="226">
        <f xml:space="preserve"> InpR!W$19</f>
        <v>0</v>
      </c>
      <c r="X91" s="226">
        <f xml:space="preserve"> InpR!X$19</f>
        <v>0</v>
      </c>
      <c r="Y91" s="226">
        <f xml:space="preserve"> InpR!Y$19</f>
        <v>0</v>
      </c>
      <c r="Z91" s="226">
        <f xml:space="preserve"> InpR!Z$19</f>
        <v>0</v>
      </c>
      <c r="AA91" s="226">
        <f xml:space="preserve"> InpR!AA$19</f>
        <v>0</v>
      </c>
      <c r="AB91" s="226">
        <f xml:space="preserve"> InpR!AB$19</f>
        <v>0</v>
      </c>
      <c r="AC91" s="226">
        <f xml:space="preserve"> InpR!AC$19</f>
        <v>0</v>
      </c>
      <c r="AD91" s="226">
        <f xml:space="preserve"> InpR!AD$19</f>
        <v>0</v>
      </c>
      <c r="AE91" s="226">
        <f xml:space="preserve"> InpR!AE$19</f>
        <v>0</v>
      </c>
      <c r="AF91" s="226">
        <f xml:space="preserve"> InpR!AF$19</f>
        <v>0</v>
      </c>
      <c r="AG91" s="226">
        <f xml:space="preserve"> InpR!AG$19</f>
        <v>0</v>
      </c>
      <c r="AH91" s="226">
        <f xml:space="preserve"> InpR!AH$19</f>
        <v>0</v>
      </c>
      <c r="AI91" s="226">
        <f xml:space="preserve"> InpR!AI$19</f>
        <v>0</v>
      </c>
      <c r="AJ91" s="226">
        <f xml:space="preserve"> InpR!AJ$19</f>
        <v>0</v>
      </c>
      <c r="AK91" s="226">
        <f xml:space="preserve"> InpR!AK$19</f>
        <v>0</v>
      </c>
      <c r="AL91" s="226">
        <f xml:space="preserve"> InpR!AL$19</f>
        <v>0</v>
      </c>
      <c r="AM91" s="226">
        <f xml:space="preserve"> InpR!AM$19</f>
        <v>0</v>
      </c>
      <c r="AN91" s="226">
        <f xml:space="preserve"> InpR!AN$19</f>
        <v>0</v>
      </c>
      <c r="AO91" s="226">
        <f xml:space="preserve"> InpR!AO$19</f>
        <v>0</v>
      </c>
      <c r="AP91" s="226">
        <f xml:space="preserve"> InpR!AP$19</f>
        <v>0</v>
      </c>
      <c r="AQ91" s="226">
        <f xml:space="preserve"> InpR!AQ$19</f>
        <v>0</v>
      </c>
      <c r="AR91" s="226">
        <f xml:space="preserve"> InpR!AR$19</f>
        <v>0</v>
      </c>
      <c r="AS91" s="226">
        <f xml:space="preserve"> InpR!AS$19</f>
        <v>0</v>
      </c>
      <c r="AT91" s="226">
        <f xml:space="preserve"> InpR!AT$19</f>
        <v>0</v>
      </c>
      <c r="AU91" s="226">
        <f xml:space="preserve"> InpR!AU$19</f>
        <v>0</v>
      </c>
      <c r="AV91" s="226">
        <f xml:space="preserve"> InpR!AV$19</f>
        <v>0</v>
      </c>
      <c r="AW91" s="226">
        <f xml:space="preserve"> InpR!AW$19</f>
        <v>0</v>
      </c>
      <c r="AX91" s="226">
        <f xml:space="preserve"> InpR!AX$19</f>
        <v>0</v>
      </c>
      <c r="AY91" s="226">
        <f xml:space="preserve"> InpR!AY$19</f>
        <v>0</v>
      </c>
      <c r="AZ91" s="226">
        <f xml:space="preserve"> InpR!AZ$19</f>
        <v>0</v>
      </c>
      <c r="BA91" s="226">
        <f xml:space="preserve"> InpR!BA$19</f>
        <v>0</v>
      </c>
      <c r="BB91" s="226">
        <f xml:space="preserve"> InpR!BB$19</f>
        <v>0</v>
      </c>
      <c r="BC91" s="226">
        <f xml:space="preserve"> InpR!BC$19</f>
        <v>0</v>
      </c>
      <c r="BD91" s="226">
        <f xml:space="preserve"> InpR!BD$19</f>
        <v>0</v>
      </c>
      <c r="BE91" s="226">
        <f xml:space="preserve"> InpR!BE$19</f>
        <v>0</v>
      </c>
      <c r="BF91" s="226">
        <f xml:space="preserve"> InpR!BF$19</f>
        <v>0</v>
      </c>
      <c r="BG91" s="226">
        <f xml:space="preserve"> InpR!BG$19</f>
        <v>0</v>
      </c>
      <c r="BH91" s="226">
        <f xml:space="preserve"> InpR!BH$19</f>
        <v>0</v>
      </c>
      <c r="BI91" s="226">
        <f xml:space="preserve"> InpR!BI$19</f>
        <v>0</v>
      </c>
    </row>
    <row r="92" spans="1:61" ht="25.5">
      <c r="A92" s="450"/>
      <c r="B92" s="451"/>
      <c r="C92" s="451"/>
      <c r="D92" s="452"/>
      <c r="E92" s="224" t="str">
        <f xml:space="preserve"> InpR!E$34</f>
        <v>Has the company produced a report to evidence that export 1 is a new export and complies with its Ofwat-approved trading and procurement code?</v>
      </c>
      <c r="F92" s="224">
        <f xml:space="preserve"> InpR!F$34</f>
        <v>0</v>
      </c>
      <c r="G92" s="224" t="str">
        <f xml:space="preserve"> InpR!G$34</f>
        <v>True/false</v>
      </c>
      <c r="H92" s="224">
        <f xml:space="preserve"> InpR!H$34</f>
        <v>0</v>
      </c>
      <c r="I92" s="224">
        <f xml:space="preserve"> InpR!I$34</f>
        <v>0</v>
      </c>
      <c r="J92" s="224">
        <f xml:space="preserve"> InpR!J$34</f>
        <v>0</v>
      </c>
      <c r="K92" s="224">
        <f xml:space="preserve"> InpR!K$34</f>
        <v>0</v>
      </c>
      <c r="L92" s="224">
        <f xml:space="preserve"> InpR!L$34</f>
        <v>0</v>
      </c>
      <c r="M92" s="224">
        <f xml:space="preserve"> InpR!M$34</f>
        <v>0</v>
      </c>
      <c r="N92" s="224">
        <f xml:space="preserve"> InpR!N$34</f>
        <v>0</v>
      </c>
      <c r="O92" s="224">
        <f xml:space="preserve"> InpR!O$34</f>
        <v>0</v>
      </c>
      <c r="P92" s="224">
        <f xml:space="preserve"> InpR!P$34</f>
        <v>0</v>
      </c>
      <c r="Q92" s="224">
        <f xml:space="preserve"> InpR!Q$34</f>
        <v>0</v>
      </c>
      <c r="R92" s="224">
        <f xml:space="preserve"> InpR!R$34</f>
        <v>0</v>
      </c>
      <c r="S92" s="224">
        <f xml:space="preserve"> InpR!S$34</f>
        <v>0</v>
      </c>
      <c r="T92" s="224">
        <f xml:space="preserve"> InpR!T$34</f>
        <v>0</v>
      </c>
      <c r="U92" s="224">
        <f xml:space="preserve"> InpR!U$34</f>
        <v>0</v>
      </c>
      <c r="V92" s="224">
        <f xml:space="preserve"> InpR!V$34</f>
        <v>0</v>
      </c>
      <c r="W92" s="224">
        <f xml:space="preserve"> InpR!W$34</f>
        <v>0</v>
      </c>
      <c r="X92" s="224">
        <f xml:space="preserve"> InpR!X$34</f>
        <v>0</v>
      </c>
      <c r="Y92" s="224">
        <f xml:space="preserve"> InpR!Y$34</f>
        <v>0</v>
      </c>
      <c r="Z92" s="224">
        <f xml:space="preserve"> InpR!Z$34</f>
        <v>0</v>
      </c>
      <c r="AA92" s="224">
        <f xml:space="preserve"> InpR!AA$34</f>
        <v>0</v>
      </c>
      <c r="AB92" s="224">
        <f xml:space="preserve"> InpR!AB$34</f>
        <v>0</v>
      </c>
      <c r="AC92" s="224">
        <f xml:space="preserve"> InpR!AC$34</f>
        <v>0</v>
      </c>
      <c r="AD92" s="224">
        <f xml:space="preserve"> InpR!AD$34</f>
        <v>0</v>
      </c>
      <c r="AE92" s="224">
        <f xml:space="preserve"> InpR!AE$34</f>
        <v>0</v>
      </c>
      <c r="AF92" s="224">
        <f xml:space="preserve"> InpR!AF$34</f>
        <v>0</v>
      </c>
      <c r="AG92" s="224">
        <f xml:space="preserve"> InpR!AG$34</f>
        <v>0</v>
      </c>
      <c r="AH92" s="224">
        <f xml:space="preserve"> InpR!AH$34</f>
        <v>0</v>
      </c>
      <c r="AI92" s="224">
        <f xml:space="preserve"> InpR!AI$34</f>
        <v>0</v>
      </c>
      <c r="AJ92" s="224">
        <f xml:space="preserve"> InpR!AJ$34</f>
        <v>0</v>
      </c>
      <c r="AK92" s="224">
        <f xml:space="preserve"> InpR!AK$34</f>
        <v>0</v>
      </c>
      <c r="AL92" s="224">
        <f xml:space="preserve"> InpR!AL$34</f>
        <v>0</v>
      </c>
      <c r="AM92" s="224">
        <f xml:space="preserve"> InpR!AM$34</f>
        <v>0</v>
      </c>
      <c r="AN92" s="224">
        <f xml:space="preserve"> InpR!AN$34</f>
        <v>0</v>
      </c>
      <c r="AO92" s="224">
        <f xml:space="preserve"> InpR!AO$34</f>
        <v>0</v>
      </c>
      <c r="AP92" s="224">
        <f xml:space="preserve"> InpR!AP$34</f>
        <v>0</v>
      </c>
      <c r="AQ92" s="224">
        <f xml:space="preserve"> InpR!AQ$34</f>
        <v>0</v>
      </c>
      <c r="AR92" s="224">
        <f xml:space="preserve"> InpR!AR$34</f>
        <v>0</v>
      </c>
      <c r="AS92" s="224">
        <f xml:space="preserve"> InpR!AS$34</f>
        <v>0</v>
      </c>
      <c r="AT92" s="224">
        <f xml:space="preserve"> InpR!AT$34</f>
        <v>0</v>
      </c>
      <c r="AU92" s="224">
        <f xml:space="preserve"> InpR!AU$34</f>
        <v>0</v>
      </c>
      <c r="AV92" s="224">
        <f xml:space="preserve"> InpR!AV$34</f>
        <v>0</v>
      </c>
      <c r="AW92" s="224">
        <f xml:space="preserve"> InpR!AW$34</f>
        <v>0</v>
      </c>
      <c r="AX92" s="224">
        <f xml:space="preserve"> InpR!AX$34</f>
        <v>0</v>
      </c>
      <c r="AY92" s="224">
        <f xml:space="preserve"> InpR!AY$34</f>
        <v>0</v>
      </c>
      <c r="AZ92" s="224">
        <f xml:space="preserve"> InpR!AZ$34</f>
        <v>0</v>
      </c>
      <c r="BA92" s="224">
        <f xml:space="preserve"> InpR!BA$34</f>
        <v>0</v>
      </c>
      <c r="BB92" s="224">
        <f xml:space="preserve"> InpR!BB$34</f>
        <v>0</v>
      </c>
      <c r="BC92" s="224">
        <f xml:space="preserve"> InpR!BC$34</f>
        <v>0</v>
      </c>
      <c r="BD92" s="224">
        <f xml:space="preserve"> InpR!BD$34</f>
        <v>0</v>
      </c>
      <c r="BE92" s="224">
        <f xml:space="preserve"> InpR!BE$34</f>
        <v>0</v>
      </c>
      <c r="BF92" s="224">
        <f xml:space="preserve"> InpR!BF$34</f>
        <v>0</v>
      </c>
      <c r="BG92" s="224">
        <f xml:space="preserve"> InpR!BG$34</f>
        <v>0</v>
      </c>
      <c r="BH92" s="224">
        <f xml:space="preserve"> InpR!BH$34</f>
        <v>0</v>
      </c>
      <c r="BI92" s="224">
        <f xml:space="preserve"> InpR!BI$34</f>
        <v>0</v>
      </c>
    </row>
    <row r="93" spans="1:61">
      <c r="A93" s="487"/>
      <c r="B93" s="488"/>
      <c r="C93" s="488"/>
      <c r="D93" s="489"/>
      <c r="E93" s="221" t="s">
        <v>253</v>
      </c>
      <c r="F93" s="490" t="b">
        <f xml:space="preserve"> IF( AND( F91, F92 ), TRUE, FALSE )</f>
        <v>0</v>
      </c>
      <c r="G93" s="221" t="s">
        <v>126</v>
      </c>
      <c r="H93" s="152"/>
      <c r="I93" s="221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4"/>
      <c r="U93" s="154"/>
      <c r="V93" s="154"/>
      <c r="W93" s="154"/>
      <c r="X93" s="154"/>
      <c r="Y93" s="154"/>
      <c r="Z93" s="154"/>
      <c r="AA93" s="154"/>
      <c r="AB93" s="152"/>
      <c r="AC93" s="152"/>
      <c r="AD93" s="154"/>
      <c r="AE93" s="154"/>
      <c r="AF93" s="152"/>
      <c r="AG93" s="152"/>
      <c r="AH93" s="154"/>
      <c r="AI93" s="154"/>
      <c r="AJ93" s="152"/>
      <c r="AK93" s="152"/>
      <c r="AL93" s="154"/>
      <c r="AM93" s="154"/>
      <c r="AN93" s="152"/>
      <c r="AO93" s="152"/>
      <c r="AP93" s="154"/>
      <c r="AQ93" s="154"/>
      <c r="AR93" s="152"/>
      <c r="AS93" s="154"/>
      <c r="AT93" s="154"/>
      <c r="AU93" s="152"/>
      <c r="AV93" s="154"/>
      <c r="AW93" s="154"/>
      <c r="AX93" s="152"/>
      <c r="AY93" s="154"/>
      <c r="AZ93" s="154"/>
      <c r="BA93" s="152"/>
      <c r="BB93" s="154"/>
      <c r="BC93" s="154"/>
      <c r="BD93" s="152"/>
      <c r="BE93" s="154"/>
      <c r="BF93" s="154"/>
      <c r="BG93" s="152"/>
      <c r="BH93" s="154"/>
      <c r="BI93" s="154"/>
    </row>
    <row r="94" spans="1:61">
      <c r="A94" s="450"/>
      <c r="B94" s="451"/>
      <c r="C94" s="451"/>
      <c r="D94" s="452"/>
      <c r="E94" s="221"/>
      <c r="F94" s="152"/>
      <c r="G94" s="459"/>
      <c r="H94" s="152"/>
      <c r="I94" s="221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4"/>
      <c r="U94" s="154"/>
      <c r="V94" s="154"/>
      <c r="W94" s="154"/>
      <c r="X94" s="154"/>
      <c r="Y94" s="154"/>
      <c r="Z94" s="154"/>
      <c r="AA94" s="154"/>
      <c r="AB94" s="152"/>
      <c r="AC94" s="152"/>
      <c r="AD94" s="154"/>
      <c r="AE94" s="154"/>
      <c r="AF94" s="152"/>
      <c r="AG94" s="152"/>
      <c r="AH94" s="154"/>
      <c r="AI94" s="154"/>
      <c r="AJ94" s="152"/>
      <c r="AK94" s="152"/>
      <c r="AL94" s="154"/>
      <c r="AM94" s="154"/>
      <c r="AN94" s="152"/>
      <c r="AO94" s="152"/>
      <c r="AP94" s="154"/>
      <c r="AQ94" s="154"/>
      <c r="AR94" s="152"/>
      <c r="AS94" s="154"/>
      <c r="AT94" s="154"/>
      <c r="AU94" s="152"/>
      <c r="AV94" s="154"/>
      <c r="AW94" s="154"/>
      <c r="AX94" s="152"/>
      <c r="AY94" s="154"/>
      <c r="AZ94" s="154"/>
      <c r="BA94" s="152"/>
      <c r="BB94" s="154"/>
      <c r="BC94" s="154"/>
      <c r="BD94" s="152"/>
      <c r="BE94" s="154"/>
      <c r="BF94" s="154"/>
      <c r="BG94" s="152"/>
      <c r="BH94" s="154"/>
      <c r="BI94" s="154"/>
    </row>
    <row r="95" spans="1:61">
      <c r="A95" s="450"/>
      <c r="B95" s="59"/>
      <c r="C95" s="513" t="s">
        <v>254</v>
      </c>
      <c r="D95" s="452"/>
      <c r="E95" s="221"/>
      <c r="F95" s="222"/>
      <c r="G95" s="459"/>
      <c r="H95" s="152"/>
      <c r="I95" s="221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4"/>
      <c r="U95" s="154"/>
      <c r="V95" s="154"/>
      <c r="W95" s="154"/>
      <c r="X95" s="154"/>
      <c r="Y95" s="154"/>
      <c r="Z95" s="154"/>
      <c r="AA95" s="154"/>
      <c r="AB95" s="152"/>
      <c r="AC95" s="152"/>
      <c r="AD95" s="154"/>
      <c r="AE95" s="154"/>
      <c r="AF95" s="152"/>
      <c r="AG95" s="152"/>
      <c r="AH95" s="154"/>
      <c r="AI95" s="154"/>
      <c r="AJ95" s="152"/>
      <c r="AK95" s="152"/>
      <c r="AL95" s="154"/>
      <c r="AM95" s="154"/>
      <c r="AN95" s="152"/>
      <c r="AO95" s="152"/>
      <c r="AP95" s="154"/>
      <c r="AQ95" s="154"/>
      <c r="AR95" s="152"/>
      <c r="AS95" s="154"/>
      <c r="AT95" s="154"/>
      <c r="AU95" s="152"/>
      <c r="AV95" s="154"/>
      <c r="AW95" s="154"/>
      <c r="AX95" s="152"/>
      <c r="AY95" s="154"/>
      <c r="AZ95" s="154"/>
      <c r="BA95" s="152"/>
      <c r="BB95" s="154"/>
      <c r="BC95" s="154"/>
      <c r="BD95" s="152"/>
      <c r="BE95" s="154"/>
      <c r="BF95" s="154"/>
      <c r="BG95" s="152"/>
      <c r="BH95" s="154"/>
      <c r="BI95" s="154"/>
    </row>
    <row r="96" spans="1:61">
      <c r="A96" s="450"/>
      <c r="B96" s="59"/>
      <c r="C96" s="488"/>
      <c r="D96" s="452"/>
      <c r="E96" s="221"/>
      <c r="F96" s="222"/>
      <c r="G96" s="459"/>
      <c r="H96" s="152"/>
      <c r="I96" s="221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4"/>
      <c r="U96" s="154"/>
      <c r="V96" s="154"/>
      <c r="W96" s="154"/>
      <c r="X96" s="154"/>
      <c r="Y96" s="154"/>
      <c r="Z96" s="154"/>
      <c r="AA96" s="154"/>
      <c r="AB96" s="152"/>
      <c r="AC96" s="152"/>
      <c r="AD96" s="154"/>
      <c r="AE96" s="154"/>
      <c r="AF96" s="152"/>
      <c r="AG96" s="152"/>
      <c r="AH96" s="154"/>
      <c r="AI96" s="154"/>
      <c r="AJ96" s="152"/>
      <c r="AK96" s="152"/>
      <c r="AL96" s="154"/>
      <c r="AM96" s="154"/>
      <c r="AN96" s="152"/>
      <c r="AO96" s="152"/>
      <c r="AP96" s="154"/>
      <c r="AQ96" s="154"/>
      <c r="AR96" s="152"/>
      <c r="AS96" s="154"/>
      <c r="AT96" s="154"/>
      <c r="AU96" s="152"/>
      <c r="AV96" s="154"/>
      <c r="AW96" s="154"/>
      <c r="AX96" s="152"/>
      <c r="AY96" s="154"/>
      <c r="AZ96" s="154"/>
      <c r="BA96" s="152"/>
      <c r="BB96" s="154"/>
      <c r="BC96" s="154"/>
      <c r="BD96" s="152"/>
      <c r="BE96" s="154"/>
      <c r="BF96" s="154"/>
      <c r="BG96" s="152"/>
      <c r="BH96" s="154"/>
      <c r="BI96" s="154"/>
    </row>
    <row r="97" spans="1:61">
      <c r="A97" s="450"/>
      <c r="B97" s="488"/>
      <c r="C97" s="451"/>
      <c r="D97" s="452"/>
      <c r="E97" s="221" t="str">
        <f xml:space="preserve"> E$93</f>
        <v>Compliance with trading and procurement code</v>
      </c>
      <c r="F97" s="221" t="b">
        <f t="shared" ref="F97:BI97" si="27" xml:space="preserve"> F$93</f>
        <v>0</v>
      </c>
      <c r="G97" s="221" t="str">
        <f t="shared" si="27"/>
        <v>True/false</v>
      </c>
      <c r="H97" s="221">
        <f t="shared" si="27"/>
        <v>0</v>
      </c>
      <c r="I97" s="221">
        <f t="shared" si="27"/>
        <v>0</v>
      </c>
      <c r="J97" s="221">
        <f t="shared" si="27"/>
        <v>0</v>
      </c>
      <c r="K97" s="221">
        <f t="shared" si="27"/>
        <v>0</v>
      </c>
      <c r="L97" s="221">
        <f t="shared" si="27"/>
        <v>0</v>
      </c>
      <c r="M97" s="221">
        <f t="shared" si="27"/>
        <v>0</v>
      </c>
      <c r="N97" s="221">
        <f t="shared" si="27"/>
        <v>0</v>
      </c>
      <c r="O97" s="221">
        <f t="shared" si="27"/>
        <v>0</v>
      </c>
      <c r="P97" s="221">
        <f t="shared" si="27"/>
        <v>0</v>
      </c>
      <c r="Q97" s="221">
        <f t="shared" si="27"/>
        <v>0</v>
      </c>
      <c r="R97" s="221">
        <f t="shared" si="27"/>
        <v>0</v>
      </c>
      <c r="S97" s="221">
        <f t="shared" si="27"/>
        <v>0</v>
      </c>
      <c r="T97" s="221">
        <f t="shared" si="27"/>
        <v>0</v>
      </c>
      <c r="U97" s="221">
        <f t="shared" si="27"/>
        <v>0</v>
      </c>
      <c r="V97" s="221">
        <f t="shared" si="27"/>
        <v>0</v>
      </c>
      <c r="W97" s="221">
        <f t="shared" si="27"/>
        <v>0</v>
      </c>
      <c r="X97" s="221">
        <f t="shared" si="27"/>
        <v>0</v>
      </c>
      <c r="Y97" s="221">
        <f t="shared" si="27"/>
        <v>0</v>
      </c>
      <c r="Z97" s="221">
        <f t="shared" si="27"/>
        <v>0</v>
      </c>
      <c r="AA97" s="221">
        <f t="shared" si="27"/>
        <v>0</v>
      </c>
      <c r="AB97" s="221">
        <f t="shared" si="27"/>
        <v>0</v>
      </c>
      <c r="AC97" s="221">
        <f t="shared" si="27"/>
        <v>0</v>
      </c>
      <c r="AD97" s="221">
        <f t="shared" si="27"/>
        <v>0</v>
      </c>
      <c r="AE97" s="221">
        <f t="shared" si="27"/>
        <v>0</v>
      </c>
      <c r="AF97" s="221">
        <f t="shared" si="27"/>
        <v>0</v>
      </c>
      <c r="AG97" s="221">
        <f t="shared" si="27"/>
        <v>0</v>
      </c>
      <c r="AH97" s="221">
        <f t="shared" si="27"/>
        <v>0</v>
      </c>
      <c r="AI97" s="221">
        <f t="shared" si="27"/>
        <v>0</v>
      </c>
      <c r="AJ97" s="221">
        <f t="shared" si="27"/>
        <v>0</v>
      </c>
      <c r="AK97" s="221">
        <f t="shared" si="27"/>
        <v>0</v>
      </c>
      <c r="AL97" s="221">
        <f t="shared" si="27"/>
        <v>0</v>
      </c>
      <c r="AM97" s="221">
        <f t="shared" si="27"/>
        <v>0</v>
      </c>
      <c r="AN97" s="221">
        <f t="shared" si="27"/>
        <v>0</v>
      </c>
      <c r="AO97" s="221">
        <f t="shared" si="27"/>
        <v>0</v>
      </c>
      <c r="AP97" s="221">
        <f t="shared" si="27"/>
        <v>0</v>
      </c>
      <c r="AQ97" s="221">
        <f t="shared" si="27"/>
        <v>0</v>
      </c>
      <c r="AR97" s="221">
        <f t="shared" si="27"/>
        <v>0</v>
      </c>
      <c r="AS97" s="221">
        <f t="shared" si="27"/>
        <v>0</v>
      </c>
      <c r="AT97" s="221">
        <f t="shared" si="27"/>
        <v>0</v>
      </c>
      <c r="AU97" s="221">
        <f t="shared" si="27"/>
        <v>0</v>
      </c>
      <c r="AV97" s="221">
        <f t="shared" si="27"/>
        <v>0</v>
      </c>
      <c r="AW97" s="221">
        <f t="shared" si="27"/>
        <v>0</v>
      </c>
      <c r="AX97" s="221">
        <f t="shared" si="27"/>
        <v>0</v>
      </c>
      <c r="AY97" s="221">
        <f t="shared" si="27"/>
        <v>0</v>
      </c>
      <c r="AZ97" s="221">
        <f t="shared" si="27"/>
        <v>0</v>
      </c>
      <c r="BA97" s="221">
        <f t="shared" si="27"/>
        <v>0</v>
      </c>
      <c r="BB97" s="221">
        <f t="shared" si="27"/>
        <v>0</v>
      </c>
      <c r="BC97" s="221">
        <f t="shared" si="27"/>
        <v>0</v>
      </c>
      <c r="BD97" s="221">
        <f t="shared" si="27"/>
        <v>0</v>
      </c>
      <c r="BE97" s="221">
        <f t="shared" si="27"/>
        <v>0</v>
      </c>
      <c r="BF97" s="221">
        <f t="shared" si="27"/>
        <v>0</v>
      </c>
      <c r="BG97" s="221">
        <f t="shared" si="27"/>
        <v>0</v>
      </c>
      <c r="BH97" s="221">
        <f t="shared" si="27"/>
        <v>0</v>
      </c>
      <c r="BI97" s="221">
        <f t="shared" si="27"/>
        <v>0</v>
      </c>
    </row>
    <row r="98" spans="1:61">
      <c r="A98" s="450"/>
      <c r="B98" s="488"/>
      <c r="C98" s="451"/>
      <c r="D98" s="452"/>
      <c r="E98" s="221" t="str">
        <f xml:space="preserve"> E$75</f>
        <v>Export incentive for export 1 to be paid to the water resources control at PR24 (2017-18 FYA CPIH deflated)</v>
      </c>
      <c r="F98" s="221">
        <f t="shared" ref="F98:BI98" si="28" xml:space="preserve"> F$75</f>
        <v>0</v>
      </c>
      <c r="G98" s="221" t="str">
        <f t="shared" si="28"/>
        <v>£m</v>
      </c>
      <c r="H98" s="221">
        <f t="shared" si="28"/>
        <v>0</v>
      </c>
      <c r="I98" s="221">
        <f t="shared" si="28"/>
        <v>0</v>
      </c>
      <c r="J98" s="221">
        <f t="shared" si="28"/>
        <v>0</v>
      </c>
      <c r="K98" s="221">
        <f t="shared" si="28"/>
        <v>0</v>
      </c>
      <c r="L98" s="221">
        <f t="shared" si="28"/>
        <v>0</v>
      </c>
      <c r="M98" s="221">
        <f t="shared" si="28"/>
        <v>0</v>
      </c>
      <c r="N98" s="221">
        <f t="shared" si="28"/>
        <v>0</v>
      </c>
      <c r="O98" s="221">
        <f t="shared" si="28"/>
        <v>0</v>
      </c>
      <c r="P98" s="221">
        <f t="shared" si="28"/>
        <v>0</v>
      </c>
      <c r="Q98" s="221">
        <f t="shared" si="28"/>
        <v>0</v>
      </c>
      <c r="R98" s="221">
        <f t="shared" si="28"/>
        <v>0</v>
      </c>
      <c r="S98" s="221">
        <f t="shared" si="28"/>
        <v>0</v>
      </c>
      <c r="T98" s="221">
        <f t="shared" si="28"/>
        <v>0</v>
      </c>
      <c r="U98" s="221">
        <f t="shared" si="28"/>
        <v>0</v>
      </c>
      <c r="V98" s="221">
        <f t="shared" si="28"/>
        <v>0</v>
      </c>
      <c r="W98" s="221">
        <f t="shared" si="28"/>
        <v>0</v>
      </c>
      <c r="X98" s="221">
        <f t="shared" si="28"/>
        <v>0</v>
      </c>
      <c r="Y98" s="221">
        <f t="shared" si="28"/>
        <v>0</v>
      </c>
      <c r="Z98" s="221">
        <f t="shared" si="28"/>
        <v>0</v>
      </c>
      <c r="AA98" s="221">
        <f t="shared" si="28"/>
        <v>0</v>
      </c>
      <c r="AB98" s="221">
        <f t="shared" si="28"/>
        <v>0</v>
      </c>
      <c r="AC98" s="221">
        <f t="shared" si="28"/>
        <v>0</v>
      </c>
      <c r="AD98" s="221">
        <f t="shared" si="28"/>
        <v>0</v>
      </c>
      <c r="AE98" s="221">
        <f t="shared" si="28"/>
        <v>0</v>
      </c>
      <c r="AF98" s="221">
        <f t="shared" si="28"/>
        <v>0</v>
      </c>
      <c r="AG98" s="221">
        <f t="shared" si="28"/>
        <v>0</v>
      </c>
      <c r="AH98" s="221">
        <f t="shared" si="28"/>
        <v>0</v>
      </c>
      <c r="AI98" s="221">
        <f t="shared" si="28"/>
        <v>0</v>
      </c>
      <c r="AJ98" s="221">
        <f t="shared" si="28"/>
        <v>0</v>
      </c>
      <c r="AK98" s="221">
        <f t="shared" si="28"/>
        <v>0</v>
      </c>
      <c r="AL98" s="221">
        <f t="shared" si="28"/>
        <v>0</v>
      </c>
      <c r="AM98" s="221">
        <f t="shared" si="28"/>
        <v>0</v>
      </c>
      <c r="AN98" s="221">
        <f t="shared" si="28"/>
        <v>0</v>
      </c>
      <c r="AO98" s="221">
        <f t="shared" si="28"/>
        <v>0</v>
      </c>
      <c r="AP98" s="221">
        <f t="shared" si="28"/>
        <v>0</v>
      </c>
      <c r="AQ98" s="221">
        <f t="shared" si="28"/>
        <v>0</v>
      </c>
      <c r="AR98" s="221">
        <f t="shared" si="28"/>
        <v>0</v>
      </c>
      <c r="AS98" s="221">
        <f t="shared" si="28"/>
        <v>0</v>
      </c>
      <c r="AT98" s="221">
        <f t="shared" si="28"/>
        <v>0</v>
      </c>
      <c r="AU98" s="221">
        <f t="shared" si="28"/>
        <v>0</v>
      </c>
      <c r="AV98" s="221">
        <f t="shared" si="28"/>
        <v>0</v>
      </c>
      <c r="AW98" s="221">
        <f t="shared" si="28"/>
        <v>0</v>
      </c>
      <c r="AX98" s="221">
        <f t="shared" si="28"/>
        <v>0</v>
      </c>
      <c r="AY98" s="221">
        <f t="shared" si="28"/>
        <v>0</v>
      </c>
      <c r="AZ98" s="221">
        <f t="shared" si="28"/>
        <v>0</v>
      </c>
      <c r="BA98" s="221">
        <f t="shared" si="28"/>
        <v>0</v>
      </c>
      <c r="BB98" s="221">
        <f t="shared" si="28"/>
        <v>0</v>
      </c>
      <c r="BC98" s="221">
        <f t="shared" si="28"/>
        <v>0</v>
      </c>
      <c r="BD98" s="221">
        <f t="shared" si="28"/>
        <v>0</v>
      </c>
      <c r="BE98" s="221">
        <f t="shared" si="28"/>
        <v>0</v>
      </c>
      <c r="BF98" s="221">
        <f t="shared" si="28"/>
        <v>0</v>
      </c>
      <c r="BG98" s="221">
        <f t="shared" si="28"/>
        <v>0</v>
      </c>
      <c r="BH98" s="221">
        <f t="shared" si="28"/>
        <v>0</v>
      </c>
      <c r="BI98" s="221">
        <f t="shared" si="28"/>
        <v>0</v>
      </c>
    </row>
    <row r="99" spans="1:61">
      <c r="A99" s="450"/>
      <c r="B99" s="488"/>
      <c r="C99" s="451"/>
      <c r="D99" s="452"/>
      <c r="E99" s="221" t="s">
        <v>248</v>
      </c>
      <c r="F99" s="221">
        <f xml:space="preserve"> IF( F97, F98, 0)</f>
        <v>0</v>
      </c>
      <c r="G99" s="221" t="s">
        <v>100</v>
      </c>
      <c r="H99" s="152"/>
      <c r="I99" s="221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4"/>
      <c r="U99" s="154"/>
      <c r="V99" s="154"/>
      <c r="W99" s="154"/>
      <c r="X99" s="154"/>
      <c r="Y99" s="154"/>
      <c r="Z99" s="154"/>
      <c r="AA99" s="154"/>
      <c r="AB99" s="152"/>
      <c r="AC99" s="152"/>
      <c r="AD99" s="154"/>
      <c r="AE99" s="154"/>
      <c r="AF99" s="152"/>
      <c r="AG99" s="152"/>
      <c r="AH99" s="154"/>
      <c r="AI99" s="154"/>
      <c r="AJ99" s="152"/>
      <c r="AK99" s="152"/>
      <c r="AL99" s="154"/>
      <c r="AM99" s="154"/>
      <c r="AN99" s="152"/>
      <c r="AO99" s="152"/>
      <c r="AP99" s="154"/>
      <c r="AQ99" s="154"/>
      <c r="AR99" s="152"/>
      <c r="AS99" s="154"/>
      <c r="AT99" s="154"/>
      <c r="AU99" s="152"/>
      <c r="AV99" s="154"/>
      <c r="AW99" s="154"/>
      <c r="AX99" s="152"/>
      <c r="AY99" s="154"/>
      <c r="AZ99" s="154"/>
      <c r="BA99" s="152"/>
      <c r="BB99" s="154"/>
      <c r="BC99" s="154"/>
      <c r="BD99" s="152"/>
      <c r="BE99" s="154"/>
      <c r="BF99" s="154"/>
      <c r="BG99" s="152"/>
      <c r="BH99" s="154"/>
      <c r="BI99" s="154"/>
    </row>
    <row r="100" spans="1:61">
      <c r="A100" s="450"/>
      <c r="B100" s="451"/>
      <c r="C100" s="451"/>
      <c r="D100" s="452"/>
      <c r="E100" s="221"/>
      <c r="F100" s="152"/>
      <c r="G100" s="221"/>
      <c r="H100" s="152"/>
      <c r="I100" s="221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4"/>
      <c r="U100" s="154"/>
      <c r="V100" s="154"/>
      <c r="W100" s="154"/>
      <c r="X100" s="154"/>
      <c r="Y100" s="154"/>
      <c r="Z100" s="154"/>
      <c r="AA100" s="154"/>
      <c r="AB100" s="152"/>
      <c r="AC100" s="152"/>
      <c r="AD100" s="154"/>
      <c r="AE100" s="154"/>
      <c r="AF100" s="152"/>
      <c r="AG100" s="152"/>
      <c r="AH100" s="154"/>
      <c r="AI100" s="154"/>
      <c r="AJ100" s="152"/>
      <c r="AK100" s="152"/>
      <c r="AL100" s="154"/>
      <c r="AM100" s="154"/>
      <c r="AN100" s="152"/>
      <c r="AO100" s="152"/>
      <c r="AP100" s="154"/>
      <c r="AQ100" s="154"/>
      <c r="AR100" s="152"/>
      <c r="AS100" s="154"/>
      <c r="AT100" s="154"/>
      <c r="AU100" s="152"/>
      <c r="AV100" s="154"/>
      <c r="AW100" s="154"/>
      <c r="AX100" s="152"/>
      <c r="AY100" s="154"/>
      <c r="AZ100" s="154"/>
      <c r="BA100" s="152"/>
      <c r="BB100" s="154"/>
      <c r="BC100" s="154"/>
      <c r="BD100" s="152"/>
      <c r="BE100" s="154"/>
      <c r="BF100" s="154"/>
      <c r="BG100" s="152"/>
      <c r="BH100" s="154"/>
      <c r="BI100" s="154"/>
    </row>
    <row r="101" spans="1:61">
      <c r="A101" s="450"/>
      <c r="B101" s="451"/>
      <c r="C101" s="451"/>
      <c r="D101" s="452"/>
      <c r="E101" s="221" t="str">
        <f xml:space="preserve"> E$93</f>
        <v>Compliance with trading and procurement code</v>
      </c>
      <c r="F101" s="221" t="b">
        <f t="shared" ref="F101:BI101" si="29" xml:space="preserve"> F$93</f>
        <v>0</v>
      </c>
      <c r="G101" s="221" t="str">
        <f t="shared" si="29"/>
        <v>True/false</v>
      </c>
      <c r="H101" s="221">
        <f t="shared" si="29"/>
        <v>0</v>
      </c>
      <c r="I101" s="221">
        <f t="shared" si="29"/>
        <v>0</v>
      </c>
      <c r="J101" s="221">
        <f t="shared" si="29"/>
        <v>0</v>
      </c>
      <c r="K101" s="221">
        <f t="shared" si="29"/>
        <v>0</v>
      </c>
      <c r="L101" s="221">
        <f t="shared" si="29"/>
        <v>0</v>
      </c>
      <c r="M101" s="221">
        <f t="shared" si="29"/>
        <v>0</v>
      </c>
      <c r="N101" s="221">
        <f t="shared" si="29"/>
        <v>0</v>
      </c>
      <c r="O101" s="221">
        <f t="shared" si="29"/>
        <v>0</v>
      </c>
      <c r="P101" s="221">
        <f t="shared" si="29"/>
        <v>0</v>
      </c>
      <c r="Q101" s="221">
        <f t="shared" si="29"/>
        <v>0</v>
      </c>
      <c r="R101" s="221">
        <f t="shared" si="29"/>
        <v>0</v>
      </c>
      <c r="S101" s="221">
        <f t="shared" si="29"/>
        <v>0</v>
      </c>
      <c r="T101" s="221">
        <f t="shared" si="29"/>
        <v>0</v>
      </c>
      <c r="U101" s="221">
        <f t="shared" si="29"/>
        <v>0</v>
      </c>
      <c r="V101" s="221">
        <f t="shared" si="29"/>
        <v>0</v>
      </c>
      <c r="W101" s="221">
        <f t="shared" si="29"/>
        <v>0</v>
      </c>
      <c r="X101" s="221">
        <f t="shared" si="29"/>
        <v>0</v>
      </c>
      <c r="Y101" s="221">
        <f t="shared" si="29"/>
        <v>0</v>
      </c>
      <c r="Z101" s="221">
        <f t="shared" si="29"/>
        <v>0</v>
      </c>
      <c r="AA101" s="221">
        <f t="shared" si="29"/>
        <v>0</v>
      </c>
      <c r="AB101" s="221">
        <f t="shared" si="29"/>
        <v>0</v>
      </c>
      <c r="AC101" s="221">
        <f t="shared" si="29"/>
        <v>0</v>
      </c>
      <c r="AD101" s="221">
        <f t="shared" si="29"/>
        <v>0</v>
      </c>
      <c r="AE101" s="221">
        <f t="shared" si="29"/>
        <v>0</v>
      </c>
      <c r="AF101" s="221">
        <f t="shared" si="29"/>
        <v>0</v>
      </c>
      <c r="AG101" s="221">
        <f t="shared" si="29"/>
        <v>0</v>
      </c>
      <c r="AH101" s="221">
        <f t="shared" si="29"/>
        <v>0</v>
      </c>
      <c r="AI101" s="221">
        <f t="shared" si="29"/>
        <v>0</v>
      </c>
      <c r="AJ101" s="221">
        <f t="shared" si="29"/>
        <v>0</v>
      </c>
      <c r="AK101" s="221">
        <f t="shared" si="29"/>
        <v>0</v>
      </c>
      <c r="AL101" s="221">
        <f t="shared" si="29"/>
        <v>0</v>
      </c>
      <c r="AM101" s="221">
        <f t="shared" si="29"/>
        <v>0</v>
      </c>
      <c r="AN101" s="221">
        <f t="shared" si="29"/>
        <v>0</v>
      </c>
      <c r="AO101" s="221">
        <f t="shared" si="29"/>
        <v>0</v>
      </c>
      <c r="AP101" s="221">
        <f t="shared" si="29"/>
        <v>0</v>
      </c>
      <c r="AQ101" s="221">
        <f t="shared" si="29"/>
        <v>0</v>
      </c>
      <c r="AR101" s="221">
        <f t="shared" si="29"/>
        <v>0</v>
      </c>
      <c r="AS101" s="221">
        <f t="shared" si="29"/>
        <v>0</v>
      </c>
      <c r="AT101" s="221">
        <f t="shared" si="29"/>
        <v>0</v>
      </c>
      <c r="AU101" s="221">
        <f t="shared" si="29"/>
        <v>0</v>
      </c>
      <c r="AV101" s="221">
        <f t="shared" si="29"/>
        <v>0</v>
      </c>
      <c r="AW101" s="221">
        <f t="shared" si="29"/>
        <v>0</v>
      </c>
      <c r="AX101" s="221">
        <f t="shared" si="29"/>
        <v>0</v>
      </c>
      <c r="AY101" s="221">
        <f t="shared" si="29"/>
        <v>0</v>
      </c>
      <c r="AZ101" s="221">
        <f t="shared" si="29"/>
        <v>0</v>
      </c>
      <c r="BA101" s="221">
        <f t="shared" si="29"/>
        <v>0</v>
      </c>
      <c r="BB101" s="221">
        <f t="shared" si="29"/>
        <v>0</v>
      </c>
      <c r="BC101" s="221">
        <f t="shared" si="29"/>
        <v>0</v>
      </c>
      <c r="BD101" s="221">
        <f t="shared" si="29"/>
        <v>0</v>
      </c>
      <c r="BE101" s="221">
        <f t="shared" si="29"/>
        <v>0</v>
      </c>
      <c r="BF101" s="221">
        <f t="shared" si="29"/>
        <v>0</v>
      </c>
      <c r="BG101" s="221">
        <f t="shared" si="29"/>
        <v>0</v>
      </c>
      <c r="BH101" s="221">
        <f t="shared" si="29"/>
        <v>0</v>
      </c>
      <c r="BI101" s="221">
        <f t="shared" si="29"/>
        <v>0</v>
      </c>
    </row>
    <row r="102" spans="1:61">
      <c r="A102" s="450"/>
      <c r="B102" s="451"/>
      <c r="C102" s="451"/>
      <c r="D102" s="452"/>
      <c r="E102" s="221" t="str">
        <f xml:space="preserve"> E$79</f>
        <v>Export incentive for export 1 to be paid to the network plus water control at PR24 (2017-18 FYA CPIH deflated)</v>
      </c>
      <c r="F102" s="221">
        <f t="shared" ref="F102:BI102" si="30" xml:space="preserve"> F$79</f>
        <v>0</v>
      </c>
      <c r="G102" s="221" t="str">
        <f t="shared" si="30"/>
        <v>£m</v>
      </c>
      <c r="H102" s="221">
        <f t="shared" si="30"/>
        <v>0</v>
      </c>
      <c r="I102" s="221">
        <f t="shared" si="30"/>
        <v>0</v>
      </c>
      <c r="J102" s="221">
        <f t="shared" si="30"/>
        <v>0</v>
      </c>
      <c r="K102" s="221">
        <f t="shared" si="30"/>
        <v>0</v>
      </c>
      <c r="L102" s="221">
        <f t="shared" si="30"/>
        <v>0</v>
      </c>
      <c r="M102" s="221">
        <f t="shared" si="30"/>
        <v>0</v>
      </c>
      <c r="N102" s="221">
        <f t="shared" si="30"/>
        <v>0</v>
      </c>
      <c r="O102" s="221">
        <f t="shared" si="30"/>
        <v>0</v>
      </c>
      <c r="P102" s="221">
        <f t="shared" si="30"/>
        <v>0</v>
      </c>
      <c r="Q102" s="221">
        <f t="shared" si="30"/>
        <v>0</v>
      </c>
      <c r="R102" s="221">
        <f t="shared" si="30"/>
        <v>0</v>
      </c>
      <c r="S102" s="221">
        <f t="shared" si="30"/>
        <v>0</v>
      </c>
      <c r="T102" s="221">
        <f t="shared" si="30"/>
        <v>0</v>
      </c>
      <c r="U102" s="221">
        <f t="shared" si="30"/>
        <v>0</v>
      </c>
      <c r="V102" s="221">
        <f t="shared" si="30"/>
        <v>0</v>
      </c>
      <c r="W102" s="221">
        <f t="shared" si="30"/>
        <v>0</v>
      </c>
      <c r="X102" s="221">
        <f t="shared" si="30"/>
        <v>0</v>
      </c>
      <c r="Y102" s="221">
        <f t="shared" si="30"/>
        <v>0</v>
      </c>
      <c r="Z102" s="221">
        <f t="shared" si="30"/>
        <v>0</v>
      </c>
      <c r="AA102" s="221">
        <f t="shared" si="30"/>
        <v>0</v>
      </c>
      <c r="AB102" s="221">
        <f t="shared" si="30"/>
        <v>0</v>
      </c>
      <c r="AC102" s="221">
        <f t="shared" si="30"/>
        <v>0</v>
      </c>
      <c r="AD102" s="221">
        <f t="shared" si="30"/>
        <v>0</v>
      </c>
      <c r="AE102" s="221">
        <f t="shared" si="30"/>
        <v>0</v>
      </c>
      <c r="AF102" s="221">
        <f t="shared" si="30"/>
        <v>0</v>
      </c>
      <c r="AG102" s="221">
        <f t="shared" si="30"/>
        <v>0</v>
      </c>
      <c r="AH102" s="221">
        <f t="shared" si="30"/>
        <v>0</v>
      </c>
      <c r="AI102" s="221">
        <f t="shared" si="30"/>
        <v>0</v>
      </c>
      <c r="AJ102" s="221">
        <f t="shared" si="30"/>
        <v>0</v>
      </c>
      <c r="AK102" s="221">
        <f t="shared" si="30"/>
        <v>0</v>
      </c>
      <c r="AL102" s="221">
        <f t="shared" si="30"/>
        <v>0</v>
      </c>
      <c r="AM102" s="221">
        <f t="shared" si="30"/>
        <v>0</v>
      </c>
      <c r="AN102" s="221">
        <f t="shared" si="30"/>
        <v>0</v>
      </c>
      <c r="AO102" s="221">
        <f t="shared" si="30"/>
        <v>0</v>
      </c>
      <c r="AP102" s="221">
        <f t="shared" si="30"/>
        <v>0</v>
      </c>
      <c r="AQ102" s="221">
        <f t="shared" si="30"/>
        <v>0</v>
      </c>
      <c r="AR102" s="221">
        <f t="shared" si="30"/>
        <v>0</v>
      </c>
      <c r="AS102" s="221">
        <f t="shared" si="30"/>
        <v>0</v>
      </c>
      <c r="AT102" s="221">
        <f t="shared" si="30"/>
        <v>0</v>
      </c>
      <c r="AU102" s="221">
        <f t="shared" si="30"/>
        <v>0</v>
      </c>
      <c r="AV102" s="221">
        <f t="shared" si="30"/>
        <v>0</v>
      </c>
      <c r="AW102" s="221">
        <f t="shared" si="30"/>
        <v>0</v>
      </c>
      <c r="AX102" s="221">
        <f t="shared" si="30"/>
        <v>0</v>
      </c>
      <c r="AY102" s="221">
        <f t="shared" si="30"/>
        <v>0</v>
      </c>
      <c r="AZ102" s="221">
        <f t="shared" si="30"/>
        <v>0</v>
      </c>
      <c r="BA102" s="221">
        <f t="shared" si="30"/>
        <v>0</v>
      </c>
      <c r="BB102" s="221">
        <f t="shared" si="30"/>
        <v>0</v>
      </c>
      <c r="BC102" s="221">
        <f t="shared" si="30"/>
        <v>0</v>
      </c>
      <c r="BD102" s="221">
        <f t="shared" si="30"/>
        <v>0</v>
      </c>
      <c r="BE102" s="221">
        <f t="shared" si="30"/>
        <v>0</v>
      </c>
      <c r="BF102" s="221">
        <f t="shared" si="30"/>
        <v>0</v>
      </c>
      <c r="BG102" s="221">
        <f t="shared" si="30"/>
        <v>0</v>
      </c>
      <c r="BH102" s="221">
        <f t="shared" si="30"/>
        <v>0</v>
      </c>
      <c r="BI102" s="221">
        <f t="shared" si="30"/>
        <v>0</v>
      </c>
    </row>
    <row r="103" spans="1:61">
      <c r="A103" s="491"/>
      <c r="B103" s="488"/>
      <c r="C103" s="488"/>
      <c r="D103" s="489"/>
      <c r="E103" s="221" t="s">
        <v>249</v>
      </c>
      <c r="F103" s="221">
        <f xml:space="preserve"> IF( F101, F102, 0)</f>
        <v>0</v>
      </c>
      <c r="G103" s="221" t="s">
        <v>100</v>
      </c>
      <c r="H103" s="152"/>
      <c r="I103" s="221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4"/>
      <c r="U103" s="154"/>
      <c r="V103" s="154"/>
      <c r="W103" s="154"/>
      <c r="X103" s="154"/>
      <c r="Y103" s="154"/>
      <c r="Z103" s="154"/>
      <c r="AA103" s="154"/>
      <c r="AB103" s="152"/>
      <c r="AC103" s="152"/>
      <c r="AD103" s="154"/>
      <c r="AE103" s="154"/>
      <c r="AF103" s="152"/>
      <c r="AG103" s="152"/>
      <c r="AH103" s="154"/>
      <c r="AI103" s="154"/>
      <c r="AJ103" s="152"/>
      <c r="AK103" s="152"/>
      <c r="AL103" s="154"/>
      <c r="AM103" s="154"/>
      <c r="AN103" s="152"/>
      <c r="AO103" s="152"/>
      <c r="AP103" s="154"/>
      <c r="AQ103" s="154"/>
      <c r="AR103" s="152"/>
      <c r="AS103" s="154"/>
      <c r="AT103" s="154"/>
      <c r="AU103" s="152"/>
      <c r="AV103" s="154"/>
      <c r="AW103" s="154"/>
      <c r="AX103" s="152"/>
      <c r="AY103" s="154"/>
      <c r="AZ103" s="154"/>
      <c r="BA103" s="152"/>
      <c r="BB103" s="154"/>
      <c r="BC103" s="154"/>
      <c r="BD103" s="152"/>
      <c r="BE103" s="154"/>
      <c r="BF103" s="154"/>
      <c r="BG103" s="152"/>
      <c r="BH103" s="154"/>
      <c r="BI103" s="154"/>
    </row>
    <row r="104" spans="1:61">
      <c r="A104" s="491"/>
      <c r="B104" s="492"/>
      <c r="C104" s="492"/>
      <c r="D104" s="493"/>
      <c r="E104" s="459"/>
      <c r="F104" s="222"/>
      <c r="G104" s="459"/>
      <c r="H104" s="222"/>
      <c r="I104" s="459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19"/>
      <c r="U104" s="219"/>
      <c r="V104" s="219"/>
      <c r="W104" s="219"/>
      <c r="X104" s="219"/>
      <c r="Y104" s="219"/>
      <c r="Z104" s="219"/>
      <c r="AA104" s="219"/>
      <c r="AB104" s="222"/>
      <c r="AC104" s="222"/>
      <c r="AD104" s="219"/>
      <c r="AE104" s="219"/>
      <c r="AF104" s="222"/>
      <c r="AG104" s="222"/>
      <c r="AH104" s="219"/>
      <c r="AI104" s="219"/>
      <c r="AJ104" s="222"/>
      <c r="AK104" s="222"/>
      <c r="AL104" s="219"/>
      <c r="AM104" s="219"/>
      <c r="AN104" s="222"/>
      <c r="AO104" s="222"/>
      <c r="AP104" s="219"/>
      <c r="AQ104" s="219"/>
      <c r="AR104" s="222"/>
      <c r="AS104" s="219"/>
      <c r="AT104" s="219"/>
      <c r="AU104" s="222"/>
      <c r="AV104" s="219"/>
      <c r="AW104" s="219"/>
      <c r="AX104" s="222"/>
      <c r="AY104" s="219"/>
      <c r="AZ104" s="219"/>
      <c r="BA104" s="222"/>
      <c r="BB104" s="219"/>
      <c r="BC104" s="219"/>
      <c r="BD104" s="222"/>
      <c r="BE104" s="219"/>
      <c r="BF104" s="219"/>
      <c r="BG104" s="222"/>
      <c r="BH104" s="219"/>
      <c r="BI104" s="219"/>
    </row>
    <row r="105" spans="1:61">
      <c r="A105" s="487"/>
      <c r="B105" s="488"/>
      <c r="C105" s="488"/>
      <c r="D105" s="489"/>
      <c r="E105" s="221" t="str">
        <f xml:space="preserve"> E$93</f>
        <v>Compliance with trading and procurement code</v>
      </c>
      <c r="F105" s="221" t="b">
        <f t="shared" ref="F105:BI105" si="31" xml:space="preserve"> F$93</f>
        <v>0</v>
      </c>
      <c r="G105" s="221" t="str">
        <f t="shared" si="31"/>
        <v>True/false</v>
      </c>
      <c r="H105" s="221">
        <f t="shared" si="31"/>
        <v>0</v>
      </c>
      <c r="I105" s="221">
        <f t="shared" si="31"/>
        <v>0</v>
      </c>
      <c r="J105" s="221">
        <f t="shared" si="31"/>
        <v>0</v>
      </c>
      <c r="K105" s="221">
        <f t="shared" si="31"/>
        <v>0</v>
      </c>
      <c r="L105" s="221">
        <f t="shared" si="31"/>
        <v>0</v>
      </c>
      <c r="M105" s="221">
        <f t="shared" si="31"/>
        <v>0</v>
      </c>
      <c r="N105" s="221">
        <f t="shared" si="31"/>
        <v>0</v>
      </c>
      <c r="O105" s="221">
        <f t="shared" si="31"/>
        <v>0</v>
      </c>
      <c r="P105" s="221">
        <f t="shared" si="31"/>
        <v>0</v>
      </c>
      <c r="Q105" s="221">
        <f t="shared" si="31"/>
        <v>0</v>
      </c>
      <c r="R105" s="221">
        <f t="shared" si="31"/>
        <v>0</v>
      </c>
      <c r="S105" s="221">
        <f t="shared" si="31"/>
        <v>0</v>
      </c>
      <c r="T105" s="221">
        <f t="shared" si="31"/>
        <v>0</v>
      </c>
      <c r="U105" s="221">
        <f t="shared" si="31"/>
        <v>0</v>
      </c>
      <c r="V105" s="221">
        <f t="shared" si="31"/>
        <v>0</v>
      </c>
      <c r="W105" s="221">
        <f t="shared" si="31"/>
        <v>0</v>
      </c>
      <c r="X105" s="221">
        <f t="shared" si="31"/>
        <v>0</v>
      </c>
      <c r="Y105" s="221">
        <f t="shared" si="31"/>
        <v>0</v>
      </c>
      <c r="Z105" s="221">
        <f t="shared" si="31"/>
        <v>0</v>
      </c>
      <c r="AA105" s="221">
        <f t="shared" si="31"/>
        <v>0</v>
      </c>
      <c r="AB105" s="221">
        <f t="shared" si="31"/>
        <v>0</v>
      </c>
      <c r="AC105" s="221">
        <f t="shared" si="31"/>
        <v>0</v>
      </c>
      <c r="AD105" s="221">
        <f t="shared" si="31"/>
        <v>0</v>
      </c>
      <c r="AE105" s="221">
        <f t="shared" si="31"/>
        <v>0</v>
      </c>
      <c r="AF105" s="221">
        <f t="shared" si="31"/>
        <v>0</v>
      </c>
      <c r="AG105" s="221">
        <f t="shared" si="31"/>
        <v>0</v>
      </c>
      <c r="AH105" s="221">
        <f t="shared" si="31"/>
        <v>0</v>
      </c>
      <c r="AI105" s="221">
        <f t="shared" si="31"/>
        <v>0</v>
      </c>
      <c r="AJ105" s="221">
        <f t="shared" si="31"/>
        <v>0</v>
      </c>
      <c r="AK105" s="221">
        <f t="shared" si="31"/>
        <v>0</v>
      </c>
      <c r="AL105" s="221">
        <f t="shared" si="31"/>
        <v>0</v>
      </c>
      <c r="AM105" s="221">
        <f t="shared" si="31"/>
        <v>0</v>
      </c>
      <c r="AN105" s="221">
        <f t="shared" si="31"/>
        <v>0</v>
      </c>
      <c r="AO105" s="221">
        <f t="shared" si="31"/>
        <v>0</v>
      </c>
      <c r="AP105" s="221">
        <f t="shared" si="31"/>
        <v>0</v>
      </c>
      <c r="AQ105" s="221">
        <f t="shared" si="31"/>
        <v>0</v>
      </c>
      <c r="AR105" s="221">
        <f t="shared" si="31"/>
        <v>0</v>
      </c>
      <c r="AS105" s="221">
        <f t="shared" si="31"/>
        <v>0</v>
      </c>
      <c r="AT105" s="221">
        <f t="shared" si="31"/>
        <v>0</v>
      </c>
      <c r="AU105" s="221">
        <f t="shared" si="31"/>
        <v>0</v>
      </c>
      <c r="AV105" s="221">
        <f t="shared" si="31"/>
        <v>0</v>
      </c>
      <c r="AW105" s="221">
        <f t="shared" si="31"/>
        <v>0</v>
      </c>
      <c r="AX105" s="221">
        <f t="shared" si="31"/>
        <v>0</v>
      </c>
      <c r="AY105" s="221">
        <f t="shared" si="31"/>
        <v>0</v>
      </c>
      <c r="AZ105" s="221">
        <f t="shared" si="31"/>
        <v>0</v>
      </c>
      <c r="BA105" s="221">
        <f t="shared" si="31"/>
        <v>0</v>
      </c>
      <c r="BB105" s="221">
        <f t="shared" si="31"/>
        <v>0</v>
      </c>
      <c r="BC105" s="221">
        <f t="shared" si="31"/>
        <v>0</v>
      </c>
      <c r="BD105" s="221">
        <f t="shared" si="31"/>
        <v>0</v>
      </c>
      <c r="BE105" s="221">
        <f t="shared" si="31"/>
        <v>0</v>
      </c>
      <c r="BF105" s="221">
        <f t="shared" si="31"/>
        <v>0</v>
      </c>
      <c r="BG105" s="221">
        <f t="shared" si="31"/>
        <v>0</v>
      </c>
      <c r="BH105" s="221">
        <f t="shared" si="31"/>
        <v>0</v>
      </c>
      <c r="BI105" s="221">
        <f t="shared" si="31"/>
        <v>0</v>
      </c>
    </row>
    <row r="106" spans="1:61">
      <c r="A106" s="450"/>
      <c r="B106" s="451"/>
      <c r="C106" s="451"/>
      <c r="D106" s="452"/>
      <c r="E106" s="221" t="str">
        <f xml:space="preserve"> E$83</f>
        <v>Export incentive for export 1 to be paid to the water resources control after PR24 (2017-18 FYA CPIH deflated)</v>
      </c>
      <c r="F106" s="221">
        <f t="shared" ref="F106:BI106" si="32" xml:space="preserve"> F$83</f>
        <v>0</v>
      </c>
      <c r="G106" s="221" t="str">
        <f t="shared" si="32"/>
        <v>£m</v>
      </c>
      <c r="H106" s="221">
        <f t="shared" si="32"/>
        <v>0</v>
      </c>
      <c r="I106" s="221">
        <f t="shared" si="32"/>
        <v>0</v>
      </c>
      <c r="J106" s="221">
        <f t="shared" si="32"/>
        <v>0</v>
      </c>
      <c r="K106" s="221">
        <f t="shared" si="32"/>
        <v>0</v>
      </c>
      <c r="L106" s="221">
        <f t="shared" si="32"/>
        <v>0</v>
      </c>
      <c r="M106" s="221">
        <f t="shared" si="32"/>
        <v>0</v>
      </c>
      <c r="N106" s="221">
        <f t="shared" si="32"/>
        <v>0</v>
      </c>
      <c r="O106" s="221">
        <f t="shared" si="32"/>
        <v>0</v>
      </c>
      <c r="P106" s="221">
        <f t="shared" si="32"/>
        <v>0</v>
      </c>
      <c r="Q106" s="221">
        <f t="shared" si="32"/>
        <v>0</v>
      </c>
      <c r="R106" s="221">
        <f t="shared" si="32"/>
        <v>0</v>
      </c>
      <c r="S106" s="221">
        <f t="shared" si="32"/>
        <v>0</v>
      </c>
      <c r="T106" s="221">
        <f t="shared" si="32"/>
        <v>0</v>
      </c>
      <c r="U106" s="221">
        <f t="shared" si="32"/>
        <v>0</v>
      </c>
      <c r="V106" s="221">
        <f t="shared" si="32"/>
        <v>0</v>
      </c>
      <c r="W106" s="221">
        <f t="shared" si="32"/>
        <v>0</v>
      </c>
      <c r="X106" s="221">
        <f t="shared" si="32"/>
        <v>0</v>
      </c>
      <c r="Y106" s="221">
        <f t="shared" si="32"/>
        <v>0</v>
      </c>
      <c r="Z106" s="221">
        <f t="shared" si="32"/>
        <v>0</v>
      </c>
      <c r="AA106" s="221">
        <f t="shared" si="32"/>
        <v>0</v>
      </c>
      <c r="AB106" s="221">
        <f t="shared" si="32"/>
        <v>0</v>
      </c>
      <c r="AC106" s="221">
        <f t="shared" si="32"/>
        <v>0</v>
      </c>
      <c r="AD106" s="221">
        <f t="shared" si="32"/>
        <v>0</v>
      </c>
      <c r="AE106" s="221">
        <f t="shared" si="32"/>
        <v>0</v>
      </c>
      <c r="AF106" s="221">
        <f t="shared" si="32"/>
        <v>0</v>
      </c>
      <c r="AG106" s="221">
        <f t="shared" si="32"/>
        <v>0</v>
      </c>
      <c r="AH106" s="221">
        <f t="shared" si="32"/>
        <v>0</v>
      </c>
      <c r="AI106" s="221">
        <f t="shared" si="32"/>
        <v>0</v>
      </c>
      <c r="AJ106" s="221">
        <f t="shared" si="32"/>
        <v>0</v>
      </c>
      <c r="AK106" s="221">
        <f t="shared" si="32"/>
        <v>0</v>
      </c>
      <c r="AL106" s="221">
        <f t="shared" si="32"/>
        <v>0</v>
      </c>
      <c r="AM106" s="221">
        <f t="shared" si="32"/>
        <v>0</v>
      </c>
      <c r="AN106" s="221">
        <f t="shared" si="32"/>
        <v>0</v>
      </c>
      <c r="AO106" s="221">
        <f t="shared" si="32"/>
        <v>0</v>
      </c>
      <c r="AP106" s="221">
        <f t="shared" si="32"/>
        <v>0</v>
      </c>
      <c r="AQ106" s="221">
        <f t="shared" si="32"/>
        <v>0</v>
      </c>
      <c r="AR106" s="221">
        <f t="shared" si="32"/>
        <v>0</v>
      </c>
      <c r="AS106" s="221">
        <f t="shared" si="32"/>
        <v>0</v>
      </c>
      <c r="AT106" s="221">
        <f t="shared" si="32"/>
        <v>0</v>
      </c>
      <c r="AU106" s="221">
        <f t="shared" si="32"/>
        <v>0</v>
      </c>
      <c r="AV106" s="221">
        <f t="shared" si="32"/>
        <v>0</v>
      </c>
      <c r="AW106" s="221">
        <f t="shared" si="32"/>
        <v>0</v>
      </c>
      <c r="AX106" s="221">
        <f t="shared" si="32"/>
        <v>0</v>
      </c>
      <c r="AY106" s="221">
        <f t="shared" si="32"/>
        <v>0</v>
      </c>
      <c r="AZ106" s="221">
        <f t="shared" si="32"/>
        <v>0</v>
      </c>
      <c r="BA106" s="221">
        <f t="shared" si="32"/>
        <v>0</v>
      </c>
      <c r="BB106" s="221">
        <f t="shared" si="32"/>
        <v>0</v>
      </c>
      <c r="BC106" s="221">
        <f t="shared" si="32"/>
        <v>0</v>
      </c>
      <c r="BD106" s="221">
        <f t="shared" si="32"/>
        <v>0</v>
      </c>
      <c r="BE106" s="221">
        <f t="shared" si="32"/>
        <v>0</v>
      </c>
      <c r="BF106" s="221">
        <f t="shared" si="32"/>
        <v>0</v>
      </c>
      <c r="BG106" s="221">
        <f t="shared" si="32"/>
        <v>0</v>
      </c>
      <c r="BH106" s="221">
        <f t="shared" si="32"/>
        <v>0</v>
      </c>
      <c r="BI106" s="221">
        <f t="shared" si="32"/>
        <v>0</v>
      </c>
    </row>
    <row r="107" spans="1:61">
      <c r="A107" s="487"/>
      <c r="B107" s="488"/>
      <c r="C107" s="488"/>
      <c r="D107" s="489"/>
      <c r="E107" s="221" t="s">
        <v>250</v>
      </c>
      <c r="F107" s="221">
        <f xml:space="preserve"> IF( F105, F106, 0)</f>
        <v>0</v>
      </c>
      <c r="G107" s="221" t="s">
        <v>100</v>
      </c>
      <c r="H107" s="152"/>
      <c r="I107" s="221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4"/>
      <c r="U107" s="154"/>
      <c r="V107" s="154"/>
      <c r="W107" s="154"/>
      <c r="X107" s="154"/>
      <c r="Y107" s="154"/>
      <c r="Z107" s="154"/>
      <c r="AA107" s="154"/>
      <c r="AB107" s="152"/>
      <c r="AC107" s="152"/>
      <c r="AD107" s="154"/>
      <c r="AE107" s="154"/>
      <c r="AF107" s="152"/>
      <c r="AG107" s="152"/>
      <c r="AH107" s="154"/>
      <c r="AI107" s="154"/>
      <c r="AJ107" s="152"/>
      <c r="AK107" s="152"/>
      <c r="AL107" s="154"/>
      <c r="AM107" s="154"/>
      <c r="AN107" s="152"/>
      <c r="AO107" s="152"/>
      <c r="AP107" s="154"/>
      <c r="AQ107" s="154"/>
      <c r="AR107" s="152"/>
      <c r="AS107" s="154"/>
      <c r="AT107" s="154"/>
      <c r="AU107" s="152"/>
      <c r="AV107" s="154"/>
      <c r="AW107" s="154"/>
      <c r="AX107" s="152"/>
      <c r="AY107" s="154"/>
      <c r="AZ107" s="154"/>
      <c r="BA107" s="152"/>
      <c r="BB107" s="154"/>
      <c r="BC107" s="154"/>
      <c r="BD107" s="152"/>
      <c r="BE107" s="154"/>
      <c r="BF107" s="154"/>
      <c r="BG107" s="152"/>
      <c r="BH107" s="154"/>
      <c r="BI107" s="154"/>
    </row>
    <row r="108" spans="1:61">
      <c r="A108" s="487"/>
      <c r="B108" s="488"/>
      <c r="C108" s="488"/>
      <c r="D108" s="489"/>
      <c r="E108" s="221"/>
      <c r="F108" s="221"/>
      <c r="G108" s="221"/>
      <c r="H108" s="152"/>
      <c r="I108" s="221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4"/>
      <c r="U108" s="154"/>
      <c r="V108" s="154"/>
      <c r="W108" s="154"/>
      <c r="X108" s="154"/>
      <c r="Y108" s="154"/>
      <c r="Z108" s="154"/>
      <c r="AA108" s="154"/>
      <c r="AB108" s="152"/>
      <c r="AC108" s="152"/>
      <c r="AD108" s="154"/>
      <c r="AE108" s="154"/>
      <c r="AF108" s="152"/>
      <c r="AG108" s="152"/>
      <c r="AH108" s="154"/>
      <c r="AI108" s="154"/>
      <c r="AJ108" s="152"/>
      <c r="AK108" s="152"/>
      <c r="AL108" s="154"/>
      <c r="AM108" s="154"/>
      <c r="AN108" s="152"/>
      <c r="AO108" s="152"/>
      <c r="AP108" s="154"/>
      <c r="AQ108" s="154"/>
      <c r="AR108" s="152"/>
      <c r="AS108" s="154"/>
      <c r="AT108" s="154"/>
      <c r="AU108" s="152"/>
      <c r="AV108" s="154"/>
      <c r="AW108" s="154"/>
      <c r="AX108" s="152"/>
      <c r="AY108" s="154"/>
      <c r="AZ108" s="154"/>
      <c r="BA108" s="152"/>
      <c r="BB108" s="154"/>
      <c r="BC108" s="154"/>
      <c r="BD108" s="152"/>
      <c r="BE108" s="154"/>
      <c r="BF108" s="154"/>
      <c r="BG108" s="152"/>
      <c r="BH108" s="154"/>
      <c r="BI108" s="154"/>
    </row>
    <row r="109" spans="1:61">
      <c r="A109" s="487"/>
      <c r="B109" s="488"/>
      <c r="C109" s="488"/>
      <c r="D109" s="489"/>
      <c r="E109" s="221" t="str">
        <f xml:space="preserve"> E$93</f>
        <v>Compliance with trading and procurement code</v>
      </c>
      <c r="F109" s="221" t="b">
        <f t="shared" ref="F109:BI109" si="33" xml:space="preserve"> F$93</f>
        <v>0</v>
      </c>
      <c r="G109" s="221" t="str">
        <f t="shared" si="33"/>
        <v>True/false</v>
      </c>
      <c r="H109" s="221">
        <f t="shared" si="33"/>
        <v>0</v>
      </c>
      <c r="I109" s="221">
        <f t="shared" si="33"/>
        <v>0</v>
      </c>
      <c r="J109" s="221">
        <f t="shared" si="33"/>
        <v>0</v>
      </c>
      <c r="K109" s="221">
        <f t="shared" si="33"/>
        <v>0</v>
      </c>
      <c r="L109" s="221">
        <f t="shared" si="33"/>
        <v>0</v>
      </c>
      <c r="M109" s="221">
        <f t="shared" si="33"/>
        <v>0</v>
      </c>
      <c r="N109" s="221">
        <f t="shared" si="33"/>
        <v>0</v>
      </c>
      <c r="O109" s="221">
        <f t="shared" si="33"/>
        <v>0</v>
      </c>
      <c r="P109" s="221">
        <f t="shared" si="33"/>
        <v>0</v>
      </c>
      <c r="Q109" s="221">
        <f t="shared" si="33"/>
        <v>0</v>
      </c>
      <c r="R109" s="221">
        <f t="shared" si="33"/>
        <v>0</v>
      </c>
      <c r="S109" s="221">
        <f t="shared" si="33"/>
        <v>0</v>
      </c>
      <c r="T109" s="221">
        <f t="shared" si="33"/>
        <v>0</v>
      </c>
      <c r="U109" s="221">
        <f t="shared" si="33"/>
        <v>0</v>
      </c>
      <c r="V109" s="221">
        <f t="shared" si="33"/>
        <v>0</v>
      </c>
      <c r="W109" s="221">
        <f t="shared" si="33"/>
        <v>0</v>
      </c>
      <c r="X109" s="221">
        <f t="shared" si="33"/>
        <v>0</v>
      </c>
      <c r="Y109" s="221">
        <f t="shared" si="33"/>
        <v>0</v>
      </c>
      <c r="Z109" s="221">
        <f t="shared" si="33"/>
        <v>0</v>
      </c>
      <c r="AA109" s="221">
        <f t="shared" si="33"/>
        <v>0</v>
      </c>
      <c r="AB109" s="221">
        <f t="shared" si="33"/>
        <v>0</v>
      </c>
      <c r="AC109" s="221">
        <f t="shared" si="33"/>
        <v>0</v>
      </c>
      <c r="AD109" s="221">
        <f t="shared" si="33"/>
        <v>0</v>
      </c>
      <c r="AE109" s="221">
        <f t="shared" si="33"/>
        <v>0</v>
      </c>
      <c r="AF109" s="221">
        <f t="shared" si="33"/>
        <v>0</v>
      </c>
      <c r="AG109" s="221">
        <f t="shared" si="33"/>
        <v>0</v>
      </c>
      <c r="AH109" s="221">
        <f t="shared" si="33"/>
        <v>0</v>
      </c>
      <c r="AI109" s="221">
        <f t="shared" si="33"/>
        <v>0</v>
      </c>
      <c r="AJ109" s="221">
        <f t="shared" si="33"/>
        <v>0</v>
      </c>
      <c r="AK109" s="221">
        <f t="shared" si="33"/>
        <v>0</v>
      </c>
      <c r="AL109" s="221">
        <f t="shared" si="33"/>
        <v>0</v>
      </c>
      <c r="AM109" s="221">
        <f t="shared" si="33"/>
        <v>0</v>
      </c>
      <c r="AN109" s="221">
        <f t="shared" si="33"/>
        <v>0</v>
      </c>
      <c r="AO109" s="221">
        <f t="shared" si="33"/>
        <v>0</v>
      </c>
      <c r="AP109" s="221">
        <f t="shared" si="33"/>
        <v>0</v>
      </c>
      <c r="AQ109" s="221">
        <f t="shared" si="33"/>
        <v>0</v>
      </c>
      <c r="AR109" s="221">
        <f t="shared" si="33"/>
        <v>0</v>
      </c>
      <c r="AS109" s="221">
        <f t="shared" si="33"/>
        <v>0</v>
      </c>
      <c r="AT109" s="221">
        <f t="shared" si="33"/>
        <v>0</v>
      </c>
      <c r="AU109" s="221">
        <f t="shared" si="33"/>
        <v>0</v>
      </c>
      <c r="AV109" s="221">
        <f t="shared" si="33"/>
        <v>0</v>
      </c>
      <c r="AW109" s="221">
        <f t="shared" si="33"/>
        <v>0</v>
      </c>
      <c r="AX109" s="221">
        <f t="shared" si="33"/>
        <v>0</v>
      </c>
      <c r="AY109" s="221">
        <f t="shared" si="33"/>
        <v>0</v>
      </c>
      <c r="AZ109" s="221">
        <f t="shared" si="33"/>
        <v>0</v>
      </c>
      <c r="BA109" s="221">
        <f t="shared" si="33"/>
        <v>0</v>
      </c>
      <c r="BB109" s="221">
        <f t="shared" si="33"/>
        <v>0</v>
      </c>
      <c r="BC109" s="221">
        <f t="shared" si="33"/>
        <v>0</v>
      </c>
      <c r="BD109" s="221">
        <f t="shared" si="33"/>
        <v>0</v>
      </c>
      <c r="BE109" s="221">
        <f t="shared" si="33"/>
        <v>0</v>
      </c>
      <c r="BF109" s="221">
        <f t="shared" si="33"/>
        <v>0</v>
      </c>
      <c r="BG109" s="221">
        <f t="shared" si="33"/>
        <v>0</v>
      </c>
      <c r="BH109" s="221">
        <f t="shared" si="33"/>
        <v>0</v>
      </c>
      <c r="BI109" s="221">
        <f t="shared" si="33"/>
        <v>0</v>
      </c>
    </row>
    <row r="110" spans="1:61">
      <c r="A110" s="450"/>
      <c r="B110" s="451"/>
      <c r="C110" s="451"/>
      <c r="D110" s="452"/>
      <c r="E110" s="221" t="str">
        <f xml:space="preserve"> E$87</f>
        <v>Export incentive for export 1 to be paid to the network plus water control after PR24 (2017-18 FYA CPIH deflated)</v>
      </c>
      <c r="F110" s="221">
        <f t="shared" ref="F110:BI110" si="34" xml:space="preserve"> F$87</f>
        <v>0</v>
      </c>
      <c r="G110" s="221" t="str">
        <f t="shared" si="34"/>
        <v>£m</v>
      </c>
      <c r="H110" s="221">
        <f t="shared" si="34"/>
        <v>0</v>
      </c>
      <c r="I110" s="221">
        <f t="shared" si="34"/>
        <v>0</v>
      </c>
      <c r="J110" s="221">
        <f t="shared" si="34"/>
        <v>0</v>
      </c>
      <c r="K110" s="221">
        <f t="shared" si="34"/>
        <v>0</v>
      </c>
      <c r="L110" s="221">
        <f t="shared" si="34"/>
        <v>0</v>
      </c>
      <c r="M110" s="221">
        <f t="shared" si="34"/>
        <v>0</v>
      </c>
      <c r="N110" s="221">
        <f t="shared" si="34"/>
        <v>0</v>
      </c>
      <c r="O110" s="221">
        <f t="shared" si="34"/>
        <v>0</v>
      </c>
      <c r="P110" s="221">
        <f t="shared" si="34"/>
        <v>0</v>
      </c>
      <c r="Q110" s="221">
        <f t="shared" si="34"/>
        <v>0</v>
      </c>
      <c r="R110" s="221">
        <f t="shared" si="34"/>
        <v>0</v>
      </c>
      <c r="S110" s="221">
        <f t="shared" si="34"/>
        <v>0</v>
      </c>
      <c r="T110" s="221">
        <f t="shared" si="34"/>
        <v>0</v>
      </c>
      <c r="U110" s="221">
        <f t="shared" si="34"/>
        <v>0</v>
      </c>
      <c r="V110" s="221">
        <f t="shared" si="34"/>
        <v>0</v>
      </c>
      <c r="W110" s="221">
        <f t="shared" si="34"/>
        <v>0</v>
      </c>
      <c r="X110" s="221">
        <f t="shared" si="34"/>
        <v>0</v>
      </c>
      <c r="Y110" s="221">
        <f t="shared" si="34"/>
        <v>0</v>
      </c>
      <c r="Z110" s="221">
        <f t="shared" si="34"/>
        <v>0</v>
      </c>
      <c r="AA110" s="221">
        <f t="shared" si="34"/>
        <v>0</v>
      </c>
      <c r="AB110" s="221">
        <f t="shared" si="34"/>
        <v>0</v>
      </c>
      <c r="AC110" s="221">
        <f t="shared" si="34"/>
        <v>0</v>
      </c>
      <c r="AD110" s="221">
        <f t="shared" si="34"/>
        <v>0</v>
      </c>
      <c r="AE110" s="221">
        <f t="shared" si="34"/>
        <v>0</v>
      </c>
      <c r="AF110" s="221">
        <f t="shared" si="34"/>
        <v>0</v>
      </c>
      <c r="AG110" s="221">
        <f t="shared" si="34"/>
        <v>0</v>
      </c>
      <c r="AH110" s="221">
        <f t="shared" si="34"/>
        <v>0</v>
      </c>
      <c r="AI110" s="221">
        <f t="shared" si="34"/>
        <v>0</v>
      </c>
      <c r="AJ110" s="221">
        <f t="shared" si="34"/>
        <v>0</v>
      </c>
      <c r="AK110" s="221">
        <f t="shared" si="34"/>
        <v>0</v>
      </c>
      <c r="AL110" s="221">
        <f t="shared" si="34"/>
        <v>0</v>
      </c>
      <c r="AM110" s="221">
        <f t="shared" si="34"/>
        <v>0</v>
      </c>
      <c r="AN110" s="221">
        <f t="shared" si="34"/>
        <v>0</v>
      </c>
      <c r="AO110" s="221">
        <f t="shared" si="34"/>
        <v>0</v>
      </c>
      <c r="AP110" s="221">
        <f t="shared" si="34"/>
        <v>0</v>
      </c>
      <c r="AQ110" s="221">
        <f t="shared" si="34"/>
        <v>0</v>
      </c>
      <c r="AR110" s="221">
        <f t="shared" si="34"/>
        <v>0</v>
      </c>
      <c r="AS110" s="221">
        <f t="shared" si="34"/>
        <v>0</v>
      </c>
      <c r="AT110" s="221">
        <f t="shared" si="34"/>
        <v>0</v>
      </c>
      <c r="AU110" s="221">
        <f t="shared" si="34"/>
        <v>0</v>
      </c>
      <c r="AV110" s="221">
        <f t="shared" si="34"/>
        <v>0</v>
      </c>
      <c r="AW110" s="221">
        <f t="shared" si="34"/>
        <v>0</v>
      </c>
      <c r="AX110" s="221">
        <f t="shared" si="34"/>
        <v>0</v>
      </c>
      <c r="AY110" s="221">
        <f t="shared" si="34"/>
        <v>0</v>
      </c>
      <c r="AZ110" s="221">
        <f t="shared" si="34"/>
        <v>0</v>
      </c>
      <c r="BA110" s="221">
        <f t="shared" si="34"/>
        <v>0</v>
      </c>
      <c r="BB110" s="221">
        <f t="shared" si="34"/>
        <v>0</v>
      </c>
      <c r="BC110" s="221">
        <f t="shared" si="34"/>
        <v>0</v>
      </c>
      <c r="BD110" s="221">
        <f t="shared" si="34"/>
        <v>0</v>
      </c>
      <c r="BE110" s="221">
        <f t="shared" si="34"/>
        <v>0</v>
      </c>
      <c r="BF110" s="221">
        <f t="shared" si="34"/>
        <v>0</v>
      </c>
      <c r="BG110" s="221">
        <f t="shared" si="34"/>
        <v>0</v>
      </c>
      <c r="BH110" s="221">
        <f t="shared" si="34"/>
        <v>0</v>
      </c>
      <c r="BI110" s="221">
        <f t="shared" si="34"/>
        <v>0</v>
      </c>
    </row>
    <row r="111" spans="1:61">
      <c r="A111" s="450"/>
      <c r="B111" s="451"/>
      <c r="C111" s="451"/>
      <c r="D111" s="452"/>
      <c r="E111" s="221" t="s">
        <v>251</v>
      </c>
      <c r="F111" s="221">
        <f xml:space="preserve"> IF( F109, F110, 0)</f>
        <v>0</v>
      </c>
      <c r="G111" s="221" t="s">
        <v>100</v>
      </c>
      <c r="H111" s="152"/>
      <c r="I111" s="221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4"/>
      <c r="U111" s="154"/>
      <c r="V111" s="154"/>
      <c r="W111" s="154"/>
      <c r="X111" s="154"/>
      <c r="Y111" s="154"/>
      <c r="Z111" s="154"/>
      <c r="AA111" s="154"/>
      <c r="AB111" s="152"/>
      <c r="AC111" s="152"/>
      <c r="AD111" s="154"/>
      <c r="AE111" s="154"/>
      <c r="AF111" s="152"/>
      <c r="AG111" s="152"/>
      <c r="AH111" s="154"/>
      <c r="AI111" s="154"/>
      <c r="AJ111" s="152"/>
      <c r="AK111" s="152"/>
      <c r="AL111" s="154"/>
      <c r="AM111" s="154"/>
      <c r="AN111" s="152"/>
      <c r="AO111" s="152"/>
      <c r="AP111" s="154"/>
      <c r="AQ111" s="154"/>
      <c r="AR111" s="152"/>
      <c r="AS111" s="154"/>
      <c r="AT111" s="154"/>
      <c r="AU111" s="152"/>
      <c r="AV111" s="154"/>
      <c r="AW111" s="154"/>
      <c r="AX111" s="152"/>
      <c r="AY111" s="154"/>
      <c r="AZ111" s="154"/>
      <c r="BA111" s="152"/>
      <c r="BB111" s="154"/>
      <c r="BC111" s="154"/>
      <c r="BD111" s="152"/>
      <c r="BE111" s="154"/>
      <c r="BF111" s="154"/>
      <c r="BG111" s="152"/>
      <c r="BH111" s="154"/>
      <c r="BI111" s="154"/>
    </row>
    <row r="112" spans="1:61">
      <c r="A112" s="450"/>
      <c r="B112" s="451"/>
      <c r="C112" s="451"/>
      <c r="D112" s="452"/>
      <c r="E112" s="459"/>
      <c r="F112" s="222"/>
      <c r="G112" s="459"/>
      <c r="H112" s="152"/>
      <c r="I112" s="221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4"/>
      <c r="U112" s="154"/>
      <c r="V112" s="154"/>
      <c r="W112" s="154"/>
      <c r="X112" s="154"/>
      <c r="Y112" s="154"/>
      <c r="Z112" s="154"/>
      <c r="AA112" s="154"/>
      <c r="AB112" s="152"/>
      <c r="AC112" s="152"/>
      <c r="AD112" s="154"/>
      <c r="AE112" s="154"/>
      <c r="AF112" s="152"/>
      <c r="AG112" s="152"/>
      <c r="AH112" s="154"/>
      <c r="AI112" s="154"/>
      <c r="AJ112" s="152"/>
      <c r="AK112" s="152"/>
      <c r="AL112" s="154"/>
      <c r="AM112" s="154"/>
      <c r="AN112" s="152"/>
      <c r="AO112" s="152"/>
      <c r="AP112" s="154"/>
      <c r="AQ112" s="154"/>
      <c r="AR112" s="152"/>
      <c r="AS112" s="154"/>
      <c r="AT112" s="154"/>
      <c r="AU112" s="152"/>
      <c r="AV112" s="154"/>
      <c r="AW112" s="154"/>
      <c r="AX112" s="152"/>
      <c r="AY112" s="154"/>
      <c r="AZ112" s="154"/>
      <c r="BA112" s="152"/>
      <c r="BB112" s="154"/>
      <c r="BC112" s="154"/>
      <c r="BD112" s="152"/>
      <c r="BE112" s="154"/>
      <c r="BF112" s="154"/>
      <c r="BG112" s="152"/>
      <c r="BH112" s="154"/>
      <c r="BI112" s="154"/>
    </row>
    <row r="113" spans="1:61">
      <c r="A113" s="62"/>
      <c r="B113" s="457" t="s">
        <v>141</v>
      </c>
      <c r="C113" s="451"/>
      <c r="D113" s="458"/>
      <c r="E113" s="154"/>
      <c r="F113" s="154"/>
      <c r="G113" s="154"/>
      <c r="H113" s="154"/>
      <c r="I113" s="216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</row>
    <row r="114" spans="1:61">
      <c r="A114" s="450"/>
      <c r="B114" s="451"/>
      <c r="C114" s="451"/>
      <c r="D114" s="452"/>
      <c r="E114" s="152"/>
      <c r="F114" s="152"/>
      <c r="G114" s="152"/>
      <c r="H114" s="152"/>
      <c r="I114" s="221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4"/>
      <c r="U114" s="154"/>
      <c r="V114" s="154"/>
      <c r="W114" s="154"/>
      <c r="X114" s="154"/>
      <c r="Y114" s="154"/>
      <c r="Z114" s="154"/>
      <c r="AA114" s="154"/>
      <c r="AB114" s="152"/>
      <c r="AC114" s="152"/>
      <c r="AD114" s="154"/>
      <c r="AE114" s="154"/>
      <c r="AF114" s="152"/>
      <c r="AG114" s="152"/>
      <c r="AH114" s="154"/>
      <c r="AI114" s="154"/>
      <c r="AJ114" s="152"/>
      <c r="AK114" s="152"/>
      <c r="AL114" s="154"/>
      <c r="AM114" s="154"/>
      <c r="AN114" s="152"/>
      <c r="AO114" s="152"/>
      <c r="AP114" s="154"/>
      <c r="AQ114" s="154"/>
      <c r="AR114" s="152"/>
      <c r="AS114" s="154"/>
      <c r="AT114" s="154"/>
      <c r="AU114" s="152"/>
      <c r="AV114" s="154"/>
      <c r="AW114" s="154"/>
      <c r="AX114" s="152"/>
      <c r="AY114" s="154"/>
      <c r="AZ114" s="154"/>
      <c r="BA114" s="152"/>
      <c r="BB114" s="154"/>
      <c r="BC114" s="154"/>
      <c r="BD114" s="152"/>
      <c r="BE114" s="154"/>
      <c r="BF114" s="154"/>
      <c r="BG114" s="152"/>
      <c r="BH114" s="154"/>
      <c r="BI114" s="154"/>
    </row>
    <row r="115" spans="1:61">
      <c r="A115" s="457"/>
      <c r="B115" s="451"/>
      <c r="C115" s="451"/>
      <c r="D115" s="458"/>
      <c r="E115" s="214" t="str">
        <f xml:space="preserve"> InpR!E$46</f>
        <v>Name/reference of export trade</v>
      </c>
      <c r="F115" s="214">
        <f xml:space="preserve"> InpR!F$46</f>
        <v>0</v>
      </c>
      <c r="G115" s="214" t="str">
        <f xml:space="preserve"> InpR!G$46</f>
        <v>Text</v>
      </c>
      <c r="H115" s="214">
        <f xml:space="preserve"> InpR!H$46</f>
        <v>0</v>
      </c>
      <c r="I115" s="214">
        <f xml:space="preserve"> InpR!I$46</f>
        <v>0</v>
      </c>
      <c r="J115" s="214">
        <f xml:space="preserve"> InpR!J$46</f>
        <v>0</v>
      </c>
      <c r="K115" s="214">
        <f xml:space="preserve"> InpR!K$46</f>
        <v>0</v>
      </c>
      <c r="L115" s="214">
        <f xml:space="preserve"> InpR!L$46</f>
        <v>0</v>
      </c>
      <c r="M115" s="214">
        <f xml:space="preserve"> InpR!M$46</f>
        <v>0</v>
      </c>
      <c r="N115" s="214">
        <f xml:space="preserve"> InpR!N$46</f>
        <v>0</v>
      </c>
      <c r="O115" s="214">
        <f xml:space="preserve"> InpR!O$46</f>
        <v>0</v>
      </c>
      <c r="P115" s="214">
        <f xml:space="preserve"> InpR!P$46</f>
        <v>0</v>
      </c>
      <c r="Q115" s="214">
        <f xml:space="preserve"> InpR!Q$46</f>
        <v>0</v>
      </c>
      <c r="R115" s="214">
        <f xml:space="preserve"> InpR!R$46</f>
        <v>0</v>
      </c>
      <c r="S115" s="214">
        <f xml:space="preserve"> InpR!S$46</f>
        <v>0</v>
      </c>
      <c r="T115" s="214">
        <f xml:space="preserve"> InpR!T$46</f>
        <v>0</v>
      </c>
      <c r="U115" s="214">
        <f xml:space="preserve"> InpR!U$46</f>
        <v>0</v>
      </c>
      <c r="V115" s="214">
        <f xml:space="preserve"> InpR!V$46</f>
        <v>0</v>
      </c>
      <c r="W115" s="214">
        <f xml:space="preserve"> InpR!W$46</f>
        <v>0</v>
      </c>
      <c r="X115" s="214">
        <f xml:space="preserve"> InpR!X$46</f>
        <v>0</v>
      </c>
      <c r="Y115" s="214">
        <f xml:space="preserve"> InpR!Y$46</f>
        <v>0</v>
      </c>
      <c r="Z115" s="214">
        <f xml:space="preserve"> InpR!Z$46</f>
        <v>0</v>
      </c>
      <c r="AA115" s="214">
        <f xml:space="preserve"> InpR!AA$46</f>
        <v>0</v>
      </c>
      <c r="AB115" s="214">
        <f xml:space="preserve"> InpR!AB$46</f>
        <v>0</v>
      </c>
      <c r="AC115" s="214">
        <f xml:space="preserve"> InpR!AC$46</f>
        <v>0</v>
      </c>
      <c r="AD115" s="214">
        <f xml:space="preserve"> InpR!AD$46</f>
        <v>0</v>
      </c>
      <c r="AE115" s="214">
        <f xml:space="preserve"> InpR!AE$46</f>
        <v>0</v>
      </c>
      <c r="AF115" s="214">
        <f xml:space="preserve"> InpR!AF$46</f>
        <v>0</v>
      </c>
      <c r="AG115" s="214">
        <f xml:space="preserve"> InpR!AG$46</f>
        <v>0</v>
      </c>
      <c r="AH115" s="214">
        <f xml:space="preserve"> InpR!AH$46</f>
        <v>0</v>
      </c>
      <c r="AI115" s="214">
        <f xml:space="preserve"> InpR!AI$46</f>
        <v>0</v>
      </c>
      <c r="AJ115" s="214">
        <f xml:space="preserve"> InpR!AJ$46</f>
        <v>0</v>
      </c>
      <c r="AK115" s="214">
        <f xml:space="preserve"> InpR!AK$46</f>
        <v>0</v>
      </c>
      <c r="AL115" s="214">
        <f xml:space="preserve"> InpR!AL$46</f>
        <v>0</v>
      </c>
      <c r="AM115" s="214">
        <f xml:space="preserve"> InpR!AM$46</f>
        <v>0</v>
      </c>
      <c r="AN115" s="214">
        <f xml:space="preserve"> InpR!AN$46</f>
        <v>0</v>
      </c>
      <c r="AO115" s="214">
        <f xml:space="preserve"> InpR!AO$46</f>
        <v>0</v>
      </c>
      <c r="AP115" s="214">
        <f xml:space="preserve"> InpR!AP$46</f>
        <v>0</v>
      </c>
      <c r="AQ115" s="214">
        <f xml:space="preserve"> InpR!AQ$46</f>
        <v>0</v>
      </c>
      <c r="AR115" s="214">
        <f xml:space="preserve"> InpR!AR$46</f>
        <v>0</v>
      </c>
      <c r="AS115" s="214">
        <f xml:space="preserve"> InpR!AS$46</f>
        <v>0</v>
      </c>
      <c r="AT115" s="214">
        <f xml:space="preserve"> InpR!AT$46</f>
        <v>0</v>
      </c>
      <c r="AU115" s="214">
        <f xml:space="preserve"> InpR!AU$46</f>
        <v>0</v>
      </c>
      <c r="AV115" s="214">
        <f xml:space="preserve"> InpR!AV$46</f>
        <v>0</v>
      </c>
      <c r="AW115" s="214">
        <f xml:space="preserve"> InpR!AW$46</f>
        <v>0</v>
      </c>
      <c r="AX115" s="214">
        <f xml:space="preserve"> InpR!AX$46</f>
        <v>0</v>
      </c>
      <c r="AY115" s="214">
        <f xml:space="preserve"> InpR!AY$46</f>
        <v>0</v>
      </c>
      <c r="AZ115" s="214">
        <f xml:space="preserve"> InpR!AZ$46</f>
        <v>0</v>
      </c>
      <c r="BA115" s="214">
        <f xml:space="preserve"> InpR!BA$46</f>
        <v>0</v>
      </c>
      <c r="BB115" s="214">
        <f xml:space="preserve"> InpR!BB$46</f>
        <v>0</v>
      </c>
      <c r="BC115" s="214">
        <f xml:space="preserve"> InpR!BC$46</f>
        <v>0</v>
      </c>
      <c r="BD115" s="214">
        <f xml:space="preserve"> InpR!BD$46</f>
        <v>0</v>
      </c>
      <c r="BE115" s="214">
        <f xml:space="preserve"> InpR!BE$46</f>
        <v>0</v>
      </c>
      <c r="BF115" s="214">
        <f xml:space="preserve"> InpR!BF$46</f>
        <v>0</v>
      </c>
      <c r="BG115" s="214">
        <f xml:space="preserve"> InpR!BG$46</f>
        <v>0</v>
      </c>
      <c r="BH115" s="214">
        <f xml:space="preserve"> InpR!BH$46</f>
        <v>0</v>
      </c>
      <c r="BI115" s="214">
        <f xml:space="preserve"> InpR!BI$46</f>
        <v>0</v>
      </c>
    </row>
    <row r="116" spans="1:61">
      <c r="A116" s="450"/>
      <c r="B116" s="451"/>
      <c r="C116" s="451"/>
      <c r="D116" s="452"/>
      <c r="E116" s="152"/>
      <c r="F116" s="152"/>
      <c r="G116" s="152"/>
      <c r="H116" s="152"/>
      <c r="I116" s="221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4"/>
      <c r="U116" s="154"/>
      <c r="V116" s="154"/>
      <c r="W116" s="154"/>
      <c r="X116" s="154"/>
      <c r="Y116" s="154"/>
      <c r="Z116" s="154"/>
      <c r="AA116" s="154"/>
      <c r="AB116" s="152"/>
      <c r="AC116" s="152"/>
      <c r="AD116" s="154"/>
      <c r="AE116" s="154"/>
      <c r="AF116" s="152"/>
      <c r="AG116" s="152"/>
      <c r="AH116" s="154"/>
      <c r="AI116" s="154"/>
      <c r="AJ116" s="152"/>
      <c r="AK116" s="152"/>
      <c r="AL116" s="154"/>
      <c r="AM116" s="154"/>
      <c r="AN116" s="152"/>
      <c r="AO116" s="152"/>
      <c r="AP116" s="154"/>
      <c r="AQ116" s="154"/>
      <c r="AR116" s="152"/>
      <c r="AS116" s="154"/>
      <c r="AT116" s="154"/>
      <c r="AU116" s="152"/>
      <c r="AV116" s="154"/>
      <c r="AW116" s="154"/>
      <c r="AX116" s="152"/>
      <c r="AY116" s="154"/>
      <c r="AZ116" s="154"/>
      <c r="BA116" s="152"/>
      <c r="BB116" s="154"/>
      <c r="BC116" s="154"/>
      <c r="BD116" s="152"/>
      <c r="BE116" s="154"/>
      <c r="BF116" s="154"/>
      <c r="BG116" s="152"/>
      <c r="BH116" s="154"/>
      <c r="BI116" s="154"/>
    </row>
    <row r="117" spans="1:61" ht="24.95" customHeight="1">
      <c r="A117" s="463"/>
      <c r="B117" s="464"/>
      <c r="C117" s="464"/>
      <c r="D117" s="465"/>
      <c r="E117" s="224" t="str">
        <f xml:space="preserve"> InpR!E$48</f>
        <v>Has the company produced a report to evidence that export 2 is a new export and complies with its Ofwat-approved trading and procurement code?</v>
      </c>
      <c r="F117" s="224">
        <f xml:space="preserve"> InpR!F$48</f>
        <v>0</v>
      </c>
      <c r="G117" s="224" t="str">
        <f xml:space="preserve"> InpR!G$48</f>
        <v>True/false</v>
      </c>
      <c r="H117" s="224">
        <f xml:space="preserve"> InpR!H$48</f>
        <v>0</v>
      </c>
      <c r="I117" s="224">
        <f xml:space="preserve"> InpR!I$48</f>
        <v>0</v>
      </c>
      <c r="J117" s="224">
        <f xml:space="preserve"> InpR!J$48</f>
        <v>0</v>
      </c>
      <c r="K117" s="224">
        <f xml:space="preserve"> InpR!K$48</f>
        <v>0</v>
      </c>
      <c r="L117" s="224">
        <f xml:space="preserve"> InpR!L$48</f>
        <v>0</v>
      </c>
      <c r="M117" s="224">
        <f xml:space="preserve"> InpR!M$48</f>
        <v>0</v>
      </c>
      <c r="N117" s="224">
        <f xml:space="preserve"> InpR!N$48</f>
        <v>0</v>
      </c>
      <c r="O117" s="224">
        <f xml:space="preserve"> InpR!O$48</f>
        <v>0</v>
      </c>
      <c r="P117" s="224">
        <f xml:space="preserve"> InpR!P$48</f>
        <v>0</v>
      </c>
      <c r="Q117" s="224">
        <f xml:space="preserve"> InpR!Q$48</f>
        <v>0</v>
      </c>
      <c r="R117" s="224">
        <f xml:space="preserve"> InpR!R$48</f>
        <v>0</v>
      </c>
      <c r="S117" s="224">
        <f xml:space="preserve"> InpR!S$48</f>
        <v>0</v>
      </c>
      <c r="T117" s="224">
        <f xml:space="preserve"> InpR!T$48</f>
        <v>0</v>
      </c>
      <c r="U117" s="224">
        <f xml:space="preserve"> InpR!U$48</f>
        <v>0</v>
      </c>
      <c r="V117" s="224">
        <f xml:space="preserve"> InpR!V$48</f>
        <v>0</v>
      </c>
      <c r="W117" s="224">
        <f xml:space="preserve"> InpR!W$48</f>
        <v>0</v>
      </c>
      <c r="X117" s="224">
        <f xml:space="preserve"> InpR!X$48</f>
        <v>0</v>
      </c>
      <c r="Y117" s="224">
        <f xml:space="preserve"> InpR!Y$48</f>
        <v>0</v>
      </c>
      <c r="Z117" s="224">
        <f xml:space="preserve"> InpR!Z$48</f>
        <v>0</v>
      </c>
      <c r="AA117" s="224">
        <f xml:space="preserve"> InpR!AA$48</f>
        <v>0</v>
      </c>
      <c r="AB117" s="224">
        <f xml:space="preserve"> InpR!AB$48</f>
        <v>0</v>
      </c>
      <c r="AC117" s="224">
        <f xml:space="preserve"> InpR!AC$48</f>
        <v>0</v>
      </c>
      <c r="AD117" s="224">
        <f xml:space="preserve"> InpR!AD$48</f>
        <v>0</v>
      </c>
      <c r="AE117" s="224">
        <f xml:space="preserve"> InpR!AE$48</f>
        <v>0</v>
      </c>
      <c r="AF117" s="224">
        <f xml:space="preserve"> InpR!AF$48</f>
        <v>0</v>
      </c>
      <c r="AG117" s="224">
        <f xml:space="preserve"> InpR!AG$48</f>
        <v>0</v>
      </c>
      <c r="AH117" s="224">
        <f xml:space="preserve"> InpR!AH$48</f>
        <v>0</v>
      </c>
      <c r="AI117" s="224">
        <f xml:space="preserve"> InpR!AI$48</f>
        <v>0</v>
      </c>
      <c r="AJ117" s="224">
        <f xml:space="preserve"> InpR!AJ$48</f>
        <v>0</v>
      </c>
      <c r="AK117" s="224">
        <f xml:space="preserve"> InpR!AK$48</f>
        <v>0</v>
      </c>
      <c r="AL117" s="224">
        <f xml:space="preserve"> InpR!AL$48</f>
        <v>0</v>
      </c>
      <c r="AM117" s="224">
        <f xml:space="preserve"> InpR!AM$48</f>
        <v>0</v>
      </c>
      <c r="AN117" s="224">
        <f xml:space="preserve"> InpR!AN$48</f>
        <v>0</v>
      </c>
      <c r="AO117" s="224">
        <f xml:space="preserve"> InpR!AO$48</f>
        <v>0</v>
      </c>
      <c r="AP117" s="224">
        <f xml:space="preserve"> InpR!AP$48</f>
        <v>0</v>
      </c>
      <c r="AQ117" s="224">
        <f xml:space="preserve"> InpR!AQ$48</f>
        <v>0</v>
      </c>
      <c r="AR117" s="224">
        <f xml:space="preserve"> InpR!AR$48</f>
        <v>0</v>
      </c>
      <c r="AS117" s="224">
        <f xml:space="preserve"> InpR!AS$48</f>
        <v>0</v>
      </c>
      <c r="AT117" s="224">
        <f xml:space="preserve"> InpR!AT$48</f>
        <v>0</v>
      </c>
      <c r="AU117" s="224">
        <f xml:space="preserve"> InpR!AU$48</f>
        <v>0</v>
      </c>
      <c r="AV117" s="224">
        <f xml:space="preserve"> InpR!AV$48</f>
        <v>0</v>
      </c>
      <c r="AW117" s="224">
        <f xml:space="preserve"> InpR!AW$48</f>
        <v>0</v>
      </c>
      <c r="AX117" s="224">
        <f xml:space="preserve"> InpR!AX$48</f>
        <v>0</v>
      </c>
      <c r="AY117" s="224">
        <f xml:space="preserve"> InpR!AY$48</f>
        <v>0</v>
      </c>
      <c r="AZ117" s="224">
        <f xml:space="preserve"> InpR!AZ$48</f>
        <v>0</v>
      </c>
      <c r="BA117" s="224">
        <f xml:space="preserve"> InpR!BA$48</f>
        <v>0</v>
      </c>
      <c r="BB117" s="224">
        <f xml:space="preserve"> InpR!BB$48</f>
        <v>0</v>
      </c>
      <c r="BC117" s="224">
        <f xml:space="preserve"> InpR!BC$48</f>
        <v>0</v>
      </c>
      <c r="BD117" s="224">
        <f xml:space="preserve"> InpR!BD$48</f>
        <v>0</v>
      </c>
      <c r="BE117" s="224">
        <f xml:space="preserve"> InpR!BE$48</f>
        <v>0</v>
      </c>
      <c r="BF117" s="224">
        <f xml:space="preserve"> InpR!BF$48</f>
        <v>0</v>
      </c>
      <c r="BG117" s="224">
        <f xml:space="preserve"> InpR!BG$48</f>
        <v>0</v>
      </c>
      <c r="BH117" s="224">
        <f xml:space="preserve"> InpR!BH$48</f>
        <v>0</v>
      </c>
      <c r="BI117" s="224">
        <f xml:space="preserve"> InpR!BI$48</f>
        <v>0</v>
      </c>
    </row>
    <row r="118" spans="1:61">
      <c r="A118" s="450"/>
      <c r="B118" s="451"/>
      <c r="C118" s="451"/>
      <c r="D118" s="452"/>
      <c r="E118" s="221"/>
      <c r="F118" s="152"/>
      <c r="G118" s="152"/>
      <c r="H118" s="152"/>
      <c r="I118" s="221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4"/>
      <c r="U118" s="154"/>
      <c r="V118" s="154"/>
      <c r="W118" s="154"/>
      <c r="X118" s="154"/>
      <c r="Y118" s="154"/>
      <c r="Z118" s="154"/>
      <c r="AA118" s="154"/>
      <c r="AB118" s="152"/>
      <c r="AC118" s="152"/>
      <c r="AD118" s="154"/>
      <c r="AE118" s="154"/>
      <c r="AF118" s="152"/>
      <c r="AG118" s="152"/>
      <c r="AH118" s="154"/>
      <c r="AI118" s="154"/>
      <c r="AJ118" s="152"/>
      <c r="AK118" s="152"/>
      <c r="AL118" s="154"/>
      <c r="AM118" s="154"/>
      <c r="AN118" s="152"/>
      <c r="AO118" s="152"/>
      <c r="AP118" s="154"/>
      <c r="AQ118" s="154"/>
      <c r="AR118" s="152"/>
      <c r="AS118" s="154"/>
      <c r="AT118" s="154"/>
      <c r="AU118" s="152"/>
      <c r="AV118" s="154"/>
      <c r="AW118" s="154"/>
      <c r="AX118" s="152"/>
      <c r="AY118" s="154"/>
      <c r="AZ118" s="154"/>
      <c r="BA118" s="152"/>
      <c r="BB118" s="154"/>
      <c r="BC118" s="154"/>
      <c r="BD118" s="152"/>
      <c r="BE118" s="154"/>
      <c r="BF118" s="154"/>
      <c r="BG118" s="152"/>
      <c r="BH118" s="154"/>
      <c r="BI118" s="154"/>
    </row>
    <row r="119" spans="1:61">
      <c r="A119" s="466"/>
      <c r="B119" s="464"/>
      <c r="C119" s="464"/>
      <c r="D119" s="467"/>
      <c r="E119" s="468" t="str">
        <f xml:space="preserve"> InpR!E$52</f>
        <v>Outturn revenue from export 2 (2017-18 FYA CPIH deflated)</v>
      </c>
      <c r="F119" s="468">
        <f xml:space="preserve"> InpR!F$52</f>
        <v>0</v>
      </c>
      <c r="G119" s="468" t="str">
        <f xml:space="preserve"> InpR!G$52</f>
        <v xml:space="preserve">£m </v>
      </c>
      <c r="H119" s="468">
        <f xml:space="preserve"> InpR!H$52</f>
        <v>0</v>
      </c>
      <c r="I119" s="468">
        <f xml:space="preserve"> InpR!I$52</f>
        <v>0</v>
      </c>
      <c r="J119" s="468">
        <f xml:space="preserve"> InpR!J$52</f>
        <v>0</v>
      </c>
      <c r="K119" s="468">
        <f xml:space="preserve"> InpR!K$52</f>
        <v>0</v>
      </c>
      <c r="L119" s="468">
        <f xml:space="preserve"> InpR!L$52</f>
        <v>0</v>
      </c>
      <c r="M119" s="468">
        <f xml:space="preserve"> InpR!M$52</f>
        <v>0</v>
      </c>
      <c r="N119" s="468">
        <f xml:space="preserve"> InpR!N$52</f>
        <v>0</v>
      </c>
      <c r="O119" s="468">
        <f xml:space="preserve"> InpR!O$52</f>
        <v>0</v>
      </c>
      <c r="P119" s="468">
        <f xml:space="preserve"> InpR!P$52</f>
        <v>0</v>
      </c>
      <c r="Q119" s="468">
        <f xml:space="preserve"> InpR!Q$52</f>
        <v>0</v>
      </c>
      <c r="R119" s="468">
        <f xml:space="preserve"> InpR!R$52</f>
        <v>0</v>
      </c>
      <c r="S119" s="468">
        <f xml:space="preserve"> InpR!S$52</f>
        <v>0</v>
      </c>
      <c r="T119" s="468">
        <f xml:space="preserve"> InpR!T$52</f>
        <v>0</v>
      </c>
      <c r="U119" s="468">
        <f xml:space="preserve"> InpR!U$52</f>
        <v>0</v>
      </c>
      <c r="V119" s="468">
        <f xml:space="preserve"> InpR!V$52</f>
        <v>0</v>
      </c>
      <c r="W119" s="468">
        <f xml:space="preserve"> InpR!W$52</f>
        <v>0</v>
      </c>
      <c r="X119" s="468">
        <f xml:space="preserve"> InpR!X$52</f>
        <v>0</v>
      </c>
      <c r="Y119" s="468">
        <f xml:space="preserve"> InpR!Y$52</f>
        <v>0</v>
      </c>
      <c r="Z119" s="468">
        <f xml:space="preserve"> InpR!Z$52</f>
        <v>0</v>
      </c>
      <c r="AA119" s="468">
        <f xml:space="preserve"> InpR!AA$52</f>
        <v>0</v>
      </c>
      <c r="AB119" s="468">
        <f xml:space="preserve"> InpR!AB$52</f>
        <v>0</v>
      </c>
      <c r="AC119" s="468">
        <f xml:space="preserve"> InpR!AC$52</f>
        <v>0</v>
      </c>
      <c r="AD119" s="468">
        <f xml:space="preserve"> InpR!AD$52</f>
        <v>0</v>
      </c>
      <c r="AE119" s="468">
        <f xml:space="preserve"> InpR!AE$52</f>
        <v>0</v>
      </c>
      <c r="AF119" s="468">
        <f xml:space="preserve"> InpR!AF$52</f>
        <v>0</v>
      </c>
      <c r="AG119" s="468">
        <f xml:space="preserve"> InpR!AG$52</f>
        <v>0</v>
      </c>
      <c r="AH119" s="468">
        <f xml:space="preserve"> InpR!AH$52</f>
        <v>0</v>
      </c>
      <c r="AI119" s="468">
        <f xml:space="preserve"> InpR!AI$52</f>
        <v>0</v>
      </c>
      <c r="AJ119" s="468">
        <f xml:space="preserve"> InpR!AJ$52</f>
        <v>0</v>
      </c>
      <c r="AK119" s="468">
        <f xml:space="preserve"> InpR!AK$52</f>
        <v>0</v>
      </c>
      <c r="AL119" s="468">
        <f xml:space="preserve"> InpR!AL$52</f>
        <v>0</v>
      </c>
      <c r="AM119" s="468">
        <f xml:space="preserve"> InpR!AM$52</f>
        <v>0</v>
      </c>
      <c r="AN119" s="468">
        <f xml:space="preserve"> InpR!AN$52</f>
        <v>0</v>
      </c>
      <c r="AO119" s="468">
        <f xml:space="preserve"> InpR!AO$52</f>
        <v>0</v>
      </c>
      <c r="AP119" s="468">
        <f xml:space="preserve"> InpR!AP$52</f>
        <v>0</v>
      </c>
      <c r="AQ119" s="468">
        <f xml:space="preserve"> InpR!AQ$52</f>
        <v>0</v>
      </c>
      <c r="AR119" s="468">
        <f xml:space="preserve"> InpR!AR$52</f>
        <v>0</v>
      </c>
      <c r="AS119" s="468">
        <f xml:space="preserve"> InpR!AS$52</f>
        <v>0</v>
      </c>
      <c r="AT119" s="468">
        <f xml:space="preserve"> InpR!AT$52</f>
        <v>0</v>
      </c>
      <c r="AU119" s="468">
        <f xml:space="preserve"> InpR!AU$52</f>
        <v>0</v>
      </c>
      <c r="AV119" s="468">
        <f xml:space="preserve"> InpR!AV$52</f>
        <v>0</v>
      </c>
      <c r="AW119" s="468">
        <f xml:space="preserve"> InpR!AW$52</f>
        <v>0</v>
      </c>
      <c r="AX119" s="468">
        <f xml:space="preserve"> InpR!AX$52</f>
        <v>0</v>
      </c>
      <c r="AY119" s="468">
        <f xml:space="preserve"> InpR!AY$52</f>
        <v>0</v>
      </c>
      <c r="AZ119" s="468">
        <f xml:space="preserve"> InpR!AZ$52</f>
        <v>0</v>
      </c>
      <c r="BA119" s="468">
        <f xml:space="preserve"> InpR!BA$52</f>
        <v>0</v>
      </c>
      <c r="BB119" s="468">
        <f xml:space="preserve"> InpR!BB$52</f>
        <v>0</v>
      </c>
      <c r="BC119" s="468">
        <f xml:space="preserve"> InpR!BC$52</f>
        <v>0</v>
      </c>
      <c r="BD119" s="468">
        <f xml:space="preserve"> InpR!BD$52</f>
        <v>0</v>
      </c>
      <c r="BE119" s="468">
        <f xml:space="preserve"> InpR!BE$52</f>
        <v>0</v>
      </c>
      <c r="BF119" s="468">
        <f xml:space="preserve"> InpR!BF$52</f>
        <v>0</v>
      </c>
      <c r="BG119" s="468">
        <f xml:space="preserve"> InpR!BG$52</f>
        <v>0</v>
      </c>
      <c r="BH119" s="468">
        <f xml:space="preserve"> InpR!BH$52</f>
        <v>0</v>
      </c>
      <c r="BI119" s="468">
        <f xml:space="preserve"> InpR!BI$52</f>
        <v>0</v>
      </c>
    </row>
    <row r="120" spans="1:61">
      <c r="A120" s="466"/>
      <c r="B120" s="464"/>
      <c r="C120" s="464"/>
      <c r="D120" s="467"/>
      <c r="E120" s="468" t="str">
        <f xml:space="preserve"> InpR!E$53</f>
        <v>Outturn cost (inclusive of return on capital) of export 2 (2017-18 FYA CPIH deflated)</v>
      </c>
      <c r="F120" s="468">
        <f xml:space="preserve"> InpR!F$53</f>
        <v>0</v>
      </c>
      <c r="G120" s="468" t="str">
        <f xml:space="preserve"> InpR!G$53</f>
        <v xml:space="preserve">£m </v>
      </c>
      <c r="H120" s="468">
        <f xml:space="preserve"> InpR!H$53</f>
        <v>0</v>
      </c>
      <c r="I120" s="468">
        <f xml:space="preserve"> InpR!I$53</f>
        <v>0</v>
      </c>
      <c r="J120" s="468">
        <f xml:space="preserve"> InpR!J$53</f>
        <v>0</v>
      </c>
      <c r="K120" s="468">
        <f xml:space="preserve"> InpR!K$53</f>
        <v>0</v>
      </c>
      <c r="L120" s="468">
        <f xml:space="preserve"> InpR!L$53</f>
        <v>0</v>
      </c>
      <c r="M120" s="468">
        <f xml:space="preserve"> InpR!M$53</f>
        <v>0</v>
      </c>
      <c r="N120" s="468">
        <f xml:space="preserve"> InpR!N$53</f>
        <v>0</v>
      </c>
      <c r="O120" s="468">
        <f xml:space="preserve"> InpR!O$53</f>
        <v>0</v>
      </c>
      <c r="P120" s="468">
        <f xml:space="preserve"> InpR!P$53</f>
        <v>0</v>
      </c>
      <c r="Q120" s="468">
        <f xml:space="preserve"> InpR!Q$53</f>
        <v>0</v>
      </c>
      <c r="R120" s="468">
        <f xml:space="preserve"> InpR!R$53</f>
        <v>0</v>
      </c>
      <c r="S120" s="468">
        <f xml:space="preserve"> InpR!S$53</f>
        <v>0</v>
      </c>
      <c r="T120" s="468">
        <f xml:space="preserve"> InpR!T$53</f>
        <v>0</v>
      </c>
      <c r="U120" s="468">
        <f xml:space="preserve"> InpR!U$53</f>
        <v>0</v>
      </c>
      <c r="V120" s="468">
        <f xml:space="preserve"> InpR!V$53</f>
        <v>0</v>
      </c>
      <c r="W120" s="468">
        <f xml:space="preserve"> InpR!W$53</f>
        <v>0</v>
      </c>
      <c r="X120" s="468">
        <f xml:space="preserve"> InpR!X$53</f>
        <v>0</v>
      </c>
      <c r="Y120" s="468">
        <f xml:space="preserve"> InpR!Y$53</f>
        <v>0</v>
      </c>
      <c r="Z120" s="468">
        <f xml:space="preserve"> InpR!Z$53</f>
        <v>0</v>
      </c>
      <c r="AA120" s="468">
        <f xml:space="preserve"> InpR!AA$53</f>
        <v>0</v>
      </c>
      <c r="AB120" s="468">
        <f xml:space="preserve"> InpR!AB$53</f>
        <v>0</v>
      </c>
      <c r="AC120" s="468">
        <f xml:space="preserve"> InpR!AC$53</f>
        <v>0</v>
      </c>
      <c r="AD120" s="468">
        <f xml:space="preserve"> InpR!AD$53</f>
        <v>0</v>
      </c>
      <c r="AE120" s="468">
        <f xml:space="preserve"> InpR!AE$53</f>
        <v>0</v>
      </c>
      <c r="AF120" s="468">
        <f xml:space="preserve"> InpR!AF$53</f>
        <v>0</v>
      </c>
      <c r="AG120" s="468">
        <f xml:space="preserve"> InpR!AG$53</f>
        <v>0</v>
      </c>
      <c r="AH120" s="468">
        <f xml:space="preserve"> InpR!AH$53</f>
        <v>0</v>
      </c>
      <c r="AI120" s="468">
        <f xml:space="preserve"> InpR!AI$53</f>
        <v>0</v>
      </c>
      <c r="AJ120" s="468">
        <f xml:space="preserve"> InpR!AJ$53</f>
        <v>0</v>
      </c>
      <c r="AK120" s="468">
        <f xml:space="preserve"> InpR!AK$53</f>
        <v>0</v>
      </c>
      <c r="AL120" s="468">
        <f xml:space="preserve"> InpR!AL$53</f>
        <v>0</v>
      </c>
      <c r="AM120" s="468">
        <f xml:space="preserve"> InpR!AM$53</f>
        <v>0</v>
      </c>
      <c r="AN120" s="468">
        <f xml:space="preserve"> InpR!AN$53</f>
        <v>0</v>
      </c>
      <c r="AO120" s="468">
        <f xml:space="preserve"> InpR!AO$53</f>
        <v>0</v>
      </c>
      <c r="AP120" s="468">
        <f xml:space="preserve"> InpR!AP$53</f>
        <v>0</v>
      </c>
      <c r="AQ120" s="468">
        <f xml:space="preserve"> InpR!AQ$53</f>
        <v>0</v>
      </c>
      <c r="AR120" s="468">
        <f xml:space="preserve"> InpR!AR$53</f>
        <v>0</v>
      </c>
      <c r="AS120" s="468">
        <f xml:space="preserve"> InpR!AS$53</f>
        <v>0</v>
      </c>
      <c r="AT120" s="468">
        <f xml:space="preserve"> InpR!AT$53</f>
        <v>0</v>
      </c>
      <c r="AU120" s="468">
        <f xml:space="preserve"> InpR!AU$53</f>
        <v>0</v>
      </c>
      <c r="AV120" s="468">
        <f xml:space="preserve"> InpR!AV$53</f>
        <v>0</v>
      </c>
      <c r="AW120" s="468">
        <f xml:space="preserve"> InpR!AW$53</f>
        <v>0</v>
      </c>
      <c r="AX120" s="468">
        <f xml:space="preserve"> InpR!AX$53</f>
        <v>0</v>
      </c>
      <c r="AY120" s="468">
        <f xml:space="preserve"> InpR!AY$53</f>
        <v>0</v>
      </c>
      <c r="AZ120" s="468">
        <f xml:space="preserve"> InpR!AZ$53</f>
        <v>0</v>
      </c>
      <c r="BA120" s="468">
        <f xml:space="preserve"> InpR!BA$53</f>
        <v>0</v>
      </c>
      <c r="BB120" s="468">
        <f xml:space="preserve"> InpR!BB$53</f>
        <v>0</v>
      </c>
      <c r="BC120" s="468">
        <f xml:space="preserve"> InpR!BC$53</f>
        <v>0</v>
      </c>
      <c r="BD120" s="468">
        <f xml:space="preserve"> InpR!BD$53</f>
        <v>0</v>
      </c>
      <c r="BE120" s="468">
        <f xml:space="preserve"> InpR!BE$53</f>
        <v>0</v>
      </c>
      <c r="BF120" s="468">
        <f xml:space="preserve"> InpR!BF$53</f>
        <v>0</v>
      </c>
      <c r="BG120" s="468">
        <f xml:space="preserve"> InpR!BG$53</f>
        <v>0</v>
      </c>
      <c r="BH120" s="468">
        <f xml:space="preserve"> InpR!BH$53</f>
        <v>0</v>
      </c>
      <c r="BI120" s="468">
        <f xml:space="preserve"> InpR!BI$53</f>
        <v>0</v>
      </c>
    </row>
    <row r="121" spans="1:61">
      <c r="A121" s="457"/>
      <c r="B121" s="451"/>
      <c r="C121" s="451"/>
      <c r="D121" s="458"/>
      <c r="E121" s="216" t="s">
        <v>255</v>
      </c>
      <c r="F121" s="154"/>
      <c r="G121" s="154" t="s">
        <v>100</v>
      </c>
      <c r="H121" s="154">
        <f xml:space="preserve"> SUM( K121:BI121 )</f>
        <v>0</v>
      </c>
      <c r="I121" s="216"/>
      <c r="J121" s="216">
        <f xml:space="preserve"> J119 - J120</f>
        <v>0</v>
      </c>
      <c r="K121" s="216">
        <f xml:space="preserve"> K119 - K120</f>
        <v>0</v>
      </c>
      <c r="L121" s="216">
        <f t="shared" ref="L121:BI121" si="35" xml:space="preserve"> L119 - L120</f>
        <v>0</v>
      </c>
      <c r="M121" s="216">
        <f t="shared" si="35"/>
        <v>0</v>
      </c>
      <c r="N121" s="216">
        <f t="shared" si="35"/>
        <v>0</v>
      </c>
      <c r="O121" s="216">
        <f t="shared" si="35"/>
        <v>0</v>
      </c>
      <c r="P121" s="216">
        <f t="shared" si="35"/>
        <v>0</v>
      </c>
      <c r="Q121" s="216">
        <f t="shared" si="35"/>
        <v>0</v>
      </c>
      <c r="R121" s="216">
        <f t="shared" si="35"/>
        <v>0</v>
      </c>
      <c r="S121" s="216">
        <f t="shared" si="35"/>
        <v>0</v>
      </c>
      <c r="T121" s="216">
        <f t="shared" si="35"/>
        <v>0</v>
      </c>
      <c r="U121" s="216">
        <f t="shared" si="35"/>
        <v>0</v>
      </c>
      <c r="V121" s="216">
        <f t="shared" si="35"/>
        <v>0</v>
      </c>
      <c r="W121" s="216">
        <f t="shared" si="35"/>
        <v>0</v>
      </c>
      <c r="X121" s="216">
        <f t="shared" si="35"/>
        <v>0</v>
      </c>
      <c r="Y121" s="216">
        <f t="shared" si="35"/>
        <v>0</v>
      </c>
      <c r="Z121" s="216">
        <f t="shared" si="35"/>
        <v>0</v>
      </c>
      <c r="AA121" s="216">
        <f t="shared" si="35"/>
        <v>0</v>
      </c>
      <c r="AB121" s="216">
        <f t="shared" si="35"/>
        <v>0</v>
      </c>
      <c r="AC121" s="216">
        <f t="shared" si="35"/>
        <v>0</v>
      </c>
      <c r="AD121" s="216">
        <f t="shared" si="35"/>
        <v>0</v>
      </c>
      <c r="AE121" s="216">
        <f t="shared" si="35"/>
        <v>0</v>
      </c>
      <c r="AF121" s="216">
        <f t="shared" si="35"/>
        <v>0</v>
      </c>
      <c r="AG121" s="216">
        <f t="shared" si="35"/>
        <v>0</v>
      </c>
      <c r="AH121" s="216">
        <f t="shared" si="35"/>
        <v>0</v>
      </c>
      <c r="AI121" s="216">
        <f t="shared" si="35"/>
        <v>0</v>
      </c>
      <c r="AJ121" s="216">
        <f t="shared" si="35"/>
        <v>0</v>
      </c>
      <c r="AK121" s="216">
        <f t="shared" si="35"/>
        <v>0</v>
      </c>
      <c r="AL121" s="216">
        <f t="shared" si="35"/>
        <v>0</v>
      </c>
      <c r="AM121" s="216">
        <f t="shared" si="35"/>
        <v>0</v>
      </c>
      <c r="AN121" s="216">
        <f t="shared" si="35"/>
        <v>0</v>
      </c>
      <c r="AO121" s="216">
        <f t="shared" si="35"/>
        <v>0</v>
      </c>
      <c r="AP121" s="216">
        <f t="shared" si="35"/>
        <v>0</v>
      </c>
      <c r="AQ121" s="216">
        <f t="shared" si="35"/>
        <v>0</v>
      </c>
      <c r="AR121" s="216">
        <f t="shared" si="35"/>
        <v>0</v>
      </c>
      <c r="AS121" s="216">
        <f t="shared" si="35"/>
        <v>0</v>
      </c>
      <c r="AT121" s="216">
        <f t="shared" si="35"/>
        <v>0</v>
      </c>
      <c r="AU121" s="216">
        <f t="shared" si="35"/>
        <v>0</v>
      </c>
      <c r="AV121" s="216">
        <f t="shared" si="35"/>
        <v>0</v>
      </c>
      <c r="AW121" s="216">
        <f t="shared" si="35"/>
        <v>0</v>
      </c>
      <c r="AX121" s="216">
        <f t="shared" si="35"/>
        <v>0</v>
      </c>
      <c r="AY121" s="216">
        <f t="shared" si="35"/>
        <v>0</v>
      </c>
      <c r="AZ121" s="216">
        <f t="shared" si="35"/>
        <v>0</v>
      </c>
      <c r="BA121" s="216">
        <f t="shared" si="35"/>
        <v>0</v>
      </c>
      <c r="BB121" s="216">
        <f t="shared" si="35"/>
        <v>0</v>
      </c>
      <c r="BC121" s="216">
        <f t="shared" si="35"/>
        <v>0</v>
      </c>
      <c r="BD121" s="216">
        <f t="shared" si="35"/>
        <v>0</v>
      </c>
      <c r="BE121" s="216">
        <f t="shared" si="35"/>
        <v>0</v>
      </c>
      <c r="BF121" s="216">
        <f t="shared" si="35"/>
        <v>0</v>
      </c>
      <c r="BG121" s="216">
        <f t="shared" si="35"/>
        <v>0</v>
      </c>
      <c r="BH121" s="216">
        <f t="shared" si="35"/>
        <v>0</v>
      </c>
      <c r="BI121" s="216">
        <f t="shared" si="35"/>
        <v>0</v>
      </c>
    </row>
    <row r="122" spans="1:61">
      <c r="A122" s="450"/>
      <c r="B122" s="451"/>
      <c r="C122" s="451"/>
      <c r="D122" s="452"/>
      <c r="E122" s="221"/>
      <c r="F122" s="152"/>
      <c r="G122" s="152"/>
      <c r="H122" s="152"/>
      <c r="I122" s="221"/>
      <c r="J122" s="152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/>
      <c r="BB122" s="221"/>
      <c r="BC122" s="221"/>
      <c r="BD122" s="221"/>
      <c r="BE122" s="221"/>
      <c r="BF122" s="221"/>
      <c r="BG122" s="221"/>
      <c r="BH122" s="221"/>
      <c r="BI122" s="221"/>
    </row>
    <row r="123" spans="1:61">
      <c r="A123" s="450"/>
      <c r="B123" s="451"/>
      <c r="C123" s="451"/>
      <c r="D123" s="452"/>
      <c r="E123" s="221" t="str">
        <f t="shared" ref="E123:AJ123" si="36" xml:space="preserve"> E$121</f>
        <v>Economic profit for export 2 (2017-18 FYA CPIH deflated)</v>
      </c>
      <c r="F123" s="221">
        <f t="shared" si="36"/>
        <v>0</v>
      </c>
      <c r="G123" s="221" t="str">
        <f t="shared" si="36"/>
        <v>£m</v>
      </c>
      <c r="H123" s="221">
        <f t="shared" si="36"/>
        <v>0</v>
      </c>
      <c r="I123" s="221">
        <f t="shared" si="36"/>
        <v>0</v>
      </c>
      <c r="J123" s="221">
        <f t="shared" si="36"/>
        <v>0</v>
      </c>
      <c r="K123" s="221">
        <f t="shared" si="36"/>
        <v>0</v>
      </c>
      <c r="L123" s="221">
        <f t="shared" si="36"/>
        <v>0</v>
      </c>
      <c r="M123" s="221">
        <f t="shared" si="36"/>
        <v>0</v>
      </c>
      <c r="N123" s="221">
        <f t="shared" si="36"/>
        <v>0</v>
      </c>
      <c r="O123" s="221">
        <f t="shared" si="36"/>
        <v>0</v>
      </c>
      <c r="P123" s="221">
        <f t="shared" si="36"/>
        <v>0</v>
      </c>
      <c r="Q123" s="221">
        <f t="shared" si="36"/>
        <v>0</v>
      </c>
      <c r="R123" s="221">
        <f t="shared" si="36"/>
        <v>0</v>
      </c>
      <c r="S123" s="221">
        <f t="shared" si="36"/>
        <v>0</v>
      </c>
      <c r="T123" s="221">
        <f t="shared" si="36"/>
        <v>0</v>
      </c>
      <c r="U123" s="221">
        <f t="shared" si="36"/>
        <v>0</v>
      </c>
      <c r="V123" s="221">
        <f t="shared" si="36"/>
        <v>0</v>
      </c>
      <c r="W123" s="221">
        <f t="shared" si="36"/>
        <v>0</v>
      </c>
      <c r="X123" s="221">
        <f t="shared" si="36"/>
        <v>0</v>
      </c>
      <c r="Y123" s="221">
        <f t="shared" si="36"/>
        <v>0</v>
      </c>
      <c r="Z123" s="221">
        <f t="shared" si="36"/>
        <v>0</v>
      </c>
      <c r="AA123" s="221">
        <f t="shared" si="36"/>
        <v>0</v>
      </c>
      <c r="AB123" s="221">
        <f t="shared" si="36"/>
        <v>0</v>
      </c>
      <c r="AC123" s="221">
        <f t="shared" si="36"/>
        <v>0</v>
      </c>
      <c r="AD123" s="221">
        <f t="shared" si="36"/>
        <v>0</v>
      </c>
      <c r="AE123" s="221">
        <f t="shared" si="36"/>
        <v>0</v>
      </c>
      <c r="AF123" s="221">
        <f t="shared" si="36"/>
        <v>0</v>
      </c>
      <c r="AG123" s="221">
        <f t="shared" si="36"/>
        <v>0</v>
      </c>
      <c r="AH123" s="221">
        <f t="shared" si="36"/>
        <v>0</v>
      </c>
      <c r="AI123" s="221">
        <f t="shared" si="36"/>
        <v>0</v>
      </c>
      <c r="AJ123" s="221">
        <f t="shared" si="36"/>
        <v>0</v>
      </c>
      <c r="AK123" s="221">
        <f t="shared" ref="AK123:BI123" si="37" xml:space="preserve"> AK$121</f>
        <v>0</v>
      </c>
      <c r="AL123" s="221">
        <f t="shared" si="37"/>
        <v>0</v>
      </c>
      <c r="AM123" s="221">
        <f t="shared" si="37"/>
        <v>0</v>
      </c>
      <c r="AN123" s="221">
        <f t="shared" si="37"/>
        <v>0</v>
      </c>
      <c r="AO123" s="221">
        <f t="shared" si="37"/>
        <v>0</v>
      </c>
      <c r="AP123" s="221">
        <f t="shared" si="37"/>
        <v>0</v>
      </c>
      <c r="AQ123" s="221">
        <f t="shared" si="37"/>
        <v>0</v>
      </c>
      <c r="AR123" s="221">
        <f t="shared" si="37"/>
        <v>0</v>
      </c>
      <c r="AS123" s="221">
        <f t="shared" si="37"/>
        <v>0</v>
      </c>
      <c r="AT123" s="221">
        <f t="shared" si="37"/>
        <v>0</v>
      </c>
      <c r="AU123" s="221">
        <f t="shared" si="37"/>
        <v>0</v>
      </c>
      <c r="AV123" s="221">
        <f t="shared" si="37"/>
        <v>0</v>
      </c>
      <c r="AW123" s="221">
        <f t="shared" si="37"/>
        <v>0</v>
      </c>
      <c r="AX123" s="221">
        <f t="shared" si="37"/>
        <v>0</v>
      </c>
      <c r="AY123" s="221">
        <f t="shared" si="37"/>
        <v>0</v>
      </c>
      <c r="AZ123" s="221">
        <f t="shared" si="37"/>
        <v>0</v>
      </c>
      <c r="BA123" s="221">
        <f t="shared" si="37"/>
        <v>0</v>
      </c>
      <c r="BB123" s="221">
        <f t="shared" si="37"/>
        <v>0</v>
      </c>
      <c r="BC123" s="221">
        <f t="shared" si="37"/>
        <v>0</v>
      </c>
      <c r="BD123" s="221">
        <f t="shared" si="37"/>
        <v>0</v>
      </c>
      <c r="BE123" s="221">
        <f t="shared" si="37"/>
        <v>0</v>
      </c>
      <c r="BF123" s="221">
        <f t="shared" si="37"/>
        <v>0</v>
      </c>
      <c r="BG123" s="221">
        <f t="shared" si="37"/>
        <v>0</v>
      </c>
      <c r="BH123" s="221">
        <f t="shared" si="37"/>
        <v>0</v>
      </c>
      <c r="BI123" s="221">
        <f t="shared" si="37"/>
        <v>0</v>
      </c>
    </row>
    <row r="124" spans="1:61">
      <c r="A124" s="459"/>
      <c r="B124" s="460"/>
      <c r="C124" s="460"/>
      <c r="D124" s="461"/>
      <c r="E124" s="221" t="str">
        <f xml:space="preserve"> E$14</f>
        <v>Discount factor for year</v>
      </c>
      <c r="F124" s="221">
        <f t="shared" ref="F124:BI124" si="38" xml:space="preserve"> F$14</f>
        <v>0</v>
      </c>
      <c r="G124" s="221" t="str">
        <f t="shared" si="38"/>
        <v>Factor</v>
      </c>
      <c r="H124" s="221">
        <f t="shared" si="38"/>
        <v>0</v>
      </c>
      <c r="I124" s="221">
        <f t="shared" si="38"/>
        <v>0</v>
      </c>
      <c r="J124" s="221">
        <f t="shared" si="38"/>
        <v>1</v>
      </c>
      <c r="K124" s="221">
        <f t="shared" si="38"/>
        <v>1</v>
      </c>
      <c r="L124" s="221">
        <f t="shared" si="38"/>
        <v>1</v>
      </c>
      <c r="M124" s="221">
        <f t="shared" si="38"/>
        <v>1</v>
      </c>
      <c r="N124" s="221">
        <f t="shared" si="38"/>
        <v>1</v>
      </c>
      <c r="O124" s="221">
        <f t="shared" si="38"/>
        <v>1</v>
      </c>
      <c r="P124" s="221">
        <f t="shared" si="38"/>
        <v>1</v>
      </c>
      <c r="Q124" s="221">
        <f t="shared" si="38"/>
        <v>1</v>
      </c>
      <c r="R124" s="221">
        <f t="shared" si="38"/>
        <v>1</v>
      </c>
      <c r="S124" s="221">
        <f t="shared" si="38"/>
        <v>1</v>
      </c>
      <c r="T124" s="221">
        <f t="shared" si="38"/>
        <v>1</v>
      </c>
      <c r="U124" s="221">
        <f t="shared" si="38"/>
        <v>1</v>
      </c>
      <c r="V124" s="221">
        <f t="shared" si="38"/>
        <v>1</v>
      </c>
      <c r="W124" s="221">
        <f t="shared" si="38"/>
        <v>1</v>
      </c>
      <c r="X124" s="221">
        <f t="shared" si="38"/>
        <v>1</v>
      </c>
      <c r="Y124" s="221">
        <f t="shared" si="38"/>
        <v>1</v>
      </c>
      <c r="Z124" s="221">
        <f t="shared" si="38"/>
        <v>1</v>
      </c>
      <c r="AA124" s="221">
        <f t="shared" si="38"/>
        <v>1</v>
      </c>
      <c r="AB124" s="221">
        <f t="shared" si="38"/>
        <v>1</v>
      </c>
      <c r="AC124" s="221">
        <f t="shared" si="38"/>
        <v>1</v>
      </c>
      <c r="AD124" s="221">
        <f t="shared" si="38"/>
        <v>1</v>
      </c>
      <c r="AE124" s="221">
        <f t="shared" si="38"/>
        <v>1</v>
      </c>
      <c r="AF124" s="221">
        <f t="shared" si="38"/>
        <v>1</v>
      </c>
      <c r="AG124" s="221">
        <f t="shared" si="38"/>
        <v>1</v>
      </c>
      <c r="AH124" s="221">
        <f t="shared" si="38"/>
        <v>1</v>
      </c>
      <c r="AI124" s="221">
        <f t="shared" si="38"/>
        <v>1</v>
      </c>
      <c r="AJ124" s="221">
        <f t="shared" si="38"/>
        <v>1</v>
      </c>
      <c r="AK124" s="221">
        <f t="shared" si="38"/>
        <v>1</v>
      </c>
      <c r="AL124" s="221">
        <f t="shared" si="38"/>
        <v>1</v>
      </c>
      <c r="AM124" s="221">
        <f t="shared" si="38"/>
        <v>1</v>
      </c>
      <c r="AN124" s="221">
        <f t="shared" si="38"/>
        <v>1</v>
      </c>
      <c r="AO124" s="221">
        <f t="shared" si="38"/>
        <v>1</v>
      </c>
      <c r="AP124" s="221">
        <f t="shared" si="38"/>
        <v>1</v>
      </c>
      <c r="AQ124" s="221">
        <f t="shared" si="38"/>
        <v>1</v>
      </c>
      <c r="AR124" s="221">
        <f t="shared" si="38"/>
        <v>1</v>
      </c>
      <c r="AS124" s="221">
        <f t="shared" si="38"/>
        <v>1</v>
      </c>
      <c r="AT124" s="221">
        <f t="shared" si="38"/>
        <v>1</v>
      </c>
      <c r="AU124" s="221">
        <f t="shared" si="38"/>
        <v>1</v>
      </c>
      <c r="AV124" s="221">
        <f t="shared" si="38"/>
        <v>1</v>
      </c>
      <c r="AW124" s="221">
        <f t="shared" si="38"/>
        <v>1</v>
      </c>
      <c r="AX124" s="221">
        <f t="shared" si="38"/>
        <v>1</v>
      </c>
      <c r="AY124" s="221">
        <f t="shared" si="38"/>
        <v>1</v>
      </c>
      <c r="AZ124" s="221">
        <f t="shared" si="38"/>
        <v>1</v>
      </c>
      <c r="BA124" s="221">
        <f t="shared" si="38"/>
        <v>1</v>
      </c>
      <c r="BB124" s="221">
        <f t="shared" si="38"/>
        <v>1</v>
      </c>
      <c r="BC124" s="221">
        <f t="shared" si="38"/>
        <v>1</v>
      </c>
      <c r="BD124" s="221">
        <f t="shared" si="38"/>
        <v>1</v>
      </c>
      <c r="BE124" s="221">
        <f t="shared" si="38"/>
        <v>1</v>
      </c>
      <c r="BF124" s="221">
        <f t="shared" si="38"/>
        <v>1</v>
      </c>
      <c r="BG124" s="221">
        <f t="shared" si="38"/>
        <v>1</v>
      </c>
      <c r="BH124" s="221">
        <f t="shared" si="38"/>
        <v>1</v>
      </c>
      <c r="BI124" s="221">
        <f t="shared" si="38"/>
        <v>1</v>
      </c>
    </row>
    <row r="125" spans="1:61">
      <c r="A125" s="450"/>
      <c r="B125" s="451"/>
      <c r="C125" s="451"/>
      <c r="D125" s="452"/>
      <c r="E125" s="221" t="s">
        <v>256</v>
      </c>
      <c r="F125" s="152"/>
      <c r="G125" s="152" t="s">
        <v>100</v>
      </c>
      <c r="H125" s="221">
        <f>SUM(K125:BI125)</f>
        <v>0</v>
      </c>
      <c r="I125" s="221"/>
      <c r="J125" s="221">
        <f xml:space="preserve"> J123 * J124</f>
        <v>0</v>
      </c>
      <c r="K125" s="221">
        <f t="shared" ref="K125:BI125" si="39" xml:space="preserve"> K123 * K124</f>
        <v>0</v>
      </c>
      <c r="L125" s="221">
        <f t="shared" si="39"/>
        <v>0</v>
      </c>
      <c r="M125" s="221">
        <f t="shared" si="39"/>
        <v>0</v>
      </c>
      <c r="N125" s="221">
        <f t="shared" si="39"/>
        <v>0</v>
      </c>
      <c r="O125" s="221">
        <f t="shared" si="39"/>
        <v>0</v>
      </c>
      <c r="P125" s="221">
        <f t="shared" si="39"/>
        <v>0</v>
      </c>
      <c r="Q125" s="221">
        <f t="shared" si="39"/>
        <v>0</v>
      </c>
      <c r="R125" s="221">
        <f t="shared" si="39"/>
        <v>0</v>
      </c>
      <c r="S125" s="221">
        <f t="shared" si="39"/>
        <v>0</v>
      </c>
      <c r="T125" s="221">
        <f t="shared" si="39"/>
        <v>0</v>
      </c>
      <c r="U125" s="221">
        <f t="shared" si="39"/>
        <v>0</v>
      </c>
      <c r="V125" s="221">
        <f t="shared" si="39"/>
        <v>0</v>
      </c>
      <c r="W125" s="221">
        <f t="shared" si="39"/>
        <v>0</v>
      </c>
      <c r="X125" s="221">
        <f t="shared" si="39"/>
        <v>0</v>
      </c>
      <c r="Y125" s="221">
        <f t="shared" si="39"/>
        <v>0</v>
      </c>
      <c r="Z125" s="221">
        <f t="shared" si="39"/>
        <v>0</v>
      </c>
      <c r="AA125" s="221">
        <f t="shared" si="39"/>
        <v>0</v>
      </c>
      <c r="AB125" s="221">
        <f t="shared" si="39"/>
        <v>0</v>
      </c>
      <c r="AC125" s="221">
        <f t="shared" si="39"/>
        <v>0</v>
      </c>
      <c r="AD125" s="221">
        <f t="shared" si="39"/>
        <v>0</v>
      </c>
      <c r="AE125" s="221">
        <f t="shared" si="39"/>
        <v>0</v>
      </c>
      <c r="AF125" s="221">
        <f t="shared" si="39"/>
        <v>0</v>
      </c>
      <c r="AG125" s="221">
        <f t="shared" si="39"/>
        <v>0</v>
      </c>
      <c r="AH125" s="221">
        <f t="shared" si="39"/>
        <v>0</v>
      </c>
      <c r="AI125" s="221">
        <f t="shared" si="39"/>
        <v>0</v>
      </c>
      <c r="AJ125" s="221">
        <f t="shared" si="39"/>
        <v>0</v>
      </c>
      <c r="AK125" s="221">
        <f t="shared" si="39"/>
        <v>0</v>
      </c>
      <c r="AL125" s="221">
        <f t="shared" si="39"/>
        <v>0</v>
      </c>
      <c r="AM125" s="221">
        <f t="shared" si="39"/>
        <v>0</v>
      </c>
      <c r="AN125" s="221">
        <f t="shared" si="39"/>
        <v>0</v>
      </c>
      <c r="AO125" s="221">
        <f t="shared" si="39"/>
        <v>0</v>
      </c>
      <c r="AP125" s="221">
        <f t="shared" si="39"/>
        <v>0</v>
      </c>
      <c r="AQ125" s="221">
        <f t="shared" si="39"/>
        <v>0</v>
      </c>
      <c r="AR125" s="221">
        <f t="shared" si="39"/>
        <v>0</v>
      </c>
      <c r="AS125" s="221">
        <f t="shared" si="39"/>
        <v>0</v>
      </c>
      <c r="AT125" s="221">
        <f t="shared" si="39"/>
        <v>0</v>
      </c>
      <c r="AU125" s="221">
        <f t="shared" si="39"/>
        <v>0</v>
      </c>
      <c r="AV125" s="221">
        <f t="shared" si="39"/>
        <v>0</v>
      </c>
      <c r="AW125" s="221">
        <f t="shared" si="39"/>
        <v>0</v>
      </c>
      <c r="AX125" s="221">
        <f t="shared" si="39"/>
        <v>0</v>
      </c>
      <c r="AY125" s="221">
        <f t="shared" si="39"/>
        <v>0</v>
      </c>
      <c r="AZ125" s="221">
        <f t="shared" si="39"/>
        <v>0</v>
      </c>
      <c r="BA125" s="221">
        <f t="shared" si="39"/>
        <v>0</v>
      </c>
      <c r="BB125" s="221">
        <f t="shared" si="39"/>
        <v>0</v>
      </c>
      <c r="BC125" s="221">
        <f t="shared" si="39"/>
        <v>0</v>
      </c>
      <c r="BD125" s="221">
        <f t="shared" si="39"/>
        <v>0</v>
      </c>
      <c r="BE125" s="221">
        <f t="shared" si="39"/>
        <v>0</v>
      </c>
      <c r="BF125" s="221">
        <f t="shared" si="39"/>
        <v>0</v>
      </c>
      <c r="BG125" s="221">
        <f t="shared" si="39"/>
        <v>0</v>
      </c>
      <c r="BH125" s="221">
        <f t="shared" si="39"/>
        <v>0</v>
      </c>
      <c r="BI125" s="221">
        <f t="shared" si="39"/>
        <v>0</v>
      </c>
    </row>
    <row r="126" spans="1:61">
      <c r="A126" s="450"/>
      <c r="B126" s="451"/>
      <c r="C126" s="451"/>
      <c r="D126" s="452"/>
      <c r="E126" s="152"/>
      <c r="F126" s="152"/>
      <c r="G126" s="152"/>
      <c r="H126" s="152"/>
      <c r="I126" s="221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4"/>
      <c r="U126" s="154"/>
      <c r="V126" s="154"/>
      <c r="W126" s="154"/>
      <c r="X126" s="154"/>
      <c r="Y126" s="154"/>
      <c r="Z126" s="154"/>
      <c r="AA126" s="154"/>
      <c r="AB126" s="152"/>
      <c r="AC126" s="152"/>
      <c r="AD126" s="154"/>
      <c r="AE126" s="154"/>
      <c r="AF126" s="152"/>
      <c r="AG126" s="152"/>
      <c r="AH126" s="154"/>
      <c r="AI126" s="154"/>
      <c r="AJ126" s="152"/>
      <c r="AK126" s="152"/>
      <c r="AL126" s="154"/>
      <c r="AM126" s="154"/>
      <c r="AN126" s="152"/>
      <c r="AO126" s="152"/>
      <c r="AP126" s="154"/>
      <c r="AQ126" s="154"/>
      <c r="AR126" s="152"/>
      <c r="AS126" s="154"/>
      <c r="AT126" s="154"/>
      <c r="AU126" s="152"/>
      <c r="AV126" s="154"/>
      <c r="AW126" s="154"/>
      <c r="AX126" s="152"/>
      <c r="AY126" s="154"/>
      <c r="AZ126" s="154"/>
      <c r="BA126" s="152"/>
      <c r="BB126" s="154"/>
      <c r="BC126" s="154"/>
      <c r="BD126" s="152"/>
      <c r="BE126" s="154"/>
      <c r="BF126" s="154"/>
      <c r="BG126" s="152"/>
      <c r="BH126" s="154"/>
      <c r="BI126" s="154"/>
    </row>
    <row r="127" spans="1:61">
      <c r="A127" s="450"/>
      <c r="B127" s="451"/>
      <c r="C127" s="451"/>
      <c r="D127" s="452"/>
      <c r="E127" s="221" t="str">
        <f t="shared" ref="E127:AJ127" si="40" xml:space="preserve"> E$125</f>
        <v>Discounted economic profit for export 2 (2017-18 FYA CPIH deflated)</v>
      </c>
      <c r="F127" s="221">
        <f t="shared" si="40"/>
        <v>0</v>
      </c>
      <c r="G127" s="221" t="str">
        <f t="shared" si="40"/>
        <v>£m</v>
      </c>
      <c r="H127" s="221">
        <f t="shared" si="40"/>
        <v>0</v>
      </c>
      <c r="I127" s="221">
        <f t="shared" si="40"/>
        <v>0</v>
      </c>
      <c r="J127" s="221">
        <f t="shared" si="40"/>
        <v>0</v>
      </c>
      <c r="K127" s="221">
        <f t="shared" si="40"/>
        <v>0</v>
      </c>
      <c r="L127" s="221">
        <f t="shared" si="40"/>
        <v>0</v>
      </c>
      <c r="M127" s="221">
        <f t="shared" si="40"/>
        <v>0</v>
      </c>
      <c r="N127" s="221">
        <f t="shared" si="40"/>
        <v>0</v>
      </c>
      <c r="O127" s="221">
        <f t="shared" si="40"/>
        <v>0</v>
      </c>
      <c r="P127" s="221">
        <f t="shared" si="40"/>
        <v>0</v>
      </c>
      <c r="Q127" s="221">
        <f t="shared" si="40"/>
        <v>0</v>
      </c>
      <c r="R127" s="221">
        <f t="shared" si="40"/>
        <v>0</v>
      </c>
      <c r="S127" s="221">
        <f t="shared" si="40"/>
        <v>0</v>
      </c>
      <c r="T127" s="221">
        <f t="shared" si="40"/>
        <v>0</v>
      </c>
      <c r="U127" s="221">
        <f t="shared" si="40"/>
        <v>0</v>
      </c>
      <c r="V127" s="221">
        <f t="shared" si="40"/>
        <v>0</v>
      </c>
      <c r="W127" s="221">
        <f t="shared" si="40"/>
        <v>0</v>
      </c>
      <c r="X127" s="221">
        <f t="shared" si="40"/>
        <v>0</v>
      </c>
      <c r="Y127" s="221">
        <f t="shared" si="40"/>
        <v>0</v>
      </c>
      <c r="Z127" s="221">
        <f t="shared" si="40"/>
        <v>0</v>
      </c>
      <c r="AA127" s="221">
        <f t="shared" si="40"/>
        <v>0</v>
      </c>
      <c r="AB127" s="221">
        <f t="shared" si="40"/>
        <v>0</v>
      </c>
      <c r="AC127" s="221">
        <f t="shared" si="40"/>
        <v>0</v>
      </c>
      <c r="AD127" s="221">
        <f t="shared" si="40"/>
        <v>0</v>
      </c>
      <c r="AE127" s="221">
        <f t="shared" si="40"/>
        <v>0</v>
      </c>
      <c r="AF127" s="221">
        <f t="shared" si="40"/>
        <v>0</v>
      </c>
      <c r="AG127" s="221">
        <f t="shared" si="40"/>
        <v>0</v>
      </c>
      <c r="AH127" s="221">
        <f t="shared" si="40"/>
        <v>0</v>
      </c>
      <c r="AI127" s="221">
        <f t="shared" si="40"/>
        <v>0</v>
      </c>
      <c r="AJ127" s="221">
        <f t="shared" si="40"/>
        <v>0</v>
      </c>
      <c r="AK127" s="221">
        <f t="shared" ref="AK127:BI127" si="41" xml:space="preserve"> AK$125</f>
        <v>0</v>
      </c>
      <c r="AL127" s="221">
        <f t="shared" si="41"/>
        <v>0</v>
      </c>
      <c r="AM127" s="221">
        <f t="shared" si="41"/>
        <v>0</v>
      </c>
      <c r="AN127" s="221">
        <f t="shared" si="41"/>
        <v>0</v>
      </c>
      <c r="AO127" s="221">
        <f t="shared" si="41"/>
        <v>0</v>
      </c>
      <c r="AP127" s="221">
        <f t="shared" si="41"/>
        <v>0</v>
      </c>
      <c r="AQ127" s="221">
        <f t="shared" si="41"/>
        <v>0</v>
      </c>
      <c r="AR127" s="221">
        <f t="shared" si="41"/>
        <v>0</v>
      </c>
      <c r="AS127" s="221">
        <f t="shared" si="41"/>
        <v>0</v>
      </c>
      <c r="AT127" s="221">
        <f t="shared" si="41"/>
        <v>0</v>
      </c>
      <c r="AU127" s="221">
        <f t="shared" si="41"/>
        <v>0</v>
      </c>
      <c r="AV127" s="221">
        <f t="shared" si="41"/>
        <v>0</v>
      </c>
      <c r="AW127" s="221">
        <f t="shared" si="41"/>
        <v>0</v>
      </c>
      <c r="AX127" s="221">
        <f t="shared" si="41"/>
        <v>0</v>
      </c>
      <c r="AY127" s="221">
        <f t="shared" si="41"/>
        <v>0</v>
      </c>
      <c r="AZ127" s="221">
        <f t="shared" si="41"/>
        <v>0</v>
      </c>
      <c r="BA127" s="221">
        <f t="shared" si="41"/>
        <v>0</v>
      </c>
      <c r="BB127" s="221">
        <f t="shared" si="41"/>
        <v>0</v>
      </c>
      <c r="BC127" s="221">
        <f t="shared" si="41"/>
        <v>0</v>
      </c>
      <c r="BD127" s="221">
        <f t="shared" si="41"/>
        <v>0</v>
      </c>
      <c r="BE127" s="221">
        <f t="shared" si="41"/>
        <v>0</v>
      </c>
      <c r="BF127" s="221">
        <f t="shared" si="41"/>
        <v>0</v>
      </c>
      <c r="BG127" s="221">
        <f t="shared" si="41"/>
        <v>0</v>
      </c>
      <c r="BH127" s="221">
        <f t="shared" si="41"/>
        <v>0</v>
      </c>
      <c r="BI127" s="221">
        <f t="shared" si="41"/>
        <v>0</v>
      </c>
    </row>
    <row r="128" spans="1:61">
      <c r="A128" s="450"/>
      <c r="B128" s="451"/>
      <c r="C128" s="451"/>
      <c r="D128" s="452"/>
      <c r="E128" s="221" t="s">
        <v>257</v>
      </c>
      <c r="F128" s="152">
        <f xml:space="preserve"> SUM(J127:BI127)</f>
        <v>0</v>
      </c>
      <c r="G128" s="152" t="s">
        <v>100</v>
      </c>
      <c r="H128" s="152"/>
      <c r="I128" s="221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4"/>
      <c r="U128" s="154"/>
      <c r="V128" s="154"/>
      <c r="W128" s="154"/>
      <c r="X128" s="154"/>
      <c r="Y128" s="154"/>
      <c r="Z128" s="154"/>
      <c r="AA128" s="154"/>
      <c r="AB128" s="152"/>
      <c r="AC128" s="152"/>
      <c r="AD128" s="154"/>
      <c r="AE128" s="154"/>
      <c r="AF128" s="152"/>
      <c r="AG128" s="152"/>
      <c r="AH128" s="154"/>
      <c r="AI128" s="154"/>
      <c r="AJ128" s="152"/>
      <c r="AK128" s="152"/>
      <c r="AL128" s="154"/>
      <c r="AM128" s="154"/>
      <c r="AN128" s="152"/>
      <c r="AO128" s="152"/>
      <c r="AP128" s="154"/>
      <c r="AQ128" s="154"/>
      <c r="AR128" s="152"/>
      <c r="AS128" s="154"/>
      <c r="AT128" s="154"/>
      <c r="AU128" s="152"/>
      <c r="AV128" s="154"/>
      <c r="AW128" s="154"/>
      <c r="AX128" s="152"/>
      <c r="AY128" s="154"/>
      <c r="AZ128" s="154"/>
      <c r="BA128" s="152"/>
      <c r="BB128" s="154"/>
      <c r="BC128" s="154"/>
      <c r="BD128" s="152"/>
      <c r="BE128" s="154"/>
      <c r="BF128" s="154"/>
      <c r="BG128" s="152"/>
      <c r="BH128" s="154"/>
      <c r="BI128" s="154"/>
    </row>
    <row r="129" spans="1:61">
      <c r="A129" s="450"/>
      <c r="B129" s="451"/>
      <c r="C129" s="451"/>
      <c r="D129" s="452"/>
      <c r="E129" s="152"/>
      <c r="F129" s="152"/>
      <c r="G129" s="152"/>
      <c r="H129" s="152"/>
      <c r="I129" s="221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4"/>
      <c r="U129" s="154"/>
      <c r="V129" s="154"/>
      <c r="W129" s="154"/>
      <c r="X129" s="154"/>
      <c r="Y129" s="154"/>
      <c r="Z129" s="154"/>
      <c r="AA129" s="154"/>
      <c r="AB129" s="152"/>
      <c r="AC129" s="152"/>
      <c r="AD129" s="154"/>
      <c r="AE129" s="154"/>
      <c r="AF129" s="152"/>
      <c r="AG129" s="152"/>
      <c r="AH129" s="154"/>
      <c r="AI129" s="154"/>
      <c r="AJ129" s="152"/>
      <c r="AK129" s="152"/>
      <c r="AL129" s="154"/>
      <c r="AM129" s="154"/>
      <c r="AN129" s="152"/>
      <c r="AO129" s="152"/>
      <c r="AP129" s="154"/>
      <c r="AQ129" s="154"/>
      <c r="AR129" s="152"/>
      <c r="AS129" s="154"/>
      <c r="AT129" s="154"/>
      <c r="AU129" s="152"/>
      <c r="AV129" s="154"/>
      <c r="AW129" s="154"/>
      <c r="AX129" s="152"/>
      <c r="AY129" s="154"/>
      <c r="AZ129" s="154"/>
      <c r="BA129" s="152"/>
      <c r="BB129" s="154"/>
      <c r="BC129" s="154"/>
      <c r="BD129" s="152"/>
      <c r="BE129" s="154"/>
      <c r="BF129" s="154"/>
      <c r="BG129" s="152"/>
      <c r="BH129" s="154"/>
      <c r="BI129" s="154"/>
    </row>
    <row r="130" spans="1:61">
      <c r="A130" s="450"/>
      <c r="B130" s="451"/>
      <c r="C130" s="451"/>
      <c r="D130" s="452"/>
      <c r="E130" s="221" t="str">
        <f t="shared" ref="E130:AJ130" si="42" xml:space="preserve"> E$128</f>
        <v>Total NPV of economic profit for export 2 (2017-18 FYA CPIH deflated)</v>
      </c>
      <c r="F130" s="221">
        <f t="shared" si="42"/>
        <v>0</v>
      </c>
      <c r="G130" s="221" t="str">
        <f t="shared" si="42"/>
        <v>£m</v>
      </c>
      <c r="H130" s="221">
        <f t="shared" si="42"/>
        <v>0</v>
      </c>
      <c r="I130" s="221">
        <f t="shared" si="42"/>
        <v>0</v>
      </c>
      <c r="J130" s="221">
        <f t="shared" si="42"/>
        <v>0</v>
      </c>
      <c r="K130" s="221">
        <f t="shared" si="42"/>
        <v>0</v>
      </c>
      <c r="L130" s="221">
        <f t="shared" si="42"/>
        <v>0</v>
      </c>
      <c r="M130" s="221">
        <f t="shared" si="42"/>
        <v>0</v>
      </c>
      <c r="N130" s="221">
        <f t="shared" si="42"/>
        <v>0</v>
      </c>
      <c r="O130" s="221">
        <f t="shared" si="42"/>
        <v>0</v>
      </c>
      <c r="P130" s="221">
        <f t="shared" si="42"/>
        <v>0</v>
      </c>
      <c r="Q130" s="221">
        <f t="shared" si="42"/>
        <v>0</v>
      </c>
      <c r="R130" s="221">
        <f t="shared" si="42"/>
        <v>0</v>
      </c>
      <c r="S130" s="221">
        <f t="shared" si="42"/>
        <v>0</v>
      </c>
      <c r="T130" s="221">
        <f t="shared" si="42"/>
        <v>0</v>
      </c>
      <c r="U130" s="221">
        <f t="shared" si="42"/>
        <v>0</v>
      </c>
      <c r="V130" s="221">
        <f t="shared" si="42"/>
        <v>0</v>
      </c>
      <c r="W130" s="221">
        <f t="shared" si="42"/>
        <v>0</v>
      </c>
      <c r="X130" s="221">
        <f t="shared" si="42"/>
        <v>0</v>
      </c>
      <c r="Y130" s="221">
        <f t="shared" si="42"/>
        <v>0</v>
      </c>
      <c r="Z130" s="221">
        <f t="shared" si="42"/>
        <v>0</v>
      </c>
      <c r="AA130" s="221">
        <f t="shared" si="42"/>
        <v>0</v>
      </c>
      <c r="AB130" s="221">
        <f t="shared" si="42"/>
        <v>0</v>
      </c>
      <c r="AC130" s="221">
        <f t="shared" si="42"/>
        <v>0</v>
      </c>
      <c r="AD130" s="221">
        <f t="shared" si="42"/>
        <v>0</v>
      </c>
      <c r="AE130" s="221">
        <f t="shared" si="42"/>
        <v>0</v>
      </c>
      <c r="AF130" s="221">
        <f t="shared" si="42"/>
        <v>0</v>
      </c>
      <c r="AG130" s="221">
        <f t="shared" si="42"/>
        <v>0</v>
      </c>
      <c r="AH130" s="221">
        <f t="shared" si="42"/>
        <v>0</v>
      </c>
      <c r="AI130" s="221">
        <f t="shared" si="42"/>
        <v>0</v>
      </c>
      <c r="AJ130" s="221">
        <f t="shared" si="42"/>
        <v>0</v>
      </c>
      <c r="AK130" s="221">
        <f t="shared" ref="AK130:BI130" si="43" xml:space="preserve"> AK$128</f>
        <v>0</v>
      </c>
      <c r="AL130" s="221">
        <f t="shared" si="43"/>
        <v>0</v>
      </c>
      <c r="AM130" s="221">
        <f t="shared" si="43"/>
        <v>0</v>
      </c>
      <c r="AN130" s="221">
        <f t="shared" si="43"/>
        <v>0</v>
      </c>
      <c r="AO130" s="221">
        <f t="shared" si="43"/>
        <v>0</v>
      </c>
      <c r="AP130" s="221">
        <f t="shared" si="43"/>
        <v>0</v>
      </c>
      <c r="AQ130" s="221">
        <f t="shared" si="43"/>
        <v>0</v>
      </c>
      <c r="AR130" s="221">
        <f t="shared" si="43"/>
        <v>0</v>
      </c>
      <c r="AS130" s="221">
        <f t="shared" si="43"/>
        <v>0</v>
      </c>
      <c r="AT130" s="221">
        <f t="shared" si="43"/>
        <v>0</v>
      </c>
      <c r="AU130" s="221">
        <f t="shared" si="43"/>
        <v>0</v>
      </c>
      <c r="AV130" s="221">
        <f t="shared" si="43"/>
        <v>0</v>
      </c>
      <c r="AW130" s="221">
        <f t="shared" si="43"/>
        <v>0</v>
      </c>
      <c r="AX130" s="221">
        <f t="shared" si="43"/>
        <v>0</v>
      </c>
      <c r="AY130" s="221">
        <f t="shared" si="43"/>
        <v>0</v>
      </c>
      <c r="AZ130" s="221">
        <f t="shared" si="43"/>
        <v>0</v>
      </c>
      <c r="BA130" s="221">
        <f t="shared" si="43"/>
        <v>0</v>
      </c>
      <c r="BB130" s="221">
        <f t="shared" si="43"/>
        <v>0</v>
      </c>
      <c r="BC130" s="221">
        <f t="shared" si="43"/>
        <v>0</v>
      </c>
      <c r="BD130" s="221">
        <f t="shared" si="43"/>
        <v>0</v>
      </c>
      <c r="BE130" s="221">
        <f t="shared" si="43"/>
        <v>0</v>
      </c>
      <c r="BF130" s="221">
        <f t="shared" si="43"/>
        <v>0</v>
      </c>
      <c r="BG130" s="221">
        <f t="shared" si="43"/>
        <v>0</v>
      </c>
      <c r="BH130" s="221">
        <f t="shared" si="43"/>
        <v>0</v>
      </c>
      <c r="BI130" s="221">
        <f t="shared" si="43"/>
        <v>0</v>
      </c>
    </row>
    <row r="131" spans="1:61">
      <c r="A131" s="450"/>
      <c r="B131" s="451"/>
      <c r="C131" s="451"/>
      <c r="D131" s="452"/>
      <c r="E131" s="494" t="str">
        <f xml:space="preserve"> InpR!E$23</f>
        <v>Proportion of NPV of economic profit for the company</v>
      </c>
      <c r="F131" s="559">
        <f xml:space="preserve"> InpR!F$23</f>
        <v>0.5</v>
      </c>
      <c r="G131" s="560" t="str">
        <f xml:space="preserve"> InpR!G$23</f>
        <v>%</v>
      </c>
      <c r="H131" s="559"/>
      <c r="I131" s="559"/>
      <c r="J131" s="559"/>
      <c r="K131" s="559"/>
      <c r="L131" s="559"/>
      <c r="M131" s="559"/>
      <c r="N131" s="559"/>
      <c r="O131" s="559"/>
      <c r="P131" s="559"/>
      <c r="Q131" s="559"/>
      <c r="R131" s="559"/>
      <c r="S131" s="559"/>
      <c r="T131" s="559"/>
      <c r="U131" s="559"/>
      <c r="V131" s="559"/>
      <c r="W131" s="559"/>
      <c r="X131" s="559"/>
      <c r="Y131" s="559"/>
      <c r="Z131" s="559"/>
      <c r="AA131" s="559"/>
      <c r="AB131" s="559"/>
      <c r="AC131" s="559"/>
      <c r="AD131" s="559"/>
      <c r="AE131" s="559"/>
      <c r="AF131" s="559"/>
      <c r="AG131" s="559"/>
      <c r="AH131" s="559"/>
      <c r="AI131" s="559"/>
      <c r="AJ131" s="559"/>
      <c r="AK131" s="559"/>
      <c r="AL131" s="559"/>
      <c r="AM131" s="559"/>
      <c r="AN131" s="559"/>
      <c r="AO131" s="559"/>
      <c r="AP131" s="559"/>
      <c r="AQ131" s="559"/>
      <c r="AR131" s="559"/>
      <c r="AS131" s="559"/>
      <c r="AT131" s="559"/>
      <c r="AU131" s="559"/>
      <c r="AV131" s="559"/>
      <c r="AW131" s="559"/>
      <c r="AX131" s="559"/>
      <c r="AY131" s="559"/>
      <c r="AZ131" s="559"/>
      <c r="BA131" s="559"/>
      <c r="BB131" s="559"/>
      <c r="BC131" s="559"/>
      <c r="BD131" s="559"/>
      <c r="BE131" s="559"/>
      <c r="BF131" s="559"/>
      <c r="BG131" s="559"/>
      <c r="BH131" s="559"/>
      <c r="BI131" s="559"/>
    </row>
    <row r="132" spans="1:61">
      <c r="A132" s="450"/>
      <c r="B132" s="451"/>
      <c r="C132" s="451"/>
      <c r="D132" s="452"/>
      <c r="E132" s="221" t="s">
        <v>258</v>
      </c>
      <c r="F132" s="152">
        <f xml:space="preserve"> F130 * F131</f>
        <v>0</v>
      </c>
      <c r="G132" s="152" t="s">
        <v>100</v>
      </c>
      <c r="H132" s="152"/>
      <c r="I132" s="221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4"/>
      <c r="U132" s="154"/>
      <c r="V132" s="154"/>
      <c r="W132" s="154"/>
      <c r="X132" s="154"/>
      <c r="Y132" s="154"/>
      <c r="Z132" s="154"/>
      <c r="AA132" s="154"/>
      <c r="AB132" s="152"/>
      <c r="AC132" s="152"/>
      <c r="AD132" s="154"/>
      <c r="AE132" s="154"/>
      <c r="AF132" s="152"/>
      <c r="AG132" s="152"/>
      <c r="AH132" s="154"/>
      <c r="AI132" s="154"/>
      <c r="AJ132" s="152"/>
      <c r="AK132" s="152"/>
      <c r="AL132" s="154"/>
      <c r="AM132" s="154"/>
      <c r="AN132" s="152"/>
      <c r="AO132" s="152"/>
      <c r="AP132" s="154"/>
      <c r="AQ132" s="154"/>
      <c r="AR132" s="152"/>
      <c r="AS132" s="154"/>
      <c r="AT132" s="154"/>
      <c r="AU132" s="152"/>
      <c r="AV132" s="154"/>
      <c r="AW132" s="154"/>
      <c r="AX132" s="152"/>
      <c r="AY132" s="154"/>
      <c r="AZ132" s="154"/>
      <c r="BA132" s="152"/>
      <c r="BB132" s="154"/>
      <c r="BC132" s="154"/>
      <c r="BD132" s="152"/>
      <c r="BE132" s="154"/>
      <c r="BF132" s="154"/>
      <c r="BG132" s="152"/>
      <c r="BH132" s="154"/>
      <c r="BI132" s="154"/>
    </row>
    <row r="133" spans="1:61">
      <c r="A133" s="450"/>
      <c r="B133" s="451"/>
      <c r="C133" s="451"/>
      <c r="D133" s="452"/>
      <c r="E133" s="221"/>
      <c r="F133" s="152"/>
      <c r="G133" s="152"/>
      <c r="H133" s="152"/>
      <c r="I133" s="221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4"/>
      <c r="U133" s="154"/>
      <c r="V133" s="154"/>
      <c r="W133" s="154"/>
      <c r="X133" s="154"/>
      <c r="Y133" s="154"/>
      <c r="Z133" s="154"/>
      <c r="AA133" s="154"/>
      <c r="AB133" s="152"/>
      <c r="AC133" s="152"/>
      <c r="AD133" s="154"/>
      <c r="AE133" s="154"/>
      <c r="AF133" s="152"/>
      <c r="AG133" s="152"/>
      <c r="AH133" s="154"/>
      <c r="AI133" s="154"/>
      <c r="AJ133" s="152"/>
      <c r="AK133" s="152"/>
      <c r="AL133" s="154"/>
      <c r="AM133" s="154"/>
      <c r="AN133" s="152"/>
      <c r="AO133" s="152"/>
      <c r="AP133" s="154"/>
      <c r="AQ133" s="154"/>
      <c r="AR133" s="152"/>
      <c r="AS133" s="154"/>
      <c r="AT133" s="154"/>
      <c r="AU133" s="152"/>
      <c r="AV133" s="154"/>
      <c r="AW133" s="154"/>
      <c r="AX133" s="152"/>
      <c r="AY133" s="154"/>
      <c r="AZ133" s="154"/>
      <c r="BA133" s="152"/>
      <c r="BB133" s="154"/>
      <c r="BC133" s="154"/>
      <c r="BD133" s="152"/>
      <c r="BE133" s="154"/>
      <c r="BF133" s="154"/>
      <c r="BG133" s="152"/>
      <c r="BH133" s="154"/>
      <c r="BI133" s="154"/>
    </row>
    <row r="134" spans="1:61">
      <c r="A134" s="457"/>
      <c r="B134" s="62"/>
      <c r="C134" s="513" t="s">
        <v>238</v>
      </c>
      <c r="D134" s="458"/>
      <c r="E134" s="154"/>
      <c r="F134" s="154"/>
      <c r="G134" s="154"/>
      <c r="H134" s="154"/>
      <c r="I134" s="216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</row>
    <row r="135" spans="1:61">
      <c r="A135" s="450"/>
      <c r="B135" s="451"/>
      <c r="C135" s="451"/>
      <c r="D135" s="452"/>
      <c r="E135" s="152"/>
      <c r="F135" s="152"/>
      <c r="G135" s="152"/>
      <c r="H135" s="152"/>
      <c r="I135" s="221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4"/>
      <c r="U135" s="154"/>
      <c r="V135" s="154"/>
      <c r="W135" s="154"/>
      <c r="X135" s="154"/>
      <c r="Y135" s="154"/>
      <c r="Z135" s="154"/>
      <c r="AA135" s="154"/>
      <c r="AB135" s="152"/>
      <c r="AC135" s="152"/>
      <c r="AD135" s="154"/>
      <c r="AE135" s="154"/>
      <c r="AF135" s="152"/>
      <c r="AG135" s="152"/>
      <c r="AH135" s="154"/>
      <c r="AI135" s="154"/>
      <c r="AJ135" s="152"/>
      <c r="AK135" s="152"/>
      <c r="AL135" s="154"/>
      <c r="AM135" s="154"/>
      <c r="AN135" s="152"/>
      <c r="AO135" s="152"/>
      <c r="AP135" s="154"/>
      <c r="AQ135" s="154"/>
      <c r="AR135" s="152"/>
      <c r="AS135" s="154"/>
      <c r="AT135" s="154"/>
      <c r="AU135" s="152"/>
      <c r="AV135" s="154"/>
      <c r="AW135" s="154"/>
      <c r="AX135" s="152"/>
      <c r="AY135" s="154"/>
      <c r="AZ135" s="154"/>
      <c r="BA135" s="152"/>
      <c r="BB135" s="154"/>
      <c r="BC135" s="154"/>
      <c r="BD135" s="152"/>
      <c r="BE135" s="154"/>
      <c r="BF135" s="154"/>
      <c r="BG135" s="152"/>
      <c r="BH135" s="154"/>
      <c r="BI135" s="154"/>
    </row>
    <row r="136" spans="1:61">
      <c r="A136" s="463"/>
      <c r="B136" s="464"/>
      <c r="C136" s="464"/>
      <c r="D136" s="465"/>
      <c r="E136" s="226" t="str">
        <f xml:space="preserve"> InpR!E$55</f>
        <v>First year to include in cap calculation</v>
      </c>
      <c r="F136" s="215">
        <f xml:space="preserve"> InpR!F$55</f>
        <v>2021</v>
      </c>
      <c r="G136" s="226" t="str">
        <f xml:space="preserve"> InpR!G$55</f>
        <v>Year</v>
      </c>
      <c r="H136" s="226">
        <f xml:space="preserve"> InpR!H$55</f>
        <v>0</v>
      </c>
      <c r="I136" s="226">
        <f xml:space="preserve"> InpR!I$55</f>
        <v>0</v>
      </c>
      <c r="J136" s="226">
        <f xml:space="preserve"> InpR!J$55</f>
        <v>0</v>
      </c>
      <c r="K136" s="226">
        <f xml:space="preserve"> InpR!K$55</f>
        <v>0</v>
      </c>
      <c r="L136" s="226">
        <f xml:space="preserve"> InpR!L$55</f>
        <v>0</v>
      </c>
      <c r="M136" s="226">
        <f xml:space="preserve"> InpR!M$55</f>
        <v>0</v>
      </c>
      <c r="N136" s="226">
        <f xml:space="preserve"> InpR!N$55</f>
        <v>0</v>
      </c>
      <c r="O136" s="226">
        <f xml:space="preserve"> InpR!O$55</f>
        <v>0</v>
      </c>
      <c r="P136" s="226">
        <f xml:space="preserve"> InpR!P$55</f>
        <v>0</v>
      </c>
      <c r="Q136" s="226">
        <f xml:space="preserve"> InpR!Q$55</f>
        <v>0</v>
      </c>
      <c r="R136" s="226">
        <f xml:space="preserve"> InpR!R$55</f>
        <v>0</v>
      </c>
      <c r="S136" s="226">
        <f xml:space="preserve"> InpR!S$55</f>
        <v>0</v>
      </c>
      <c r="T136" s="226">
        <f xml:space="preserve"> InpR!T$55</f>
        <v>0</v>
      </c>
      <c r="U136" s="226">
        <f xml:space="preserve"> InpR!U$55</f>
        <v>0</v>
      </c>
      <c r="V136" s="226">
        <f xml:space="preserve"> InpR!V$55</f>
        <v>0</v>
      </c>
      <c r="W136" s="226">
        <f xml:space="preserve"> InpR!W$55</f>
        <v>0</v>
      </c>
      <c r="X136" s="226">
        <f xml:space="preserve"> InpR!X$55</f>
        <v>0</v>
      </c>
      <c r="Y136" s="226">
        <f xml:space="preserve"> InpR!Y$55</f>
        <v>0</v>
      </c>
      <c r="Z136" s="226">
        <f xml:space="preserve"> InpR!Z$55</f>
        <v>0</v>
      </c>
      <c r="AA136" s="226">
        <f xml:space="preserve"> InpR!AA$55</f>
        <v>0</v>
      </c>
      <c r="AB136" s="226">
        <f xml:space="preserve"> InpR!AB$55</f>
        <v>0</v>
      </c>
      <c r="AC136" s="226">
        <f xml:space="preserve"> InpR!AC$55</f>
        <v>0</v>
      </c>
      <c r="AD136" s="226">
        <f xml:space="preserve"> InpR!AD$55</f>
        <v>0</v>
      </c>
      <c r="AE136" s="226">
        <f xml:space="preserve"> InpR!AE$55</f>
        <v>0</v>
      </c>
      <c r="AF136" s="226">
        <f xml:space="preserve"> InpR!AF$55</f>
        <v>0</v>
      </c>
      <c r="AG136" s="226">
        <f xml:space="preserve"> InpR!AG$55</f>
        <v>0</v>
      </c>
      <c r="AH136" s="226">
        <f xml:space="preserve"> InpR!AH$55</f>
        <v>0</v>
      </c>
      <c r="AI136" s="226">
        <f xml:space="preserve"> InpR!AI$55</f>
        <v>0</v>
      </c>
      <c r="AJ136" s="226">
        <f xml:space="preserve"> InpR!AJ$55</f>
        <v>0</v>
      </c>
      <c r="AK136" s="226">
        <f xml:space="preserve"> InpR!AK$55</f>
        <v>0</v>
      </c>
      <c r="AL136" s="226">
        <f xml:space="preserve"> InpR!AL$55</f>
        <v>0</v>
      </c>
      <c r="AM136" s="226">
        <f xml:space="preserve"> InpR!AM$55</f>
        <v>0</v>
      </c>
      <c r="AN136" s="226">
        <f xml:space="preserve"> InpR!AN$55</f>
        <v>0</v>
      </c>
      <c r="AO136" s="226">
        <f xml:space="preserve"> InpR!AO$55</f>
        <v>0</v>
      </c>
      <c r="AP136" s="226">
        <f xml:space="preserve"> InpR!AP$55</f>
        <v>0</v>
      </c>
      <c r="AQ136" s="226">
        <f xml:space="preserve"> InpR!AQ$55</f>
        <v>0</v>
      </c>
      <c r="AR136" s="226">
        <f xml:space="preserve"> InpR!AR$55</f>
        <v>0</v>
      </c>
      <c r="AS136" s="226">
        <f xml:space="preserve"> InpR!AS$55</f>
        <v>0</v>
      </c>
      <c r="AT136" s="226">
        <f xml:space="preserve"> InpR!AT$55</f>
        <v>0</v>
      </c>
      <c r="AU136" s="226">
        <f xml:space="preserve"> InpR!AU$55</f>
        <v>0</v>
      </c>
      <c r="AV136" s="226">
        <f xml:space="preserve"> InpR!AV$55</f>
        <v>0</v>
      </c>
      <c r="AW136" s="226">
        <f xml:space="preserve"> InpR!AW$55</f>
        <v>0</v>
      </c>
      <c r="AX136" s="226">
        <f xml:space="preserve"> InpR!AX$55</f>
        <v>0</v>
      </c>
      <c r="AY136" s="226">
        <f xml:space="preserve"> InpR!AY$55</f>
        <v>0</v>
      </c>
      <c r="AZ136" s="226">
        <f xml:space="preserve"> InpR!AZ$55</f>
        <v>0</v>
      </c>
      <c r="BA136" s="226">
        <f xml:space="preserve"> InpR!BA$55</f>
        <v>0</v>
      </c>
      <c r="BB136" s="226">
        <f xml:space="preserve"> InpR!BB$55</f>
        <v>0</v>
      </c>
      <c r="BC136" s="226">
        <f xml:space="preserve"> InpR!BC$55</f>
        <v>0</v>
      </c>
      <c r="BD136" s="226">
        <f xml:space="preserve"> InpR!BD$55</f>
        <v>0</v>
      </c>
      <c r="BE136" s="226">
        <f xml:space="preserve"> InpR!BE$55</f>
        <v>0</v>
      </c>
      <c r="BF136" s="226">
        <f xml:space="preserve"> InpR!BF$55</f>
        <v>0</v>
      </c>
      <c r="BG136" s="226">
        <f xml:space="preserve"> InpR!BG$55</f>
        <v>0</v>
      </c>
      <c r="BH136" s="226">
        <f xml:space="preserve"> InpR!BH$55</f>
        <v>0</v>
      </c>
      <c r="BI136" s="226">
        <f xml:space="preserve"> InpR!BI$55</f>
        <v>0</v>
      </c>
    </row>
    <row r="137" spans="1:61">
      <c r="A137" s="463"/>
      <c r="B137" s="464"/>
      <c r="C137" s="464"/>
      <c r="D137" s="465"/>
      <c r="E137" s="226" t="str">
        <f xml:space="preserve"> InpR!E$56</f>
        <v>Last year to include in cap calculation</v>
      </c>
      <c r="F137" s="215">
        <f xml:space="preserve"> InpR!F$56</f>
        <v>2025</v>
      </c>
      <c r="G137" s="226" t="str">
        <f xml:space="preserve"> InpR!G$56</f>
        <v>Year</v>
      </c>
      <c r="H137" s="226">
        <f xml:space="preserve"> InpR!H$56</f>
        <v>0</v>
      </c>
      <c r="I137" s="226">
        <f xml:space="preserve"> InpR!I$56</f>
        <v>0</v>
      </c>
      <c r="J137" s="226">
        <f xml:space="preserve"> InpR!J$56</f>
        <v>0</v>
      </c>
      <c r="K137" s="226">
        <f xml:space="preserve"> InpR!K$56</f>
        <v>0</v>
      </c>
      <c r="L137" s="226">
        <f xml:space="preserve"> InpR!L$56</f>
        <v>0</v>
      </c>
      <c r="M137" s="226">
        <f xml:space="preserve"> InpR!M$56</f>
        <v>0</v>
      </c>
      <c r="N137" s="226">
        <f xml:space="preserve"> InpR!N$56</f>
        <v>0</v>
      </c>
      <c r="O137" s="226">
        <f xml:space="preserve"> InpR!O$56</f>
        <v>0</v>
      </c>
      <c r="P137" s="226">
        <f xml:space="preserve"> InpR!P$56</f>
        <v>0</v>
      </c>
      <c r="Q137" s="226">
        <f xml:space="preserve"> InpR!Q$56</f>
        <v>0</v>
      </c>
      <c r="R137" s="226">
        <f xml:space="preserve"> InpR!R$56</f>
        <v>0</v>
      </c>
      <c r="S137" s="226">
        <f xml:space="preserve"> InpR!S$56</f>
        <v>0</v>
      </c>
      <c r="T137" s="226">
        <f xml:space="preserve"> InpR!T$56</f>
        <v>0</v>
      </c>
      <c r="U137" s="226">
        <f xml:space="preserve"> InpR!U$56</f>
        <v>0</v>
      </c>
      <c r="V137" s="226">
        <f xml:space="preserve"> InpR!V$56</f>
        <v>0</v>
      </c>
      <c r="W137" s="226">
        <f xml:space="preserve"> InpR!W$56</f>
        <v>0</v>
      </c>
      <c r="X137" s="226">
        <f xml:space="preserve"> InpR!X$56</f>
        <v>0</v>
      </c>
      <c r="Y137" s="226">
        <f xml:space="preserve"> InpR!Y$56</f>
        <v>0</v>
      </c>
      <c r="Z137" s="226">
        <f xml:space="preserve"> InpR!Z$56</f>
        <v>0</v>
      </c>
      <c r="AA137" s="226">
        <f xml:space="preserve"> InpR!AA$56</f>
        <v>0</v>
      </c>
      <c r="AB137" s="226">
        <f xml:space="preserve"> InpR!AB$56</f>
        <v>0</v>
      </c>
      <c r="AC137" s="226">
        <f xml:space="preserve"> InpR!AC$56</f>
        <v>0</v>
      </c>
      <c r="AD137" s="226">
        <f xml:space="preserve"> InpR!AD$56</f>
        <v>0</v>
      </c>
      <c r="AE137" s="226">
        <f xml:space="preserve"> InpR!AE$56</f>
        <v>0</v>
      </c>
      <c r="AF137" s="226">
        <f xml:space="preserve"> InpR!AF$56</f>
        <v>0</v>
      </c>
      <c r="AG137" s="226">
        <f xml:space="preserve"> InpR!AG$56</f>
        <v>0</v>
      </c>
      <c r="AH137" s="226">
        <f xml:space="preserve"> InpR!AH$56</f>
        <v>0</v>
      </c>
      <c r="AI137" s="226">
        <f xml:space="preserve"> InpR!AI$56</f>
        <v>0</v>
      </c>
      <c r="AJ137" s="226">
        <f xml:space="preserve"> InpR!AJ$56</f>
        <v>0</v>
      </c>
      <c r="AK137" s="226">
        <f xml:space="preserve"> InpR!AK$56</f>
        <v>0</v>
      </c>
      <c r="AL137" s="226">
        <f xml:space="preserve"> InpR!AL$56</f>
        <v>0</v>
      </c>
      <c r="AM137" s="226">
        <f xml:space="preserve"> InpR!AM$56</f>
        <v>0</v>
      </c>
      <c r="AN137" s="226">
        <f xml:space="preserve"> InpR!AN$56</f>
        <v>0</v>
      </c>
      <c r="AO137" s="226">
        <f xml:space="preserve"> InpR!AO$56</f>
        <v>0</v>
      </c>
      <c r="AP137" s="226">
        <f xml:space="preserve"> InpR!AP$56</f>
        <v>0</v>
      </c>
      <c r="AQ137" s="226">
        <f xml:space="preserve"> InpR!AQ$56</f>
        <v>0</v>
      </c>
      <c r="AR137" s="226">
        <f xml:space="preserve"> InpR!AR$56</f>
        <v>0</v>
      </c>
      <c r="AS137" s="226">
        <f xml:space="preserve"> InpR!AS$56</f>
        <v>0</v>
      </c>
      <c r="AT137" s="226">
        <f xml:space="preserve"> InpR!AT$56</f>
        <v>0</v>
      </c>
      <c r="AU137" s="226">
        <f xml:space="preserve"> InpR!AU$56</f>
        <v>0</v>
      </c>
      <c r="AV137" s="226">
        <f xml:space="preserve"> InpR!AV$56</f>
        <v>0</v>
      </c>
      <c r="AW137" s="226">
        <f xml:space="preserve"> InpR!AW$56</f>
        <v>0</v>
      </c>
      <c r="AX137" s="226">
        <f xml:space="preserve"> InpR!AX$56</f>
        <v>0</v>
      </c>
      <c r="AY137" s="226">
        <f xml:space="preserve"> InpR!AY$56</f>
        <v>0</v>
      </c>
      <c r="AZ137" s="226">
        <f xml:space="preserve"> InpR!AZ$56</f>
        <v>0</v>
      </c>
      <c r="BA137" s="226">
        <f xml:space="preserve"> InpR!BA$56</f>
        <v>0</v>
      </c>
      <c r="BB137" s="226">
        <f xml:space="preserve"> InpR!BB$56</f>
        <v>0</v>
      </c>
      <c r="BC137" s="226">
        <f xml:space="preserve"> InpR!BC$56</f>
        <v>0</v>
      </c>
      <c r="BD137" s="226">
        <f xml:space="preserve"> InpR!BD$56</f>
        <v>0</v>
      </c>
      <c r="BE137" s="226">
        <f xml:space="preserve"> InpR!BE$56</f>
        <v>0</v>
      </c>
      <c r="BF137" s="226">
        <f xml:space="preserve"> InpR!BF$56</f>
        <v>0</v>
      </c>
      <c r="BG137" s="226">
        <f xml:space="preserve"> InpR!BG$56</f>
        <v>0</v>
      </c>
      <c r="BH137" s="226">
        <f xml:space="preserve"> InpR!BH$56</f>
        <v>0</v>
      </c>
      <c r="BI137" s="226">
        <f xml:space="preserve"> InpR!BI$56</f>
        <v>0</v>
      </c>
    </row>
    <row r="138" spans="1:61">
      <c r="A138" s="469"/>
      <c r="B138" s="470"/>
      <c r="C138" s="470"/>
      <c r="D138" s="471"/>
      <c r="E138" s="462" t="str">
        <f xml:space="preserve"> Time!E$102</f>
        <v>Financial Year Ending</v>
      </c>
      <c r="F138" s="462">
        <f xml:space="preserve"> Time!F$102</f>
        <v>0</v>
      </c>
      <c r="G138" s="462" t="str">
        <f xml:space="preserve"> Time!G$102</f>
        <v xml:space="preserve">Year </v>
      </c>
      <c r="H138" s="462">
        <f xml:space="preserve"> Time!H$102</f>
        <v>0</v>
      </c>
      <c r="I138" s="472">
        <f xml:space="preserve"> Time!I$102</f>
        <v>0</v>
      </c>
      <c r="J138" s="229">
        <f xml:space="preserve"> Time!J$102</f>
        <v>2020</v>
      </c>
      <c r="K138" s="229">
        <f xml:space="preserve"> Time!K$102</f>
        <v>2021</v>
      </c>
      <c r="L138" s="229">
        <f xml:space="preserve"> Time!L$102</f>
        <v>2022</v>
      </c>
      <c r="M138" s="229">
        <f xml:space="preserve"> Time!M$102</f>
        <v>2023</v>
      </c>
      <c r="N138" s="229">
        <f xml:space="preserve"> Time!N$102</f>
        <v>2024</v>
      </c>
      <c r="O138" s="229">
        <f xml:space="preserve"> Time!O$102</f>
        <v>2025</v>
      </c>
      <c r="P138" s="229">
        <f xml:space="preserve"> Time!P$102</f>
        <v>2026</v>
      </c>
      <c r="Q138" s="229">
        <f xml:space="preserve"> Time!Q$102</f>
        <v>2027</v>
      </c>
      <c r="R138" s="229">
        <f xml:space="preserve"> Time!R$102</f>
        <v>2028</v>
      </c>
      <c r="S138" s="229">
        <f xml:space="preserve"> Time!S$102</f>
        <v>2029</v>
      </c>
      <c r="T138" s="229">
        <f xml:space="preserve"> Time!T$102</f>
        <v>2030</v>
      </c>
      <c r="U138" s="229">
        <f xml:space="preserve"> Time!U$102</f>
        <v>2031</v>
      </c>
      <c r="V138" s="229">
        <f xml:space="preserve"> Time!V$102</f>
        <v>2032</v>
      </c>
      <c r="W138" s="229">
        <f xml:space="preserve"> Time!W$102</f>
        <v>2033</v>
      </c>
      <c r="X138" s="229">
        <f xml:space="preserve"> Time!X$102</f>
        <v>2034</v>
      </c>
      <c r="Y138" s="229">
        <f xml:space="preserve"> Time!Y$102</f>
        <v>2035</v>
      </c>
      <c r="Z138" s="229">
        <f xml:space="preserve"> Time!Z$102</f>
        <v>2036</v>
      </c>
      <c r="AA138" s="229">
        <f xml:space="preserve"> Time!AA$102</f>
        <v>2037</v>
      </c>
      <c r="AB138" s="229">
        <f xml:space="preserve"> Time!AB$102</f>
        <v>2038</v>
      </c>
      <c r="AC138" s="229">
        <f xml:space="preserve"> Time!AC$102</f>
        <v>2039</v>
      </c>
      <c r="AD138" s="229">
        <f xml:space="preserve"> Time!AD$102</f>
        <v>2040</v>
      </c>
      <c r="AE138" s="229">
        <f xml:space="preserve"> Time!AE$102</f>
        <v>2041</v>
      </c>
      <c r="AF138" s="229">
        <f xml:space="preserve"> Time!AF$102</f>
        <v>2042</v>
      </c>
      <c r="AG138" s="229">
        <f xml:space="preserve"> Time!AG$102</f>
        <v>2043</v>
      </c>
      <c r="AH138" s="229">
        <f xml:space="preserve"> Time!AH$102</f>
        <v>2044</v>
      </c>
      <c r="AI138" s="229">
        <f xml:space="preserve"> Time!AI$102</f>
        <v>2045</v>
      </c>
      <c r="AJ138" s="229">
        <f xml:space="preserve"> Time!AJ$102</f>
        <v>2046</v>
      </c>
      <c r="AK138" s="229">
        <f xml:space="preserve"> Time!AK$102</f>
        <v>2047</v>
      </c>
      <c r="AL138" s="229">
        <f xml:space="preserve"> Time!AL$102</f>
        <v>2048</v>
      </c>
      <c r="AM138" s="229">
        <f xml:space="preserve"> Time!AM$102</f>
        <v>2049</v>
      </c>
      <c r="AN138" s="229">
        <f xml:space="preserve"> Time!AN$102</f>
        <v>2050</v>
      </c>
      <c r="AO138" s="229">
        <f xml:space="preserve"> Time!AO$102</f>
        <v>2051</v>
      </c>
      <c r="AP138" s="229">
        <f xml:space="preserve"> Time!AP$102</f>
        <v>2052</v>
      </c>
      <c r="AQ138" s="229">
        <f xml:space="preserve"> Time!AQ$102</f>
        <v>2053</v>
      </c>
      <c r="AR138" s="229">
        <f xml:space="preserve"> Time!AR$102</f>
        <v>2054</v>
      </c>
      <c r="AS138" s="229">
        <f xml:space="preserve"> Time!AS$102</f>
        <v>2055</v>
      </c>
      <c r="AT138" s="229">
        <f xml:space="preserve"> Time!AT$102</f>
        <v>2056</v>
      </c>
      <c r="AU138" s="229">
        <f xml:space="preserve"> Time!AU$102</f>
        <v>2057</v>
      </c>
      <c r="AV138" s="229">
        <f xml:space="preserve"> Time!AV$102</f>
        <v>2058</v>
      </c>
      <c r="AW138" s="229">
        <f xml:space="preserve"> Time!AW$102</f>
        <v>2059</v>
      </c>
      <c r="AX138" s="229">
        <f xml:space="preserve"> Time!AX$102</f>
        <v>2060</v>
      </c>
      <c r="AY138" s="229">
        <f xml:space="preserve"> Time!AY$102</f>
        <v>2061</v>
      </c>
      <c r="AZ138" s="229">
        <f xml:space="preserve"> Time!AZ$102</f>
        <v>2062</v>
      </c>
      <c r="BA138" s="229">
        <f xml:space="preserve"> Time!BA$102</f>
        <v>2063</v>
      </c>
      <c r="BB138" s="229">
        <f xml:space="preserve"> Time!BB$102</f>
        <v>2064</v>
      </c>
      <c r="BC138" s="229">
        <f xml:space="preserve"> Time!BC$102</f>
        <v>2065</v>
      </c>
      <c r="BD138" s="229">
        <f xml:space="preserve"> Time!BD$102</f>
        <v>2066</v>
      </c>
      <c r="BE138" s="229">
        <f xml:space="preserve"> Time!BE$102</f>
        <v>2067</v>
      </c>
      <c r="BF138" s="229">
        <f xml:space="preserve"> Time!BF$102</f>
        <v>2068</v>
      </c>
      <c r="BG138" s="229">
        <f xml:space="preserve"> Time!BG$102</f>
        <v>2069</v>
      </c>
      <c r="BH138" s="229">
        <f xml:space="preserve"> Time!BH$102</f>
        <v>2070</v>
      </c>
      <c r="BI138" s="229">
        <f xml:space="preserve"> Time!BI$102</f>
        <v>2071</v>
      </c>
    </row>
    <row r="139" spans="1:61">
      <c r="A139" s="473"/>
      <c r="B139" s="448"/>
      <c r="C139" s="448"/>
      <c r="D139" s="449"/>
      <c r="E139" s="474" t="s">
        <v>259</v>
      </c>
      <c r="F139" s="474"/>
      <c r="G139" s="152" t="s">
        <v>126</v>
      </c>
      <c r="H139" s="474"/>
      <c r="I139" s="475"/>
      <c r="J139" s="476" t="b">
        <f>AND( J138 &gt;= $F136, J138 &lt;= $F137)</f>
        <v>0</v>
      </c>
      <c r="K139" s="476" t="b">
        <f t="shared" ref="K139:BI139" si="44">AND( K138 &gt;= $F136, K138 &lt;= $F137)</f>
        <v>1</v>
      </c>
      <c r="L139" s="476" t="b">
        <f t="shared" si="44"/>
        <v>1</v>
      </c>
      <c r="M139" s="476" t="b">
        <f t="shared" si="44"/>
        <v>1</v>
      </c>
      <c r="N139" s="476" t="b">
        <f t="shared" si="44"/>
        <v>1</v>
      </c>
      <c r="O139" s="476" t="b">
        <f t="shared" si="44"/>
        <v>1</v>
      </c>
      <c r="P139" s="476" t="b">
        <f t="shared" si="44"/>
        <v>0</v>
      </c>
      <c r="Q139" s="476" t="b">
        <f t="shared" si="44"/>
        <v>0</v>
      </c>
      <c r="R139" s="476" t="b">
        <f t="shared" si="44"/>
        <v>0</v>
      </c>
      <c r="S139" s="476" t="b">
        <f t="shared" si="44"/>
        <v>0</v>
      </c>
      <c r="T139" s="476" t="b">
        <f t="shared" si="44"/>
        <v>0</v>
      </c>
      <c r="U139" s="476" t="b">
        <f t="shared" si="44"/>
        <v>0</v>
      </c>
      <c r="V139" s="476" t="b">
        <f t="shared" si="44"/>
        <v>0</v>
      </c>
      <c r="W139" s="476" t="b">
        <f t="shared" si="44"/>
        <v>0</v>
      </c>
      <c r="X139" s="476" t="b">
        <f t="shared" si="44"/>
        <v>0</v>
      </c>
      <c r="Y139" s="476" t="b">
        <f t="shared" si="44"/>
        <v>0</v>
      </c>
      <c r="Z139" s="476" t="b">
        <f t="shared" si="44"/>
        <v>0</v>
      </c>
      <c r="AA139" s="476" t="b">
        <f t="shared" si="44"/>
        <v>0</v>
      </c>
      <c r="AB139" s="476" t="b">
        <f t="shared" si="44"/>
        <v>0</v>
      </c>
      <c r="AC139" s="476" t="b">
        <f t="shared" si="44"/>
        <v>0</v>
      </c>
      <c r="AD139" s="476" t="b">
        <f t="shared" si="44"/>
        <v>0</v>
      </c>
      <c r="AE139" s="476" t="b">
        <f t="shared" si="44"/>
        <v>0</v>
      </c>
      <c r="AF139" s="476" t="b">
        <f t="shared" si="44"/>
        <v>0</v>
      </c>
      <c r="AG139" s="476" t="b">
        <f t="shared" si="44"/>
        <v>0</v>
      </c>
      <c r="AH139" s="476" t="b">
        <f t="shared" si="44"/>
        <v>0</v>
      </c>
      <c r="AI139" s="476" t="b">
        <f t="shared" si="44"/>
        <v>0</v>
      </c>
      <c r="AJ139" s="476" t="b">
        <f t="shared" si="44"/>
        <v>0</v>
      </c>
      <c r="AK139" s="476" t="b">
        <f t="shared" si="44"/>
        <v>0</v>
      </c>
      <c r="AL139" s="476" t="b">
        <f t="shared" si="44"/>
        <v>0</v>
      </c>
      <c r="AM139" s="476" t="b">
        <f t="shared" si="44"/>
        <v>0</v>
      </c>
      <c r="AN139" s="476" t="b">
        <f t="shared" si="44"/>
        <v>0</v>
      </c>
      <c r="AO139" s="476" t="b">
        <f t="shared" si="44"/>
        <v>0</v>
      </c>
      <c r="AP139" s="476" t="b">
        <f t="shared" si="44"/>
        <v>0</v>
      </c>
      <c r="AQ139" s="476" t="b">
        <f t="shared" si="44"/>
        <v>0</v>
      </c>
      <c r="AR139" s="476" t="b">
        <f t="shared" si="44"/>
        <v>0</v>
      </c>
      <c r="AS139" s="476" t="b">
        <f t="shared" si="44"/>
        <v>0</v>
      </c>
      <c r="AT139" s="476" t="b">
        <f t="shared" si="44"/>
        <v>0</v>
      </c>
      <c r="AU139" s="476" t="b">
        <f t="shared" si="44"/>
        <v>0</v>
      </c>
      <c r="AV139" s="476" t="b">
        <f t="shared" si="44"/>
        <v>0</v>
      </c>
      <c r="AW139" s="476" t="b">
        <f t="shared" si="44"/>
        <v>0</v>
      </c>
      <c r="AX139" s="476" t="b">
        <f t="shared" si="44"/>
        <v>0</v>
      </c>
      <c r="AY139" s="476" t="b">
        <f t="shared" si="44"/>
        <v>0</v>
      </c>
      <c r="AZ139" s="476" t="b">
        <f t="shared" si="44"/>
        <v>0</v>
      </c>
      <c r="BA139" s="476" t="b">
        <f t="shared" si="44"/>
        <v>0</v>
      </c>
      <c r="BB139" s="476" t="b">
        <f t="shared" si="44"/>
        <v>0</v>
      </c>
      <c r="BC139" s="476" t="b">
        <f t="shared" si="44"/>
        <v>0</v>
      </c>
      <c r="BD139" s="476" t="b">
        <f t="shared" si="44"/>
        <v>0</v>
      </c>
      <c r="BE139" s="476" t="b">
        <f t="shared" si="44"/>
        <v>0</v>
      </c>
      <c r="BF139" s="476" t="b">
        <f t="shared" si="44"/>
        <v>0</v>
      </c>
      <c r="BG139" s="476" t="b">
        <f t="shared" si="44"/>
        <v>0</v>
      </c>
      <c r="BH139" s="476" t="b">
        <f t="shared" si="44"/>
        <v>0</v>
      </c>
      <c r="BI139" s="476" t="b">
        <f t="shared" si="44"/>
        <v>0</v>
      </c>
    </row>
    <row r="140" spans="1:61">
      <c r="A140" s="473"/>
      <c r="B140" s="448"/>
      <c r="C140" s="448"/>
      <c r="D140" s="449"/>
      <c r="E140" s="474"/>
      <c r="F140" s="474"/>
      <c r="G140" s="474"/>
      <c r="H140" s="474"/>
      <c r="I140" s="475"/>
      <c r="J140" s="476"/>
      <c r="K140" s="476"/>
      <c r="L140" s="476"/>
      <c r="M140" s="476"/>
      <c r="N140" s="476"/>
      <c r="O140" s="476"/>
      <c r="P140" s="476"/>
      <c r="Q140" s="476"/>
      <c r="R140" s="476"/>
      <c r="S140" s="476"/>
      <c r="T140" s="476"/>
      <c r="U140" s="476"/>
      <c r="V140" s="476"/>
      <c r="W140" s="476"/>
      <c r="X140" s="476"/>
      <c r="Y140" s="476"/>
      <c r="Z140" s="476"/>
      <c r="AA140" s="476"/>
      <c r="AB140" s="476"/>
      <c r="AC140" s="476"/>
      <c r="AD140" s="476"/>
      <c r="AE140" s="476"/>
      <c r="AF140" s="476"/>
      <c r="AG140" s="476"/>
      <c r="AH140" s="476"/>
      <c r="AI140" s="476"/>
      <c r="AJ140" s="476"/>
      <c r="AK140" s="476"/>
      <c r="AL140" s="476"/>
      <c r="AM140" s="476"/>
      <c r="AN140" s="476"/>
      <c r="AO140" s="476"/>
      <c r="AP140" s="476"/>
      <c r="AQ140" s="476"/>
      <c r="AR140" s="476"/>
      <c r="AS140" s="476"/>
      <c r="AT140" s="476"/>
      <c r="AU140" s="476"/>
      <c r="AV140" s="476"/>
      <c r="AW140" s="476"/>
      <c r="AX140" s="476"/>
      <c r="AY140" s="476"/>
      <c r="AZ140" s="476"/>
      <c r="BA140" s="476"/>
      <c r="BB140" s="476"/>
      <c r="BC140" s="476"/>
      <c r="BD140" s="476"/>
      <c r="BE140" s="476"/>
      <c r="BF140" s="476"/>
      <c r="BG140" s="476"/>
      <c r="BH140" s="476"/>
      <c r="BI140" s="476"/>
    </row>
    <row r="141" spans="1:61">
      <c r="A141" s="477"/>
      <c r="B141" s="478"/>
      <c r="C141" s="478"/>
      <c r="D141" s="479"/>
      <c r="E141" s="480" t="str">
        <f t="shared" ref="E141:AJ141" si="45" xml:space="preserve"> E$139</f>
        <v>Include in cap calculation for export 2</v>
      </c>
      <c r="F141" s="480">
        <f t="shared" si="45"/>
        <v>0</v>
      </c>
      <c r="G141" s="480" t="str">
        <f t="shared" si="45"/>
        <v>True/false</v>
      </c>
      <c r="H141" s="480">
        <f t="shared" si="45"/>
        <v>0</v>
      </c>
      <c r="I141" s="481">
        <f t="shared" si="45"/>
        <v>0</v>
      </c>
      <c r="J141" s="480" t="b">
        <f t="shared" si="45"/>
        <v>0</v>
      </c>
      <c r="K141" s="221" t="b">
        <f t="shared" si="45"/>
        <v>1</v>
      </c>
      <c r="L141" s="480" t="b">
        <f t="shared" si="45"/>
        <v>1</v>
      </c>
      <c r="M141" s="480" t="b">
        <f t="shared" si="45"/>
        <v>1</v>
      </c>
      <c r="N141" s="480" t="b">
        <f t="shared" si="45"/>
        <v>1</v>
      </c>
      <c r="O141" s="480" t="b">
        <f t="shared" si="45"/>
        <v>1</v>
      </c>
      <c r="P141" s="480" t="b">
        <f t="shared" si="45"/>
        <v>0</v>
      </c>
      <c r="Q141" s="480" t="b">
        <f t="shared" si="45"/>
        <v>0</v>
      </c>
      <c r="R141" s="480" t="b">
        <f t="shared" si="45"/>
        <v>0</v>
      </c>
      <c r="S141" s="480" t="b">
        <f t="shared" si="45"/>
        <v>0</v>
      </c>
      <c r="T141" s="480" t="b">
        <f t="shared" si="45"/>
        <v>0</v>
      </c>
      <c r="U141" s="480" t="b">
        <f t="shared" si="45"/>
        <v>0</v>
      </c>
      <c r="V141" s="480" t="b">
        <f t="shared" si="45"/>
        <v>0</v>
      </c>
      <c r="W141" s="480" t="b">
        <f t="shared" si="45"/>
        <v>0</v>
      </c>
      <c r="X141" s="480" t="b">
        <f t="shared" si="45"/>
        <v>0</v>
      </c>
      <c r="Y141" s="480" t="b">
        <f t="shared" si="45"/>
        <v>0</v>
      </c>
      <c r="Z141" s="480" t="b">
        <f t="shared" si="45"/>
        <v>0</v>
      </c>
      <c r="AA141" s="480" t="b">
        <f t="shared" si="45"/>
        <v>0</v>
      </c>
      <c r="AB141" s="480" t="b">
        <f t="shared" si="45"/>
        <v>0</v>
      </c>
      <c r="AC141" s="480" t="b">
        <f t="shared" si="45"/>
        <v>0</v>
      </c>
      <c r="AD141" s="480" t="b">
        <f t="shared" si="45"/>
        <v>0</v>
      </c>
      <c r="AE141" s="480" t="b">
        <f t="shared" si="45"/>
        <v>0</v>
      </c>
      <c r="AF141" s="480" t="b">
        <f t="shared" si="45"/>
        <v>0</v>
      </c>
      <c r="AG141" s="480" t="b">
        <f t="shared" si="45"/>
        <v>0</v>
      </c>
      <c r="AH141" s="480" t="b">
        <f t="shared" si="45"/>
        <v>0</v>
      </c>
      <c r="AI141" s="480" t="b">
        <f t="shared" si="45"/>
        <v>0</v>
      </c>
      <c r="AJ141" s="480" t="b">
        <f t="shared" si="45"/>
        <v>0</v>
      </c>
      <c r="AK141" s="480" t="b">
        <f t="shared" ref="AK141:BI141" si="46" xml:space="preserve"> AK$139</f>
        <v>0</v>
      </c>
      <c r="AL141" s="480" t="b">
        <f t="shared" si="46"/>
        <v>0</v>
      </c>
      <c r="AM141" s="480" t="b">
        <f t="shared" si="46"/>
        <v>0</v>
      </c>
      <c r="AN141" s="480" t="b">
        <f t="shared" si="46"/>
        <v>0</v>
      </c>
      <c r="AO141" s="480" t="b">
        <f t="shared" si="46"/>
        <v>0</v>
      </c>
      <c r="AP141" s="480" t="b">
        <f t="shared" si="46"/>
        <v>0</v>
      </c>
      <c r="AQ141" s="480" t="b">
        <f t="shared" si="46"/>
        <v>0</v>
      </c>
      <c r="AR141" s="480" t="b">
        <f t="shared" si="46"/>
        <v>0</v>
      </c>
      <c r="AS141" s="480" t="b">
        <f t="shared" si="46"/>
        <v>0</v>
      </c>
      <c r="AT141" s="480" t="b">
        <f t="shared" si="46"/>
        <v>0</v>
      </c>
      <c r="AU141" s="480" t="b">
        <f t="shared" si="46"/>
        <v>0</v>
      </c>
      <c r="AV141" s="480" t="b">
        <f t="shared" si="46"/>
        <v>0</v>
      </c>
      <c r="AW141" s="480" t="b">
        <f t="shared" si="46"/>
        <v>0</v>
      </c>
      <c r="AX141" s="480" t="b">
        <f t="shared" si="46"/>
        <v>0</v>
      </c>
      <c r="AY141" s="480" t="b">
        <f t="shared" si="46"/>
        <v>0</v>
      </c>
      <c r="AZ141" s="480" t="b">
        <f t="shared" si="46"/>
        <v>0</v>
      </c>
      <c r="BA141" s="480" t="b">
        <f t="shared" si="46"/>
        <v>0</v>
      </c>
      <c r="BB141" s="480" t="b">
        <f t="shared" si="46"/>
        <v>0</v>
      </c>
      <c r="BC141" s="480" t="b">
        <f t="shared" si="46"/>
        <v>0</v>
      </c>
      <c r="BD141" s="480" t="b">
        <f t="shared" si="46"/>
        <v>0</v>
      </c>
      <c r="BE141" s="480" t="b">
        <f t="shared" si="46"/>
        <v>0</v>
      </c>
      <c r="BF141" s="480" t="b">
        <f t="shared" si="46"/>
        <v>0</v>
      </c>
      <c r="BG141" s="480" t="b">
        <f t="shared" si="46"/>
        <v>0</v>
      </c>
      <c r="BH141" s="480" t="b">
        <f t="shared" si="46"/>
        <v>0</v>
      </c>
      <c r="BI141" s="480" t="b">
        <f t="shared" si="46"/>
        <v>0</v>
      </c>
    </row>
    <row r="142" spans="1:61">
      <c r="A142" s="482"/>
      <c r="B142" s="460"/>
      <c r="C142" s="460"/>
      <c r="D142" s="483"/>
      <c r="E142" s="221" t="str">
        <f t="shared" ref="E142:AJ142" si="47" xml:space="preserve"> E$125</f>
        <v>Discounted economic profit for export 2 (2017-18 FYA CPIH deflated)</v>
      </c>
      <c r="F142" s="221">
        <f t="shared" si="47"/>
        <v>0</v>
      </c>
      <c r="G142" s="221" t="str">
        <f t="shared" si="47"/>
        <v>£m</v>
      </c>
      <c r="H142" s="221">
        <f t="shared" si="47"/>
        <v>0</v>
      </c>
      <c r="I142" s="221">
        <f t="shared" si="47"/>
        <v>0</v>
      </c>
      <c r="J142" s="221">
        <f t="shared" si="47"/>
        <v>0</v>
      </c>
      <c r="K142" s="221">
        <f t="shared" si="47"/>
        <v>0</v>
      </c>
      <c r="L142" s="221">
        <f t="shared" si="47"/>
        <v>0</v>
      </c>
      <c r="M142" s="221">
        <f t="shared" si="47"/>
        <v>0</v>
      </c>
      <c r="N142" s="221">
        <f t="shared" si="47"/>
        <v>0</v>
      </c>
      <c r="O142" s="221">
        <f t="shared" si="47"/>
        <v>0</v>
      </c>
      <c r="P142" s="221">
        <f t="shared" si="47"/>
        <v>0</v>
      </c>
      <c r="Q142" s="221">
        <f t="shared" si="47"/>
        <v>0</v>
      </c>
      <c r="R142" s="221">
        <f t="shared" si="47"/>
        <v>0</v>
      </c>
      <c r="S142" s="221">
        <f t="shared" si="47"/>
        <v>0</v>
      </c>
      <c r="T142" s="221">
        <f t="shared" si="47"/>
        <v>0</v>
      </c>
      <c r="U142" s="221">
        <f t="shared" si="47"/>
        <v>0</v>
      </c>
      <c r="V142" s="221">
        <f t="shared" si="47"/>
        <v>0</v>
      </c>
      <c r="W142" s="221">
        <f t="shared" si="47"/>
        <v>0</v>
      </c>
      <c r="X142" s="221">
        <f t="shared" si="47"/>
        <v>0</v>
      </c>
      <c r="Y142" s="221">
        <f t="shared" si="47"/>
        <v>0</v>
      </c>
      <c r="Z142" s="221">
        <f t="shared" si="47"/>
        <v>0</v>
      </c>
      <c r="AA142" s="221">
        <f t="shared" si="47"/>
        <v>0</v>
      </c>
      <c r="AB142" s="221">
        <f t="shared" si="47"/>
        <v>0</v>
      </c>
      <c r="AC142" s="221">
        <f t="shared" si="47"/>
        <v>0</v>
      </c>
      <c r="AD142" s="221">
        <f t="shared" si="47"/>
        <v>0</v>
      </c>
      <c r="AE142" s="221">
        <f t="shared" si="47"/>
        <v>0</v>
      </c>
      <c r="AF142" s="221">
        <f t="shared" si="47"/>
        <v>0</v>
      </c>
      <c r="AG142" s="221">
        <f t="shared" si="47"/>
        <v>0</v>
      </c>
      <c r="AH142" s="221">
        <f t="shared" si="47"/>
        <v>0</v>
      </c>
      <c r="AI142" s="221">
        <f t="shared" si="47"/>
        <v>0</v>
      </c>
      <c r="AJ142" s="221">
        <f t="shared" si="47"/>
        <v>0</v>
      </c>
      <c r="AK142" s="221">
        <f t="shared" ref="AK142:BI142" si="48" xml:space="preserve"> AK$125</f>
        <v>0</v>
      </c>
      <c r="AL142" s="221">
        <f t="shared" si="48"/>
        <v>0</v>
      </c>
      <c r="AM142" s="221">
        <f t="shared" si="48"/>
        <v>0</v>
      </c>
      <c r="AN142" s="221">
        <f t="shared" si="48"/>
        <v>0</v>
      </c>
      <c r="AO142" s="221">
        <f t="shared" si="48"/>
        <v>0</v>
      </c>
      <c r="AP142" s="221">
        <f t="shared" si="48"/>
        <v>0</v>
      </c>
      <c r="AQ142" s="221">
        <f t="shared" si="48"/>
        <v>0</v>
      </c>
      <c r="AR142" s="221">
        <f t="shared" si="48"/>
        <v>0</v>
      </c>
      <c r="AS142" s="221">
        <f t="shared" si="48"/>
        <v>0</v>
      </c>
      <c r="AT142" s="221">
        <f t="shared" si="48"/>
        <v>0</v>
      </c>
      <c r="AU142" s="221">
        <f t="shared" si="48"/>
        <v>0</v>
      </c>
      <c r="AV142" s="221">
        <f t="shared" si="48"/>
        <v>0</v>
      </c>
      <c r="AW142" s="221">
        <f t="shared" si="48"/>
        <v>0</v>
      </c>
      <c r="AX142" s="221">
        <f t="shared" si="48"/>
        <v>0</v>
      </c>
      <c r="AY142" s="221">
        <f t="shared" si="48"/>
        <v>0</v>
      </c>
      <c r="AZ142" s="221">
        <f t="shared" si="48"/>
        <v>0</v>
      </c>
      <c r="BA142" s="221">
        <f t="shared" si="48"/>
        <v>0</v>
      </c>
      <c r="BB142" s="221">
        <f t="shared" si="48"/>
        <v>0</v>
      </c>
      <c r="BC142" s="221">
        <f t="shared" si="48"/>
        <v>0</v>
      </c>
      <c r="BD142" s="221">
        <f t="shared" si="48"/>
        <v>0</v>
      </c>
      <c r="BE142" s="221">
        <f t="shared" si="48"/>
        <v>0</v>
      </c>
      <c r="BF142" s="221">
        <f t="shared" si="48"/>
        <v>0</v>
      </c>
      <c r="BG142" s="221">
        <f t="shared" si="48"/>
        <v>0</v>
      </c>
      <c r="BH142" s="221">
        <f t="shared" si="48"/>
        <v>0</v>
      </c>
      <c r="BI142" s="221">
        <f t="shared" si="48"/>
        <v>0</v>
      </c>
    </row>
    <row r="143" spans="1:61">
      <c r="A143" s="450"/>
      <c r="B143" s="451"/>
      <c r="C143" s="451"/>
      <c r="D143" s="452"/>
      <c r="E143" s="221" t="s">
        <v>260</v>
      </c>
      <c r="F143" s="152"/>
      <c r="G143" s="152" t="s">
        <v>100</v>
      </c>
      <c r="H143" s="152">
        <f>+SUM(J143:BI143)</f>
        <v>0</v>
      </c>
      <c r="I143" s="221"/>
      <c r="J143" s="221">
        <f xml:space="preserve"> J141 * J142</f>
        <v>0</v>
      </c>
      <c r="K143" s="221">
        <f t="shared" ref="K143:BI143" si="49" xml:space="preserve"> K141 * K142</f>
        <v>0</v>
      </c>
      <c r="L143" s="221">
        <f t="shared" si="49"/>
        <v>0</v>
      </c>
      <c r="M143" s="221">
        <f t="shared" si="49"/>
        <v>0</v>
      </c>
      <c r="N143" s="221">
        <f t="shared" si="49"/>
        <v>0</v>
      </c>
      <c r="O143" s="221">
        <f t="shared" si="49"/>
        <v>0</v>
      </c>
      <c r="P143" s="221">
        <f t="shared" si="49"/>
        <v>0</v>
      </c>
      <c r="Q143" s="221">
        <f t="shared" si="49"/>
        <v>0</v>
      </c>
      <c r="R143" s="221">
        <f t="shared" si="49"/>
        <v>0</v>
      </c>
      <c r="S143" s="221">
        <f t="shared" si="49"/>
        <v>0</v>
      </c>
      <c r="T143" s="221">
        <f t="shared" si="49"/>
        <v>0</v>
      </c>
      <c r="U143" s="221">
        <f t="shared" si="49"/>
        <v>0</v>
      </c>
      <c r="V143" s="221">
        <f t="shared" si="49"/>
        <v>0</v>
      </c>
      <c r="W143" s="221">
        <f t="shared" si="49"/>
        <v>0</v>
      </c>
      <c r="X143" s="221">
        <f t="shared" si="49"/>
        <v>0</v>
      </c>
      <c r="Y143" s="221">
        <f t="shared" si="49"/>
        <v>0</v>
      </c>
      <c r="Z143" s="221">
        <f t="shared" si="49"/>
        <v>0</v>
      </c>
      <c r="AA143" s="221">
        <f t="shared" si="49"/>
        <v>0</v>
      </c>
      <c r="AB143" s="221">
        <f t="shared" si="49"/>
        <v>0</v>
      </c>
      <c r="AC143" s="221">
        <f t="shared" si="49"/>
        <v>0</v>
      </c>
      <c r="AD143" s="221">
        <f t="shared" si="49"/>
        <v>0</v>
      </c>
      <c r="AE143" s="221">
        <f t="shared" si="49"/>
        <v>0</v>
      </c>
      <c r="AF143" s="221">
        <f t="shared" si="49"/>
        <v>0</v>
      </c>
      <c r="AG143" s="221">
        <f t="shared" si="49"/>
        <v>0</v>
      </c>
      <c r="AH143" s="221">
        <f t="shared" si="49"/>
        <v>0</v>
      </c>
      <c r="AI143" s="221">
        <f t="shared" si="49"/>
        <v>0</v>
      </c>
      <c r="AJ143" s="221">
        <f t="shared" si="49"/>
        <v>0</v>
      </c>
      <c r="AK143" s="221">
        <f t="shared" si="49"/>
        <v>0</v>
      </c>
      <c r="AL143" s="221">
        <f t="shared" si="49"/>
        <v>0</v>
      </c>
      <c r="AM143" s="221">
        <f t="shared" si="49"/>
        <v>0</v>
      </c>
      <c r="AN143" s="221">
        <f t="shared" si="49"/>
        <v>0</v>
      </c>
      <c r="AO143" s="221">
        <f t="shared" si="49"/>
        <v>0</v>
      </c>
      <c r="AP143" s="221">
        <f t="shared" si="49"/>
        <v>0</v>
      </c>
      <c r="AQ143" s="221">
        <f t="shared" si="49"/>
        <v>0</v>
      </c>
      <c r="AR143" s="221">
        <f t="shared" si="49"/>
        <v>0</v>
      </c>
      <c r="AS143" s="221">
        <f t="shared" si="49"/>
        <v>0</v>
      </c>
      <c r="AT143" s="221">
        <f t="shared" si="49"/>
        <v>0</v>
      </c>
      <c r="AU143" s="221">
        <f t="shared" si="49"/>
        <v>0</v>
      </c>
      <c r="AV143" s="221">
        <f t="shared" si="49"/>
        <v>0</v>
      </c>
      <c r="AW143" s="221">
        <f t="shared" si="49"/>
        <v>0</v>
      </c>
      <c r="AX143" s="221">
        <f t="shared" si="49"/>
        <v>0</v>
      </c>
      <c r="AY143" s="221">
        <f t="shared" si="49"/>
        <v>0</v>
      </c>
      <c r="AZ143" s="221">
        <f t="shared" si="49"/>
        <v>0</v>
      </c>
      <c r="BA143" s="221">
        <f t="shared" si="49"/>
        <v>0</v>
      </c>
      <c r="BB143" s="221">
        <f t="shared" si="49"/>
        <v>0</v>
      </c>
      <c r="BC143" s="221">
        <f t="shared" si="49"/>
        <v>0</v>
      </c>
      <c r="BD143" s="221">
        <f t="shared" si="49"/>
        <v>0</v>
      </c>
      <c r="BE143" s="221">
        <f t="shared" si="49"/>
        <v>0</v>
      </c>
      <c r="BF143" s="221">
        <f t="shared" si="49"/>
        <v>0</v>
      </c>
      <c r="BG143" s="221">
        <f t="shared" si="49"/>
        <v>0</v>
      </c>
      <c r="BH143" s="221">
        <f t="shared" si="49"/>
        <v>0</v>
      </c>
      <c r="BI143" s="221">
        <f t="shared" si="49"/>
        <v>0</v>
      </c>
    </row>
    <row r="144" spans="1:61">
      <c r="A144" s="450"/>
      <c r="B144" s="451"/>
      <c r="C144" s="451"/>
      <c r="D144" s="452"/>
      <c r="E144" s="152"/>
      <c r="F144" s="152"/>
      <c r="G144" s="152"/>
      <c r="H144" s="152"/>
      <c r="I144" s="221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4"/>
      <c r="U144" s="154"/>
      <c r="V144" s="154"/>
      <c r="W144" s="154"/>
      <c r="X144" s="154"/>
      <c r="Y144" s="154"/>
      <c r="Z144" s="154"/>
      <c r="AA144" s="154"/>
      <c r="AB144" s="152"/>
      <c r="AC144" s="152"/>
      <c r="AD144" s="154"/>
      <c r="AE144" s="154"/>
      <c r="AF144" s="152"/>
      <c r="AG144" s="152"/>
      <c r="AH144" s="154"/>
      <c r="AI144" s="154"/>
      <c r="AJ144" s="152"/>
      <c r="AK144" s="152"/>
      <c r="AL144" s="154"/>
      <c r="AM144" s="154"/>
      <c r="AN144" s="152"/>
      <c r="AO144" s="152"/>
      <c r="AP144" s="154"/>
      <c r="AQ144" s="154"/>
      <c r="AR144" s="152"/>
      <c r="AS144" s="154"/>
      <c r="AT144" s="154"/>
      <c r="AU144" s="152"/>
      <c r="AV144" s="154"/>
      <c r="AW144" s="154"/>
      <c r="AX144" s="152"/>
      <c r="AY144" s="154"/>
      <c r="AZ144" s="154"/>
      <c r="BA144" s="152"/>
      <c r="BB144" s="154"/>
      <c r="BC144" s="154"/>
      <c r="BD144" s="152"/>
      <c r="BE144" s="154"/>
      <c r="BF144" s="154"/>
      <c r="BG144" s="152"/>
      <c r="BH144" s="154"/>
      <c r="BI144" s="154"/>
    </row>
    <row r="145" spans="1:61">
      <c r="A145" s="484"/>
      <c r="B145" s="485"/>
      <c r="C145" s="485"/>
      <c r="D145" s="486"/>
      <c r="E145" s="221" t="str">
        <f t="shared" ref="E145:AJ145" si="50" xml:space="preserve"> E$143</f>
        <v>Discounted economic profit for cap for export 2 (2017-18 FYA CPIH deflated)</v>
      </c>
      <c r="F145" s="221">
        <f t="shared" si="50"/>
        <v>0</v>
      </c>
      <c r="G145" s="221" t="str">
        <f t="shared" si="50"/>
        <v>£m</v>
      </c>
      <c r="H145" s="221">
        <f t="shared" si="50"/>
        <v>0</v>
      </c>
      <c r="I145" s="221">
        <f t="shared" si="50"/>
        <v>0</v>
      </c>
      <c r="J145" s="221">
        <f t="shared" si="50"/>
        <v>0</v>
      </c>
      <c r="K145" s="221">
        <f t="shared" si="50"/>
        <v>0</v>
      </c>
      <c r="L145" s="221">
        <f t="shared" si="50"/>
        <v>0</v>
      </c>
      <c r="M145" s="221">
        <f t="shared" si="50"/>
        <v>0</v>
      </c>
      <c r="N145" s="221">
        <f t="shared" si="50"/>
        <v>0</v>
      </c>
      <c r="O145" s="221">
        <f t="shared" si="50"/>
        <v>0</v>
      </c>
      <c r="P145" s="221">
        <f t="shared" si="50"/>
        <v>0</v>
      </c>
      <c r="Q145" s="221">
        <f t="shared" si="50"/>
        <v>0</v>
      </c>
      <c r="R145" s="221">
        <f t="shared" si="50"/>
        <v>0</v>
      </c>
      <c r="S145" s="221">
        <f t="shared" si="50"/>
        <v>0</v>
      </c>
      <c r="T145" s="221">
        <f t="shared" si="50"/>
        <v>0</v>
      </c>
      <c r="U145" s="221">
        <f t="shared" si="50"/>
        <v>0</v>
      </c>
      <c r="V145" s="221">
        <f t="shared" si="50"/>
        <v>0</v>
      </c>
      <c r="W145" s="221">
        <f t="shared" si="50"/>
        <v>0</v>
      </c>
      <c r="X145" s="221">
        <f t="shared" si="50"/>
        <v>0</v>
      </c>
      <c r="Y145" s="221">
        <f t="shared" si="50"/>
        <v>0</v>
      </c>
      <c r="Z145" s="221">
        <f t="shared" si="50"/>
        <v>0</v>
      </c>
      <c r="AA145" s="221">
        <f t="shared" si="50"/>
        <v>0</v>
      </c>
      <c r="AB145" s="221">
        <f t="shared" si="50"/>
        <v>0</v>
      </c>
      <c r="AC145" s="221">
        <f t="shared" si="50"/>
        <v>0</v>
      </c>
      <c r="AD145" s="221">
        <f t="shared" si="50"/>
        <v>0</v>
      </c>
      <c r="AE145" s="221">
        <f t="shared" si="50"/>
        <v>0</v>
      </c>
      <c r="AF145" s="221">
        <f t="shared" si="50"/>
        <v>0</v>
      </c>
      <c r="AG145" s="221">
        <f t="shared" si="50"/>
        <v>0</v>
      </c>
      <c r="AH145" s="221">
        <f t="shared" si="50"/>
        <v>0</v>
      </c>
      <c r="AI145" s="221">
        <f t="shared" si="50"/>
        <v>0</v>
      </c>
      <c r="AJ145" s="221">
        <f t="shared" si="50"/>
        <v>0</v>
      </c>
      <c r="AK145" s="221">
        <f t="shared" ref="AK145:BI145" si="51" xml:space="preserve"> AK$143</f>
        <v>0</v>
      </c>
      <c r="AL145" s="221">
        <f t="shared" si="51"/>
        <v>0</v>
      </c>
      <c r="AM145" s="221">
        <f t="shared" si="51"/>
        <v>0</v>
      </c>
      <c r="AN145" s="221">
        <f t="shared" si="51"/>
        <v>0</v>
      </c>
      <c r="AO145" s="221">
        <f t="shared" si="51"/>
        <v>0</v>
      </c>
      <c r="AP145" s="221">
        <f t="shared" si="51"/>
        <v>0</v>
      </c>
      <c r="AQ145" s="221">
        <f t="shared" si="51"/>
        <v>0</v>
      </c>
      <c r="AR145" s="221">
        <f t="shared" si="51"/>
        <v>0</v>
      </c>
      <c r="AS145" s="221">
        <f t="shared" si="51"/>
        <v>0</v>
      </c>
      <c r="AT145" s="221">
        <f t="shared" si="51"/>
        <v>0</v>
      </c>
      <c r="AU145" s="221">
        <f t="shared" si="51"/>
        <v>0</v>
      </c>
      <c r="AV145" s="221">
        <f t="shared" si="51"/>
        <v>0</v>
      </c>
      <c r="AW145" s="221">
        <f t="shared" si="51"/>
        <v>0</v>
      </c>
      <c r="AX145" s="221">
        <f t="shared" si="51"/>
        <v>0</v>
      </c>
      <c r="AY145" s="221">
        <f t="shared" si="51"/>
        <v>0</v>
      </c>
      <c r="AZ145" s="221">
        <f t="shared" si="51"/>
        <v>0</v>
      </c>
      <c r="BA145" s="221">
        <f t="shared" si="51"/>
        <v>0</v>
      </c>
      <c r="BB145" s="221">
        <f t="shared" si="51"/>
        <v>0</v>
      </c>
      <c r="BC145" s="221">
        <f t="shared" si="51"/>
        <v>0</v>
      </c>
      <c r="BD145" s="221">
        <f t="shared" si="51"/>
        <v>0</v>
      </c>
      <c r="BE145" s="221">
        <f t="shared" si="51"/>
        <v>0</v>
      </c>
      <c r="BF145" s="221">
        <f t="shared" si="51"/>
        <v>0</v>
      </c>
      <c r="BG145" s="221">
        <f t="shared" si="51"/>
        <v>0</v>
      </c>
      <c r="BH145" s="221">
        <f t="shared" si="51"/>
        <v>0</v>
      </c>
      <c r="BI145" s="221">
        <f t="shared" si="51"/>
        <v>0</v>
      </c>
    </row>
    <row r="146" spans="1:61">
      <c r="A146" s="450"/>
      <c r="B146" s="451"/>
      <c r="C146" s="451"/>
      <c r="D146" s="452"/>
      <c r="E146" s="216" t="s">
        <v>261</v>
      </c>
      <c r="F146" s="216">
        <f>SUM(J145:BI145)</f>
        <v>0</v>
      </c>
      <c r="G146" s="154" t="s">
        <v>100</v>
      </c>
      <c r="H146" s="152"/>
      <c r="I146" s="221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4"/>
      <c r="U146" s="154"/>
      <c r="V146" s="154"/>
      <c r="W146" s="154"/>
      <c r="X146" s="154"/>
      <c r="Y146" s="154"/>
      <c r="Z146" s="154"/>
      <c r="AA146" s="154"/>
      <c r="AB146" s="152"/>
      <c r="AC146" s="152"/>
      <c r="AD146" s="154"/>
      <c r="AE146" s="154"/>
      <c r="AF146" s="152"/>
      <c r="AG146" s="152"/>
      <c r="AH146" s="154"/>
      <c r="AI146" s="154"/>
      <c r="AJ146" s="152"/>
      <c r="AK146" s="152"/>
      <c r="AL146" s="154"/>
      <c r="AM146" s="154"/>
      <c r="AN146" s="152"/>
      <c r="AO146" s="152"/>
      <c r="AP146" s="154"/>
      <c r="AQ146" s="154"/>
      <c r="AR146" s="152"/>
      <c r="AS146" s="154"/>
      <c r="AT146" s="154"/>
      <c r="AU146" s="152"/>
      <c r="AV146" s="154"/>
      <c r="AW146" s="154"/>
      <c r="AX146" s="152"/>
      <c r="AY146" s="154"/>
      <c r="AZ146" s="154"/>
      <c r="BA146" s="152"/>
      <c r="BB146" s="154"/>
      <c r="BC146" s="154"/>
      <c r="BD146" s="152"/>
      <c r="BE146" s="154"/>
      <c r="BF146" s="154"/>
      <c r="BG146" s="152"/>
      <c r="BH146" s="154"/>
      <c r="BI146" s="154"/>
    </row>
    <row r="147" spans="1:61">
      <c r="A147" s="450"/>
      <c r="B147" s="451"/>
      <c r="C147" s="451"/>
      <c r="D147" s="452"/>
      <c r="E147" s="152"/>
      <c r="F147" s="154"/>
      <c r="G147" s="152"/>
      <c r="H147" s="152"/>
      <c r="I147" s="221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4"/>
      <c r="U147" s="154"/>
      <c r="V147" s="154"/>
      <c r="W147" s="154"/>
      <c r="X147" s="154"/>
      <c r="Y147" s="154"/>
      <c r="Z147" s="154"/>
      <c r="AA147" s="154"/>
      <c r="AB147" s="152"/>
      <c r="AC147" s="152"/>
      <c r="AD147" s="154"/>
      <c r="AE147" s="154"/>
      <c r="AF147" s="152"/>
      <c r="AG147" s="152"/>
      <c r="AH147" s="154"/>
      <c r="AI147" s="154"/>
      <c r="AJ147" s="152"/>
      <c r="AK147" s="152"/>
      <c r="AL147" s="154"/>
      <c r="AM147" s="154"/>
      <c r="AN147" s="152"/>
      <c r="AO147" s="152"/>
      <c r="AP147" s="154"/>
      <c r="AQ147" s="154"/>
      <c r="AR147" s="152"/>
      <c r="AS147" s="154"/>
      <c r="AT147" s="154"/>
      <c r="AU147" s="152"/>
      <c r="AV147" s="154"/>
      <c r="AW147" s="154"/>
      <c r="AX147" s="152"/>
      <c r="AY147" s="154"/>
      <c r="AZ147" s="154"/>
      <c r="BA147" s="152"/>
      <c r="BB147" s="154"/>
      <c r="BC147" s="154"/>
      <c r="BD147" s="152"/>
      <c r="BE147" s="154"/>
      <c r="BF147" s="154"/>
      <c r="BG147" s="152"/>
      <c r="BH147" s="154"/>
      <c r="BI147" s="154"/>
    </row>
    <row r="148" spans="1:61">
      <c r="A148" s="450"/>
      <c r="B148" s="451"/>
      <c r="C148" s="451"/>
      <c r="D148" s="452"/>
      <c r="E148" s="221" t="str">
        <f t="shared" ref="E148:AJ148" si="52" xml:space="preserve"> E$132</f>
        <v>50% of NPV of economic profit for export 2 (2017-18 FYA CPIH deflated)</v>
      </c>
      <c r="F148" s="221">
        <f t="shared" si="52"/>
        <v>0</v>
      </c>
      <c r="G148" s="221" t="str">
        <f t="shared" si="52"/>
        <v>£m</v>
      </c>
      <c r="H148" s="221">
        <f t="shared" si="52"/>
        <v>0</v>
      </c>
      <c r="I148" s="221">
        <f t="shared" si="52"/>
        <v>0</v>
      </c>
      <c r="J148" s="221">
        <f t="shared" si="52"/>
        <v>0</v>
      </c>
      <c r="K148" s="221">
        <f t="shared" si="52"/>
        <v>0</v>
      </c>
      <c r="L148" s="221">
        <f t="shared" si="52"/>
        <v>0</v>
      </c>
      <c r="M148" s="221">
        <f t="shared" si="52"/>
        <v>0</v>
      </c>
      <c r="N148" s="221">
        <f t="shared" si="52"/>
        <v>0</v>
      </c>
      <c r="O148" s="221">
        <f t="shared" si="52"/>
        <v>0</v>
      </c>
      <c r="P148" s="221">
        <f t="shared" si="52"/>
        <v>0</v>
      </c>
      <c r="Q148" s="221">
        <f t="shared" si="52"/>
        <v>0</v>
      </c>
      <c r="R148" s="221">
        <f t="shared" si="52"/>
        <v>0</v>
      </c>
      <c r="S148" s="221">
        <f t="shared" si="52"/>
        <v>0</v>
      </c>
      <c r="T148" s="221">
        <f t="shared" si="52"/>
        <v>0</v>
      </c>
      <c r="U148" s="221">
        <f t="shared" si="52"/>
        <v>0</v>
      </c>
      <c r="V148" s="221">
        <f t="shared" si="52"/>
        <v>0</v>
      </c>
      <c r="W148" s="221">
        <f t="shared" si="52"/>
        <v>0</v>
      </c>
      <c r="X148" s="221">
        <f t="shared" si="52"/>
        <v>0</v>
      </c>
      <c r="Y148" s="221">
        <f t="shared" si="52"/>
        <v>0</v>
      </c>
      <c r="Z148" s="221">
        <f t="shared" si="52"/>
        <v>0</v>
      </c>
      <c r="AA148" s="221">
        <f t="shared" si="52"/>
        <v>0</v>
      </c>
      <c r="AB148" s="221">
        <f t="shared" si="52"/>
        <v>0</v>
      </c>
      <c r="AC148" s="221">
        <f t="shared" si="52"/>
        <v>0</v>
      </c>
      <c r="AD148" s="221">
        <f t="shared" si="52"/>
        <v>0</v>
      </c>
      <c r="AE148" s="221">
        <f t="shared" si="52"/>
        <v>0</v>
      </c>
      <c r="AF148" s="221">
        <f t="shared" si="52"/>
        <v>0</v>
      </c>
      <c r="AG148" s="221">
        <f t="shared" si="52"/>
        <v>0</v>
      </c>
      <c r="AH148" s="221">
        <f t="shared" si="52"/>
        <v>0</v>
      </c>
      <c r="AI148" s="221">
        <f t="shared" si="52"/>
        <v>0</v>
      </c>
      <c r="AJ148" s="221">
        <f t="shared" si="52"/>
        <v>0</v>
      </c>
      <c r="AK148" s="221">
        <f t="shared" ref="AK148:BI148" si="53" xml:space="preserve"> AK$132</f>
        <v>0</v>
      </c>
      <c r="AL148" s="221">
        <f t="shared" si="53"/>
        <v>0</v>
      </c>
      <c r="AM148" s="221">
        <f t="shared" si="53"/>
        <v>0</v>
      </c>
      <c r="AN148" s="221">
        <f t="shared" si="53"/>
        <v>0</v>
      </c>
      <c r="AO148" s="221">
        <f t="shared" si="53"/>
        <v>0</v>
      </c>
      <c r="AP148" s="221">
        <f t="shared" si="53"/>
        <v>0</v>
      </c>
      <c r="AQ148" s="221">
        <f t="shared" si="53"/>
        <v>0</v>
      </c>
      <c r="AR148" s="221">
        <f t="shared" si="53"/>
        <v>0</v>
      </c>
      <c r="AS148" s="221">
        <f t="shared" si="53"/>
        <v>0</v>
      </c>
      <c r="AT148" s="221">
        <f t="shared" si="53"/>
        <v>0</v>
      </c>
      <c r="AU148" s="221">
        <f t="shared" si="53"/>
        <v>0</v>
      </c>
      <c r="AV148" s="221">
        <f t="shared" si="53"/>
        <v>0</v>
      </c>
      <c r="AW148" s="221">
        <f t="shared" si="53"/>
        <v>0</v>
      </c>
      <c r="AX148" s="221">
        <f t="shared" si="53"/>
        <v>0</v>
      </c>
      <c r="AY148" s="221">
        <f t="shared" si="53"/>
        <v>0</v>
      </c>
      <c r="AZ148" s="221">
        <f t="shared" si="53"/>
        <v>0</v>
      </c>
      <c r="BA148" s="221">
        <f t="shared" si="53"/>
        <v>0</v>
      </c>
      <c r="BB148" s="221">
        <f t="shared" si="53"/>
        <v>0</v>
      </c>
      <c r="BC148" s="221">
        <f t="shared" si="53"/>
        <v>0</v>
      </c>
      <c r="BD148" s="221">
        <f t="shared" si="53"/>
        <v>0</v>
      </c>
      <c r="BE148" s="221">
        <f t="shared" si="53"/>
        <v>0</v>
      </c>
      <c r="BF148" s="221">
        <f t="shared" si="53"/>
        <v>0</v>
      </c>
      <c r="BG148" s="221">
        <f t="shared" si="53"/>
        <v>0</v>
      </c>
      <c r="BH148" s="221">
        <f t="shared" si="53"/>
        <v>0</v>
      </c>
      <c r="BI148" s="221">
        <f t="shared" si="53"/>
        <v>0</v>
      </c>
    </row>
    <row r="149" spans="1:61">
      <c r="A149" s="450"/>
      <c r="B149" s="451"/>
      <c r="C149" s="451"/>
      <c r="D149" s="452"/>
      <c r="E149" s="221" t="str">
        <f t="shared" ref="E149:AJ149" si="54" xml:space="preserve"> E$146</f>
        <v>Total discounted economic profit for cap for export 2 (2017-18 FYA CPIH deflated)</v>
      </c>
      <c r="F149" s="221">
        <f t="shared" si="54"/>
        <v>0</v>
      </c>
      <c r="G149" s="221" t="str">
        <f t="shared" si="54"/>
        <v>£m</v>
      </c>
      <c r="H149" s="221">
        <f t="shared" si="54"/>
        <v>0</v>
      </c>
      <c r="I149" s="221">
        <f t="shared" si="54"/>
        <v>0</v>
      </c>
      <c r="J149" s="221">
        <f t="shared" si="54"/>
        <v>0</v>
      </c>
      <c r="K149" s="221">
        <f t="shared" si="54"/>
        <v>0</v>
      </c>
      <c r="L149" s="221">
        <f t="shared" si="54"/>
        <v>0</v>
      </c>
      <c r="M149" s="221">
        <f t="shared" si="54"/>
        <v>0</v>
      </c>
      <c r="N149" s="221">
        <f t="shared" si="54"/>
        <v>0</v>
      </c>
      <c r="O149" s="221">
        <f t="shared" si="54"/>
        <v>0</v>
      </c>
      <c r="P149" s="221">
        <f t="shared" si="54"/>
        <v>0</v>
      </c>
      <c r="Q149" s="221">
        <f t="shared" si="54"/>
        <v>0</v>
      </c>
      <c r="R149" s="221">
        <f t="shared" si="54"/>
        <v>0</v>
      </c>
      <c r="S149" s="221">
        <f t="shared" si="54"/>
        <v>0</v>
      </c>
      <c r="T149" s="221">
        <f t="shared" si="54"/>
        <v>0</v>
      </c>
      <c r="U149" s="221">
        <f t="shared" si="54"/>
        <v>0</v>
      </c>
      <c r="V149" s="221">
        <f t="shared" si="54"/>
        <v>0</v>
      </c>
      <c r="W149" s="221">
        <f t="shared" si="54"/>
        <v>0</v>
      </c>
      <c r="X149" s="221">
        <f t="shared" si="54"/>
        <v>0</v>
      </c>
      <c r="Y149" s="221">
        <f t="shared" si="54"/>
        <v>0</v>
      </c>
      <c r="Z149" s="221">
        <f t="shared" si="54"/>
        <v>0</v>
      </c>
      <c r="AA149" s="221">
        <f t="shared" si="54"/>
        <v>0</v>
      </c>
      <c r="AB149" s="221">
        <f t="shared" si="54"/>
        <v>0</v>
      </c>
      <c r="AC149" s="221">
        <f t="shared" si="54"/>
        <v>0</v>
      </c>
      <c r="AD149" s="221">
        <f t="shared" si="54"/>
        <v>0</v>
      </c>
      <c r="AE149" s="221">
        <f t="shared" si="54"/>
        <v>0</v>
      </c>
      <c r="AF149" s="221">
        <f t="shared" si="54"/>
        <v>0</v>
      </c>
      <c r="AG149" s="221">
        <f t="shared" si="54"/>
        <v>0</v>
      </c>
      <c r="AH149" s="221">
        <f t="shared" si="54"/>
        <v>0</v>
      </c>
      <c r="AI149" s="221">
        <f t="shared" si="54"/>
        <v>0</v>
      </c>
      <c r="AJ149" s="221">
        <f t="shared" si="54"/>
        <v>0</v>
      </c>
      <c r="AK149" s="221">
        <f t="shared" ref="AK149:BI149" si="55" xml:space="preserve"> AK$146</f>
        <v>0</v>
      </c>
      <c r="AL149" s="221">
        <f t="shared" si="55"/>
        <v>0</v>
      </c>
      <c r="AM149" s="221">
        <f t="shared" si="55"/>
        <v>0</v>
      </c>
      <c r="AN149" s="221">
        <f t="shared" si="55"/>
        <v>0</v>
      </c>
      <c r="AO149" s="221">
        <f t="shared" si="55"/>
        <v>0</v>
      </c>
      <c r="AP149" s="221">
        <f t="shared" si="55"/>
        <v>0</v>
      </c>
      <c r="AQ149" s="221">
        <f t="shared" si="55"/>
        <v>0</v>
      </c>
      <c r="AR149" s="221">
        <f t="shared" si="55"/>
        <v>0</v>
      </c>
      <c r="AS149" s="221">
        <f t="shared" si="55"/>
        <v>0</v>
      </c>
      <c r="AT149" s="221">
        <f t="shared" si="55"/>
        <v>0</v>
      </c>
      <c r="AU149" s="221">
        <f t="shared" si="55"/>
        <v>0</v>
      </c>
      <c r="AV149" s="221">
        <f t="shared" si="55"/>
        <v>0</v>
      </c>
      <c r="AW149" s="221">
        <f t="shared" si="55"/>
        <v>0</v>
      </c>
      <c r="AX149" s="221">
        <f t="shared" si="55"/>
        <v>0</v>
      </c>
      <c r="AY149" s="221">
        <f t="shared" si="55"/>
        <v>0</v>
      </c>
      <c r="AZ149" s="221">
        <f t="shared" si="55"/>
        <v>0</v>
      </c>
      <c r="BA149" s="221">
        <f t="shared" si="55"/>
        <v>0</v>
      </c>
      <c r="BB149" s="221">
        <f t="shared" si="55"/>
        <v>0</v>
      </c>
      <c r="BC149" s="221">
        <f t="shared" si="55"/>
        <v>0</v>
      </c>
      <c r="BD149" s="221">
        <f t="shared" si="55"/>
        <v>0</v>
      </c>
      <c r="BE149" s="221">
        <f t="shared" si="55"/>
        <v>0</v>
      </c>
      <c r="BF149" s="221">
        <f t="shared" si="55"/>
        <v>0</v>
      </c>
      <c r="BG149" s="221">
        <f t="shared" si="55"/>
        <v>0</v>
      </c>
      <c r="BH149" s="221">
        <f t="shared" si="55"/>
        <v>0</v>
      </c>
      <c r="BI149" s="221">
        <f t="shared" si="55"/>
        <v>0</v>
      </c>
    </row>
    <row r="150" spans="1:61">
      <c r="A150" s="487"/>
      <c r="B150" s="488"/>
      <c r="C150" s="488"/>
      <c r="D150" s="489"/>
      <c r="E150" s="221" t="s">
        <v>262</v>
      </c>
      <c r="F150" s="152">
        <f xml:space="preserve"> MAX( MIN( F148, F149 ), 0 )</f>
        <v>0</v>
      </c>
      <c r="G150" s="221" t="s">
        <v>100</v>
      </c>
      <c r="H150" s="152"/>
      <c r="I150" s="221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4"/>
      <c r="U150" s="154"/>
      <c r="V150" s="154"/>
      <c r="W150" s="154"/>
      <c r="X150" s="154"/>
      <c r="Y150" s="154"/>
      <c r="Z150" s="154"/>
      <c r="AA150" s="154"/>
      <c r="AB150" s="152"/>
      <c r="AC150" s="152"/>
      <c r="AD150" s="154"/>
      <c r="AE150" s="154"/>
      <c r="AF150" s="152"/>
      <c r="AG150" s="152"/>
      <c r="AH150" s="154"/>
      <c r="AI150" s="154"/>
      <c r="AJ150" s="152"/>
      <c r="AK150" s="152"/>
      <c r="AL150" s="154"/>
      <c r="AM150" s="154"/>
      <c r="AN150" s="152"/>
      <c r="AO150" s="152"/>
      <c r="AP150" s="154"/>
      <c r="AQ150" s="154"/>
      <c r="AR150" s="152"/>
      <c r="AS150" s="154"/>
      <c r="AT150" s="154"/>
      <c r="AU150" s="152"/>
      <c r="AV150" s="154"/>
      <c r="AW150" s="154"/>
      <c r="AX150" s="152"/>
      <c r="AY150" s="154"/>
      <c r="AZ150" s="154"/>
      <c r="BA150" s="152"/>
      <c r="BB150" s="154"/>
      <c r="BC150" s="154"/>
      <c r="BD150" s="152"/>
      <c r="BE150" s="154"/>
      <c r="BF150" s="154"/>
      <c r="BG150" s="152"/>
      <c r="BH150" s="154"/>
      <c r="BI150" s="154"/>
    </row>
    <row r="151" spans="1:61">
      <c r="A151" s="450"/>
      <c r="B151" s="451"/>
      <c r="C151" s="451"/>
      <c r="D151" s="452"/>
      <c r="E151" s="459"/>
      <c r="F151" s="222"/>
      <c r="G151" s="459"/>
      <c r="H151" s="152"/>
      <c r="I151" s="221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4"/>
      <c r="U151" s="154"/>
      <c r="V151" s="154"/>
      <c r="W151" s="154"/>
      <c r="X151" s="154"/>
      <c r="Y151" s="154"/>
      <c r="Z151" s="154"/>
      <c r="AA151" s="154"/>
      <c r="AB151" s="152"/>
      <c r="AC151" s="152"/>
      <c r="AD151" s="154"/>
      <c r="AE151" s="154"/>
      <c r="AF151" s="152"/>
      <c r="AG151" s="152"/>
      <c r="AH151" s="154"/>
      <c r="AI151" s="154"/>
      <c r="AJ151" s="152"/>
      <c r="AK151" s="152"/>
      <c r="AL151" s="154"/>
      <c r="AM151" s="154"/>
      <c r="AN151" s="152"/>
      <c r="AO151" s="152"/>
      <c r="AP151" s="154"/>
      <c r="AQ151" s="154"/>
      <c r="AR151" s="152"/>
      <c r="AS151" s="154"/>
      <c r="AT151" s="154"/>
      <c r="AU151" s="152"/>
      <c r="AV151" s="154"/>
      <c r="AW151" s="154"/>
      <c r="AX151" s="152"/>
      <c r="AY151" s="154"/>
      <c r="AZ151" s="154"/>
      <c r="BA151" s="152"/>
      <c r="BB151" s="154"/>
      <c r="BC151" s="154"/>
      <c r="BD151" s="152"/>
      <c r="BE151" s="154"/>
      <c r="BF151" s="154"/>
      <c r="BG151" s="152"/>
      <c r="BH151" s="154"/>
      <c r="BI151" s="154"/>
    </row>
    <row r="152" spans="1:61">
      <c r="A152" s="450"/>
      <c r="B152" s="451"/>
      <c r="C152" s="451"/>
      <c r="D152" s="452"/>
      <c r="E152" s="221" t="str">
        <f t="shared" ref="E152:AJ152" si="56" xml:space="preserve"> E$132</f>
        <v>50% of NPV of economic profit for export 2 (2017-18 FYA CPIH deflated)</v>
      </c>
      <c r="F152" s="221">
        <f t="shared" si="56"/>
        <v>0</v>
      </c>
      <c r="G152" s="221" t="str">
        <f t="shared" si="56"/>
        <v>£m</v>
      </c>
      <c r="H152" s="221">
        <f t="shared" si="56"/>
        <v>0</v>
      </c>
      <c r="I152" s="221">
        <f t="shared" si="56"/>
        <v>0</v>
      </c>
      <c r="J152" s="221">
        <f t="shared" si="56"/>
        <v>0</v>
      </c>
      <c r="K152" s="221">
        <f t="shared" si="56"/>
        <v>0</v>
      </c>
      <c r="L152" s="221">
        <f t="shared" si="56"/>
        <v>0</v>
      </c>
      <c r="M152" s="221">
        <f t="shared" si="56"/>
        <v>0</v>
      </c>
      <c r="N152" s="221">
        <f t="shared" si="56"/>
        <v>0</v>
      </c>
      <c r="O152" s="221">
        <f t="shared" si="56"/>
        <v>0</v>
      </c>
      <c r="P152" s="221">
        <f t="shared" si="56"/>
        <v>0</v>
      </c>
      <c r="Q152" s="221">
        <f t="shared" si="56"/>
        <v>0</v>
      </c>
      <c r="R152" s="221">
        <f t="shared" si="56"/>
        <v>0</v>
      </c>
      <c r="S152" s="221">
        <f t="shared" si="56"/>
        <v>0</v>
      </c>
      <c r="T152" s="221">
        <f t="shared" si="56"/>
        <v>0</v>
      </c>
      <c r="U152" s="221">
        <f t="shared" si="56"/>
        <v>0</v>
      </c>
      <c r="V152" s="221">
        <f t="shared" si="56"/>
        <v>0</v>
      </c>
      <c r="W152" s="221">
        <f t="shared" si="56"/>
        <v>0</v>
      </c>
      <c r="X152" s="221">
        <f t="shared" si="56"/>
        <v>0</v>
      </c>
      <c r="Y152" s="221">
        <f t="shared" si="56"/>
        <v>0</v>
      </c>
      <c r="Z152" s="221">
        <f t="shared" si="56"/>
        <v>0</v>
      </c>
      <c r="AA152" s="221">
        <f t="shared" si="56"/>
        <v>0</v>
      </c>
      <c r="AB152" s="221">
        <f t="shared" si="56"/>
        <v>0</v>
      </c>
      <c r="AC152" s="221">
        <f t="shared" si="56"/>
        <v>0</v>
      </c>
      <c r="AD152" s="221">
        <f t="shared" si="56"/>
        <v>0</v>
      </c>
      <c r="AE152" s="221">
        <f t="shared" si="56"/>
        <v>0</v>
      </c>
      <c r="AF152" s="221">
        <f t="shared" si="56"/>
        <v>0</v>
      </c>
      <c r="AG152" s="221">
        <f t="shared" si="56"/>
        <v>0</v>
      </c>
      <c r="AH152" s="221">
        <f t="shared" si="56"/>
        <v>0</v>
      </c>
      <c r="AI152" s="221">
        <f t="shared" si="56"/>
        <v>0</v>
      </c>
      <c r="AJ152" s="221">
        <f t="shared" si="56"/>
        <v>0</v>
      </c>
      <c r="AK152" s="221">
        <f t="shared" ref="AK152:BI152" si="57" xml:space="preserve"> AK$132</f>
        <v>0</v>
      </c>
      <c r="AL152" s="221">
        <f t="shared" si="57"/>
        <v>0</v>
      </c>
      <c r="AM152" s="221">
        <f t="shared" si="57"/>
        <v>0</v>
      </c>
      <c r="AN152" s="221">
        <f t="shared" si="57"/>
        <v>0</v>
      </c>
      <c r="AO152" s="221">
        <f t="shared" si="57"/>
        <v>0</v>
      </c>
      <c r="AP152" s="221">
        <f t="shared" si="57"/>
        <v>0</v>
      </c>
      <c r="AQ152" s="221">
        <f t="shared" si="57"/>
        <v>0</v>
      </c>
      <c r="AR152" s="221">
        <f t="shared" si="57"/>
        <v>0</v>
      </c>
      <c r="AS152" s="221">
        <f t="shared" si="57"/>
        <v>0</v>
      </c>
      <c r="AT152" s="221">
        <f t="shared" si="57"/>
        <v>0</v>
      </c>
      <c r="AU152" s="221">
        <f t="shared" si="57"/>
        <v>0</v>
      </c>
      <c r="AV152" s="221">
        <f t="shared" si="57"/>
        <v>0</v>
      </c>
      <c r="AW152" s="221">
        <f t="shared" si="57"/>
        <v>0</v>
      </c>
      <c r="AX152" s="221">
        <f t="shared" si="57"/>
        <v>0</v>
      </c>
      <c r="AY152" s="221">
        <f t="shared" si="57"/>
        <v>0</v>
      </c>
      <c r="AZ152" s="221">
        <f t="shared" si="57"/>
        <v>0</v>
      </c>
      <c r="BA152" s="221">
        <f t="shared" si="57"/>
        <v>0</v>
      </c>
      <c r="BB152" s="221">
        <f t="shared" si="57"/>
        <v>0</v>
      </c>
      <c r="BC152" s="221">
        <f t="shared" si="57"/>
        <v>0</v>
      </c>
      <c r="BD152" s="221">
        <f t="shared" si="57"/>
        <v>0</v>
      </c>
      <c r="BE152" s="221">
        <f t="shared" si="57"/>
        <v>0</v>
      </c>
      <c r="BF152" s="221">
        <f t="shared" si="57"/>
        <v>0</v>
      </c>
      <c r="BG152" s="221">
        <f t="shared" si="57"/>
        <v>0</v>
      </c>
      <c r="BH152" s="221">
        <f t="shared" si="57"/>
        <v>0</v>
      </c>
      <c r="BI152" s="221">
        <f t="shared" si="57"/>
        <v>0</v>
      </c>
    </row>
    <row r="153" spans="1:61">
      <c r="A153" s="450"/>
      <c r="B153" s="451"/>
      <c r="C153" s="451"/>
      <c r="D153" s="452"/>
      <c r="E153" s="221" t="str">
        <f t="shared" ref="E153:AJ153" si="58" xml:space="preserve"> E$150</f>
        <v>Export incentive for export 2 to be paid at PR24 (2017-18 FYA CPIH deflated)</v>
      </c>
      <c r="F153" s="221">
        <f t="shared" si="58"/>
        <v>0</v>
      </c>
      <c r="G153" s="221" t="str">
        <f t="shared" si="58"/>
        <v>£m</v>
      </c>
      <c r="H153" s="221">
        <f t="shared" si="58"/>
        <v>0</v>
      </c>
      <c r="I153" s="221">
        <f t="shared" si="58"/>
        <v>0</v>
      </c>
      <c r="J153" s="221">
        <f t="shared" si="58"/>
        <v>0</v>
      </c>
      <c r="K153" s="221">
        <f t="shared" si="58"/>
        <v>0</v>
      </c>
      <c r="L153" s="221">
        <f t="shared" si="58"/>
        <v>0</v>
      </c>
      <c r="M153" s="221">
        <f t="shared" si="58"/>
        <v>0</v>
      </c>
      <c r="N153" s="221">
        <f t="shared" si="58"/>
        <v>0</v>
      </c>
      <c r="O153" s="221">
        <f t="shared" si="58"/>
        <v>0</v>
      </c>
      <c r="P153" s="221">
        <f t="shared" si="58"/>
        <v>0</v>
      </c>
      <c r="Q153" s="221">
        <f t="shared" si="58"/>
        <v>0</v>
      </c>
      <c r="R153" s="221">
        <f t="shared" si="58"/>
        <v>0</v>
      </c>
      <c r="S153" s="221">
        <f t="shared" si="58"/>
        <v>0</v>
      </c>
      <c r="T153" s="221">
        <f t="shared" si="58"/>
        <v>0</v>
      </c>
      <c r="U153" s="221">
        <f t="shared" si="58"/>
        <v>0</v>
      </c>
      <c r="V153" s="221">
        <f t="shared" si="58"/>
        <v>0</v>
      </c>
      <c r="W153" s="221">
        <f t="shared" si="58"/>
        <v>0</v>
      </c>
      <c r="X153" s="221">
        <f t="shared" si="58"/>
        <v>0</v>
      </c>
      <c r="Y153" s="221">
        <f t="shared" si="58"/>
        <v>0</v>
      </c>
      <c r="Z153" s="221">
        <f t="shared" si="58"/>
        <v>0</v>
      </c>
      <c r="AA153" s="221">
        <f t="shared" si="58"/>
        <v>0</v>
      </c>
      <c r="AB153" s="221">
        <f t="shared" si="58"/>
        <v>0</v>
      </c>
      <c r="AC153" s="221">
        <f t="shared" si="58"/>
        <v>0</v>
      </c>
      <c r="AD153" s="221">
        <f t="shared" si="58"/>
        <v>0</v>
      </c>
      <c r="AE153" s="221">
        <f t="shared" si="58"/>
        <v>0</v>
      </c>
      <c r="AF153" s="221">
        <f t="shared" si="58"/>
        <v>0</v>
      </c>
      <c r="AG153" s="221">
        <f t="shared" si="58"/>
        <v>0</v>
      </c>
      <c r="AH153" s="221">
        <f t="shared" si="58"/>
        <v>0</v>
      </c>
      <c r="AI153" s="221">
        <f t="shared" si="58"/>
        <v>0</v>
      </c>
      <c r="AJ153" s="221">
        <f t="shared" si="58"/>
        <v>0</v>
      </c>
      <c r="AK153" s="221">
        <f t="shared" ref="AK153:BI153" si="59" xml:space="preserve"> AK$150</f>
        <v>0</v>
      </c>
      <c r="AL153" s="221">
        <f t="shared" si="59"/>
        <v>0</v>
      </c>
      <c r="AM153" s="221">
        <f t="shared" si="59"/>
        <v>0</v>
      </c>
      <c r="AN153" s="221">
        <f t="shared" si="59"/>
        <v>0</v>
      </c>
      <c r="AO153" s="221">
        <f t="shared" si="59"/>
        <v>0</v>
      </c>
      <c r="AP153" s="221">
        <f t="shared" si="59"/>
        <v>0</v>
      </c>
      <c r="AQ153" s="221">
        <f t="shared" si="59"/>
        <v>0</v>
      </c>
      <c r="AR153" s="221">
        <f t="shared" si="59"/>
        <v>0</v>
      </c>
      <c r="AS153" s="221">
        <f t="shared" si="59"/>
        <v>0</v>
      </c>
      <c r="AT153" s="221">
        <f t="shared" si="59"/>
        <v>0</v>
      </c>
      <c r="AU153" s="221">
        <f t="shared" si="59"/>
        <v>0</v>
      </c>
      <c r="AV153" s="221">
        <f t="shared" si="59"/>
        <v>0</v>
      </c>
      <c r="AW153" s="221">
        <f t="shared" si="59"/>
        <v>0</v>
      </c>
      <c r="AX153" s="221">
        <f t="shared" si="59"/>
        <v>0</v>
      </c>
      <c r="AY153" s="221">
        <f t="shared" si="59"/>
        <v>0</v>
      </c>
      <c r="AZ153" s="221">
        <f t="shared" si="59"/>
        <v>0</v>
      </c>
      <c r="BA153" s="221">
        <f t="shared" si="59"/>
        <v>0</v>
      </c>
      <c r="BB153" s="221">
        <f t="shared" si="59"/>
        <v>0</v>
      </c>
      <c r="BC153" s="221">
        <f t="shared" si="59"/>
        <v>0</v>
      </c>
      <c r="BD153" s="221">
        <f t="shared" si="59"/>
        <v>0</v>
      </c>
      <c r="BE153" s="221">
        <f t="shared" si="59"/>
        <v>0</v>
      </c>
      <c r="BF153" s="221">
        <f t="shared" si="59"/>
        <v>0</v>
      </c>
      <c r="BG153" s="221">
        <f t="shared" si="59"/>
        <v>0</v>
      </c>
      <c r="BH153" s="221">
        <f t="shared" si="59"/>
        <v>0</v>
      </c>
      <c r="BI153" s="221">
        <f t="shared" si="59"/>
        <v>0</v>
      </c>
    </row>
    <row r="154" spans="1:61">
      <c r="A154" s="487"/>
      <c r="B154" s="488"/>
      <c r="C154" s="488"/>
      <c r="D154" s="489"/>
      <c r="E154" s="221" t="s">
        <v>263</v>
      </c>
      <c r="F154" s="152">
        <f xml:space="preserve"> MAX( 0, F152 - F153 )</f>
        <v>0</v>
      </c>
      <c r="G154" s="152" t="s">
        <v>100</v>
      </c>
      <c r="H154" s="152"/>
      <c r="I154" s="221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4"/>
      <c r="U154" s="154"/>
      <c r="V154" s="154"/>
      <c r="W154" s="154"/>
      <c r="X154" s="154"/>
      <c r="Y154" s="154"/>
      <c r="Z154" s="154"/>
      <c r="AA154" s="154"/>
      <c r="AB154" s="152"/>
      <c r="AC154" s="152"/>
      <c r="AD154" s="154"/>
      <c r="AE154" s="154"/>
      <c r="AF154" s="152"/>
      <c r="AG154" s="152"/>
      <c r="AH154" s="154"/>
      <c r="AI154" s="154"/>
      <c r="AJ154" s="152"/>
      <c r="AK154" s="152"/>
      <c r="AL154" s="154"/>
      <c r="AM154" s="154"/>
      <c r="AN154" s="152"/>
      <c r="AO154" s="152"/>
      <c r="AP154" s="154"/>
      <c r="AQ154" s="154"/>
      <c r="AR154" s="152"/>
      <c r="AS154" s="154"/>
      <c r="AT154" s="154"/>
      <c r="AU154" s="152"/>
      <c r="AV154" s="154"/>
      <c r="AW154" s="154"/>
      <c r="AX154" s="152"/>
      <c r="AY154" s="154"/>
      <c r="AZ154" s="154"/>
      <c r="BA154" s="152"/>
      <c r="BB154" s="154"/>
      <c r="BC154" s="154"/>
      <c r="BD154" s="152"/>
      <c r="BE154" s="154"/>
      <c r="BF154" s="154"/>
      <c r="BG154" s="152"/>
      <c r="BH154" s="154"/>
      <c r="BI154" s="154"/>
    </row>
    <row r="155" spans="1:61">
      <c r="A155" s="487"/>
      <c r="B155" s="488"/>
      <c r="C155" s="488"/>
      <c r="D155" s="489"/>
      <c r="E155" s="221"/>
      <c r="F155" s="152"/>
      <c r="G155" s="152"/>
      <c r="H155" s="152"/>
      <c r="I155" s="221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4"/>
      <c r="U155" s="154"/>
      <c r="V155" s="154"/>
      <c r="W155" s="154"/>
      <c r="X155" s="154"/>
      <c r="Y155" s="154"/>
      <c r="Z155" s="154"/>
      <c r="AA155" s="154"/>
      <c r="AB155" s="152"/>
      <c r="AC155" s="152"/>
      <c r="AD155" s="154"/>
      <c r="AE155" s="154"/>
      <c r="AF155" s="152"/>
      <c r="AG155" s="152"/>
      <c r="AH155" s="154"/>
      <c r="AI155" s="154"/>
      <c r="AJ155" s="152"/>
      <c r="AK155" s="152"/>
      <c r="AL155" s="154"/>
      <c r="AM155" s="154"/>
      <c r="AN155" s="152"/>
      <c r="AO155" s="152"/>
      <c r="AP155" s="154"/>
      <c r="AQ155" s="154"/>
      <c r="AR155" s="152"/>
      <c r="AS155" s="154"/>
      <c r="AT155" s="154"/>
      <c r="AU155" s="152"/>
      <c r="AV155" s="154"/>
      <c r="AW155" s="154"/>
      <c r="AX155" s="152"/>
      <c r="AY155" s="154"/>
      <c r="AZ155" s="154"/>
      <c r="BA155" s="152"/>
      <c r="BB155" s="154"/>
      <c r="BC155" s="154"/>
      <c r="BD155" s="152"/>
      <c r="BE155" s="154"/>
      <c r="BF155" s="154"/>
      <c r="BG155" s="152"/>
      <c r="BH155" s="154"/>
      <c r="BI155" s="154"/>
    </row>
    <row r="156" spans="1:61">
      <c r="A156" s="487"/>
      <c r="B156" s="488"/>
      <c r="C156" s="513" t="s">
        <v>244</v>
      </c>
      <c r="D156" s="489"/>
      <c r="E156" s="221"/>
      <c r="F156" s="152"/>
      <c r="G156" s="152"/>
      <c r="H156" s="152"/>
      <c r="I156" s="221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4"/>
      <c r="U156" s="154"/>
      <c r="V156" s="154"/>
      <c r="W156" s="154"/>
      <c r="X156" s="154"/>
      <c r="Y156" s="154"/>
      <c r="Z156" s="154"/>
      <c r="AA156" s="154"/>
      <c r="AB156" s="152"/>
      <c r="AC156" s="152"/>
      <c r="AD156" s="154"/>
      <c r="AE156" s="154"/>
      <c r="AF156" s="152"/>
      <c r="AG156" s="152"/>
      <c r="AH156" s="154"/>
      <c r="AI156" s="154"/>
      <c r="AJ156" s="152"/>
      <c r="AK156" s="152"/>
      <c r="AL156" s="154"/>
      <c r="AM156" s="154"/>
      <c r="AN156" s="152"/>
      <c r="AO156" s="152"/>
      <c r="AP156" s="154"/>
      <c r="AQ156" s="154"/>
      <c r="AR156" s="152"/>
      <c r="AS156" s="154"/>
      <c r="AT156" s="154"/>
      <c r="AU156" s="152"/>
      <c r="AV156" s="154"/>
      <c r="AW156" s="154"/>
      <c r="AX156" s="152"/>
      <c r="AY156" s="154"/>
      <c r="AZ156" s="154"/>
      <c r="BA156" s="152"/>
      <c r="BB156" s="154"/>
      <c r="BC156" s="154"/>
      <c r="BD156" s="152"/>
      <c r="BE156" s="154"/>
      <c r="BF156" s="154"/>
      <c r="BG156" s="152"/>
      <c r="BH156" s="154"/>
      <c r="BI156" s="154"/>
    </row>
    <row r="157" spans="1:61">
      <c r="A157" s="487"/>
      <c r="B157" s="488"/>
      <c r="C157" s="488"/>
      <c r="D157" s="489"/>
      <c r="E157" s="221"/>
      <c r="F157" s="152"/>
      <c r="G157" s="152"/>
      <c r="H157" s="152"/>
      <c r="I157" s="221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4"/>
      <c r="U157" s="154"/>
      <c r="V157" s="154"/>
      <c r="W157" s="154"/>
      <c r="X157" s="154"/>
      <c r="Y157" s="154"/>
      <c r="Z157" s="154"/>
      <c r="AA157" s="154"/>
      <c r="AB157" s="152"/>
      <c r="AC157" s="152"/>
      <c r="AD157" s="154"/>
      <c r="AE157" s="154"/>
      <c r="AF157" s="152"/>
      <c r="AG157" s="152"/>
      <c r="AH157" s="154"/>
      <c r="AI157" s="154"/>
      <c r="AJ157" s="152"/>
      <c r="AK157" s="152"/>
      <c r="AL157" s="154"/>
      <c r="AM157" s="154"/>
      <c r="AN157" s="152"/>
      <c r="AO157" s="152"/>
      <c r="AP157" s="154"/>
      <c r="AQ157" s="154"/>
      <c r="AR157" s="152"/>
      <c r="AS157" s="154"/>
      <c r="AT157" s="154"/>
      <c r="AU157" s="152"/>
      <c r="AV157" s="154"/>
      <c r="AW157" s="154"/>
      <c r="AX157" s="152"/>
      <c r="AY157" s="154"/>
      <c r="AZ157" s="154"/>
      <c r="BA157" s="152"/>
      <c r="BB157" s="154"/>
      <c r="BC157" s="154"/>
      <c r="BD157" s="152"/>
      <c r="BE157" s="154"/>
      <c r="BF157" s="154"/>
      <c r="BG157" s="152"/>
      <c r="BH157" s="154"/>
      <c r="BI157" s="154"/>
    </row>
    <row r="158" spans="1:61">
      <c r="A158" s="487"/>
      <c r="B158" s="488"/>
      <c r="C158" s="488"/>
      <c r="D158" s="489"/>
      <c r="E158" s="236" t="str">
        <f xml:space="preserve"> InpR!E$13</f>
        <v>Years for time value of money calculation</v>
      </c>
      <c r="F158" s="510">
        <f xml:space="preserve"> InpR!F$13</f>
        <v>0</v>
      </c>
      <c r="G158" s="206" t="str">
        <f xml:space="preserve"> InpR!G$13</f>
        <v>Years</v>
      </c>
      <c r="H158" s="494">
        <f xml:space="preserve"> InpR!H$13</f>
        <v>0</v>
      </c>
      <c r="I158" s="494">
        <f xml:space="preserve"> InpR!I$13</f>
        <v>0</v>
      </c>
      <c r="J158" s="510">
        <f xml:space="preserve"> InpR!J$13</f>
        <v>0</v>
      </c>
      <c r="K158" s="510">
        <f xml:space="preserve"> InpR!K$13</f>
        <v>5</v>
      </c>
      <c r="L158" s="510">
        <f xml:space="preserve"> InpR!L$13</f>
        <v>4</v>
      </c>
      <c r="M158" s="510">
        <f xml:space="preserve"> InpR!M$13</f>
        <v>3</v>
      </c>
      <c r="N158" s="510">
        <f xml:space="preserve"> InpR!N$13</f>
        <v>2</v>
      </c>
      <c r="O158" s="510">
        <f xml:space="preserve"> InpR!O$13</f>
        <v>1</v>
      </c>
      <c r="P158" s="510">
        <f xml:space="preserve"> InpR!P$13</f>
        <v>0</v>
      </c>
      <c r="Q158" s="510">
        <f xml:space="preserve"> InpR!Q$13</f>
        <v>0</v>
      </c>
      <c r="R158" s="510">
        <f xml:space="preserve"> InpR!R$13</f>
        <v>0</v>
      </c>
      <c r="S158" s="510">
        <f xml:space="preserve"> InpR!S$13</f>
        <v>0</v>
      </c>
      <c r="T158" s="512">
        <f xml:space="preserve"> InpR!T$13</f>
        <v>0</v>
      </c>
      <c r="U158" s="512">
        <f xml:space="preserve"> InpR!U$13</f>
        <v>0</v>
      </c>
      <c r="V158" s="512">
        <f xml:space="preserve"> InpR!V$13</f>
        <v>0</v>
      </c>
      <c r="W158" s="512">
        <f xml:space="preserve"> InpR!W$13</f>
        <v>0</v>
      </c>
      <c r="X158" s="512">
        <f xml:space="preserve"> InpR!X$13</f>
        <v>0</v>
      </c>
      <c r="Y158" s="512">
        <f xml:space="preserve"> InpR!Y$13</f>
        <v>0</v>
      </c>
      <c r="Z158" s="512">
        <f xml:space="preserve"> InpR!Z$13</f>
        <v>0</v>
      </c>
      <c r="AA158" s="512">
        <f xml:space="preserve"> InpR!AA$13</f>
        <v>0</v>
      </c>
      <c r="AB158" s="510">
        <f xml:space="preserve"> InpR!AB$13</f>
        <v>0</v>
      </c>
      <c r="AC158" s="510">
        <f xml:space="preserve"> InpR!AC$13</f>
        <v>0</v>
      </c>
      <c r="AD158" s="512">
        <f xml:space="preserve"> InpR!AD$13</f>
        <v>0</v>
      </c>
      <c r="AE158" s="512">
        <f xml:space="preserve"> InpR!AE$13</f>
        <v>0</v>
      </c>
      <c r="AF158" s="510">
        <f xml:space="preserve"> InpR!AF$13</f>
        <v>0</v>
      </c>
      <c r="AG158" s="510">
        <f xml:space="preserve"> InpR!AG$13</f>
        <v>0</v>
      </c>
      <c r="AH158" s="512">
        <f xml:space="preserve"> InpR!AH$13</f>
        <v>0</v>
      </c>
      <c r="AI158" s="512">
        <f xml:space="preserve"> InpR!AI$13</f>
        <v>0</v>
      </c>
      <c r="AJ158" s="510">
        <f xml:space="preserve"> InpR!AJ$13</f>
        <v>0</v>
      </c>
      <c r="AK158" s="510">
        <f xml:space="preserve"> InpR!AK$13</f>
        <v>0</v>
      </c>
      <c r="AL158" s="512">
        <f xml:space="preserve"> InpR!AL$13</f>
        <v>0</v>
      </c>
      <c r="AM158" s="512">
        <f xml:space="preserve"> InpR!AM$13</f>
        <v>0</v>
      </c>
      <c r="AN158" s="510">
        <f xml:space="preserve"> InpR!AN$13</f>
        <v>0</v>
      </c>
      <c r="AO158" s="510">
        <f xml:space="preserve"> InpR!AO$13</f>
        <v>0</v>
      </c>
      <c r="AP158" s="512">
        <f xml:space="preserve"> InpR!AP$13</f>
        <v>0</v>
      </c>
      <c r="AQ158" s="512">
        <f xml:space="preserve"> InpR!AQ$13</f>
        <v>0</v>
      </c>
      <c r="AR158" s="510">
        <f xml:space="preserve"> InpR!AR$13</f>
        <v>0</v>
      </c>
      <c r="AS158" s="512">
        <f xml:space="preserve"> InpR!AS$13</f>
        <v>0</v>
      </c>
      <c r="AT158" s="512">
        <f xml:space="preserve"> InpR!AT$13</f>
        <v>0</v>
      </c>
      <c r="AU158" s="510">
        <f xml:space="preserve"> InpR!AU$13</f>
        <v>0</v>
      </c>
      <c r="AV158" s="512">
        <f xml:space="preserve"> InpR!AV$13</f>
        <v>0</v>
      </c>
      <c r="AW158" s="512">
        <f xml:space="preserve"> InpR!AW$13</f>
        <v>0</v>
      </c>
      <c r="AX158" s="510">
        <f xml:space="preserve"> InpR!AX$13</f>
        <v>0</v>
      </c>
      <c r="AY158" s="512">
        <f xml:space="preserve"> InpR!AY$13</f>
        <v>0</v>
      </c>
      <c r="AZ158" s="512">
        <f xml:space="preserve"> InpR!AZ$13</f>
        <v>0</v>
      </c>
      <c r="BA158" s="510">
        <f xml:space="preserve"> InpR!BA$13</f>
        <v>0</v>
      </c>
      <c r="BB158" s="512">
        <f xml:space="preserve"> InpR!BB$13</f>
        <v>0</v>
      </c>
      <c r="BC158" s="512">
        <f xml:space="preserve"> InpR!BC$13</f>
        <v>0</v>
      </c>
      <c r="BD158" s="510">
        <f xml:space="preserve"> InpR!BD$13</f>
        <v>0</v>
      </c>
      <c r="BE158" s="512">
        <f xml:space="preserve"> InpR!BE$13</f>
        <v>0</v>
      </c>
      <c r="BF158" s="512">
        <f xml:space="preserve"> InpR!BF$13</f>
        <v>0</v>
      </c>
      <c r="BG158" s="510">
        <f xml:space="preserve"> InpR!BG$13</f>
        <v>0</v>
      </c>
      <c r="BH158" s="512">
        <f xml:space="preserve"> InpR!BH$13</f>
        <v>0</v>
      </c>
      <c r="BI158" s="512">
        <f xml:space="preserve"> InpR!BI$13</f>
        <v>0</v>
      </c>
    </row>
    <row r="159" spans="1:61">
      <c r="A159" s="221"/>
      <c r="B159" s="221"/>
      <c r="C159" s="221"/>
      <c r="D159" s="221"/>
      <c r="E159" s="221" t="str">
        <f t="shared" ref="E159:AJ159" si="60" xml:space="preserve"> E$150</f>
        <v>Export incentive for export 2 to be paid at PR24 (2017-18 FYA CPIH deflated)</v>
      </c>
      <c r="F159" s="221">
        <f t="shared" si="60"/>
        <v>0</v>
      </c>
      <c r="G159" s="221" t="str">
        <f t="shared" si="60"/>
        <v>£m</v>
      </c>
      <c r="H159" s="221">
        <f t="shared" si="60"/>
        <v>0</v>
      </c>
      <c r="I159" s="221">
        <f t="shared" si="60"/>
        <v>0</v>
      </c>
      <c r="J159" s="221">
        <f t="shared" si="60"/>
        <v>0</v>
      </c>
      <c r="K159" s="221">
        <f t="shared" si="60"/>
        <v>0</v>
      </c>
      <c r="L159" s="221">
        <f t="shared" si="60"/>
        <v>0</v>
      </c>
      <c r="M159" s="221">
        <f t="shared" si="60"/>
        <v>0</v>
      </c>
      <c r="N159" s="221">
        <f t="shared" si="60"/>
        <v>0</v>
      </c>
      <c r="O159" s="221">
        <f t="shared" si="60"/>
        <v>0</v>
      </c>
      <c r="P159" s="221">
        <f t="shared" si="60"/>
        <v>0</v>
      </c>
      <c r="Q159" s="221">
        <f t="shared" si="60"/>
        <v>0</v>
      </c>
      <c r="R159" s="221">
        <f t="shared" si="60"/>
        <v>0</v>
      </c>
      <c r="S159" s="221">
        <f t="shared" si="60"/>
        <v>0</v>
      </c>
      <c r="T159" s="221">
        <f t="shared" si="60"/>
        <v>0</v>
      </c>
      <c r="U159" s="221">
        <f t="shared" si="60"/>
        <v>0</v>
      </c>
      <c r="V159" s="221">
        <f t="shared" si="60"/>
        <v>0</v>
      </c>
      <c r="W159" s="221">
        <f t="shared" si="60"/>
        <v>0</v>
      </c>
      <c r="X159" s="221">
        <f t="shared" si="60"/>
        <v>0</v>
      </c>
      <c r="Y159" s="221">
        <f t="shared" si="60"/>
        <v>0</v>
      </c>
      <c r="Z159" s="221">
        <f t="shared" si="60"/>
        <v>0</v>
      </c>
      <c r="AA159" s="221">
        <f t="shared" si="60"/>
        <v>0</v>
      </c>
      <c r="AB159" s="221">
        <f t="shared" si="60"/>
        <v>0</v>
      </c>
      <c r="AC159" s="221">
        <f t="shared" si="60"/>
        <v>0</v>
      </c>
      <c r="AD159" s="221">
        <f t="shared" si="60"/>
        <v>0</v>
      </c>
      <c r="AE159" s="221">
        <f t="shared" si="60"/>
        <v>0</v>
      </c>
      <c r="AF159" s="221">
        <f t="shared" si="60"/>
        <v>0</v>
      </c>
      <c r="AG159" s="221">
        <f t="shared" si="60"/>
        <v>0</v>
      </c>
      <c r="AH159" s="221">
        <f t="shared" si="60"/>
        <v>0</v>
      </c>
      <c r="AI159" s="221">
        <f t="shared" si="60"/>
        <v>0</v>
      </c>
      <c r="AJ159" s="221">
        <f t="shared" si="60"/>
        <v>0</v>
      </c>
      <c r="AK159" s="221">
        <f t="shared" ref="AK159:BI159" si="61" xml:space="preserve"> AK$150</f>
        <v>0</v>
      </c>
      <c r="AL159" s="221">
        <f t="shared" si="61"/>
        <v>0</v>
      </c>
      <c r="AM159" s="221">
        <f t="shared" si="61"/>
        <v>0</v>
      </c>
      <c r="AN159" s="221">
        <f t="shared" si="61"/>
        <v>0</v>
      </c>
      <c r="AO159" s="221">
        <f t="shared" si="61"/>
        <v>0</v>
      </c>
      <c r="AP159" s="221">
        <f t="shared" si="61"/>
        <v>0</v>
      </c>
      <c r="AQ159" s="221">
        <f t="shared" si="61"/>
        <v>0</v>
      </c>
      <c r="AR159" s="221">
        <f t="shared" si="61"/>
        <v>0</v>
      </c>
      <c r="AS159" s="221">
        <f t="shared" si="61"/>
        <v>0</v>
      </c>
      <c r="AT159" s="221">
        <f t="shared" si="61"/>
        <v>0</v>
      </c>
      <c r="AU159" s="221">
        <f t="shared" si="61"/>
        <v>0</v>
      </c>
      <c r="AV159" s="221">
        <f t="shared" si="61"/>
        <v>0</v>
      </c>
      <c r="AW159" s="221">
        <f t="shared" si="61"/>
        <v>0</v>
      </c>
      <c r="AX159" s="221">
        <f t="shared" si="61"/>
        <v>0</v>
      </c>
      <c r="AY159" s="221">
        <f t="shared" si="61"/>
        <v>0</v>
      </c>
      <c r="AZ159" s="221">
        <f t="shared" si="61"/>
        <v>0</v>
      </c>
      <c r="BA159" s="221">
        <f t="shared" si="61"/>
        <v>0</v>
      </c>
      <c r="BB159" s="221">
        <f t="shared" si="61"/>
        <v>0</v>
      </c>
      <c r="BC159" s="221">
        <f t="shared" si="61"/>
        <v>0</v>
      </c>
      <c r="BD159" s="221">
        <f t="shared" si="61"/>
        <v>0</v>
      </c>
      <c r="BE159" s="221">
        <f t="shared" si="61"/>
        <v>0</v>
      </c>
      <c r="BF159" s="221">
        <f t="shared" si="61"/>
        <v>0</v>
      </c>
      <c r="BG159" s="221">
        <f t="shared" si="61"/>
        <v>0</v>
      </c>
      <c r="BH159" s="221">
        <f t="shared" si="61"/>
        <v>0</v>
      </c>
      <c r="BI159" s="221">
        <f t="shared" si="61"/>
        <v>0</v>
      </c>
    </row>
    <row r="160" spans="1:61">
      <c r="A160" s="487"/>
      <c r="B160" s="488"/>
      <c r="C160" s="488"/>
      <c r="D160" s="489"/>
      <c r="E160" s="236" t="str">
        <f xml:space="preserve"> InpR!E$21</f>
        <v>Discount rate</v>
      </c>
      <c r="F160" s="509">
        <f xml:space="preserve"> InpR!F$21</f>
        <v>0</v>
      </c>
      <c r="G160" s="206" t="str">
        <f xml:space="preserve"> InpR!G$21</f>
        <v>%</v>
      </c>
      <c r="H160" s="510">
        <f xml:space="preserve"> InpR!H$21</f>
        <v>0</v>
      </c>
      <c r="I160" s="511">
        <f xml:space="preserve"> InpR!I$21</f>
        <v>0</v>
      </c>
      <c r="J160" s="510">
        <f xml:space="preserve"> InpR!J$21</f>
        <v>0</v>
      </c>
      <c r="K160" s="510">
        <f xml:space="preserve"> InpR!K$21</f>
        <v>0</v>
      </c>
      <c r="L160" s="510">
        <f xml:space="preserve"> InpR!L$21</f>
        <v>0</v>
      </c>
      <c r="M160" s="510">
        <f xml:space="preserve"> InpR!M$21</f>
        <v>0</v>
      </c>
      <c r="N160" s="510">
        <f xml:space="preserve"> InpR!N$21</f>
        <v>0</v>
      </c>
      <c r="O160" s="510">
        <f xml:space="preserve"> InpR!O$21</f>
        <v>0</v>
      </c>
      <c r="P160" s="510">
        <f xml:space="preserve"> InpR!P$21</f>
        <v>0</v>
      </c>
      <c r="Q160" s="510">
        <f xml:space="preserve"> InpR!Q$21</f>
        <v>0</v>
      </c>
      <c r="R160" s="510">
        <f xml:space="preserve"> InpR!R$21</f>
        <v>0</v>
      </c>
      <c r="S160" s="510">
        <f xml:space="preserve"> InpR!S$21</f>
        <v>0</v>
      </c>
      <c r="T160" s="512">
        <f xml:space="preserve"> InpR!T$21</f>
        <v>0</v>
      </c>
      <c r="U160" s="512">
        <f xml:space="preserve"> InpR!U$21</f>
        <v>0</v>
      </c>
      <c r="V160" s="512">
        <f xml:space="preserve"> InpR!V$21</f>
        <v>0</v>
      </c>
      <c r="W160" s="512">
        <f xml:space="preserve"> InpR!W$21</f>
        <v>0</v>
      </c>
      <c r="X160" s="512">
        <f xml:space="preserve"> InpR!X$21</f>
        <v>0</v>
      </c>
      <c r="Y160" s="512">
        <f xml:space="preserve"> InpR!Y$21</f>
        <v>0</v>
      </c>
      <c r="Z160" s="512">
        <f xml:space="preserve"> InpR!Z$21</f>
        <v>0</v>
      </c>
      <c r="AA160" s="512">
        <f xml:space="preserve"> InpR!AA$21</f>
        <v>0</v>
      </c>
      <c r="AB160" s="510">
        <f xml:space="preserve"> InpR!AB$21</f>
        <v>0</v>
      </c>
      <c r="AC160" s="510">
        <f xml:space="preserve"> InpR!AC$21</f>
        <v>0</v>
      </c>
      <c r="AD160" s="512">
        <f xml:space="preserve"> InpR!AD$21</f>
        <v>0</v>
      </c>
      <c r="AE160" s="512">
        <f xml:space="preserve"> InpR!AE$21</f>
        <v>0</v>
      </c>
      <c r="AF160" s="510">
        <f xml:space="preserve"> InpR!AF$21</f>
        <v>0</v>
      </c>
      <c r="AG160" s="510">
        <f xml:space="preserve"> InpR!AG$21</f>
        <v>0</v>
      </c>
      <c r="AH160" s="512">
        <f xml:space="preserve"> InpR!AH$21</f>
        <v>0</v>
      </c>
      <c r="AI160" s="512">
        <f xml:space="preserve"> InpR!AI$21</f>
        <v>0</v>
      </c>
      <c r="AJ160" s="510">
        <f xml:space="preserve"> InpR!AJ$21</f>
        <v>0</v>
      </c>
      <c r="AK160" s="510">
        <f xml:space="preserve"> InpR!AK$21</f>
        <v>0</v>
      </c>
      <c r="AL160" s="512">
        <f xml:space="preserve"> InpR!AL$21</f>
        <v>0</v>
      </c>
      <c r="AM160" s="512">
        <f xml:space="preserve"> InpR!AM$21</f>
        <v>0</v>
      </c>
      <c r="AN160" s="510">
        <f xml:space="preserve"> InpR!AN$21</f>
        <v>0</v>
      </c>
      <c r="AO160" s="510">
        <f xml:space="preserve"> InpR!AO$21</f>
        <v>0</v>
      </c>
      <c r="AP160" s="512">
        <f xml:space="preserve"> InpR!AP$21</f>
        <v>0</v>
      </c>
      <c r="AQ160" s="512">
        <f xml:space="preserve"> InpR!AQ$21</f>
        <v>0</v>
      </c>
      <c r="AR160" s="510">
        <f xml:space="preserve"> InpR!AR$21</f>
        <v>0</v>
      </c>
      <c r="AS160" s="512">
        <f xml:space="preserve"> InpR!AS$21</f>
        <v>0</v>
      </c>
      <c r="AT160" s="512">
        <f xml:space="preserve"> InpR!AT$21</f>
        <v>0</v>
      </c>
      <c r="AU160" s="510">
        <f xml:space="preserve"> InpR!AU$21</f>
        <v>0</v>
      </c>
      <c r="AV160" s="512">
        <f xml:space="preserve"> InpR!AV$21</f>
        <v>0</v>
      </c>
      <c r="AW160" s="512">
        <f xml:space="preserve"> InpR!AW$21</f>
        <v>0</v>
      </c>
      <c r="AX160" s="510">
        <f xml:space="preserve"> InpR!AX$21</f>
        <v>0</v>
      </c>
      <c r="AY160" s="512">
        <f xml:space="preserve"> InpR!AY$21</f>
        <v>0</v>
      </c>
      <c r="AZ160" s="512">
        <f xml:space="preserve"> InpR!AZ$21</f>
        <v>0</v>
      </c>
      <c r="BA160" s="510">
        <f xml:space="preserve"> InpR!BA$21</f>
        <v>0</v>
      </c>
      <c r="BB160" s="512">
        <f xml:space="preserve"> InpR!BB$21</f>
        <v>0</v>
      </c>
      <c r="BC160" s="512">
        <f xml:space="preserve"> InpR!BC$21</f>
        <v>0</v>
      </c>
      <c r="BD160" s="510">
        <f xml:space="preserve"> InpR!BD$21</f>
        <v>0</v>
      </c>
      <c r="BE160" s="512">
        <f xml:space="preserve"> InpR!BE$21</f>
        <v>0</v>
      </c>
      <c r="BF160" s="512">
        <f xml:space="preserve"> InpR!BF$21</f>
        <v>0</v>
      </c>
      <c r="BG160" s="510">
        <f xml:space="preserve"> InpR!BG$21</f>
        <v>0</v>
      </c>
      <c r="BH160" s="512">
        <f xml:space="preserve"> InpR!BH$21</f>
        <v>0</v>
      </c>
      <c r="BI160" s="512">
        <f xml:space="preserve"> InpR!BI$21</f>
        <v>0</v>
      </c>
    </row>
    <row r="161" spans="1:61">
      <c r="A161" s="487"/>
      <c r="B161" s="488"/>
      <c r="C161" s="488"/>
      <c r="D161" s="489"/>
      <c r="E161" s="221" t="s">
        <v>264</v>
      </c>
      <c r="F161" s="152">
        <f xml:space="preserve"> F159 * ( 1 + F160 ) ^ L158</f>
        <v>0</v>
      </c>
      <c r="G161" s="152" t="s">
        <v>100</v>
      </c>
      <c r="H161" s="152"/>
      <c r="I161" s="221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4"/>
      <c r="U161" s="154"/>
      <c r="V161" s="154"/>
      <c r="W161" s="154"/>
      <c r="X161" s="154"/>
      <c r="Y161" s="154"/>
      <c r="Z161" s="154"/>
      <c r="AA161" s="154"/>
      <c r="AB161" s="152"/>
      <c r="AC161" s="152"/>
      <c r="AD161" s="154"/>
      <c r="AE161" s="154"/>
      <c r="AF161" s="152"/>
      <c r="AG161" s="152"/>
      <c r="AH161" s="154"/>
      <c r="AI161" s="154"/>
      <c r="AJ161" s="152"/>
      <c r="AK161" s="152"/>
      <c r="AL161" s="154"/>
      <c r="AM161" s="154"/>
      <c r="AN161" s="152"/>
      <c r="AO161" s="152"/>
      <c r="AP161" s="154"/>
      <c r="AQ161" s="154"/>
      <c r="AR161" s="152"/>
      <c r="AS161" s="154"/>
      <c r="AT161" s="154"/>
      <c r="AU161" s="152"/>
      <c r="AV161" s="154"/>
      <c r="AW161" s="154"/>
      <c r="AX161" s="152"/>
      <c r="AY161" s="154"/>
      <c r="AZ161" s="154"/>
      <c r="BA161" s="152"/>
      <c r="BB161" s="154"/>
      <c r="BC161" s="154"/>
      <c r="BD161" s="152"/>
      <c r="BE161" s="154"/>
      <c r="BF161" s="154"/>
      <c r="BG161" s="152"/>
      <c r="BH161" s="154"/>
      <c r="BI161" s="154"/>
    </row>
    <row r="162" spans="1:61">
      <c r="A162" s="487"/>
      <c r="B162" s="488"/>
      <c r="C162" s="488"/>
      <c r="D162" s="489"/>
      <c r="E162" s="221"/>
      <c r="F162" s="152"/>
      <c r="G162" s="152"/>
      <c r="H162" s="152"/>
      <c r="I162" s="221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4"/>
      <c r="U162" s="154"/>
      <c r="V162" s="154"/>
      <c r="W162" s="154"/>
      <c r="X162" s="154"/>
      <c r="Y162" s="154"/>
      <c r="Z162" s="154"/>
      <c r="AA162" s="154"/>
      <c r="AB162" s="152"/>
      <c r="AC162" s="152"/>
      <c r="AD162" s="154"/>
      <c r="AE162" s="154"/>
      <c r="AF162" s="152"/>
      <c r="AG162" s="152"/>
      <c r="AH162" s="154"/>
      <c r="AI162" s="154"/>
      <c r="AJ162" s="152"/>
      <c r="AK162" s="152"/>
      <c r="AL162" s="154"/>
      <c r="AM162" s="154"/>
      <c r="AN162" s="152"/>
      <c r="AO162" s="152"/>
      <c r="AP162" s="154"/>
      <c r="AQ162" s="154"/>
      <c r="AR162" s="152"/>
      <c r="AS162" s="154"/>
      <c r="AT162" s="154"/>
      <c r="AU162" s="152"/>
      <c r="AV162" s="154"/>
      <c r="AW162" s="154"/>
      <c r="AX162" s="152"/>
      <c r="AY162" s="154"/>
      <c r="AZ162" s="154"/>
      <c r="BA162" s="152"/>
      <c r="BB162" s="154"/>
      <c r="BC162" s="154"/>
      <c r="BD162" s="152"/>
      <c r="BE162" s="154"/>
      <c r="BF162" s="154"/>
      <c r="BG162" s="152"/>
      <c r="BH162" s="154"/>
      <c r="BI162" s="154"/>
    </row>
    <row r="163" spans="1:61">
      <c r="A163" s="487"/>
      <c r="B163" s="488"/>
      <c r="C163" s="488"/>
      <c r="D163" s="489"/>
      <c r="E163" s="236" t="str">
        <f xml:space="preserve"> InpR!E$13</f>
        <v>Years for time value of money calculation</v>
      </c>
      <c r="F163" s="510">
        <f xml:space="preserve"> InpR!F$13</f>
        <v>0</v>
      </c>
      <c r="G163" s="206" t="str">
        <f xml:space="preserve"> InpR!G$13</f>
        <v>Years</v>
      </c>
      <c r="H163" s="494">
        <f xml:space="preserve"> InpR!H$13</f>
        <v>0</v>
      </c>
      <c r="I163" s="494">
        <f xml:space="preserve"> InpR!I$13</f>
        <v>0</v>
      </c>
      <c r="J163" s="510">
        <f xml:space="preserve"> InpR!J$13</f>
        <v>0</v>
      </c>
      <c r="K163" s="510">
        <f xml:space="preserve"> InpR!K$13</f>
        <v>5</v>
      </c>
      <c r="L163" s="510">
        <f xml:space="preserve"> InpR!L$13</f>
        <v>4</v>
      </c>
      <c r="M163" s="510">
        <f xml:space="preserve"> InpR!M$13</f>
        <v>3</v>
      </c>
      <c r="N163" s="510">
        <f xml:space="preserve"> InpR!N$13</f>
        <v>2</v>
      </c>
      <c r="O163" s="510">
        <f xml:space="preserve"> InpR!O$13</f>
        <v>1</v>
      </c>
      <c r="P163" s="510">
        <f xml:space="preserve"> InpR!P$13</f>
        <v>0</v>
      </c>
      <c r="Q163" s="510">
        <f xml:space="preserve"> InpR!Q$13</f>
        <v>0</v>
      </c>
      <c r="R163" s="510">
        <f xml:space="preserve"> InpR!R$13</f>
        <v>0</v>
      </c>
      <c r="S163" s="510">
        <f xml:space="preserve"> InpR!S$13</f>
        <v>0</v>
      </c>
      <c r="T163" s="512">
        <f xml:space="preserve"> InpR!T$13</f>
        <v>0</v>
      </c>
      <c r="U163" s="512">
        <f xml:space="preserve"> InpR!U$13</f>
        <v>0</v>
      </c>
      <c r="V163" s="512">
        <f xml:space="preserve"> InpR!V$13</f>
        <v>0</v>
      </c>
      <c r="W163" s="512">
        <f xml:space="preserve"> InpR!W$13</f>
        <v>0</v>
      </c>
      <c r="X163" s="512">
        <f xml:space="preserve"> InpR!X$13</f>
        <v>0</v>
      </c>
      <c r="Y163" s="512">
        <f xml:space="preserve"> InpR!Y$13</f>
        <v>0</v>
      </c>
      <c r="Z163" s="512">
        <f xml:space="preserve"> InpR!Z$13</f>
        <v>0</v>
      </c>
      <c r="AA163" s="512">
        <f xml:space="preserve"> InpR!AA$13</f>
        <v>0</v>
      </c>
      <c r="AB163" s="510">
        <f xml:space="preserve"> InpR!AB$13</f>
        <v>0</v>
      </c>
      <c r="AC163" s="510">
        <f xml:space="preserve"> InpR!AC$13</f>
        <v>0</v>
      </c>
      <c r="AD163" s="512">
        <f xml:space="preserve"> InpR!AD$13</f>
        <v>0</v>
      </c>
      <c r="AE163" s="512">
        <f xml:space="preserve"> InpR!AE$13</f>
        <v>0</v>
      </c>
      <c r="AF163" s="510">
        <f xml:space="preserve"> InpR!AF$13</f>
        <v>0</v>
      </c>
      <c r="AG163" s="510">
        <f xml:space="preserve"> InpR!AG$13</f>
        <v>0</v>
      </c>
      <c r="AH163" s="512">
        <f xml:space="preserve"> InpR!AH$13</f>
        <v>0</v>
      </c>
      <c r="AI163" s="512">
        <f xml:space="preserve"> InpR!AI$13</f>
        <v>0</v>
      </c>
      <c r="AJ163" s="510">
        <f xml:space="preserve"> InpR!AJ$13</f>
        <v>0</v>
      </c>
      <c r="AK163" s="510">
        <f xml:space="preserve"> InpR!AK$13</f>
        <v>0</v>
      </c>
      <c r="AL163" s="512">
        <f xml:space="preserve"> InpR!AL$13</f>
        <v>0</v>
      </c>
      <c r="AM163" s="512">
        <f xml:space="preserve"> InpR!AM$13</f>
        <v>0</v>
      </c>
      <c r="AN163" s="510">
        <f xml:space="preserve"> InpR!AN$13</f>
        <v>0</v>
      </c>
      <c r="AO163" s="510">
        <f xml:space="preserve"> InpR!AO$13</f>
        <v>0</v>
      </c>
      <c r="AP163" s="512">
        <f xml:space="preserve"> InpR!AP$13</f>
        <v>0</v>
      </c>
      <c r="AQ163" s="512">
        <f xml:space="preserve"> InpR!AQ$13</f>
        <v>0</v>
      </c>
      <c r="AR163" s="510">
        <f xml:space="preserve"> InpR!AR$13</f>
        <v>0</v>
      </c>
      <c r="AS163" s="512">
        <f xml:space="preserve"> InpR!AS$13</f>
        <v>0</v>
      </c>
      <c r="AT163" s="512">
        <f xml:space="preserve"> InpR!AT$13</f>
        <v>0</v>
      </c>
      <c r="AU163" s="510">
        <f xml:space="preserve"> InpR!AU$13</f>
        <v>0</v>
      </c>
      <c r="AV163" s="512">
        <f xml:space="preserve"> InpR!AV$13</f>
        <v>0</v>
      </c>
      <c r="AW163" s="512">
        <f xml:space="preserve"> InpR!AW$13</f>
        <v>0</v>
      </c>
      <c r="AX163" s="510">
        <f xml:space="preserve"> InpR!AX$13</f>
        <v>0</v>
      </c>
      <c r="AY163" s="512">
        <f xml:space="preserve"> InpR!AY$13</f>
        <v>0</v>
      </c>
      <c r="AZ163" s="512">
        <f xml:space="preserve"> InpR!AZ$13</f>
        <v>0</v>
      </c>
      <c r="BA163" s="510">
        <f xml:space="preserve"> InpR!BA$13</f>
        <v>0</v>
      </c>
      <c r="BB163" s="512">
        <f xml:space="preserve"> InpR!BB$13</f>
        <v>0</v>
      </c>
      <c r="BC163" s="512">
        <f xml:space="preserve"> InpR!BC$13</f>
        <v>0</v>
      </c>
      <c r="BD163" s="510">
        <f xml:space="preserve"> InpR!BD$13</f>
        <v>0</v>
      </c>
      <c r="BE163" s="512">
        <f xml:space="preserve"> InpR!BE$13</f>
        <v>0</v>
      </c>
      <c r="BF163" s="512">
        <f xml:space="preserve"> InpR!BF$13</f>
        <v>0</v>
      </c>
      <c r="BG163" s="510">
        <f xml:space="preserve"> InpR!BG$13</f>
        <v>0</v>
      </c>
      <c r="BH163" s="512">
        <f xml:space="preserve"> InpR!BH$13</f>
        <v>0</v>
      </c>
      <c r="BI163" s="512">
        <f xml:space="preserve"> InpR!BI$13</f>
        <v>0</v>
      </c>
    </row>
    <row r="164" spans="1:61">
      <c r="A164" s="221"/>
      <c r="B164" s="221"/>
      <c r="C164" s="221"/>
      <c r="D164" s="221"/>
      <c r="E164" s="221" t="str">
        <f t="shared" ref="E164:AJ164" si="62" xml:space="preserve"> E$154</f>
        <v>Export incentive for export 2 to be paid after PR24 (2017-18 FYA CPIH deflated)</v>
      </c>
      <c r="F164" s="221">
        <f t="shared" si="62"/>
        <v>0</v>
      </c>
      <c r="G164" s="221" t="str">
        <f t="shared" si="62"/>
        <v>£m</v>
      </c>
      <c r="H164" s="221">
        <f t="shared" si="62"/>
        <v>0</v>
      </c>
      <c r="I164" s="221">
        <f t="shared" si="62"/>
        <v>0</v>
      </c>
      <c r="J164" s="221">
        <f t="shared" si="62"/>
        <v>0</v>
      </c>
      <c r="K164" s="221">
        <f t="shared" si="62"/>
        <v>0</v>
      </c>
      <c r="L164" s="221">
        <f t="shared" si="62"/>
        <v>0</v>
      </c>
      <c r="M164" s="221">
        <f t="shared" si="62"/>
        <v>0</v>
      </c>
      <c r="N164" s="221">
        <f t="shared" si="62"/>
        <v>0</v>
      </c>
      <c r="O164" s="221">
        <f t="shared" si="62"/>
        <v>0</v>
      </c>
      <c r="P164" s="221">
        <f t="shared" si="62"/>
        <v>0</v>
      </c>
      <c r="Q164" s="221">
        <f t="shared" si="62"/>
        <v>0</v>
      </c>
      <c r="R164" s="221">
        <f t="shared" si="62"/>
        <v>0</v>
      </c>
      <c r="S164" s="221">
        <f t="shared" si="62"/>
        <v>0</v>
      </c>
      <c r="T164" s="221">
        <f t="shared" si="62"/>
        <v>0</v>
      </c>
      <c r="U164" s="221">
        <f t="shared" si="62"/>
        <v>0</v>
      </c>
      <c r="V164" s="221">
        <f t="shared" si="62"/>
        <v>0</v>
      </c>
      <c r="W164" s="221">
        <f t="shared" si="62"/>
        <v>0</v>
      </c>
      <c r="X164" s="221">
        <f t="shared" si="62"/>
        <v>0</v>
      </c>
      <c r="Y164" s="221">
        <f t="shared" si="62"/>
        <v>0</v>
      </c>
      <c r="Z164" s="221">
        <f t="shared" si="62"/>
        <v>0</v>
      </c>
      <c r="AA164" s="221">
        <f t="shared" si="62"/>
        <v>0</v>
      </c>
      <c r="AB164" s="221">
        <f t="shared" si="62"/>
        <v>0</v>
      </c>
      <c r="AC164" s="221">
        <f t="shared" si="62"/>
        <v>0</v>
      </c>
      <c r="AD164" s="221">
        <f t="shared" si="62"/>
        <v>0</v>
      </c>
      <c r="AE164" s="221">
        <f t="shared" si="62"/>
        <v>0</v>
      </c>
      <c r="AF164" s="221">
        <f t="shared" si="62"/>
        <v>0</v>
      </c>
      <c r="AG164" s="221">
        <f t="shared" si="62"/>
        <v>0</v>
      </c>
      <c r="AH164" s="221">
        <f t="shared" si="62"/>
        <v>0</v>
      </c>
      <c r="AI164" s="221">
        <f t="shared" si="62"/>
        <v>0</v>
      </c>
      <c r="AJ164" s="221">
        <f t="shared" si="62"/>
        <v>0</v>
      </c>
      <c r="AK164" s="221">
        <f t="shared" ref="AK164:BI164" si="63" xml:space="preserve"> AK$154</f>
        <v>0</v>
      </c>
      <c r="AL164" s="221">
        <f t="shared" si="63"/>
        <v>0</v>
      </c>
      <c r="AM164" s="221">
        <f t="shared" si="63"/>
        <v>0</v>
      </c>
      <c r="AN164" s="221">
        <f t="shared" si="63"/>
        <v>0</v>
      </c>
      <c r="AO164" s="221">
        <f t="shared" si="63"/>
        <v>0</v>
      </c>
      <c r="AP164" s="221">
        <f t="shared" si="63"/>
        <v>0</v>
      </c>
      <c r="AQ164" s="221">
        <f t="shared" si="63"/>
        <v>0</v>
      </c>
      <c r="AR164" s="221">
        <f t="shared" si="63"/>
        <v>0</v>
      </c>
      <c r="AS164" s="221">
        <f t="shared" si="63"/>
        <v>0</v>
      </c>
      <c r="AT164" s="221">
        <f t="shared" si="63"/>
        <v>0</v>
      </c>
      <c r="AU164" s="221">
        <f t="shared" si="63"/>
        <v>0</v>
      </c>
      <c r="AV164" s="221">
        <f t="shared" si="63"/>
        <v>0</v>
      </c>
      <c r="AW164" s="221">
        <f t="shared" si="63"/>
        <v>0</v>
      </c>
      <c r="AX164" s="221">
        <f t="shared" si="63"/>
        <v>0</v>
      </c>
      <c r="AY164" s="221">
        <f t="shared" si="63"/>
        <v>0</v>
      </c>
      <c r="AZ164" s="221">
        <f t="shared" si="63"/>
        <v>0</v>
      </c>
      <c r="BA164" s="221">
        <f t="shared" si="63"/>
        <v>0</v>
      </c>
      <c r="BB164" s="221">
        <f t="shared" si="63"/>
        <v>0</v>
      </c>
      <c r="BC164" s="221">
        <f t="shared" si="63"/>
        <v>0</v>
      </c>
      <c r="BD164" s="221">
        <f t="shared" si="63"/>
        <v>0</v>
      </c>
      <c r="BE164" s="221">
        <f t="shared" si="63"/>
        <v>0</v>
      </c>
      <c r="BF164" s="221">
        <f t="shared" si="63"/>
        <v>0</v>
      </c>
      <c r="BG164" s="221">
        <f t="shared" si="63"/>
        <v>0</v>
      </c>
      <c r="BH164" s="221">
        <f t="shared" si="63"/>
        <v>0</v>
      </c>
      <c r="BI164" s="221">
        <f t="shared" si="63"/>
        <v>0</v>
      </c>
    </row>
    <row r="165" spans="1:61">
      <c r="A165" s="487"/>
      <c r="B165" s="488"/>
      <c r="C165" s="488"/>
      <c r="D165" s="489"/>
      <c r="E165" s="236" t="str">
        <f xml:space="preserve"> InpR!E$21</f>
        <v>Discount rate</v>
      </c>
      <c r="F165" s="509">
        <f xml:space="preserve"> InpR!F$21</f>
        <v>0</v>
      </c>
      <c r="G165" s="206" t="str">
        <f xml:space="preserve"> InpR!G$21</f>
        <v>%</v>
      </c>
      <c r="H165" s="510">
        <f xml:space="preserve"> InpR!H$21</f>
        <v>0</v>
      </c>
      <c r="I165" s="511">
        <f xml:space="preserve"> InpR!I$21</f>
        <v>0</v>
      </c>
      <c r="J165" s="510">
        <f xml:space="preserve"> InpR!J$21</f>
        <v>0</v>
      </c>
      <c r="K165" s="510">
        <f xml:space="preserve"> InpR!K$21</f>
        <v>0</v>
      </c>
      <c r="L165" s="510">
        <f xml:space="preserve"> InpR!L$21</f>
        <v>0</v>
      </c>
      <c r="M165" s="510">
        <f xml:space="preserve"> InpR!M$21</f>
        <v>0</v>
      </c>
      <c r="N165" s="510">
        <f xml:space="preserve"> InpR!N$21</f>
        <v>0</v>
      </c>
      <c r="O165" s="510">
        <f xml:space="preserve"> InpR!O$21</f>
        <v>0</v>
      </c>
      <c r="P165" s="510">
        <f xml:space="preserve"> InpR!P$21</f>
        <v>0</v>
      </c>
      <c r="Q165" s="510">
        <f xml:space="preserve"> InpR!Q$21</f>
        <v>0</v>
      </c>
      <c r="R165" s="510">
        <f xml:space="preserve"> InpR!R$21</f>
        <v>0</v>
      </c>
      <c r="S165" s="510">
        <f xml:space="preserve"> InpR!S$21</f>
        <v>0</v>
      </c>
      <c r="T165" s="512">
        <f xml:space="preserve"> InpR!T$21</f>
        <v>0</v>
      </c>
      <c r="U165" s="512">
        <f xml:space="preserve"> InpR!U$21</f>
        <v>0</v>
      </c>
      <c r="V165" s="512">
        <f xml:space="preserve"> InpR!V$21</f>
        <v>0</v>
      </c>
      <c r="W165" s="512">
        <f xml:space="preserve"> InpR!W$21</f>
        <v>0</v>
      </c>
      <c r="X165" s="512">
        <f xml:space="preserve"> InpR!X$21</f>
        <v>0</v>
      </c>
      <c r="Y165" s="512">
        <f xml:space="preserve"> InpR!Y$21</f>
        <v>0</v>
      </c>
      <c r="Z165" s="512">
        <f xml:space="preserve"> InpR!Z$21</f>
        <v>0</v>
      </c>
      <c r="AA165" s="512">
        <f xml:space="preserve"> InpR!AA$21</f>
        <v>0</v>
      </c>
      <c r="AB165" s="510">
        <f xml:space="preserve"> InpR!AB$21</f>
        <v>0</v>
      </c>
      <c r="AC165" s="510">
        <f xml:space="preserve"> InpR!AC$21</f>
        <v>0</v>
      </c>
      <c r="AD165" s="512">
        <f xml:space="preserve"> InpR!AD$21</f>
        <v>0</v>
      </c>
      <c r="AE165" s="512">
        <f xml:space="preserve"> InpR!AE$21</f>
        <v>0</v>
      </c>
      <c r="AF165" s="510">
        <f xml:space="preserve"> InpR!AF$21</f>
        <v>0</v>
      </c>
      <c r="AG165" s="510">
        <f xml:space="preserve"> InpR!AG$21</f>
        <v>0</v>
      </c>
      <c r="AH165" s="512">
        <f xml:space="preserve"> InpR!AH$21</f>
        <v>0</v>
      </c>
      <c r="AI165" s="512">
        <f xml:space="preserve"> InpR!AI$21</f>
        <v>0</v>
      </c>
      <c r="AJ165" s="510">
        <f xml:space="preserve"> InpR!AJ$21</f>
        <v>0</v>
      </c>
      <c r="AK165" s="510">
        <f xml:space="preserve"> InpR!AK$21</f>
        <v>0</v>
      </c>
      <c r="AL165" s="512">
        <f xml:space="preserve"> InpR!AL$21</f>
        <v>0</v>
      </c>
      <c r="AM165" s="512">
        <f xml:space="preserve"> InpR!AM$21</f>
        <v>0</v>
      </c>
      <c r="AN165" s="510">
        <f xml:space="preserve"> InpR!AN$21</f>
        <v>0</v>
      </c>
      <c r="AO165" s="510">
        <f xml:space="preserve"> InpR!AO$21</f>
        <v>0</v>
      </c>
      <c r="AP165" s="512">
        <f xml:space="preserve"> InpR!AP$21</f>
        <v>0</v>
      </c>
      <c r="AQ165" s="512">
        <f xml:space="preserve"> InpR!AQ$21</f>
        <v>0</v>
      </c>
      <c r="AR165" s="510">
        <f xml:space="preserve"> InpR!AR$21</f>
        <v>0</v>
      </c>
      <c r="AS165" s="512">
        <f xml:space="preserve"> InpR!AS$21</f>
        <v>0</v>
      </c>
      <c r="AT165" s="512">
        <f xml:space="preserve"> InpR!AT$21</f>
        <v>0</v>
      </c>
      <c r="AU165" s="510">
        <f xml:space="preserve"> InpR!AU$21</f>
        <v>0</v>
      </c>
      <c r="AV165" s="512">
        <f xml:space="preserve"> InpR!AV$21</f>
        <v>0</v>
      </c>
      <c r="AW165" s="512">
        <f xml:space="preserve"> InpR!AW$21</f>
        <v>0</v>
      </c>
      <c r="AX165" s="510">
        <f xml:space="preserve"> InpR!AX$21</f>
        <v>0</v>
      </c>
      <c r="AY165" s="512">
        <f xml:space="preserve"> InpR!AY$21</f>
        <v>0</v>
      </c>
      <c r="AZ165" s="512">
        <f xml:space="preserve"> InpR!AZ$21</f>
        <v>0</v>
      </c>
      <c r="BA165" s="510">
        <f xml:space="preserve"> InpR!BA$21</f>
        <v>0</v>
      </c>
      <c r="BB165" s="512">
        <f xml:space="preserve"> InpR!BB$21</f>
        <v>0</v>
      </c>
      <c r="BC165" s="512">
        <f xml:space="preserve"> InpR!BC$21</f>
        <v>0</v>
      </c>
      <c r="BD165" s="510">
        <f xml:space="preserve"> InpR!BD$21</f>
        <v>0</v>
      </c>
      <c r="BE165" s="512">
        <f xml:space="preserve"> InpR!BE$21</f>
        <v>0</v>
      </c>
      <c r="BF165" s="512">
        <f xml:space="preserve"> InpR!BF$21</f>
        <v>0</v>
      </c>
      <c r="BG165" s="510">
        <f xml:space="preserve"> InpR!BG$21</f>
        <v>0</v>
      </c>
      <c r="BH165" s="512">
        <f xml:space="preserve"> InpR!BH$21</f>
        <v>0</v>
      </c>
      <c r="BI165" s="512">
        <f xml:space="preserve"> InpR!BI$21</f>
        <v>0</v>
      </c>
    </row>
    <row r="166" spans="1:61">
      <c r="A166" s="487"/>
      <c r="B166" s="488"/>
      <c r="C166" s="488"/>
      <c r="D166" s="489"/>
      <c r="E166" s="221" t="s">
        <v>265</v>
      </c>
      <c r="F166" s="152">
        <f xml:space="preserve"> F164 * ( 1 + F165 ) ^ L163</f>
        <v>0</v>
      </c>
      <c r="G166" s="152" t="s">
        <v>100</v>
      </c>
      <c r="H166" s="152"/>
      <c r="I166" s="221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4"/>
      <c r="U166" s="154"/>
      <c r="V166" s="154"/>
      <c r="W166" s="154"/>
      <c r="X166" s="154"/>
      <c r="Y166" s="154"/>
      <c r="Z166" s="154"/>
      <c r="AA166" s="154"/>
      <c r="AB166" s="152"/>
      <c r="AC166" s="152"/>
      <c r="AD166" s="154"/>
      <c r="AE166" s="154"/>
      <c r="AF166" s="152"/>
      <c r="AG166" s="152"/>
      <c r="AH166" s="154"/>
      <c r="AI166" s="154"/>
      <c r="AJ166" s="152"/>
      <c r="AK166" s="152"/>
      <c r="AL166" s="154"/>
      <c r="AM166" s="154"/>
      <c r="AN166" s="152"/>
      <c r="AO166" s="152"/>
      <c r="AP166" s="154"/>
      <c r="AQ166" s="154"/>
      <c r="AR166" s="152"/>
      <c r="AS166" s="154"/>
      <c r="AT166" s="154"/>
      <c r="AU166" s="152"/>
      <c r="AV166" s="154"/>
      <c r="AW166" s="154"/>
      <c r="AX166" s="152"/>
      <c r="AY166" s="154"/>
      <c r="AZ166" s="154"/>
      <c r="BA166" s="152"/>
      <c r="BB166" s="154"/>
      <c r="BC166" s="154"/>
      <c r="BD166" s="152"/>
      <c r="BE166" s="154"/>
      <c r="BF166" s="154"/>
      <c r="BG166" s="152"/>
      <c r="BH166" s="154"/>
      <c r="BI166" s="154"/>
    </row>
    <row r="167" spans="1:61">
      <c r="A167" s="487"/>
      <c r="B167" s="488"/>
      <c r="C167" s="488"/>
      <c r="D167" s="489"/>
      <c r="E167" s="221"/>
      <c r="F167" s="152"/>
      <c r="G167" s="152"/>
      <c r="H167" s="152"/>
      <c r="I167" s="221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4"/>
      <c r="U167" s="154"/>
      <c r="V167" s="154"/>
      <c r="W167" s="154"/>
      <c r="X167" s="154"/>
      <c r="Y167" s="154"/>
      <c r="Z167" s="154"/>
      <c r="AA167" s="154"/>
      <c r="AB167" s="152"/>
      <c r="AC167" s="152"/>
      <c r="AD167" s="154"/>
      <c r="AE167" s="154"/>
      <c r="AF167" s="152"/>
      <c r="AG167" s="152"/>
      <c r="AH167" s="154"/>
      <c r="AI167" s="154"/>
      <c r="AJ167" s="152"/>
      <c r="AK167" s="152"/>
      <c r="AL167" s="154"/>
      <c r="AM167" s="154"/>
      <c r="AN167" s="152"/>
      <c r="AO167" s="152"/>
      <c r="AP167" s="154"/>
      <c r="AQ167" s="154"/>
      <c r="AR167" s="152"/>
      <c r="AS167" s="154"/>
      <c r="AT167" s="154"/>
      <c r="AU167" s="152"/>
      <c r="AV167" s="154"/>
      <c r="AW167" s="154"/>
      <c r="AX167" s="152"/>
      <c r="AY167" s="154"/>
      <c r="AZ167" s="154"/>
      <c r="BA167" s="152"/>
      <c r="BB167" s="154"/>
      <c r="BC167" s="154"/>
      <c r="BD167" s="152"/>
      <c r="BE167" s="154"/>
      <c r="BF167" s="154"/>
      <c r="BG167" s="152"/>
      <c r="BH167" s="154"/>
      <c r="BI167" s="154"/>
    </row>
    <row r="168" spans="1:61">
      <c r="A168" s="450"/>
      <c r="B168" s="59"/>
      <c r="C168" s="513" t="s">
        <v>247</v>
      </c>
      <c r="D168" s="452"/>
      <c r="E168" s="459"/>
      <c r="F168" s="222"/>
      <c r="G168" s="459"/>
      <c r="H168" s="152"/>
      <c r="I168" s="221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4"/>
      <c r="U168" s="154"/>
      <c r="V168" s="154"/>
      <c r="W168" s="154"/>
      <c r="X168" s="154"/>
      <c r="Y168" s="154"/>
      <c r="Z168" s="154"/>
      <c r="AA168" s="154"/>
      <c r="AB168" s="152"/>
      <c r="AC168" s="152"/>
      <c r="AD168" s="154"/>
      <c r="AE168" s="154"/>
      <c r="AF168" s="152"/>
      <c r="AG168" s="152"/>
      <c r="AH168" s="154"/>
      <c r="AI168" s="154"/>
      <c r="AJ168" s="152"/>
      <c r="AK168" s="152"/>
      <c r="AL168" s="154"/>
      <c r="AM168" s="154"/>
      <c r="AN168" s="152"/>
      <c r="AO168" s="152"/>
      <c r="AP168" s="154"/>
      <c r="AQ168" s="154"/>
      <c r="AR168" s="152"/>
      <c r="AS168" s="154"/>
      <c r="AT168" s="154"/>
      <c r="AU168" s="152"/>
      <c r="AV168" s="154"/>
      <c r="AW168" s="154"/>
      <c r="AX168" s="152"/>
      <c r="AY168" s="154"/>
      <c r="AZ168" s="154"/>
      <c r="BA168" s="152"/>
      <c r="BB168" s="154"/>
      <c r="BC168" s="154"/>
      <c r="BD168" s="152"/>
      <c r="BE168" s="154"/>
      <c r="BF168" s="154"/>
      <c r="BG168" s="152"/>
      <c r="BH168" s="154"/>
      <c r="BI168" s="154"/>
    </row>
    <row r="169" spans="1:61">
      <c r="A169" s="450"/>
      <c r="B169" s="59"/>
      <c r="C169" s="488"/>
      <c r="D169" s="452"/>
      <c r="E169" s="459"/>
      <c r="F169" s="222"/>
      <c r="G169" s="459"/>
      <c r="H169" s="152"/>
      <c r="I169" s="221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4"/>
      <c r="U169" s="154"/>
      <c r="V169" s="154"/>
      <c r="W169" s="154"/>
      <c r="X169" s="154"/>
      <c r="Y169" s="154"/>
      <c r="Z169" s="154"/>
      <c r="AA169" s="154"/>
      <c r="AB169" s="152"/>
      <c r="AC169" s="152"/>
      <c r="AD169" s="154"/>
      <c r="AE169" s="154"/>
      <c r="AF169" s="152"/>
      <c r="AG169" s="152"/>
      <c r="AH169" s="154"/>
      <c r="AI169" s="154"/>
      <c r="AJ169" s="152"/>
      <c r="AK169" s="152"/>
      <c r="AL169" s="154"/>
      <c r="AM169" s="154"/>
      <c r="AN169" s="152"/>
      <c r="AO169" s="152"/>
      <c r="AP169" s="154"/>
      <c r="AQ169" s="154"/>
      <c r="AR169" s="152"/>
      <c r="AS169" s="154"/>
      <c r="AT169" s="154"/>
      <c r="AU169" s="152"/>
      <c r="AV169" s="154"/>
      <c r="AW169" s="154"/>
      <c r="AX169" s="152"/>
      <c r="AY169" s="154"/>
      <c r="AZ169" s="154"/>
      <c r="BA169" s="152"/>
      <c r="BB169" s="154"/>
      <c r="BC169" s="154"/>
      <c r="BD169" s="152"/>
      <c r="BE169" s="154"/>
      <c r="BF169" s="154"/>
      <c r="BG169" s="152"/>
      <c r="BH169" s="154"/>
      <c r="BI169" s="154"/>
    </row>
    <row r="170" spans="1:61">
      <c r="A170" s="459"/>
      <c r="B170" s="460"/>
      <c r="C170" s="460"/>
      <c r="D170" s="461"/>
      <c r="E170" s="221" t="str">
        <f t="shared" ref="E170:AJ170" si="64" xml:space="preserve"> E$161</f>
        <v>Export incentive for export 2 to be paid at PR24 incl. financing adjustment (2017-18 FYA CPIH deflated)</v>
      </c>
      <c r="F170" s="221">
        <f t="shared" si="64"/>
        <v>0</v>
      </c>
      <c r="G170" s="221" t="str">
        <f t="shared" si="64"/>
        <v>£m</v>
      </c>
      <c r="H170" s="221">
        <f t="shared" si="64"/>
        <v>0</v>
      </c>
      <c r="I170" s="221">
        <f t="shared" si="64"/>
        <v>0</v>
      </c>
      <c r="J170" s="221">
        <f t="shared" si="64"/>
        <v>0</v>
      </c>
      <c r="K170" s="221">
        <f t="shared" si="64"/>
        <v>0</v>
      </c>
      <c r="L170" s="221">
        <f t="shared" si="64"/>
        <v>0</v>
      </c>
      <c r="M170" s="221">
        <f t="shared" si="64"/>
        <v>0</v>
      </c>
      <c r="N170" s="221">
        <f t="shared" si="64"/>
        <v>0</v>
      </c>
      <c r="O170" s="221">
        <f t="shared" si="64"/>
        <v>0</v>
      </c>
      <c r="P170" s="221">
        <f t="shared" si="64"/>
        <v>0</v>
      </c>
      <c r="Q170" s="221">
        <f t="shared" si="64"/>
        <v>0</v>
      </c>
      <c r="R170" s="221">
        <f t="shared" si="64"/>
        <v>0</v>
      </c>
      <c r="S170" s="221">
        <f t="shared" si="64"/>
        <v>0</v>
      </c>
      <c r="T170" s="221">
        <f t="shared" si="64"/>
        <v>0</v>
      </c>
      <c r="U170" s="221">
        <f t="shared" si="64"/>
        <v>0</v>
      </c>
      <c r="V170" s="221">
        <f t="shared" si="64"/>
        <v>0</v>
      </c>
      <c r="W170" s="221">
        <f t="shared" si="64"/>
        <v>0</v>
      </c>
      <c r="X170" s="221">
        <f t="shared" si="64"/>
        <v>0</v>
      </c>
      <c r="Y170" s="221">
        <f t="shared" si="64"/>
        <v>0</v>
      </c>
      <c r="Z170" s="221">
        <f t="shared" si="64"/>
        <v>0</v>
      </c>
      <c r="AA170" s="221">
        <f t="shared" si="64"/>
        <v>0</v>
      </c>
      <c r="AB170" s="221">
        <f t="shared" si="64"/>
        <v>0</v>
      </c>
      <c r="AC170" s="221">
        <f t="shared" si="64"/>
        <v>0</v>
      </c>
      <c r="AD170" s="221">
        <f t="shared" si="64"/>
        <v>0</v>
      </c>
      <c r="AE170" s="221">
        <f t="shared" si="64"/>
        <v>0</v>
      </c>
      <c r="AF170" s="221">
        <f t="shared" si="64"/>
        <v>0</v>
      </c>
      <c r="AG170" s="221">
        <f t="shared" si="64"/>
        <v>0</v>
      </c>
      <c r="AH170" s="221">
        <f t="shared" si="64"/>
        <v>0</v>
      </c>
      <c r="AI170" s="221">
        <f t="shared" si="64"/>
        <v>0</v>
      </c>
      <c r="AJ170" s="221">
        <f t="shared" si="64"/>
        <v>0</v>
      </c>
      <c r="AK170" s="221">
        <f t="shared" ref="AK170:BI170" si="65" xml:space="preserve"> AK$161</f>
        <v>0</v>
      </c>
      <c r="AL170" s="221">
        <f t="shared" si="65"/>
        <v>0</v>
      </c>
      <c r="AM170" s="221">
        <f t="shared" si="65"/>
        <v>0</v>
      </c>
      <c r="AN170" s="221">
        <f t="shared" si="65"/>
        <v>0</v>
      </c>
      <c r="AO170" s="221">
        <f t="shared" si="65"/>
        <v>0</v>
      </c>
      <c r="AP170" s="221">
        <f t="shared" si="65"/>
        <v>0</v>
      </c>
      <c r="AQ170" s="221">
        <f t="shared" si="65"/>
        <v>0</v>
      </c>
      <c r="AR170" s="221">
        <f t="shared" si="65"/>
        <v>0</v>
      </c>
      <c r="AS170" s="221">
        <f t="shared" si="65"/>
        <v>0</v>
      </c>
      <c r="AT170" s="221">
        <f t="shared" si="65"/>
        <v>0</v>
      </c>
      <c r="AU170" s="221">
        <f t="shared" si="65"/>
        <v>0</v>
      </c>
      <c r="AV170" s="221">
        <f t="shared" si="65"/>
        <v>0</v>
      </c>
      <c r="AW170" s="221">
        <f t="shared" si="65"/>
        <v>0</v>
      </c>
      <c r="AX170" s="221">
        <f t="shared" si="65"/>
        <v>0</v>
      </c>
      <c r="AY170" s="221">
        <f t="shared" si="65"/>
        <v>0</v>
      </c>
      <c r="AZ170" s="221">
        <f t="shared" si="65"/>
        <v>0</v>
      </c>
      <c r="BA170" s="221">
        <f t="shared" si="65"/>
        <v>0</v>
      </c>
      <c r="BB170" s="221">
        <f t="shared" si="65"/>
        <v>0</v>
      </c>
      <c r="BC170" s="221">
        <f t="shared" si="65"/>
        <v>0</v>
      </c>
      <c r="BD170" s="221">
        <f t="shared" si="65"/>
        <v>0</v>
      </c>
      <c r="BE170" s="221">
        <f t="shared" si="65"/>
        <v>0</v>
      </c>
      <c r="BF170" s="221">
        <f t="shared" si="65"/>
        <v>0</v>
      </c>
      <c r="BG170" s="221">
        <f t="shared" si="65"/>
        <v>0</v>
      </c>
      <c r="BH170" s="221">
        <f t="shared" si="65"/>
        <v>0</v>
      </c>
      <c r="BI170" s="221">
        <f t="shared" si="65"/>
        <v>0</v>
      </c>
    </row>
    <row r="171" spans="1:61">
      <c r="A171" s="457"/>
      <c r="B171" s="451"/>
      <c r="C171" s="451"/>
      <c r="D171" s="458"/>
      <c r="E171" s="226" t="str">
        <f xml:space="preserve"> InpR!E$50</f>
        <v>Proportion of the incentive allocated to the water resources control for export 2</v>
      </c>
      <c r="F171" s="217">
        <f xml:space="preserve"> InpR!F$50</f>
        <v>0</v>
      </c>
      <c r="G171" s="226" t="str">
        <f xml:space="preserve"> InpR!G$50</f>
        <v>%</v>
      </c>
      <c r="H171" s="226">
        <f xml:space="preserve"> InpR!H$50</f>
        <v>0</v>
      </c>
      <c r="I171" s="226">
        <f xml:space="preserve"> InpR!I$50</f>
        <v>0</v>
      </c>
      <c r="J171" s="226">
        <f xml:space="preserve"> InpR!J$50</f>
        <v>0</v>
      </c>
      <c r="K171" s="226">
        <f xml:space="preserve"> InpR!K$50</f>
        <v>0</v>
      </c>
      <c r="L171" s="226">
        <f xml:space="preserve"> InpR!L$50</f>
        <v>0</v>
      </c>
      <c r="M171" s="226">
        <f xml:space="preserve"> InpR!M$50</f>
        <v>0</v>
      </c>
      <c r="N171" s="226">
        <f xml:space="preserve"> InpR!N$50</f>
        <v>0</v>
      </c>
      <c r="O171" s="226">
        <f xml:space="preserve"> InpR!O$50</f>
        <v>0</v>
      </c>
      <c r="P171" s="226">
        <f xml:space="preserve"> InpR!P$50</f>
        <v>0</v>
      </c>
      <c r="Q171" s="226">
        <f xml:space="preserve"> InpR!Q$50</f>
        <v>0</v>
      </c>
      <c r="R171" s="226">
        <f xml:space="preserve"> InpR!R$50</f>
        <v>0</v>
      </c>
      <c r="S171" s="226">
        <f xml:space="preserve"> InpR!S$50</f>
        <v>0</v>
      </c>
      <c r="T171" s="226">
        <f xml:space="preserve"> InpR!T$50</f>
        <v>0</v>
      </c>
      <c r="U171" s="226">
        <f xml:space="preserve"> InpR!U$50</f>
        <v>0</v>
      </c>
      <c r="V171" s="226">
        <f xml:space="preserve"> InpR!V$50</f>
        <v>0</v>
      </c>
      <c r="W171" s="226">
        <f xml:space="preserve"> InpR!W$50</f>
        <v>0</v>
      </c>
      <c r="X171" s="226">
        <f xml:space="preserve"> InpR!X$50</f>
        <v>0</v>
      </c>
      <c r="Y171" s="226">
        <f xml:space="preserve"> InpR!Y$50</f>
        <v>0</v>
      </c>
      <c r="Z171" s="226">
        <f xml:space="preserve"> InpR!Z$50</f>
        <v>0</v>
      </c>
      <c r="AA171" s="226">
        <f xml:space="preserve"> InpR!AA$50</f>
        <v>0</v>
      </c>
      <c r="AB171" s="226">
        <f xml:space="preserve"> InpR!AB$50</f>
        <v>0</v>
      </c>
      <c r="AC171" s="226">
        <f xml:space="preserve"> InpR!AC$50</f>
        <v>0</v>
      </c>
      <c r="AD171" s="226">
        <f xml:space="preserve"> InpR!AD$50</f>
        <v>0</v>
      </c>
      <c r="AE171" s="226">
        <f xml:space="preserve"> InpR!AE$50</f>
        <v>0</v>
      </c>
      <c r="AF171" s="226">
        <f xml:space="preserve"> InpR!AF$50</f>
        <v>0</v>
      </c>
      <c r="AG171" s="226">
        <f xml:space="preserve"> InpR!AG$50</f>
        <v>0</v>
      </c>
      <c r="AH171" s="226">
        <f xml:space="preserve"> InpR!AH$50</f>
        <v>0</v>
      </c>
      <c r="AI171" s="226">
        <f xml:space="preserve"> InpR!AI$50</f>
        <v>0</v>
      </c>
      <c r="AJ171" s="226">
        <f xml:space="preserve"> InpR!AJ$50</f>
        <v>0</v>
      </c>
      <c r="AK171" s="226">
        <f xml:space="preserve"> InpR!AK$50</f>
        <v>0</v>
      </c>
      <c r="AL171" s="226">
        <f xml:space="preserve"> InpR!AL$50</f>
        <v>0</v>
      </c>
      <c r="AM171" s="226">
        <f xml:space="preserve"> InpR!AM$50</f>
        <v>0</v>
      </c>
      <c r="AN171" s="226">
        <f xml:space="preserve"> InpR!AN$50</f>
        <v>0</v>
      </c>
      <c r="AO171" s="226">
        <f xml:space="preserve"> InpR!AO$50</f>
        <v>0</v>
      </c>
      <c r="AP171" s="226">
        <f xml:space="preserve"> InpR!AP$50</f>
        <v>0</v>
      </c>
      <c r="AQ171" s="226">
        <f xml:space="preserve"> InpR!AQ$50</f>
        <v>0</v>
      </c>
      <c r="AR171" s="226">
        <f xml:space="preserve"> InpR!AR$50</f>
        <v>0</v>
      </c>
      <c r="AS171" s="226">
        <f xml:space="preserve"> InpR!AS$50</f>
        <v>0</v>
      </c>
      <c r="AT171" s="226">
        <f xml:space="preserve"> InpR!AT$50</f>
        <v>0</v>
      </c>
      <c r="AU171" s="226">
        <f xml:space="preserve"> InpR!AU$50</f>
        <v>0</v>
      </c>
      <c r="AV171" s="226">
        <f xml:space="preserve"> InpR!AV$50</f>
        <v>0</v>
      </c>
      <c r="AW171" s="226">
        <f xml:space="preserve"> InpR!AW$50</f>
        <v>0</v>
      </c>
      <c r="AX171" s="226">
        <f xml:space="preserve"> InpR!AX$50</f>
        <v>0</v>
      </c>
      <c r="AY171" s="226">
        <f xml:space="preserve"> InpR!AY$50</f>
        <v>0</v>
      </c>
      <c r="AZ171" s="226">
        <f xml:space="preserve"> InpR!AZ$50</f>
        <v>0</v>
      </c>
      <c r="BA171" s="226">
        <f xml:space="preserve"> InpR!BA$50</f>
        <v>0</v>
      </c>
      <c r="BB171" s="226">
        <f xml:space="preserve"> InpR!BB$50</f>
        <v>0</v>
      </c>
      <c r="BC171" s="226">
        <f xml:space="preserve"> InpR!BC$50</f>
        <v>0</v>
      </c>
      <c r="BD171" s="226">
        <f xml:space="preserve"> InpR!BD$50</f>
        <v>0</v>
      </c>
      <c r="BE171" s="226">
        <f xml:space="preserve"> InpR!BE$50</f>
        <v>0</v>
      </c>
      <c r="BF171" s="226">
        <f xml:space="preserve"> InpR!BF$50</f>
        <v>0</v>
      </c>
      <c r="BG171" s="226">
        <f xml:space="preserve"> InpR!BG$50</f>
        <v>0</v>
      </c>
      <c r="BH171" s="226">
        <f xml:space="preserve"> InpR!BH$50</f>
        <v>0</v>
      </c>
      <c r="BI171" s="226">
        <f xml:space="preserve"> InpR!BI$50</f>
        <v>0</v>
      </c>
    </row>
    <row r="172" spans="1:61">
      <c r="A172" s="450"/>
      <c r="B172" s="451"/>
      <c r="C172" s="451"/>
      <c r="D172" s="452"/>
      <c r="E172" s="221" t="s">
        <v>266</v>
      </c>
      <c r="F172" s="152">
        <f xml:space="preserve"> F170 * F171</f>
        <v>0</v>
      </c>
      <c r="G172" s="221" t="s">
        <v>100</v>
      </c>
      <c r="H172" s="152"/>
      <c r="I172" s="221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4"/>
      <c r="U172" s="154"/>
      <c r="V172" s="154"/>
      <c r="W172" s="154"/>
      <c r="X172" s="154"/>
      <c r="Y172" s="154"/>
      <c r="Z172" s="154"/>
      <c r="AA172" s="154"/>
      <c r="AB172" s="152"/>
      <c r="AC172" s="152"/>
      <c r="AD172" s="154"/>
      <c r="AE172" s="154"/>
      <c r="AF172" s="152"/>
      <c r="AG172" s="152"/>
      <c r="AH172" s="154"/>
      <c r="AI172" s="154"/>
      <c r="AJ172" s="152"/>
      <c r="AK172" s="152"/>
      <c r="AL172" s="154"/>
      <c r="AM172" s="154"/>
      <c r="AN172" s="152"/>
      <c r="AO172" s="152"/>
      <c r="AP172" s="154"/>
      <c r="AQ172" s="154"/>
      <c r="AR172" s="152"/>
      <c r="AS172" s="154"/>
      <c r="AT172" s="154"/>
      <c r="AU172" s="152"/>
      <c r="AV172" s="154"/>
      <c r="AW172" s="154"/>
      <c r="AX172" s="152"/>
      <c r="AY172" s="154"/>
      <c r="AZ172" s="154"/>
      <c r="BA172" s="152"/>
      <c r="BB172" s="154"/>
      <c r="BC172" s="154"/>
      <c r="BD172" s="152"/>
      <c r="BE172" s="154"/>
      <c r="BF172" s="154"/>
      <c r="BG172" s="152"/>
      <c r="BH172" s="154"/>
      <c r="BI172" s="154"/>
    </row>
    <row r="173" spans="1:61">
      <c r="A173" s="450"/>
      <c r="B173" s="451"/>
      <c r="C173" s="451"/>
      <c r="D173" s="452"/>
      <c r="E173" s="221"/>
      <c r="F173" s="152"/>
      <c r="G173" s="221"/>
      <c r="H173" s="152"/>
      <c r="I173" s="221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4"/>
      <c r="U173" s="154"/>
      <c r="V173" s="154"/>
      <c r="W173" s="154"/>
      <c r="X173" s="154"/>
      <c r="Y173" s="154"/>
      <c r="Z173" s="154"/>
      <c r="AA173" s="154"/>
      <c r="AB173" s="152"/>
      <c r="AC173" s="152"/>
      <c r="AD173" s="154"/>
      <c r="AE173" s="154"/>
      <c r="AF173" s="152"/>
      <c r="AG173" s="152"/>
      <c r="AH173" s="154"/>
      <c r="AI173" s="154"/>
      <c r="AJ173" s="152"/>
      <c r="AK173" s="152"/>
      <c r="AL173" s="154"/>
      <c r="AM173" s="154"/>
      <c r="AN173" s="152"/>
      <c r="AO173" s="152"/>
      <c r="AP173" s="154"/>
      <c r="AQ173" s="154"/>
      <c r="AR173" s="152"/>
      <c r="AS173" s="154"/>
      <c r="AT173" s="154"/>
      <c r="AU173" s="152"/>
      <c r="AV173" s="154"/>
      <c r="AW173" s="154"/>
      <c r="AX173" s="152"/>
      <c r="AY173" s="154"/>
      <c r="AZ173" s="154"/>
      <c r="BA173" s="152"/>
      <c r="BB173" s="154"/>
      <c r="BC173" s="154"/>
      <c r="BD173" s="152"/>
      <c r="BE173" s="154"/>
      <c r="BF173" s="154"/>
      <c r="BG173" s="152"/>
      <c r="BH173" s="154"/>
      <c r="BI173" s="154"/>
    </row>
    <row r="174" spans="1:61">
      <c r="A174" s="459"/>
      <c r="B174" s="460"/>
      <c r="C174" s="460"/>
      <c r="D174" s="461"/>
      <c r="E174" s="221" t="str">
        <f t="shared" ref="E174:AJ174" si="66" xml:space="preserve"> E$161</f>
        <v>Export incentive for export 2 to be paid at PR24 incl. financing adjustment (2017-18 FYA CPIH deflated)</v>
      </c>
      <c r="F174" s="221">
        <f t="shared" si="66"/>
        <v>0</v>
      </c>
      <c r="G174" s="221" t="str">
        <f t="shared" si="66"/>
        <v>£m</v>
      </c>
      <c r="H174" s="221">
        <f t="shared" si="66"/>
        <v>0</v>
      </c>
      <c r="I174" s="221">
        <f t="shared" si="66"/>
        <v>0</v>
      </c>
      <c r="J174" s="221">
        <f t="shared" si="66"/>
        <v>0</v>
      </c>
      <c r="K174" s="221">
        <f t="shared" si="66"/>
        <v>0</v>
      </c>
      <c r="L174" s="221">
        <f t="shared" si="66"/>
        <v>0</v>
      </c>
      <c r="M174" s="221">
        <f t="shared" si="66"/>
        <v>0</v>
      </c>
      <c r="N174" s="221">
        <f t="shared" si="66"/>
        <v>0</v>
      </c>
      <c r="O174" s="221">
        <f t="shared" si="66"/>
        <v>0</v>
      </c>
      <c r="P174" s="221">
        <f t="shared" si="66"/>
        <v>0</v>
      </c>
      <c r="Q174" s="221">
        <f t="shared" si="66"/>
        <v>0</v>
      </c>
      <c r="R174" s="221">
        <f t="shared" si="66"/>
        <v>0</v>
      </c>
      <c r="S174" s="221">
        <f t="shared" si="66"/>
        <v>0</v>
      </c>
      <c r="T174" s="221">
        <f t="shared" si="66"/>
        <v>0</v>
      </c>
      <c r="U174" s="221">
        <f t="shared" si="66"/>
        <v>0</v>
      </c>
      <c r="V174" s="221">
        <f t="shared" si="66"/>
        <v>0</v>
      </c>
      <c r="W174" s="221">
        <f t="shared" si="66"/>
        <v>0</v>
      </c>
      <c r="X174" s="221">
        <f t="shared" si="66"/>
        <v>0</v>
      </c>
      <c r="Y174" s="221">
        <f t="shared" si="66"/>
        <v>0</v>
      </c>
      <c r="Z174" s="221">
        <f t="shared" si="66"/>
        <v>0</v>
      </c>
      <c r="AA174" s="221">
        <f t="shared" si="66"/>
        <v>0</v>
      </c>
      <c r="AB174" s="221">
        <f t="shared" si="66"/>
        <v>0</v>
      </c>
      <c r="AC174" s="221">
        <f t="shared" si="66"/>
        <v>0</v>
      </c>
      <c r="AD174" s="221">
        <f t="shared" si="66"/>
        <v>0</v>
      </c>
      <c r="AE174" s="221">
        <f t="shared" si="66"/>
        <v>0</v>
      </c>
      <c r="AF174" s="221">
        <f t="shared" si="66"/>
        <v>0</v>
      </c>
      <c r="AG174" s="221">
        <f t="shared" si="66"/>
        <v>0</v>
      </c>
      <c r="AH174" s="221">
        <f t="shared" si="66"/>
        <v>0</v>
      </c>
      <c r="AI174" s="221">
        <f t="shared" si="66"/>
        <v>0</v>
      </c>
      <c r="AJ174" s="221">
        <f t="shared" si="66"/>
        <v>0</v>
      </c>
      <c r="AK174" s="221">
        <f t="shared" ref="AK174:BI174" si="67" xml:space="preserve"> AK$161</f>
        <v>0</v>
      </c>
      <c r="AL174" s="221">
        <f t="shared" si="67"/>
        <v>0</v>
      </c>
      <c r="AM174" s="221">
        <f t="shared" si="67"/>
        <v>0</v>
      </c>
      <c r="AN174" s="221">
        <f t="shared" si="67"/>
        <v>0</v>
      </c>
      <c r="AO174" s="221">
        <f t="shared" si="67"/>
        <v>0</v>
      </c>
      <c r="AP174" s="221">
        <f t="shared" si="67"/>
        <v>0</v>
      </c>
      <c r="AQ174" s="221">
        <f t="shared" si="67"/>
        <v>0</v>
      </c>
      <c r="AR174" s="221">
        <f t="shared" si="67"/>
        <v>0</v>
      </c>
      <c r="AS174" s="221">
        <f t="shared" si="67"/>
        <v>0</v>
      </c>
      <c r="AT174" s="221">
        <f t="shared" si="67"/>
        <v>0</v>
      </c>
      <c r="AU174" s="221">
        <f t="shared" si="67"/>
        <v>0</v>
      </c>
      <c r="AV174" s="221">
        <f t="shared" si="67"/>
        <v>0</v>
      </c>
      <c r="AW174" s="221">
        <f t="shared" si="67"/>
        <v>0</v>
      </c>
      <c r="AX174" s="221">
        <f t="shared" si="67"/>
        <v>0</v>
      </c>
      <c r="AY174" s="221">
        <f t="shared" si="67"/>
        <v>0</v>
      </c>
      <c r="AZ174" s="221">
        <f t="shared" si="67"/>
        <v>0</v>
      </c>
      <c r="BA174" s="221">
        <f t="shared" si="67"/>
        <v>0</v>
      </c>
      <c r="BB174" s="221">
        <f t="shared" si="67"/>
        <v>0</v>
      </c>
      <c r="BC174" s="221">
        <f t="shared" si="67"/>
        <v>0</v>
      </c>
      <c r="BD174" s="221">
        <f t="shared" si="67"/>
        <v>0</v>
      </c>
      <c r="BE174" s="221">
        <f t="shared" si="67"/>
        <v>0</v>
      </c>
      <c r="BF174" s="221">
        <f t="shared" si="67"/>
        <v>0</v>
      </c>
      <c r="BG174" s="221">
        <f t="shared" si="67"/>
        <v>0</v>
      </c>
      <c r="BH174" s="221">
        <f t="shared" si="67"/>
        <v>0</v>
      </c>
      <c r="BI174" s="221">
        <f t="shared" si="67"/>
        <v>0</v>
      </c>
    </row>
    <row r="175" spans="1:61">
      <c r="A175" s="457"/>
      <c r="B175" s="451"/>
      <c r="C175" s="451"/>
      <c r="D175" s="458"/>
      <c r="E175" s="226" t="str">
        <f xml:space="preserve"> InpR!E$50</f>
        <v>Proportion of the incentive allocated to the water resources control for export 2</v>
      </c>
      <c r="F175" s="217">
        <f xml:space="preserve"> InpR!F$50</f>
        <v>0</v>
      </c>
      <c r="G175" s="226" t="str">
        <f xml:space="preserve"> InpR!G$50</f>
        <v>%</v>
      </c>
      <c r="H175" s="226">
        <f xml:space="preserve"> InpR!H$50</f>
        <v>0</v>
      </c>
      <c r="I175" s="226">
        <f xml:space="preserve"> InpR!I$50</f>
        <v>0</v>
      </c>
      <c r="J175" s="226">
        <f xml:space="preserve"> InpR!J$50</f>
        <v>0</v>
      </c>
      <c r="K175" s="226">
        <f xml:space="preserve"> InpR!K$50</f>
        <v>0</v>
      </c>
      <c r="L175" s="226">
        <f xml:space="preserve"> InpR!L$50</f>
        <v>0</v>
      </c>
      <c r="M175" s="226">
        <f xml:space="preserve"> InpR!M$50</f>
        <v>0</v>
      </c>
      <c r="N175" s="226">
        <f xml:space="preserve"> InpR!N$50</f>
        <v>0</v>
      </c>
      <c r="O175" s="226">
        <f xml:space="preserve"> InpR!O$50</f>
        <v>0</v>
      </c>
      <c r="P175" s="226">
        <f xml:space="preserve"> InpR!P$50</f>
        <v>0</v>
      </c>
      <c r="Q175" s="226">
        <f xml:space="preserve"> InpR!Q$50</f>
        <v>0</v>
      </c>
      <c r="R175" s="226">
        <f xml:space="preserve"> InpR!R$50</f>
        <v>0</v>
      </c>
      <c r="S175" s="226">
        <f xml:space="preserve"> InpR!S$50</f>
        <v>0</v>
      </c>
      <c r="T175" s="226">
        <f xml:space="preserve"> InpR!T$50</f>
        <v>0</v>
      </c>
      <c r="U175" s="226">
        <f xml:space="preserve"> InpR!U$50</f>
        <v>0</v>
      </c>
      <c r="V175" s="226">
        <f xml:space="preserve"> InpR!V$50</f>
        <v>0</v>
      </c>
      <c r="W175" s="226">
        <f xml:space="preserve"> InpR!W$50</f>
        <v>0</v>
      </c>
      <c r="X175" s="226">
        <f xml:space="preserve"> InpR!X$50</f>
        <v>0</v>
      </c>
      <c r="Y175" s="226">
        <f xml:space="preserve"> InpR!Y$50</f>
        <v>0</v>
      </c>
      <c r="Z175" s="226">
        <f xml:space="preserve"> InpR!Z$50</f>
        <v>0</v>
      </c>
      <c r="AA175" s="226">
        <f xml:space="preserve"> InpR!AA$50</f>
        <v>0</v>
      </c>
      <c r="AB175" s="226">
        <f xml:space="preserve"> InpR!AB$50</f>
        <v>0</v>
      </c>
      <c r="AC175" s="226">
        <f xml:space="preserve"> InpR!AC$50</f>
        <v>0</v>
      </c>
      <c r="AD175" s="226">
        <f xml:space="preserve"> InpR!AD$50</f>
        <v>0</v>
      </c>
      <c r="AE175" s="226">
        <f xml:space="preserve"> InpR!AE$50</f>
        <v>0</v>
      </c>
      <c r="AF175" s="226">
        <f xml:space="preserve"> InpR!AF$50</f>
        <v>0</v>
      </c>
      <c r="AG175" s="226">
        <f xml:space="preserve"> InpR!AG$50</f>
        <v>0</v>
      </c>
      <c r="AH175" s="226">
        <f xml:space="preserve"> InpR!AH$50</f>
        <v>0</v>
      </c>
      <c r="AI175" s="226">
        <f xml:space="preserve"> InpR!AI$50</f>
        <v>0</v>
      </c>
      <c r="AJ175" s="226">
        <f xml:space="preserve"> InpR!AJ$50</f>
        <v>0</v>
      </c>
      <c r="AK175" s="226">
        <f xml:space="preserve"> InpR!AK$50</f>
        <v>0</v>
      </c>
      <c r="AL175" s="226">
        <f xml:space="preserve"> InpR!AL$50</f>
        <v>0</v>
      </c>
      <c r="AM175" s="226">
        <f xml:space="preserve"> InpR!AM$50</f>
        <v>0</v>
      </c>
      <c r="AN175" s="226">
        <f xml:space="preserve"> InpR!AN$50</f>
        <v>0</v>
      </c>
      <c r="AO175" s="226">
        <f xml:space="preserve"> InpR!AO$50</f>
        <v>0</v>
      </c>
      <c r="AP175" s="226">
        <f xml:space="preserve"> InpR!AP$50</f>
        <v>0</v>
      </c>
      <c r="AQ175" s="226">
        <f xml:space="preserve"> InpR!AQ$50</f>
        <v>0</v>
      </c>
      <c r="AR175" s="226">
        <f xml:space="preserve"> InpR!AR$50</f>
        <v>0</v>
      </c>
      <c r="AS175" s="226">
        <f xml:space="preserve"> InpR!AS$50</f>
        <v>0</v>
      </c>
      <c r="AT175" s="226">
        <f xml:space="preserve"> InpR!AT$50</f>
        <v>0</v>
      </c>
      <c r="AU175" s="226">
        <f xml:space="preserve"> InpR!AU$50</f>
        <v>0</v>
      </c>
      <c r="AV175" s="226">
        <f xml:space="preserve"> InpR!AV$50</f>
        <v>0</v>
      </c>
      <c r="AW175" s="226">
        <f xml:space="preserve"> InpR!AW$50</f>
        <v>0</v>
      </c>
      <c r="AX175" s="226">
        <f xml:space="preserve"> InpR!AX$50</f>
        <v>0</v>
      </c>
      <c r="AY175" s="226">
        <f xml:space="preserve"> InpR!AY$50</f>
        <v>0</v>
      </c>
      <c r="AZ175" s="226">
        <f xml:space="preserve"> InpR!AZ$50</f>
        <v>0</v>
      </c>
      <c r="BA175" s="226">
        <f xml:space="preserve"> InpR!BA$50</f>
        <v>0</v>
      </c>
      <c r="BB175" s="226">
        <f xml:space="preserve"> InpR!BB$50</f>
        <v>0</v>
      </c>
      <c r="BC175" s="226">
        <f xml:space="preserve"> InpR!BC$50</f>
        <v>0</v>
      </c>
      <c r="BD175" s="226">
        <f xml:space="preserve"> InpR!BD$50</f>
        <v>0</v>
      </c>
      <c r="BE175" s="226">
        <f xml:space="preserve"> InpR!BE$50</f>
        <v>0</v>
      </c>
      <c r="BF175" s="226">
        <f xml:space="preserve"> InpR!BF$50</f>
        <v>0</v>
      </c>
      <c r="BG175" s="226">
        <f xml:space="preserve"> InpR!BG$50</f>
        <v>0</v>
      </c>
      <c r="BH175" s="226">
        <f xml:space="preserve"> InpR!BH$50</f>
        <v>0</v>
      </c>
      <c r="BI175" s="226">
        <f xml:space="preserve"> InpR!BI$50</f>
        <v>0</v>
      </c>
    </row>
    <row r="176" spans="1:61">
      <c r="A176" s="450"/>
      <c r="B176" s="451"/>
      <c r="C176" s="451"/>
      <c r="D176" s="452"/>
      <c r="E176" s="221" t="s">
        <v>267</v>
      </c>
      <c r="F176" s="152">
        <f xml:space="preserve"> F174 * ( 1 - F175 )</f>
        <v>0</v>
      </c>
      <c r="G176" s="221" t="s">
        <v>100</v>
      </c>
      <c r="H176" s="152"/>
      <c r="I176" s="221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4"/>
      <c r="U176" s="154"/>
      <c r="V176" s="154"/>
      <c r="W176" s="154"/>
      <c r="X176" s="154"/>
      <c r="Y176" s="154"/>
      <c r="Z176" s="154"/>
      <c r="AA176" s="154"/>
      <c r="AB176" s="152"/>
      <c r="AC176" s="152"/>
      <c r="AD176" s="154"/>
      <c r="AE176" s="154"/>
      <c r="AF176" s="152"/>
      <c r="AG176" s="152"/>
      <c r="AH176" s="154"/>
      <c r="AI176" s="154"/>
      <c r="AJ176" s="152"/>
      <c r="AK176" s="152"/>
      <c r="AL176" s="154"/>
      <c r="AM176" s="154"/>
      <c r="AN176" s="152"/>
      <c r="AO176" s="152"/>
      <c r="AP176" s="154"/>
      <c r="AQ176" s="154"/>
      <c r="AR176" s="152"/>
      <c r="AS176" s="154"/>
      <c r="AT176" s="154"/>
      <c r="AU176" s="152"/>
      <c r="AV176" s="154"/>
      <c r="AW176" s="154"/>
      <c r="AX176" s="152"/>
      <c r="AY176" s="154"/>
      <c r="AZ176" s="154"/>
      <c r="BA176" s="152"/>
      <c r="BB176" s="154"/>
      <c r="BC176" s="154"/>
      <c r="BD176" s="152"/>
      <c r="BE176" s="154"/>
      <c r="BF176" s="154"/>
      <c r="BG176" s="152"/>
      <c r="BH176" s="154"/>
      <c r="BI176" s="154"/>
    </row>
    <row r="177" spans="1:61">
      <c r="A177" s="450"/>
      <c r="B177" s="451"/>
      <c r="C177" s="451"/>
      <c r="D177" s="452"/>
      <c r="E177" s="221"/>
      <c r="F177" s="152"/>
      <c r="G177" s="221"/>
      <c r="H177" s="152"/>
      <c r="I177" s="221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4"/>
      <c r="U177" s="154"/>
      <c r="V177" s="154"/>
      <c r="W177" s="154"/>
      <c r="X177" s="154"/>
      <c r="Y177" s="154"/>
      <c r="Z177" s="154"/>
      <c r="AA177" s="154"/>
      <c r="AB177" s="152"/>
      <c r="AC177" s="152"/>
      <c r="AD177" s="154"/>
      <c r="AE177" s="154"/>
      <c r="AF177" s="152"/>
      <c r="AG177" s="152"/>
      <c r="AH177" s="154"/>
      <c r="AI177" s="154"/>
      <c r="AJ177" s="152"/>
      <c r="AK177" s="152"/>
      <c r="AL177" s="154"/>
      <c r="AM177" s="154"/>
      <c r="AN177" s="152"/>
      <c r="AO177" s="152"/>
      <c r="AP177" s="154"/>
      <c r="AQ177" s="154"/>
      <c r="AR177" s="152"/>
      <c r="AS177" s="154"/>
      <c r="AT177" s="154"/>
      <c r="AU177" s="152"/>
      <c r="AV177" s="154"/>
      <c r="AW177" s="154"/>
      <c r="AX177" s="152"/>
      <c r="AY177" s="154"/>
      <c r="AZ177" s="154"/>
      <c r="BA177" s="152"/>
      <c r="BB177" s="154"/>
      <c r="BC177" s="154"/>
      <c r="BD177" s="152"/>
      <c r="BE177" s="154"/>
      <c r="BF177" s="154"/>
      <c r="BG177" s="152"/>
      <c r="BH177" s="154"/>
      <c r="BI177" s="154"/>
    </row>
    <row r="178" spans="1:61">
      <c r="A178" s="450"/>
      <c r="B178" s="451"/>
      <c r="C178" s="451"/>
      <c r="D178" s="452"/>
      <c r="E178" s="221" t="str">
        <f t="shared" ref="E178:AJ178" si="68" xml:space="preserve"> E$166</f>
        <v>Export incentive for export 2 to be paid after PR24 incl. financing adjustment (2017-18 FYA CPIH deflated)</v>
      </c>
      <c r="F178" s="221">
        <f t="shared" si="68"/>
        <v>0</v>
      </c>
      <c r="G178" s="221" t="str">
        <f t="shared" si="68"/>
        <v>£m</v>
      </c>
      <c r="H178" s="221">
        <f t="shared" si="68"/>
        <v>0</v>
      </c>
      <c r="I178" s="221">
        <f t="shared" si="68"/>
        <v>0</v>
      </c>
      <c r="J178" s="221">
        <f t="shared" si="68"/>
        <v>0</v>
      </c>
      <c r="K178" s="221">
        <f t="shared" si="68"/>
        <v>0</v>
      </c>
      <c r="L178" s="221">
        <f t="shared" si="68"/>
        <v>0</v>
      </c>
      <c r="M178" s="221">
        <f t="shared" si="68"/>
        <v>0</v>
      </c>
      <c r="N178" s="221">
        <f t="shared" si="68"/>
        <v>0</v>
      </c>
      <c r="O178" s="221">
        <f t="shared" si="68"/>
        <v>0</v>
      </c>
      <c r="P178" s="221">
        <f t="shared" si="68"/>
        <v>0</v>
      </c>
      <c r="Q178" s="221">
        <f t="shared" si="68"/>
        <v>0</v>
      </c>
      <c r="R178" s="221">
        <f t="shared" si="68"/>
        <v>0</v>
      </c>
      <c r="S178" s="221">
        <f t="shared" si="68"/>
        <v>0</v>
      </c>
      <c r="T178" s="221">
        <f t="shared" si="68"/>
        <v>0</v>
      </c>
      <c r="U178" s="221">
        <f t="shared" si="68"/>
        <v>0</v>
      </c>
      <c r="V178" s="221">
        <f t="shared" si="68"/>
        <v>0</v>
      </c>
      <c r="W178" s="221">
        <f t="shared" si="68"/>
        <v>0</v>
      </c>
      <c r="X178" s="221">
        <f t="shared" si="68"/>
        <v>0</v>
      </c>
      <c r="Y178" s="221">
        <f t="shared" si="68"/>
        <v>0</v>
      </c>
      <c r="Z178" s="221">
        <f t="shared" si="68"/>
        <v>0</v>
      </c>
      <c r="AA178" s="221">
        <f t="shared" si="68"/>
        <v>0</v>
      </c>
      <c r="AB178" s="221">
        <f t="shared" si="68"/>
        <v>0</v>
      </c>
      <c r="AC178" s="221">
        <f t="shared" si="68"/>
        <v>0</v>
      </c>
      <c r="AD178" s="221">
        <f t="shared" si="68"/>
        <v>0</v>
      </c>
      <c r="AE178" s="221">
        <f t="shared" si="68"/>
        <v>0</v>
      </c>
      <c r="AF178" s="221">
        <f t="shared" si="68"/>
        <v>0</v>
      </c>
      <c r="AG178" s="221">
        <f t="shared" si="68"/>
        <v>0</v>
      </c>
      <c r="AH178" s="221">
        <f t="shared" si="68"/>
        <v>0</v>
      </c>
      <c r="AI178" s="221">
        <f t="shared" si="68"/>
        <v>0</v>
      </c>
      <c r="AJ178" s="221">
        <f t="shared" si="68"/>
        <v>0</v>
      </c>
      <c r="AK178" s="221">
        <f t="shared" ref="AK178:BI178" si="69" xml:space="preserve"> AK$166</f>
        <v>0</v>
      </c>
      <c r="AL178" s="221">
        <f t="shared" si="69"/>
        <v>0</v>
      </c>
      <c r="AM178" s="221">
        <f t="shared" si="69"/>
        <v>0</v>
      </c>
      <c r="AN178" s="221">
        <f t="shared" si="69"/>
        <v>0</v>
      </c>
      <c r="AO178" s="221">
        <f t="shared" si="69"/>
        <v>0</v>
      </c>
      <c r="AP178" s="221">
        <f t="shared" si="69"/>
        <v>0</v>
      </c>
      <c r="AQ178" s="221">
        <f t="shared" si="69"/>
        <v>0</v>
      </c>
      <c r="AR178" s="221">
        <f t="shared" si="69"/>
        <v>0</v>
      </c>
      <c r="AS178" s="221">
        <f t="shared" si="69"/>
        <v>0</v>
      </c>
      <c r="AT178" s="221">
        <f t="shared" si="69"/>
        <v>0</v>
      </c>
      <c r="AU178" s="221">
        <f t="shared" si="69"/>
        <v>0</v>
      </c>
      <c r="AV178" s="221">
        <f t="shared" si="69"/>
        <v>0</v>
      </c>
      <c r="AW178" s="221">
        <f t="shared" si="69"/>
        <v>0</v>
      </c>
      <c r="AX178" s="221">
        <f t="shared" si="69"/>
        <v>0</v>
      </c>
      <c r="AY178" s="221">
        <f t="shared" si="69"/>
        <v>0</v>
      </c>
      <c r="AZ178" s="221">
        <f t="shared" si="69"/>
        <v>0</v>
      </c>
      <c r="BA178" s="221">
        <f t="shared" si="69"/>
        <v>0</v>
      </c>
      <c r="BB178" s="221">
        <f t="shared" si="69"/>
        <v>0</v>
      </c>
      <c r="BC178" s="221">
        <f t="shared" si="69"/>
        <v>0</v>
      </c>
      <c r="BD178" s="221">
        <f t="shared" si="69"/>
        <v>0</v>
      </c>
      <c r="BE178" s="221">
        <f t="shared" si="69"/>
        <v>0</v>
      </c>
      <c r="BF178" s="221">
        <f t="shared" si="69"/>
        <v>0</v>
      </c>
      <c r="BG178" s="221">
        <f t="shared" si="69"/>
        <v>0</v>
      </c>
      <c r="BH178" s="221">
        <f t="shared" si="69"/>
        <v>0</v>
      </c>
      <c r="BI178" s="221">
        <f t="shared" si="69"/>
        <v>0</v>
      </c>
    </row>
    <row r="179" spans="1:61">
      <c r="A179" s="457"/>
      <c r="B179" s="451"/>
      <c r="C179" s="451"/>
      <c r="D179" s="458"/>
      <c r="E179" s="226" t="str">
        <f xml:space="preserve"> InpR!E$50</f>
        <v>Proportion of the incentive allocated to the water resources control for export 2</v>
      </c>
      <c r="F179" s="217">
        <f xml:space="preserve"> InpR!F$50</f>
        <v>0</v>
      </c>
      <c r="G179" s="226" t="str">
        <f xml:space="preserve"> InpR!G$50</f>
        <v>%</v>
      </c>
      <c r="H179" s="226">
        <f xml:space="preserve"> InpR!H$50</f>
        <v>0</v>
      </c>
      <c r="I179" s="226">
        <f xml:space="preserve"> InpR!I$50</f>
        <v>0</v>
      </c>
      <c r="J179" s="226">
        <f xml:space="preserve"> InpR!J$50</f>
        <v>0</v>
      </c>
      <c r="K179" s="226">
        <f xml:space="preserve"> InpR!K$50</f>
        <v>0</v>
      </c>
      <c r="L179" s="226">
        <f xml:space="preserve"> InpR!L$50</f>
        <v>0</v>
      </c>
      <c r="M179" s="226">
        <f xml:space="preserve"> InpR!M$50</f>
        <v>0</v>
      </c>
      <c r="N179" s="226">
        <f xml:space="preserve"> InpR!N$50</f>
        <v>0</v>
      </c>
      <c r="O179" s="226">
        <f xml:space="preserve"> InpR!O$50</f>
        <v>0</v>
      </c>
      <c r="P179" s="226">
        <f xml:space="preserve"> InpR!P$50</f>
        <v>0</v>
      </c>
      <c r="Q179" s="226">
        <f xml:space="preserve"> InpR!Q$50</f>
        <v>0</v>
      </c>
      <c r="R179" s="226">
        <f xml:space="preserve"> InpR!R$50</f>
        <v>0</v>
      </c>
      <c r="S179" s="226">
        <f xml:space="preserve"> InpR!S$50</f>
        <v>0</v>
      </c>
      <c r="T179" s="226">
        <f xml:space="preserve"> InpR!T$50</f>
        <v>0</v>
      </c>
      <c r="U179" s="226">
        <f xml:space="preserve"> InpR!U$50</f>
        <v>0</v>
      </c>
      <c r="V179" s="226">
        <f xml:space="preserve"> InpR!V$50</f>
        <v>0</v>
      </c>
      <c r="W179" s="226">
        <f xml:space="preserve"> InpR!W$50</f>
        <v>0</v>
      </c>
      <c r="X179" s="226">
        <f xml:space="preserve"> InpR!X$50</f>
        <v>0</v>
      </c>
      <c r="Y179" s="226">
        <f xml:space="preserve"> InpR!Y$50</f>
        <v>0</v>
      </c>
      <c r="Z179" s="226">
        <f xml:space="preserve"> InpR!Z$50</f>
        <v>0</v>
      </c>
      <c r="AA179" s="226">
        <f xml:space="preserve"> InpR!AA$50</f>
        <v>0</v>
      </c>
      <c r="AB179" s="226">
        <f xml:space="preserve"> InpR!AB$50</f>
        <v>0</v>
      </c>
      <c r="AC179" s="226">
        <f xml:space="preserve"> InpR!AC$50</f>
        <v>0</v>
      </c>
      <c r="AD179" s="226">
        <f xml:space="preserve"> InpR!AD$50</f>
        <v>0</v>
      </c>
      <c r="AE179" s="226">
        <f xml:space="preserve"> InpR!AE$50</f>
        <v>0</v>
      </c>
      <c r="AF179" s="226">
        <f xml:space="preserve"> InpR!AF$50</f>
        <v>0</v>
      </c>
      <c r="AG179" s="226">
        <f xml:space="preserve"> InpR!AG$50</f>
        <v>0</v>
      </c>
      <c r="AH179" s="226">
        <f xml:space="preserve"> InpR!AH$50</f>
        <v>0</v>
      </c>
      <c r="AI179" s="226">
        <f xml:space="preserve"> InpR!AI$50</f>
        <v>0</v>
      </c>
      <c r="AJ179" s="226">
        <f xml:space="preserve"> InpR!AJ$50</f>
        <v>0</v>
      </c>
      <c r="AK179" s="226">
        <f xml:space="preserve"> InpR!AK$50</f>
        <v>0</v>
      </c>
      <c r="AL179" s="226">
        <f xml:space="preserve"> InpR!AL$50</f>
        <v>0</v>
      </c>
      <c r="AM179" s="226">
        <f xml:space="preserve"> InpR!AM$50</f>
        <v>0</v>
      </c>
      <c r="AN179" s="226">
        <f xml:space="preserve"> InpR!AN$50</f>
        <v>0</v>
      </c>
      <c r="AO179" s="226">
        <f xml:space="preserve"> InpR!AO$50</f>
        <v>0</v>
      </c>
      <c r="AP179" s="226">
        <f xml:space="preserve"> InpR!AP$50</f>
        <v>0</v>
      </c>
      <c r="AQ179" s="226">
        <f xml:space="preserve"> InpR!AQ$50</f>
        <v>0</v>
      </c>
      <c r="AR179" s="226">
        <f xml:space="preserve"> InpR!AR$50</f>
        <v>0</v>
      </c>
      <c r="AS179" s="226">
        <f xml:space="preserve"> InpR!AS$50</f>
        <v>0</v>
      </c>
      <c r="AT179" s="226">
        <f xml:space="preserve"> InpR!AT$50</f>
        <v>0</v>
      </c>
      <c r="AU179" s="226">
        <f xml:space="preserve"> InpR!AU$50</f>
        <v>0</v>
      </c>
      <c r="AV179" s="226">
        <f xml:space="preserve"> InpR!AV$50</f>
        <v>0</v>
      </c>
      <c r="AW179" s="226">
        <f xml:space="preserve"> InpR!AW$50</f>
        <v>0</v>
      </c>
      <c r="AX179" s="226">
        <f xml:space="preserve"> InpR!AX$50</f>
        <v>0</v>
      </c>
      <c r="AY179" s="226">
        <f xml:space="preserve"> InpR!AY$50</f>
        <v>0</v>
      </c>
      <c r="AZ179" s="226">
        <f xml:space="preserve"> InpR!AZ$50</f>
        <v>0</v>
      </c>
      <c r="BA179" s="226">
        <f xml:space="preserve"> InpR!BA$50</f>
        <v>0</v>
      </c>
      <c r="BB179" s="226">
        <f xml:space="preserve"> InpR!BB$50</f>
        <v>0</v>
      </c>
      <c r="BC179" s="226">
        <f xml:space="preserve"> InpR!BC$50</f>
        <v>0</v>
      </c>
      <c r="BD179" s="226">
        <f xml:space="preserve"> InpR!BD$50</f>
        <v>0</v>
      </c>
      <c r="BE179" s="226">
        <f xml:space="preserve"> InpR!BE$50</f>
        <v>0</v>
      </c>
      <c r="BF179" s="226">
        <f xml:space="preserve"> InpR!BF$50</f>
        <v>0</v>
      </c>
      <c r="BG179" s="226">
        <f xml:space="preserve"> InpR!BG$50</f>
        <v>0</v>
      </c>
      <c r="BH179" s="226">
        <f xml:space="preserve"> InpR!BH$50</f>
        <v>0</v>
      </c>
      <c r="BI179" s="226">
        <f xml:space="preserve"> InpR!BI$50</f>
        <v>0</v>
      </c>
    </row>
    <row r="180" spans="1:61">
      <c r="A180" s="457"/>
      <c r="B180" s="451"/>
      <c r="C180" s="451"/>
      <c r="D180" s="458"/>
      <c r="E180" s="221" t="s">
        <v>268</v>
      </c>
      <c r="F180" s="152">
        <f xml:space="preserve"> F178 * F179</f>
        <v>0</v>
      </c>
      <c r="G180" s="221" t="s">
        <v>100</v>
      </c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  <c r="BH180" s="226"/>
      <c r="BI180" s="226"/>
    </row>
    <row r="181" spans="1:61">
      <c r="A181" s="457"/>
      <c r="B181" s="451"/>
      <c r="C181" s="451"/>
      <c r="D181" s="458"/>
      <c r="E181" s="226"/>
      <c r="F181" s="217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  <c r="BG181" s="226"/>
      <c r="BH181" s="226"/>
      <c r="BI181" s="226"/>
    </row>
    <row r="182" spans="1:61">
      <c r="A182" s="450"/>
      <c r="B182" s="451"/>
      <c r="C182" s="451"/>
      <c r="D182" s="452"/>
      <c r="E182" s="221" t="str">
        <f t="shared" ref="E182:AJ182" si="70" xml:space="preserve"> E$166</f>
        <v>Export incentive for export 2 to be paid after PR24 incl. financing adjustment (2017-18 FYA CPIH deflated)</v>
      </c>
      <c r="F182" s="221">
        <f t="shared" si="70"/>
        <v>0</v>
      </c>
      <c r="G182" s="221" t="str">
        <f t="shared" si="70"/>
        <v>£m</v>
      </c>
      <c r="H182" s="221">
        <f t="shared" si="70"/>
        <v>0</v>
      </c>
      <c r="I182" s="221">
        <f t="shared" si="70"/>
        <v>0</v>
      </c>
      <c r="J182" s="221">
        <f t="shared" si="70"/>
        <v>0</v>
      </c>
      <c r="K182" s="221">
        <f t="shared" si="70"/>
        <v>0</v>
      </c>
      <c r="L182" s="221">
        <f t="shared" si="70"/>
        <v>0</v>
      </c>
      <c r="M182" s="221">
        <f t="shared" si="70"/>
        <v>0</v>
      </c>
      <c r="N182" s="221">
        <f t="shared" si="70"/>
        <v>0</v>
      </c>
      <c r="O182" s="221">
        <f t="shared" si="70"/>
        <v>0</v>
      </c>
      <c r="P182" s="221">
        <f t="shared" si="70"/>
        <v>0</v>
      </c>
      <c r="Q182" s="221">
        <f t="shared" si="70"/>
        <v>0</v>
      </c>
      <c r="R182" s="221">
        <f t="shared" si="70"/>
        <v>0</v>
      </c>
      <c r="S182" s="221">
        <f t="shared" si="70"/>
        <v>0</v>
      </c>
      <c r="T182" s="221">
        <f t="shared" si="70"/>
        <v>0</v>
      </c>
      <c r="U182" s="221">
        <f t="shared" si="70"/>
        <v>0</v>
      </c>
      <c r="V182" s="221">
        <f t="shared" si="70"/>
        <v>0</v>
      </c>
      <c r="W182" s="221">
        <f t="shared" si="70"/>
        <v>0</v>
      </c>
      <c r="X182" s="221">
        <f t="shared" si="70"/>
        <v>0</v>
      </c>
      <c r="Y182" s="221">
        <f t="shared" si="70"/>
        <v>0</v>
      </c>
      <c r="Z182" s="221">
        <f t="shared" si="70"/>
        <v>0</v>
      </c>
      <c r="AA182" s="221">
        <f t="shared" si="70"/>
        <v>0</v>
      </c>
      <c r="AB182" s="221">
        <f t="shared" si="70"/>
        <v>0</v>
      </c>
      <c r="AC182" s="221">
        <f t="shared" si="70"/>
        <v>0</v>
      </c>
      <c r="AD182" s="221">
        <f t="shared" si="70"/>
        <v>0</v>
      </c>
      <c r="AE182" s="221">
        <f t="shared" si="70"/>
        <v>0</v>
      </c>
      <c r="AF182" s="221">
        <f t="shared" si="70"/>
        <v>0</v>
      </c>
      <c r="AG182" s="221">
        <f t="shared" si="70"/>
        <v>0</v>
      </c>
      <c r="AH182" s="221">
        <f t="shared" si="70"/>
        <v>0</v>
      </c>
      <c r="AI182" s="221">
        <f t="shared" si="70"/>
        <v>0</v>
      </c>
      <c r="AJ182" s="221">
        <f t="shared" si="70"/>
        <v>0</v>
      </c>
      <c r="AK182" s="221">
        <f t="shared" ref="AK182:BI182" si="71" xml:space="preserve"> AK$166</f>
        <v>0</v>
      </c>
      <c r="AL182" s="221">
        <f t="shared" si="71"/>
        <v>0</v>
      </c>
      <c r="AM182" s="221">
        <f t="shared" si="71"/>
        <v>0</v>
      </c>
      <c r="AN182" s="221">
        <f t="shared" si="71"/>
        <v>0</v>
      </c>
      <c r="AO182" s="221">
        <f t="shared" si="71"/>
        <v>0</v>
      </c>
      <c r="AP182" s="221">
        <f t="shared" si="71"/>
        <v>0</v>
      </c>
      <c r="AQ182" s="221">
        <f t="shared" si="71"/>
        <v>0</v>
      </c>
      <c r="AR182" s="221">
        <f t="shared" si="71"/>
        <v>0</v>
      </c>
      <c r="AS182" s="221">
        <f t="shared" si="71"/>
        <v>0</v>
      </c>
      <c r="AT182" s="221">
        <f t="shared" si="71"/>
        <v>0</v>
      </c>
      <c r="AU182" s="221">
        <f t="shared" si="71"/>
        <v>0</v>
      </c>
      <c r="AV182" s="221">
        <f t="shared" si="71"/>
        <v>0</v>
      </c>
      <c r="AW182" s="221">
        <f t="shared" si="71"/>
        <v>0</v>
      </c>
      <c r="AX182" s="221">
        <f t="shared" si="71"/>
        <v>0</v>
      </c>
      <c r="AY182" s="221">
        <f t="shared" si="71"/>
        <v>0</v>
      </c>
      <c r="AZ182" s="221">
        <f t="shared" si="71"/>
        <v>0</v>
      </c>
      <c r="BA182" s="221">
        <f t="shared" si="71"/>
        <v>0</v>
      </c>
      <c r="BB182" s="221">
        <f t="shared" si="71"/>
        <v>0</v>
      </c>
      <c r="BC182" s="221">
        <f t="shared" si="71"/>
        <v>0</v>
      </c>
      <c r="BD182" s="221">
        <f t="shared" si="71"/>
        <v>0</v>
      </c>
      <c r="BE182" s="221">
        <f t="shared" si="71"/>
        <v>0</v>
      </c>
      <c r="BF182" s="221">
        <f t="shared" si="71"/>
        <v>0</v>
      </c>
      <c r="BG182" s="221">
        <f t="shared" si="71"/>
        <v>0</v>
      </c>
      <c r="BH182" s="221">
        <f t="shared" si="71"/>
        <v>0</v>
      </c>
      <c r="BI182" s="221">
        <f t="shared" si="71"/>
        <v>0</v>
      </c>
    </row>
    <row r="183" spans="1:61">
      <c r="A183" s="457"/>
      <c r="B183" s="451"/>
      <c r="C183" s="451"/>
      <c r="D183" s="458"/>
      <c r="E183" s="226" t="str">
        <f xml:space="preserve"> InpR!E$50</f>
        <v>Proportion of the incentive allocated to the water resources control for export 2</v>
      </c>
      <c r="F183" s="217">
        <f xml:space="preserve"> InpR!F$50</f>
        <v>0</v>
      </c>
      <c r="G183" s="226" t="str">
        <f xml:space="preserve"> InpR!G$50</f>
        <v>%</v>
      </c>
      <c r="H183" s="226">
        <f xml:space="preserve"> InpR!H$50</f>
        <v>0</v>
      </c>
      <c r="I183" s="226">
        <f xml:space="preserve"> InpR!I$50</f>
        <v>0</v>
      </c>
      <c r="J183" s="226">
        <f xml:space="preserve"> InpR!J$50</f>
        <v>0</v>
      </c>
      <c r="K183" s="226">
        <f xml:space="preserve"> InpR!K$50</f>
        <v>0</v>
      </c>
      <c r="L183" s="226">
        <f xml:space="preserve"> InpR!L$50</f>
        <v>0</v>
      </c>
      <c r="M183" s="226">
        <f xml:space="preserve"> InpR!M$50</f>
        <v>0</v>
      </c>
      <c r="N183" s="226">
        <f xml:space="preserve"> InpR!N$50</f>
        <v>0</v>
      </c>
      <c r="O183" s="226">
        <f xml:space="preserve"> InpR!O$50</f>
        <v>0</v>
      </c>
      <c r="P183" s="226">
        <f xml:space="preserve"> InpR!P$50</f>
        <v>0</v>
      </c>
      <c r="Q183" s="226">
        <f xml:space="preserve"> InpR!Q$50</f>
        <v>0</v>
      </c>
      <c r="R183" s="226">
        <f xml:space="preserve"> InpR!R$50</f>
        <v>0</v>
      </c>
      <c r="S183" s="226">
        <f xml:space="preserve"> InpR!S$50</f>
        <v>0</v>
      </c>
      <c r="T183" s="226">
        <f xml:space="preserve"> InpR!T$50</f>
        <v>0</v>
      </c>
      <c r="U183" s="226">
        <f xml:space="preserve"> InpR!U$50</f>
        <v>0</v>
      </c>
      <c r="V183" s="226">
        <f xml:space="preserve"> InpR!V$50</f>
        <v>0</v>
      </c>
      <c r="W183" s="226">
        <f xml:space="preserve"> InpR!W$50</f>
        <v>0</v>
      </c>
      <c r="X183" s="226">
        <f xml:space="preserve"> InpR!X$50</f>
        <v>0</v>
      </c>
      <c r="Y183" s="226">
        <f xml:space="preserve"> InpR!Y$50</f>
        <v>0</v>
      </c>
      <c r="Z183" s="226">
        <f xml:space="preserve"> InpR!Z$50</f>
        <v>0</v>
      </c>
      <c r="AA183" s="226">
        <f xml:space="preserve"> InpR!AA$50</f>
        <v>0</v>
      </c>
      <c r="AB183" s="226">
        <f xml:space="preserve"> InpR!AB$50</f>
        <v>0</v>
      </c>
      <c r="AC183" s="226">
        <f xml:space="preserve"> InpR!AC$50</f>
        <v>0</v>
      </c>
      <c r="AD183" s="226">
        <f xml:space="preserve"> InpR!AD$50</f>
        <v>0</v>
      </c>
      <c r="AE183" s="226">
        <f xml:space="preserve"> InpR!AE$50</f>
        <v>0</v>
      </c>
      <c r="AF183" s="226">
        <f xml:space="preserve"> InpR!AF$50</f>
        <v>0</v>
      </c>
      <c r="AG183" s="226">
        <f xml:space="preserve"> InpR!AG$50</f>
        <v>0</v>
      </c>
      <c r="AH183" s="226">
        <f xml:space="preserve"> InpR!AH$50</f>
        <v>0</v>
      </c>
      <c r="AI183" s="226">
        <f xml:space="preserve"> InpR!AI$50</f>
        <v>0</v>
      </c>
      <c r="AJ183" s="226">
        <f xml:space="preserve"> InpR!AJ$50</f>
        <v>0</v>
      </c>
      <c r="AK183" s="226">
        <f xml:space="preserve"> InpR!AK$50</f>
        <v>0</v>
      </c>
      <c r="AL183" s="226">
        <f xml:space="preserve"> InpR!AL$50</f>
        <v>0</v>
      </c>
      <c r="AM183" s="226">
        <f xml:space="preserve"> InpR!AM$50</f>
        <v>0</v>
      </c>
      <c r="AN183" s="226">
        <f xml:space="preserve"> InpR!AN$50</f>
        <v>0</v>
      </c>
      <c r="AO183" s="226">
        <f xml:space="preserve"> InpR!AO$50</f>
        <v>0</v>
      </c>
      <c r="AP183" s="226">
        <f xml:space="preserve"> InpR!AP$50</f>
        <v>0</v>
      </c>
      <c r="AQ183" s="226">
        <f xml:space="preserve"> InpR!AQ$50</f>
        <v>0</v>
      </c>
      <c r="AR183" s="226">
        <f xml:space="preserve"> InpR!AR$50</f>
        <v>0</v>
      </c>
      <c r="AS183" s="226">
        <f xml:space="preserve"> InpR!AS$50</f>
        <v>0</v>
      </c>
      <c r="AT183" s="226">
        <f xml:space="preserve"> InpR!AT$50</f>
        <v>0</v>
      </c>
      <c r="AU183" s="226">
        <f xml:space="preserve"> InpR!AU$50</f>
        <v>0</v>
      </c>
      <c r="AV183" s="226">
        <f xml:space="preserve"> InpR!AV$50</f>
        <v>0</v>
      </c>
      <c r="AW183" s="226">
        <f xml:space="preserve"> InpR!AW$50</f>
        <v>0</v>
      </c>
      <c r="AX183" s="226">
        <f xml:space="preserve"> InpR!AX$50</f>
        <v>0</v>
      </c>
      <c r="AY183" s="226">
        <f xml:space="preserve"> InpR!AY$50</f>
        <v>0</v>
      </c>
      <c r="AZ183" s="226">
        <f xml:space="preserve"> InpR!AZ$50</f>
        <v>0</v>
      </c>
      <c r="BA183" s="226">
        <f xml:space="preserve"> InpR!BA$50</f>
        <v>0</v>
      </c>
      <c r="BB183" s="226">
        <f xml:space="preserve"> InpR!BB$50</f>
        <v>0</v>
      </c>
      <c r="BC183" s="226">
        <f xml:space="preserve"> InpR!BC$50</f>
        <v>0</v>
      </c>
      <c r="BD183" s="226">
        <f xml:space="preserve"> InpR!BD$50</f>
        <v>0</v>
      </c>
      <c r="BE183" s="226">
        <f xml:space="preserve"> InpR!BE$50</f>
        <v>0</v>
      </c>
      <c r="BF183" s="226">
        <f xml:space="preserve"> InpR!BF$50</f>
        <v>0</v>
      </c>
      <c r="BG183" s="226">
        <f xml:space="preserve"> InpR!BG$50</f>
        <v>0</v>
      </c>
      <c r="BH183" s="226">
        <f xml:space="preserve"> InpR!BH$50</f>
        <v>0</v>
      </c>
      <c r="BI183" s="226">
        <f xml:space="preserve"> InpR!BI$50</f>
        <v>0</v>
      </c>
    </row>
    <row r="184" spans="1:61">
      <c r="A184" s="457"/>
      <c r="B184" s="451"/>
      <c r="C184" s="451"/>
      <c r="D184" s="458"/>
      <c r="E184" s="221" t="s">
        <v>269</v>
      </c>
      <c r="F184" s="152">
        <f xml:space="preserve"> F182 * ( 1 - F183 )</f>
        <v>0</v>
      </c>
      <c r="G184" s="221" t="s">
        <v>100</v>
      </c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26"/>
      <c r="BH184" s="226"/>
      <c r="BI184" s="226"/>
    </row>
    <row r="185" spans="1:61">
      <c r="A185" s="457"/>
      <c r="B185" s="451"/>
      <c r="C185" s="451"/>
      <c r="D185" s="458"/>
      <c r="E185" s="226"/>
      <c r="F185" s="217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226"/>
      <c r="BH185" s="226"/>
      <c r="BI185" s="226"/>
    </row>
    <row r="186" spans="1:61">
      <c r="A186" s="450"/>
      <c r="B186" s="59"/>
      <c r="C186" s="513" t="s">
        <v>252</v>
      </c>
      <c r="D186" s="452"/>
      <c r="E186" s="221"/>
      <c r="F186" s="152"/>
      <c r="G186" s="221"/>
      <c r="H186" s="152"/>
      <c r="I186" s="221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4"/>
      <c r="U186" s="154"/>
      <c r="V186" s="154"/>
      <c r="W186" s="154"/>
      <c r="X186" s="154"/>
      <c r="Y186" s="154"/>
      <c r="Z186" s="154"/>
      <c r="AA186" s="154"/>
      <c r="AB186" s="152"/>
      <c r="AC186" s="152"/>
      <c r="AD186" s="154"/>
      <c r="AE186" s="154"/>
      <c r="AF186" s="152"/>
      <c r="AG186" s="152"/>
      <c r="AH186" s="154"/>
      <c r="AI186" s="154"/>
      <c r="AJ186" s="152"/>
      <c r="AK186" s="152"/>
      <c r="AL186" s="154"/>
      <c r="AM186" s="154"/>
      <c r="AN186" s="152"/>
      <c r="AO186" s="152"/>
      <c r="AP186" s="154"/>
      <c r="AQ186" s="154"/>
      <c r="AR186" s="152"/>
      <c r="AS186" s="154"/>
      <c r="AT186" s="154"/>
      <c r="AU186" s="152"/>
      <c r="AV186" s="154"/>
      <c r="AW186" s="154"/>
      <c r="AX186" s="152"/>
      <c r="AY186" s="154"/>
      <c r="AZ186" s="154"/>
      <c r="BA186" s="152"/>
      <c r="BB186" s="154"/>
      <c r="BC186" s="154"/>
      <c r="BD186" s="152"/>
      <c r="BE186" s="154"/>
      <c r="BF186" s="154"/>
      <c r="BG186" s="152"/>
      <c r="BH186" s="154"/>
      <c r="BI186" s="154"/>
    </row>
    <row r="187" spans="1:61">
      <c r="A187" s="450"/>
      <c r="B187" s="451"/>
      <c r="C187" s="451"/>
      <c r="D187" s="452"/>
      <c r="E187" s="459"/>
      <c r="F187" s="152"/>
      <c r="G187" s="221"/>
      <c r="H187" s="152"/>
      <c r="I187" s="221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4"/>
      <c r="U187" s="154"/>
      <c r="V187" s="154"/>
      <c r="W187" s="154"/>
      <c r="X187" s="154"/>
      <c r="Y187" s="154"/>
      <c r="Z187" s="154"/>
      <c r="AA187" s="154"/>
      <c r="AB187" s="152"/>
      <c r="AC187" s="152"/>
      <c r="AD187" s="154"/>
      <c r="AE187" s="154"/>
      <c r="AF187" s="152"/>
      <c r="AG187" s="152"/>
      <c r="AH187" s="154"/>
      <c r="AI187" s="154"/>
      <c r="AJ187" s="152"/>
      <c r="AK187" s="152"/>
      <c r="AL187" s="154"/>
      <c r="AM187" s="154"/>
      <c r="AN187" s="152"/>
      <c r="AO187" s="152"/>
      <c r="AP187" s="154"/>
      <c r="AQ187" s="154"/>
      <c r="AR187" s="152"/>
      <c r="AS187" s="154"/>
      <c r="AT187" s="154"/>
      <c r="AU187" s="152"/>
      <c r="AV187" s="154"/>
      <c r="AW187" s="154"/>
      <c r="AX187" s="152"/>
      <c r="AY187" s="154"/>
      <c r="AZ187" s="154"/>
      <c r="BA187" s="152"/>
      <c r="BB187" s="154"/>
      <c r="BC187" s="154"/>
      <c r="BD187" s="152"/>
      <c r="BE187" s="154"/>
      <c r="BF187" s="154"/>
      <c r="BG187" s="152"/>
      <c r="BH187" s="154"/>
      <c r="BI187" s="154"/>
    </row>
    <row r="188" spans="1:61">
      <c r="A188" s="450"/>
      <c r="B188" s="451"/>
      <c r="C188" s="451"/>
      <c r="D188" s="452"/>
      <c r="E188" s="214" t="str">
        <f xml:space="preserve"> InpR!E$19</f>
        <v>Does the company have an Ofwat-approved trading and procurement code?</v>
      </c>
      <c r="F188" s="214">
        <f xml:space="preserve"> InpR!F$19</f>
        <v>0</v>
      </c>
      <c r="G188" s="214" t="str">
        <f xml:space="preserve"> InpR!G$19</f>
        <v>True/false</v>
      </c>
      <c r="H188" s="226">
        <f xml:space="preserve"> InpR!H$19</f>
        <v>0</v>
      </c>
      <c r="I188" s="226">
        <f xml:space="preserve"> InpR!I$19</f>
        <v>0</v>
      </c>
      <c r="J188" s="226">
        <f xml:space="preserve"> InpR!J$19</f>
        <v>0</v>
      </c>
      <c r="K188" s="226">
        <f xml:space="preserve"> InpR!K$19</f>
        <v>0</v>
      </c>
      <c r="L188" s="226">
        <f xml:space="preserve"> InpR!L$19</f>
        <v>0</v>
      </c>
      <c r="M188" s="226">
        <f xml:space="preserve"> InpR!M$19</f>
        <v>0</v>
      </c>
      <c r="N188" s="226">
        <f xml:space="preserve"> InpR!N$19</f>
        <v>0</v>
      </c>
      <c r="O188" s="226">
        <f xml:space="preserve"> InpR!O$19</f>
        <v>0</v>
      </c>
      <c r="P188" s="226">
        <f xml:space="preserve"> InpR!P$19</f>
        <v>0</v>
      </c>
      <c r="Q188" s="226">
        <f xml:space="preserve"> InpR!Q$19</f>
        <v>0</v>
      </c>
      <c r="R188" s="226">
        <f xml:space="preserve"> InpR!R$19</f>
        <v>0</v>
      </c>
      <c r="S188" s="226">
        <f xml:space="preserve"> InpR!S$19</f>
        <v>0</v>
      </c>
      <c r="T188" s="226">
        <f xml:space="preserve"> InpR!T$19</f>
        <v>0</v>
      </c>
      <c r="U188" s="226">
        <f xml:space="preserve"> InpR!U$19</f>
        <v>0</v>
      </c>
      <c r="V188" s="226">
        <f xml:space="preserve"> InpR!V$19</f>
        <v>0</v>
      </c>
      <c r="W188" s="226">
        <f xml:space="preserve"> InpR!W$19</f>
        <v>0</v>
      </c>
      <c r="X188" s="226">
        <f xml:space="preserve"> InpR!X$19</f>
        <v>0</v>
      </c>
      <c r="Y188" s="226">
        <f xml:space="preserve"> InpR!Y$19</f>
        <v>0</v>
      </c>
      <c r="Z188" s="226">
        <f xml:space="preserve"> InpR!Z$19</f>
        <v>0</v>
      </c>
      <c r="AA188" s="226">
        <f xml:space="preserve"> InpR!AA$19</f>
        <v>0</v>
      </c>
      <c r="AB188" s="226">
        <f xml:space="preserve"> InpR!AB$19</f>
        <v>0</v>
      </c>
      <c r="AC188" s="226">
        <f xml:space="preserve"> InpR!AC$19</f>
        <v>0</v>
      </c>
      <c r="AD188" s="226">
        <f xml:space="preserve"> InpR!AD$19</f>
        <v>0</v>
      </c>
      <c r="AE188" s="226">
        <f xml:space="preserve"> InpR!AE$19</f>
        <v>0</v>
      </c>
      <c r="AF188" s="226">
        <f xml:space="preserve"> InpR!AF$19</f>
        <v>0</v>
      </c>
      <c r="AG188" s="226">
        <f xml:space="preserve"> InpR!AG$19</f>
        <v>0</v>
      </c>
      <c r="AH188" s="226">
        <f xml:space="preserve"> InpR!AH$19</f>
        <v>0</v>
      </c>
      <c r="AI188" s="226">
        <f xml:space="preserve"> InpR!AI$19</f>
        <v>0</v>
      </c>
      <c r="AJ188" s="226">
        <f xml:space="preserve"> InpR!AJ$19</f>
        <v>0</v>
      </c>
      <c r="AK188" s="226">
        <f xml:space="preserve"> InpR!AK$19</f>
        <v>0</v>
      </c>
      <c r="AL188" s="226">
        <f xml:space="preserve"> InpR!AL$19</f>
        <v>0</v>
      </c>
      <c r="AM188" s="226">
        <f xml:space="preserve"> InpR!AM$19</f>
        <v>0</v>
      </c>
      <c r="AN188" s="226">
        <f xml:space="preserve"> InpR!AN$19</f>
        <v>0</v>
      </c>
      <c r="AO188" s="226">
        <f xml:space="preserve"> InpR!AO$19</f>
        <v>0</v>
      </c>
      <c r="AP188" s="226">
        <f xml:space="preserve"> InpR!AP$19</f>
        <v>0</v>
      </c>
      <c r="AQ188" s="226">
        <f xml:space="preserve"> InpR!AQ$19</f>
        <v>0</v>
      </c>
      <c r="AR188" s="226">
        <f xml:space="preserve"> InpR!AR$19</f>
        <v>0</v>
      </c>
      <c r="AS188" s="226">
        <f xml:space="preserve"> InpR!AS$19</f>
        <v>0</v>
      </c>
      <c r="AT188" s="226">
        <f xml:space="preserve"> InpR!AT$19</f>
        <v>0</v>
      </c>
      <c r="AU188" s="226">
        <f xml:space="preserve"> InpR!AU$19</f>
        <v>0</v>
      </c>
      <c r="AV188" s="226">
        <f xml:space="preserve"> InpR!AV$19</f>
        <v>0</v>
      </c>
      <c r="AW188" s="226">
        <f xml:space="preserve"> InpR!AW$19</f>
        <v>0</v>
      </c>
      <c r="AX188" s="226">
        <f xml:space="preserve"> InpR!AX$19</f>
        <v>0</v>
      </c>
      <c r="AY188" s="226">
        <f xml:space="preserve"> InpR!AY$19</f>
        <v>0</v>
      </c>
      <c r="AZ188" s="226">
        <f xml:space="preserve"> InpR!AZ$19</f>
        <v>0</v>
      </c>
      <c r="BA188" s="226">
        <f xml:space="preserve"> InpR!BA$19</f>
        <v>0</v>
      </c>
      <c r="BB188" s="226">
        <f xml:space="preserve"> InpR!BB$19</f>
        <v>0</v>
      </c>
      <c r="BC188" s="226">
        <f xml:space="preserve"> InpR!BC$19</f>
        <v>0</v>
      </c>
      <c r="BD188" s="226">
        <f xml:space="preserve"> InpR!BD$19</f>
        <v>0</v>
      </c>
      <c r="BE188" s="226">
        <f xml:space="preserve"> InpR!BE$19</f>
        <v>0</v>
      </c>
      <c r="BF188" s="226">
        <f xml:space="preserve"> InpR!BF$19</f>
        <v>0</v>
      </c>
      <c r="BG188" s="226">
        <f xml:space="preserve"> InpR!BG$19</f>
        <v>0</v>
      </c>
      <c r="BH188" s="226">
        <f xml:space="preserve"> InpR!BH$19</f>
        <v>0</v>
      </c>
      <c r="BI188" s="226">
        <f xml:space="preserve"> InpR!BI$19</f>
        <v>0</v>
      </c>
    </row>
    <row r="189" spans="1:61" ht="24.95" customHeight="1">
      <c r="A189" s="450"/>
      <c r="B189" s="451"/>
      <c r="C189" s="451"/>
      <c r="D189" s="452"/>
      <c r="E189" s="224" t="str">
        <f xml:space="preserve"> InpR!E$48</f>
        <v>Has the company produced a report to evidence that export 2 is a new export and complies with its Ofwat-approved trading and procurement code?</v>
      </c>
      <c r="F189" s="224">
        <f xml:space="preserve"> InpR!F$48</f>
        <v>0</v>
      </c>
      <c r="G189" s="224" t="str">
        <f xml:space="preserve"> InpR!G$48</f>
        <v>True/false</v>
      </c>
      <c r="H189" s="224">
        <f xml:space="preserve"> InpR!H$48</f>
        <v>0</v>
      </c>
      <c r="I189" s="224">
        <f xml:space="preserve"> InpR!I$48</f>
        <v>0</v>
      </c>
      <c r="J189" s="224">
        <f xml:space="preserve"> InpR!J$48</f>
        <v>0</v>
      </c>
      <c r="K189" s="224">
        <f xml:space="preserve"> InpR!K$48</f>
        <v>0</v>
      </c>
      <c r="L189" s="224">
        <f xml:space="preserve"> InpR!L$48</f>
        <v>0</v>
      </c>
      <c r="M189" s="224">
        <f xml:space="preserve"> InpR!M$48</f>
        <v>0</v>
      </c>
      <c r="N189" s="224">
        <f xml:space="preserve"> InpR!N$48</f>
        <v>0</v>
      </c>
      <c r="O189" s="224">
        <f xml:space="preserve"> InpR!O$48</f>
        <v>0</v>
      </c>
      <c r="P189" s="224">
        <f xml:space="preserve"> InpR!P$48</f>
        <v>0</v>
      </c>
      <c r="Q189" s="224">
        <f xml:space="preserve"> InpR!Q$48</f>
        <v>0</v>
      </c>
      <c r="R189" s="224">
        <f xml:space="preserve"> InpR!R$48</f>
        <v>0</v>
      </c>
      <c r="S189" s="224">
        <f xml:space="preserve"> InpR!S$48</f>
        <v>0</v>
      </c>
      <c r="T189" s="224">
        <f xml:space="preserve"> InpR!T$48</f>
        <v>0</v>
      </c>
      <c r="U189" s="224">
        <f xml:space="preserve"> InpR!U$48</f>
        <v>0</v>
      </c>
      <c r="V189" s="224">
        <f xml:space="preserve"> InpR!V$48</f>
        <v>0</v>
      </c>
      <c r="W189" s="224">
        <f xml:space="preserve"> InpR!W$48</f>
        <v>0</v>
      </c>
      <c r="X189" s="224">
        <f xml:space="preserve"> InpR!X$48</f>
        <v>0</v>
      </c>
      <c r="Y189" s="224">
        <f xml:space="preserve"> InpR!Y$48</f>
        <v>0</v>
      </c>
      <c r="Z189" s="224">
        <f xml:space="preserve"> InpR!Z$48</f>
        <v>0</v>
      </c>
      <c r="AA189" s="224">
        <f xml:space="preserve"> InpR!AA$48</f>
        <v>0</v>
      </c>
      <c r="AB189" s="224">
        <f xml:space="preserve"> InpR!AB$48</f>
        <v>0</v>
      </c>
      <c r="AC189" s="224">
        <f xml:space="preserve"> InpR!AC$48</f>
        <v>0</v>
      </c>
      <c r="AD189" s="224">
        <f xml:space="preserve"> InpR!AD$48</f>
        <v>0</v>
      </c>
      <c r="AE189" s="224">
        <f xml:space="preserve"> InpR!AE$48</f>
        <v>0</v>
      </c>
      <c r="AF189" s="224">
        <f xml:space="preserve"> InpR!AF$48</f>
        <v>0</v>
      </c>
      <c r="AG189" s="224">
        <f xml:space="preserve"> InpR!AG$48</f>
        <v>0</v>
      </c>
      <c r="AH189" s="224">
        <f xml:space="preserve"> InpR!AH$48</f>
        <v>0</v>
      </c>
      <c r="AI189" s="224">
        <f xml:space="preserve"> InpR!AI$48</f>
        <v>0</v>
      </c>
      <c r="AJ189" s="224">
        <f xml:space="preserve"> InpR!AJ$48</f>
        <v>0</v>
      </c>
      <c r="AK189" s="224">
        <f xml:space="preserve"> InpR!AK$48</f>
        <v>0</v>
      </c>
      <c r="AL189" s="224">
        <f xml:space="preserve"> InpR!AL$48</f>
        <v>0</v>
      </c>
      <c r="AM189" s="224">
        <f xml:space="preserve"> InpR!AM$48</f>
        <v>0</v>
      </c>
      <c r="AN189" s="224">
        <f xml:space="preserve"> InpR!AN$48</f>
        <v>0</v>
      </c>
      <c r="AO189" s="224">
        <f xml:space="preserve"> InpR!AO$48</f>
        <v>0</v>
      </c>
      <c r="AP189" s="224">
        <f xml:space="preserve"> InpR!AP$48</f>
        <v>0</v>
      </c>
      <c r="AQ189" s="224">
        <f xml:space="preserve"> InpR!AQ$48</f>
        <v>0</v>
      </c>
      <c r="AR189" s="224">
        <f xml:space="preserve"> InpR!AR$48</f>
        <v>0</v>
      </c>
      <c r="AS189" s="224">
        <f xml:space="preserve"> InpR!AS$48</f>
        <v>0</v>
      </c>
      <c r="AT189" s="224">
        <f xml:space="preserve"> InpR!AT$48</f>
        <v>0</v>
      </c>
      <c r="AU189" s="224">
        <f xml:space="preserve"> InpR!AU$48</f>
        <v>0</v>
      </c>
      <c r="AV189" s="224">
        <f xml:space="preserve"> InpR!AV$48</f>
        <v>0</v>
      </c>
      <c r="AW189" s="224">
        <f xml:space="preserve"> InpR!AW$48</f>
        <v>0</v>
      </c>
      <c r="AX189" s="224">
        <f xml:space="preserve"> InpR!AX$48</f>
        <v>0</v>
      </c>
      <c r="AY189" s="224">
        <f xml:space="preserve"> InpR!AY$48</f>
        <v>0</v>
      </c>
      <c r="AZ189" s="224">
        <f xml:space="preserve"> InpR!AZ$48</f>
        <v>0</v>
      </c>
      <c r="BA189" s="224">
        <f xml:space="preserve"> InpR!BA$48</f>
        <v>0</v>
      </c>
      <c r="BB189" s="224">
        <f xml:space="preserve"> InpR!BB$48</f>
        <v>0</v>
      </c>
      <c r="BC189" s="224">
        <f xml:space="preserve"> InpR!BC$48</f>
        <v>0</v>
      </c>
      <c r="BD189" s="224">
        <f xml:space="preserve"> InpR!BD$48</f>
        <v>0</v>
      </c>
      <c r="BE189" s="224">
        <f xml:space="preserve"> InpR!BE$48</f>
        <v>0</v>
      </c>
      <c r="BF189" s="224">
        <f xml:space="preserve"> InpR!BF$48</f>
        <v>0</v>
      </c>
      <c r="BG189" s="224">
        <f xml:space="preserve"> InpR!BG$48</f>
        <v>0</v>
      </c>
      <c r="BH189" s="224">
        <f xml:space="preserve"> InpR!BH$48</f>
        <v>0</v>
      </c>
      <c r="BI189" s="224">
        <f xml:space="preserve"> InpR!BI$48</f>
        <v>0</v>
      </c>
    </row>
    <row r="190" spans="1:61">
      <c r="A190" s="487"/>
      <c r="B190" s="488"/>
      <c r="C190" s="488"/>
      <c r="D190" s="489"/>
      <c r="E190" s="221" t="s">
        <v>253</v>
      </c>
      <c r="F190" s="490" t="b">
        <f xml:space="preserve"> IF( AND( F188, F189 ), TRUE, FALSE )</f>
        <v>0</v>
      </c>
      <c r="G190" s="221" t="s">
        <v>126</v>
      </c>
      <c r="H190" s="152"/>
      <c r="I190" s="221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4"/>
      <c r="U190" s="154"/>
      <c r="V190" s="154"/>
      <c r="W190" s="154"/>
      <c r="X190" s="154"/>
      <c r="Y190" s="154"/>
      <c r="Z190" s="154"/>
      <c r="AA190" s="154"/>
      <c r="AB190" s="152"/>
      <c r="AC190" s="152"/>
      <c r="AD190" s="154"/>
      <c r="AE190" s="154"/>
      <c r="AF190" s="152"/>
      <c r="AG190" s="152"/>
      <c r="AH190" s="154"/>
      <c r="AI190" s="154"/>
      <c r="AJ190" s="152"/>
      <c r="AK190" s="152"/>
      <c r="AL190" s="154"/>
      <c r="AM190" s="154"/>
      <c r="AN190" s="152"/>
      <c r="AO190" s="152"/>
      <c r="AP190" s="154"/>
      <c r="AQ190" s="154"/>
      <c r="AR190" s="152"/>
      <c r="AS190" s="154"/>
      <c r="AT190" s="154"/>
      <c r="AU190" s="152"/>
      <c r="AV190" s="154"/>
      <c r="AW190" s="154"/>
      <c r="AX190" s="152"/>
      <c r="AY190" s="154"/>
      <c r="AZ190" s="154"/>
      <c r="BA190" s="152"/>
      <c r="BB190" s="154"/>
      <c r="BC190" s="154"/>
      <c r="BD190" s="152"/>
      <c r="BE190" s="154"/>
      <c r="BF190" s="154"/>
      <c r="BG190" s="152"/>
      <c r="BH190" s="154"/>
      <c r="BI190" s="154"/>
    </row>
    <row r="191" spans="1:61">
      <c r="A191" s="450"/>
      <c r="B191" s="451"/>
      <c r="C191" s="451"/>
      <c r="D191" s="452"/>
      <c r="E191" s="221"/>
      <c r="F191" s="152"/>
      <c r="G191" s="459"/>
      <c r="H191" s="152"/>
      <c r="I191" s="221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4"/>
      <c r="U191" s="154"/>
      <c r="V191" s="154"/>
      <c r="W191" s="154"/>
      <c r="X191" s="154"/>
      <c r="Y191" s="154"/>
      <c r="Z191" s="154"/>
      <c r="AA191" s="154"/>
      <c r="AB191" s="152"/>
      <c r="AC191" s="152"/>
      <c r="AD191" s="154"/>
      <c r="AE191" s="154"/>
      <c r="AF191" s="152"/>
      <c r="AG191" s="152"/>
      <c r="AH191" s="154"/>
      <c r="AI191" s="154"/>
      <c r="AJ191" s="152"/>
      <c r="AK191" s="152"/>
      <c r="AL191" s="154"/>
      <c r="AM191" s="154"/>
      <c r="AN191" s="152"/>
      <c r="AO191" s="152"/>
      <c r="AP191" s="154"/>
      <c r="AQ191" s="154"/>
      <c r="AR191" s="152"/>
      <c r="AS191" s="154"/>
      <c r="AT191" s="154"/>
      <c r="AU191" s="152"/>
      <c r="AV191" s="154"/>
      <c r="AW191" s="154"/>
      <c r="AX191" s="152"/>
      <c r="AY191" s="154"/>
      <c r="AZ191" s="154"/>
      <c r="BA191" s="152"/>
      <c r="BB191" s="154"/>
      <c r="BC191" s="154"/>
      <c r="BD191" s="152"/>
      <c r="BE191" s="154"/>
      <c r="BF191" s="154"/>
      <c r="BG191" s="152"/>
      <c r="BH191" s="154"/>
      <c r="BI191" s="154"/>
    </row>
    <row r="192" spans="1:61">
      <c r="A192" s="450"/>
      <c r="B192" s="59"/>
      <c r="C192" s="513" t="s">
        <v>254</v>
      </c>
      <c r="D192" s="452"/>
      <c r="E192" s="221"/>
      <c r="F192" s="222"/>
      <c r="G192" s="459"/>
      <c r="H192" s="152"/>
      <c r="I192" s="221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4"/>
      <c r="U192" s="154"/>
      <c r="V192" s="154"/>
      <c r="W192" s="154"/>
      <c r="X192" s="154"/>
      <c r="Y192" s="154"/>
      <c r="Z192" s="154"/>
      <c r="AA192" s="154"/>
      <c r="AB192" s="152"/>
      <c r="AC192" s="152"/>
      <c r="AD192" s="154"/>
      <c r="AE192" s="154"/>
      <c r="AF192" s="152"/>
      <c r="AG192" s="152"/>
      <c r="AH192" s="154"/>
      <c r="AI192" s="154"/>
      <c r="AJ192" s="152"/>
      <c r="AK192" s="152"/>
      <c r="AL192" s="154"/>
      <c r="AM192" s="154"/>
      <c r="AN192" s="152"/>
      <c r="AO192" s="152"/>
      <c r="AP192" s="154"/>
      <c r="AQ192" s="154"/>
      <c r="AR192" s="152"/>
      <c r="AS192" s="154"/>
      <c r="AT192" s="154"/>
      <c r="AU192" s="152"/>
      <c r="AV192" s="154"/>
      <c r="AW192" s="154"/>
      <c r="AX192" s="152"/>
      <c r="AY192" s="154"/>
      <c r="AZ192" s="154"/>
      <c r="BA192" s="152"/>
      <c r="BB192" s="154"/>
      <c r="BC192" s="154"/>
      <c r="BD192" s="152"/>
      <c r="BE192" s="154"/>
      <c r="BF192" s="154"/>
      <c r="BG192" s="152"/>
      <c r="BH192" s="154"/>
      <c r="BI192" s="154"/>
    </row>
    <row r="193" spans="1:61">
      <c r="A193" s="450"/>
      <c r="B193" s="59"/>
      <c r="C193" s="488"/>
      <c r="D193" s="452"/>
      <c r="E193" s="221"/>
      <c r="F193" s="222"/>
      <c r="G193" s="459"/>
      <c r="H193" s="152"/>
      <c r="I193" s="221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4"/>
      <c r="U193" s="154"/>
      <c r="V193" s="154"/>
      <c r="W193" s="154"/>
      <c r="X193" s="154"/>
      <c r="Y193" s="154"/>
      <c r="Z193" s="154"/>
      <c r="AA193" s="154"/>
      <c r="AB193" s="152"/>
      <c r="AC193" s="152"/>
      <c r="AD193" s="154"/>
      <c r="AE193" s="154"/>
      <c r="AF193" s="152"/>
      <c r="AG193" s="152"/>
      <c r="AH193" s="154"/>
      <c r="AI193" s="154"/>
      <c r="AJ193" s="152"/>
      <c r="AK193" s="152"/>
      <c r="AL193" s="154"/>
      <c r="AM193" s="154"/>
      <c r="AN193" s="152"/>
      <c r="AO193" s="152"/>
      <c r="AP193" s="154"/>
      <c r="AQ193" s="154"/>
      <c r="AR193" s="152"/>
      <c r="AS193" s="154"/>
      <c r="AT193" s="154"/>
      <c r="AU193" s="152"/>
      <c r="AV193" s="154"/>
      <c r="AW193" s="154"/>
      <c r="AX193" s="152"/>
      <c r="AY193" s="154"/>
      <c r="AZ193" s="154"/>
      <c r="BA193" s="152"/>
      <c r="BB193" s="154"/>
      <c r="BC193" s="154"/>
      <c r="BD193" s="152"/>
      <c r="BE193" s="154"/>
      <c r="BF193" s="154"/>
      <c r="BG193" s="152"/>
      <c r="BH193" s="154"/>
      <c r="BI193" s="154"/>
    </row>
    <row r="194" spans="1:61">
      <c r="A194" s="450"/>
      <c r="B194" s="488"/>
      <c r="C194" s="451"/>
      <c r="D194" s="452"/>
      <c r="E194" s="221" t="str">
        <f t="shared" ref="E194:AJ194" si="72" xml:space="preserve"> E$190</f>
        <v>Compliance with trading and procurement code</v>
      </c>
      <c r="F194" s="221" t="b">
        <f t="shared" si="72"/>
        <v>0</v>
      </c>
      <c r="G194" s="221" t="str">
        <f t="shared" si="72"/>
        <v>True/false</v>
      </c>
      <c r="H194" s="221">
        <f t="shared" si="72"/>
        <v>0</v>
      </c>
      <c r="I194" s="221">
        <f t="shared" si="72"/>
        <v>0</v>
      </c>
      <c r="J194" s="221">
        <f t="shared" si="72"/>
        <v>0</v>
      </c>
      <c r="K194" s="221">
        <f t="shared" si="72"/>
        <v>0</v>
      </c>
      <c r="L194" s="221">
        <f t="shared" si="72"/>
        <v>0</v>
      </c>
      <c r="M194" s="221">
        <f t="shared" si="72"/>
        <v>0</v>
      </c>
      <c r="N194" s="221">
        <f t="shared" si="72"/>
        <v>0</v>
      </c>
      <c r="O194" s="221">
        <f t="shared" si="72"/>
        <v>0</v>
      </c>
      <c r="P194" s="221">
        <f t="shared" si="72"/>
        <v>0</v>
      </c>
      <c r="Q194" s="221">
        <f t="shared" si="72"/>
        <v>0</v>
      </c>
      <c r="R194" s="221">
        <f t="shared" si="72"/>
        <v>0</v>
      </c>
      <c r="S194" s="221">
        <f t="shared" si="72"/>
        <v>0</v>
      </c>
      <c r="T194" s="221">
        <f t="shared" si="72"/>
        <v>0</v>
      </c>
      <c r="U194" s="221">
        <f t="shared" si="72"/>
        <v>0</v>
      </c>
      <c r="V194" s="221">
        <f t="shared" si="72"/>
        <v>0</v>
      </c>
      <c r="W194" s="221">
        <f t="shared" si="72"/>
        <v>0</v>
      </c>
      <c r="X194" s="221">
        <f t="shared" si="72"/>
        <v>0</v>
      </c>
      <c r="Y194" s="221">
        <f t="shared" si="72"/>
        <v>0</v>
      </c>
      <c r="Z194" s="221">
        <f t="shared" si="72"/>
        <v>0</v>
      </c>
      <c r="AA194" s="221">
        <f t="shared" si="72"/>
        <v>0</v>
      </c>
      <c r="AB194" s="221">
        <f t="shared" si="72"/>
        <v>0</v>
      </c>
      <c r="AC194" s="221">
        <f t="shared" si="72"/>
        <v>0</v>
      </c>
      <c r="AD194" s="221">
        <f t="shared" si="72"/>
        <v>0</v>
      </c>
      <c r="AE194" s="221">
        <f t="shared" si="72"/>
        <v>0</v>
      </c>
      <c r="AF194" s="221">
        <f t="shared" si="72"/>
        <v>0</v>
      </c>
      <c r="AG194" s="221">
        <f t="shared" si="72"/>
        <v>0</v>
      </c>
      <c r="AH194" s="221">
        <f t="shared" si="72"/>
        <v>0</v>
      </c>
      <c r="AI194" s="221">
        <f t="shared" si="72"/>
        <v>0</v>
      </c>
      <c r="AJ194" s="221">
        <f t="shared" si="72"/>
        <v>0</v>
      </c>
      <c r="AK194" s="221">
        <f t="shared" ref="AK194:BI194" si="73" xml:space="preserve"> AK$190</f>
        <v>0</v>
      </c>
      <c r="AL194" s="221">
        <f t="shared" si="73"/>
        <v>0</v>
      </c>
      <c r="AM194" s="221">
        <f t="shared" si="73"/>
        <v>0</v>
      </c>
      <c r="AN194" s="221">
        <f t="shared" si="73"/>
        <v>0</v>
      </c>
      <c r="AO194" s="221">
        <f t="shared" si="73"/>
        <v>0</v>
      </c>
      <c r="AP194" s="221">
        <f t="shared" si="73"/>
        <v>0</v>
      </c>
      <c r="AQ194" s="221">
        <f t="shared" si="73"/>
        <v>0</v>
      </c>
      <c r="AR194" s="221">
        <f t="shared" si="73"/>
        <v>0</v>
      </c>
      <c r="AS194" s="221">
        <f t="shared" si="73"/>
        <v>0</v>
      </c>
      <c r="AT194" s="221">
        <f t="shared" si="73"/>
        <v>0</v>
      </c>
      <c r="AU194" s="221">
        <f t="shared" si="73"/>
        <v>0</v>
      </c>
      <c r="AV194" s="221">
        <f t="shared" si="73"/>
        <v>0</v>
      </c>
      <c r="AW194" s="221">
        <f t="shared" si="73"/>
        <v>0</v>
      </c>
      <c r="AX194" s="221">
        <f t="shared" si="73"/>
        <v>0</v>
      </c>
      <c r="AY194" s="221">
        <f t="shared" si="73"/>
        <v>0</v>
      </c>
      <c r="AZ194" s="221">
        <f t="shared" si="73"/>
        <v>0</v>
      </c>
      <c r="BA194" s="221">
        <f t="shared" si="73"/>
        <v>0</v>
      </c>
      <c r="BB194" s="221">
        <f t="shared" si="73"/>
        <v>0</v>
      </c>
      <c r="BC194" s="221">
        <f t="shared" si="73"/>
        <v>0</v>
      </c>
      <c r="BD194" s="221">
        <f t="shared" si="73"/>
        <v>0</v>
      </c>
      <c r="BE194" s="221">
        <f t="shared" si="73"/>
        <v>0</v>
      </c>
      <c r="BF194" s="221">
        <f t="shared" si="73"/>
        <v>0</v>
      </c>
      <c r="BG194" s="221">
        <f t="shared" si="73"/>
        <v>0</v>
      </c>
      <c r="BH194" s="221">
        <f t="shared" si="73"/>
        <v>0</v>
      </c>
      <c r="BI194" s="221">
        <f t="shared" si="73"/>
        <v>0</v>
      </c>
    </row>
    <row r="195" spans="1:61">
      <c r="A195" s="450"/>
      <c r="B195" s="488"/>
      <c r="C195" s="451"/>
      <c r="D195" s="452"/>
      <c r="E195" s="221" t="str">
        <f t="shared" ref="E195:AJ195" si="74" xml:space="preserve"> E$172</f>
        <v>Export incentive for export 2 to be paid to the water resources control at PR24 (2017-18 FYA CPIH deflated)</v>
      </c>
      <c r="F195" s="221">
        <f t="shared" si="74"/>
        <v>0</v>
      </c>
      <c r="G195" s="221" t="str">
        <f t="shared" si="74"/>
        <v>£m</v>
      </c>
      <c r="H195" s="221">
        <f t="shared" si="74"/>
        <v>0</v>
      </c>
      <c r="I195" s="221">
        <f t="shared" si="74"/>
        <v>0</v>
      </c>
      <c r="J195" s="221">
        <f t="shared" si="74"/>
        <v>0</v>
      </c>
      <c r="K195" s="221">
        <f t="shared" si="74"/>
        <v>0</v>
      </c>
      <c r="L195" s="221">
        <f t="shared" si="74"/>
        <v>0</v>
      </c>
      <c r="M195" s="221">
        <f t="shared" si="74"/>
        <v>0</v>
      </c>
      <c r="N195" s="221">
        <f t="shared" si="74"/>
        <v>0</v>
      </c>
      <c r="O195" s="221">
        <f t="shared" si="74"/>
        <v>0</v>
      </c>
      <c r="P195" s="221">
        <f t="shared" si="74"/>
        <v>0</v>
      </c>
      <c r="Q195" s="221">
        <f t="shared" si="74"/>
        <v>0</v>
      </c>
      <c r="R195" s="221">
        <f t="shared" si="74"/>
        <v>0</v>
      </c>
      <c r="S195" s="221">
        <f t="shared" si="74"/>
        <v>0</v>
      </c>
      <c r="T195" s="221">
        <f t="shared" si="74"/>
        <v>0</v>
      </c>
      <c r="U195" s="221">
        <f t="shared" si="74"/>
        <v>0</v>
      </c>
      <c r="V195" s="221">
        <f t="shared" si="74"/>
        <v>0</v>
      </c>
      <c r="W195" s="221">
        <f t="shared" si="74"/>
        <v>0</v>
      </c>
      <c r="X195" s="221">
        <f t="shared" si="74"/>
        <v>0</v>
      </c>
      <c r="Y195" s="221">
        <f t="shared" si="74"/>
        <v>0</v>
      </c>
      <c r="Z195" s="221">
        <f t="shared" si="74"/>
        <v>0</v>
      </c>
      <c r="AA195" s="221">
        <f t="shared" si="74"/>
        <v>0</v>
      </c>
      <c r="AB195" s="221">
        <f t="shared" si="74"/>
        <v>0</v>
      </c>
      <c r="AC195" s="221">
        <f t="shared" si="74"/>
        <v>0</v>
      </c>
      <c r="AD195" s="221">
        <f t="shared" si="74"/>
        <v>0</v>
      </c>
      <c r="AE195" s="221">
        <f t="shared" si="74"/>
        <v>0</v>
      </c>
      <c r="AF195" s="221">
        <f t="shared" si="74"/>
        <v>0</v>
      </c>
      <c r="AG195" s="221">
        <f t="shared" si="74"/>
        <v>0</v>
      </c>
      <c r="AH195" s="221">
        <f t="shared" si="74"/>
        <v>0</v>
      </c>
      <c r="AI195" s="221">
        <f t="shared" si="74"/>
        <v>0</v>
      </c>
      <c r="AJ195" s="221">
        <f t="shared" si="74"/>
        <v>0</v>
      </c>
      <c r="AK195" s="221">
        <f t="shared" ref="AK195:BI195" si="75" xml:space="preserve"> AK$172</f>
        <v>0</v>
      </c>
      <c r="AL195" s="221">
        <f t="shared" si="75"/>
        <v>0</v>
      </c>
      <c r="AM195" s="221">
        <f t="shared" si="75"/>
        <v>0</v>
      </c>
      <c r="AN195" s="221">
        <f t="shared" si="75"/>
        <v>0</v>
      </c>
      <c r="AO195" s="221">
        <f t="shared" si="75"/>
        <v>0</v>
      </c>
      <c r="AP195" s="221">
        <f t="shared" si="75"/>
        <v>0</v>
      </c>
      <c r="AQ195" s="221">
        <f t="shared" si="75"/>
        <v>0</v>
      </c>
      <c r="AR195" s="221">
        <f t="shared" si="75"/>
        <v>0</v>
      </c>
      <c r="AS195" s="221">
        <f t="shared" si="75"/>
        <v>0</v>
      </c>
      <c r="AT195" s="221">
        <f t="shared" si="75"/>
        <v>0</v>
      </c>
      <c r="AU195" s="221">
        <f t="shared" si="75"/>
        <v>0</v>
      </c>
      <c r="AV195" s="221">
        <f t="shared" si="75"/>
        <v>0</v>
      </c>
      <c r="AW195" s="221">
        <f t="shared" si="75"/>
        <v>0</v>
      </c>
      <c r="AX195" s="221">
        <f t="shared" si="75"/>
        <v>0</v>
      </c>
      <c r="AY195" s="221">
        <f t="shared" si="75"/>
        <v>0</v>
      </c>
      <c r="AZ195" s="221">
        <f t="shared" si="75"/>
        <v>0</v>
      </c>
      <c r="BA195" s="221">
        <f t="shared" si="75"/>
        <v>0</v>
      </c>
      <c r="BB195" s="221">
        <f t="shared" si="75"/>
        <v>0</v>
      </c>
      <c r="BC195" s="221">
        <f t="shared" si="75"/>
        <v>0</v>
      </c>
      <c r="BD195" s="221">
        <f t="shared" si="75"/>
        <v>0</v>
      </c>
      <c r="BE195" s="221">
        <f t="shared" si="75"/>
        <v>0</v>
      </c>
      <c r="BF195" s="221">
        <f t="shared" si="75"/>
        <v>0</v>
      </c>
      <c r="BG195" s="221">
        <f t="shared" si="75"/>
        <v>0</v>
      </c>
      <c r="BH195" s="221">
        <f t="shared" si="75"/>
        <v>0</v>
      </c>
      <c r="BI195" s="221">
        <f t="shared" si="75"/>
        <v>0</v>
      </c>
    </row>
    <row r="196" spans="1:61">
      <c r="A196" s="450"/>
      <c r="B196" s="488"/>
      <c r="C196" s="451"/>
      <c r="D196" s="452"/>
      <c r="E196" s="221" t="s">
        <v>266</v>
      </c>
      <c r="F196" s="221">
        <f xml:space="preserve"> IF( F194, F195, 0)</f>
        <v>0</v>
      </c>
      <c r="G196" s="221" t="s">
        <v>100</v>
      </c>
      <c r="H196" s="152"/>
      <c r="I196" s="221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4"/>
      <c r="U196" s="154"/>
      <c r="V196" s="154"/>
      <c r="W196" s="154"/>
      <c r="X196" s="154"/>
      <c r="Y196" s="154"/>
      <c r="Z196" s="154"/>
      <c r="AA196" s="154"/>
      <c r="AB196" s="152"/>
      <c r="AC196" s="152"/>
      <c r="AD196" s="154"/>
      <c r="AE196" s="154"/>
      <c r="AF196" s="152"/>
      <c r="AG196" s="152"/>
      <c r="AH196" s="154"/>
      <c r="AI196" s="154"/>
      <c r="AJ196" s="152"/>
      <c r="AK196" s="152"/>
      <c r="AL196" s="154"/>
      <c r="AM196" s="154"/>
      <c r="AN196" s="152"/>
      <c r="AO196" s="152"/>
      <c r="AP196" s="154"/>
      <c r="AQ196" s="154"/>
      <c r="AR196" s="152"/>
      <c r="AS196" s="154"/>
      <c r="AT196" s="154"/>
      <c r="AU196" s="152"/>
      <c r="AV196" s="154"/>
      <c r="AW196" s="154"/>
      <c r="AX196" s="152"/>
      <c r="AY196" s="154"/>
      <c r="AZ196" s="154"/>
      <c r="BA196" s="152"/>
      <c r="BB196" s="154"/>
      <c r="BC196" s="154"/>
      <c r="BD196" s="152"/>
      <c r="BE196" s="154"/>
      <c r="BF196" s="154"/>
      <c r="BG196" s="152"/>
      <c r="BH196" s="154"/>
      <c r="BI196" s="154"/>
    </row>
    <row r="197" spans="1:61">
      <c r="A197" s="450"/>
      <c r="B197" s="451"/>
      <c r="C197" s="451"/>
      <c r="D197" s="452"/>
      <c r="E197" s="221"/>
      <c r="F197" s="152"/>
      <c r="G197" s="221"/>
      <c r="H197" s="152"/>
      <c r="I197" s="221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4"/>
      <c r="U197" s="154"/>
      <c r="V197" s="154"/>
      <c r="W197" s="154"/>
      <c r="X197" s="154"/>
      <c r="Y197" s="154"/>
      <c r="Z197" s="154"/>
      <c r="AA197" s="154"/>
      <c r="AB197" s="152"/>
      <c r="AC197" s="152"/>
      <c r="AD197" s="154"/>
      <c r="AE197" s="154"/>
      <c r="AF197" s="152"/>
      <c r="AG197" s="152"/>
      <c r="AH197" s="154"/>
      <c r="AI197" s="154"/>
      <c r="AJ197" s="152"/>
      <c r="AK197" s="152"/>
      <c r="AL197" s="154"/>
      <c r="AM197" s="154"/>
      <c r="AN197" s="152"/>
      <c r="AO197" s="152"/>
      <c r="AP197" s="154"/>
      <c r="AQ197" s="154"/>
      <c r="AR197" s="152"/>
      <c r="AS197" s="154"/>
      <c r="AT197" s="154"/>
      <c r="AU197" s="152"/>
      <c r="AV197" s="154"/>
      <c r="AW197" s="154"/>
      <c r="AX197" s="152"/>
      <c r="AY197" s="154"/>
      <c r="AZ197" s="154"/>
      <c r="BA197" s="152"/>
      <c r="BB197" s="154"/>
      <c r="BC197" s="154"/>
      <c r="BD197" s="152"/>
      <c r="BE197" s="154"/>
      <c r="BF197" s="154"/>
      <c r="BG197" s="152"/>
      <c r="BH197" s="154"/>
      <c r="BI197" s="154"/>
    </row>
    <row r="198" spans="1:61">
      <c r="A198" s="450"/>
      <c r="B198" s="451"/>
      <c r="C198" s="451"/>
      <c r="D198" s="452"/>
      <c r="E198" s="221" t="str">
        <f t="shared" ref="E198:AJ198" si="76" xml:space="preserve"> E$190</f>
        <v>Compliance with trading and procurement code</v>
      </c>
      <c r="F198" s="221" t="b">
        <f t="shared" si="76"/>
        <v>0</v>
      </c>
      <c r="G198" s="221" t="str">
        <f t="shared" si="76"/>
        <v>True/false</v>
      </c>
      <c r="H198" s="221">
        <f t="shared" si="76"/>
        <v>0</v>
      </c>
      <c r="I198" s="221">
        <f t="shared" si="76"/>
        <v>0</v>
      </c>
      <c r="J198" s="221">
        <f t="shared" si="76"/>
        <v>0</v>
      </c>
      <c r="K198" s="221">
        <f t="shared" si="76"/>
        <v>0</v>
      </c>
      <c r="L198" s="221">
        <f t="shared" si="76"/>
        <v>0</v>
      </c>
      <c r="M198" s="221">
        <f t="shared" si="76"/>
        <v>0</v>
      </c>
      <c r="N198" s="221">
        <f t="shared" si="76"/>
        <v>0</v>
      </c>
      <c r="O198" s="221">
        <f t="shared" si="76"/>
        <v>0</v>
      </c>
      <c r="P198" s="221">
        <f t="shared" si="76"/>
        <v>0</v>
      </c>
      <c r="Q198" s="221">
        <f t="shared" si="76"/>
        <v>0</v>
      </c>
      <c r="R198" s="221">
        <f t="shared" si="76"/>
        <v>0</v>
      </c>
      <c r="S198" s="221">
        <f t="shared" si="76"/>
        <v>0</v>
      </c>
      <c r="T198" s="221">
        <f t="shared" si="76"/>
        <v>0</v>
      </c>
      <c r="U198" s="221">
        <f t="shared" si="76"/>
        <v>0</v>
      </c>
      <c r="V198" s="221">
        <f t="shared" si="76"/>
        <v>0</v>
      </c>
      <c r="W198" s="221">
        <f t="shared" si="76"/>
        <v>0</v>
      </c>
      <c r="X198" s="221">
        <f t="shared" si="76"/>
        <v>0</v>
      </c>
      <c r="Y198" s="221">
        <f t="shared" si="76"/>
        <v>0</v>
      </c>
      <c r="Z198" s="221">
        <f t="shared" si="76"/>
        <v>0</v>
      </c>
      <c r="AA198" s="221">
        <f t="shared" si="76"/>
        <v>0</v>
      </c>
      <c r="AB198" s="221">
        <f t="shared" si="76"/>
        <v>0</v>
      </c>
      <c r="AC198" s="221">
        <f t="shared" si="76"/>
        <v>0</v>
      </c>
      <c r="AD198" s="221">
        <f t="shared" si="76"/>
        <v>0</v>
      </c>
      <c r="AE198" s="221">
        <f t="shared" si="76"/>
        <v>0</v>
      </c>
      <c r="AF198" s="221">
        <f t="shared" si="76"/>
        <v>0</v>
      </c>
      <c r="AG198" s="221">
        <f t="shared" si="76"/>
        <v>0</v>
      </c>
      <c r="AH198" s="221">
        <f t="shared" si="76"/>
        <v>0</v>
      </c>
      <c r="AI198" s="221">
        <f t="shared" si="76"/>
        <v>0</v>
      </c>
      <c r="AJ198" s="221">
        <f t="shared" si="76"/>
        <v>0</v>
      </c>
      <c r="AK198" s="221">
        <f t="shared" ref="AK198:BI198" si="77" xml:space="preserve"> AK$190</f>
        <v>0</v>
      </c>
      <c r="AL198" s="221">
        <f t="shared" si="77"/>
        <v>0</v>
      </c>
      <c r="AM198" s="221">
        <f t="shared" si="77"/>
        <v>0</v>
      </c>
      <c r="AN198" s="221">
        <f t="shared" si="77"/>
        <v>0</v>
      </c>
      <c r="AO198" s="221">
        <f t="shared" si="77"/>
        <v>0</v>
      </c>
      <c r="AP198" s="221">
        <f t="shared" si="77"/>
        <v>0</v>
      </c>
      <c r="AQ198" s="221">
        <f t="shared" si="77"/>
        <v>0</v>
      </c>
      <c r="AR198" s="221">
        <f t="shared" si="77"/>
        <v>0</v>
      </c>
      <c r="AS198" s="221">
        <f t="shared" si="77"/>
        <v>0</v>
      </c>
      <c r="AT198" s="221">
        <f t="shared" si="77"/>
        <v>0</v>
      </c>
      <c r="AU198" s="221">
        <f t="shared" si="77"/>
        <v>0</v>
      </c>
      <c r="AV198" s="221">
        <f t="shared" si="77"/>
        <v>0</v>
      </c>
      <c r="AW198" s="221">
        <f t="shared" si="77"/>
        <v>0</v>
      </c>
      <c r="AX198" s="221">
        <f t="shared" si="77"/>
        <v>0</v>
      </c>
      <c r="AY198" s="221">
        <f t="shared" si="77"/>
        <v>0</v>
      </c>
      <c r="AZ198" s="221">
        <f t="shared" si="77"/>
        <v>0</v>
      </c>
      <c r="BA198" s="221">
        <f t="shared" si="77"/>
        <v>0</v>
      </c>
      <c r="BB198" s="221">
        <f t="shared" si="77"/>
        <v>0</v>
      </c>
      <c r="BC198" s="221">
        <f t="shared" si="77"/>
        <v>0</v>
      </c>
      <c r="BD198" s="221">
        <f t="shared" si="77"/>
        <v>0</v>
      </c>
      <c r="BE198" s="221">
        <f t="shared" si="77"/>
        <v>0</v>
      </c>
      <c r="BF198" s="221">
        <f t="shared" si="77"/>
        <v>0</v>
      </c>
      <c r="BG198" s="221">
        <f t="shared" si="77"/>
        <v>0</v>
      </c>
      <c r="BH198" s="221">
        <f t="shared" si="77"/>
        <v>0</v>
      </c>
      <c r="BI198" s="221">
        <f t="shared" si="77"/>
        <v>0</v>
      </c>
    </row>
    <row r="199" spans="1:61">
      <c r="A199" s="450"/>
      <c r="B199" s="451"/>
      <c r="C199" s="451"/>
      <c r="D199" s="452"/>
      <c r="E199" s="221" t="str">
        <f t="shared" ref="E199:AJ199" si="78" xml:space="preserve"> E$176</f>
        <v>Export incentive for export 2 to be paid to the network plus water control at PR24 (2017-18 FYA CPIH deflated)</v>
      </c>
      <c r="F199" s="221">
        <f t="shared" si="78"/>
        <v>0</v>
      </c>
      <c r="G199" s="221" t="str">
        <f t="shared" si="78"/>
        <v>£m</v>
      </c>
      <c r="H199" s="221">
        <f t="shared" si="78"/>
        <v>0</v>
      </c>
      <c r="I199" s="221">
        <f t="shared" si="78"/>
        <v>0</v>
      </c>
      <c r="J199" s="221">
        <f t="shared" si="78"/>
        <v>0</v>
      </c>
      <c r="K199" s="221">
        <f t="shared" si="78"/>
        <v>0</v>
      </c>
      <c r="L199" s="221">
        <f t="shared" si="78"/>
        <v>0</v>
      </c>
      <c r="M199" s="221">
        <f t="shared" si="78"/>
        <v>0</v>
      </c>
      <c r="N199" s="221">
        <f t="shared" si="78"/>
        <v>0</v>
      </c>
      <c r="O199" s="221">
        <f t="shared" si="78"/>
        <v>0</v>
      </c>
      <c r="P199" s="221">
        <f t="shared" si="78"/>
        <v>0</v>
      </c>
      <c r="Q199" s="221">
        <f t="shared" si="78"/>
        <v>0</v>
      </c>
      <c r="R199" s="221">
        <f t="shared" si="78"/>
        <v>0</v>
      </c>
      <c r="S199" s="221">
        <f t="shared" si="78"/>
        <v>0</v>
      </c>
      <c r="T199" s="221">
        <f t="shared" si="78"/>
        <v>0</v>
      </c>
      <c r="U199" s="221">
        <f t="shared" si="78"/>
        <v>0</v>
      </c>
      <c r="V199" s="221">
        <f t="shared" si="78"/>
        <v>0</v>
      </c>
      <c r="W199" s="221">
        <f t="shared" si="78"/>
        <v>0</v>
      </c>
      <c r="X199" s="221">
        <f t="shared" si="78"/>
        <v>0</v>
      </c>
      <c r="Y199" s="221">
        <f t="shared" si="78"/>
        <v>0</v>
      </c>
      <c r="Z199" s="221">
        <f t="shared" si="78"/>
        <v>0</v>
      </c>
      <c r="AA199" s="221">
        <f t="shared" si="78"/>
        <v>0</v>
      </c>
      <c r="AB199" s="221">
        <f t="shared" si="78"/>
        <v>0</v>
      </c>
      <c r="AC199" s="221">
        <f t="shared" si="78"/>
        <v>0</v>
      </c>
      <c r="AD199" s="221">
        <f t="shared" si="78"/>
        <v>0</v>
      </c>
      <c r="AE199" s="221">
        <f t="shared" si="78"/>
        <v>0</v>
      </c>
      <c r="AF199" s="221">
        <f t="shared" si="78"/>
        <v>0</v>
      </c>
      <c r="AG199" s="221">
        <f t="shared" si="78"/>
        <v>0</v>
      </c>
      <c r="AH199" s="221">
        <f t="shared" si="78"/>
        <v>0</v>
      </c>
      <c r="AI199" s="221">
        <f t="shared" si="78"/>
        <v>0</v>
      </c>
      <c r="AJ199" s="221">
        <f t="shared" si="78"/>
        <v>0</v>
      </c>
      <c r="AK199" s="221">
        <f t="shared" ref="AK199:BI199" si="79" xml:space="preserve"> AK$176</f>
        <v>0</v>
      </c>
      <c r="AL199" s="221">
        <f t="shared" si="79"/>
        <v>0</v>
      </c>
      <c r="AM199" s="221">
        <f t="shared" si="79"/>
        <v>0</v>
      </c>
      <c r="AN199" s="221">
        <f t="shared" si="79"/>
        <v>0</v>
      </c>
      <c r="AO199" s="221">
        <f t="shared" si="79"/>
        <v>0</v>
      </c>
      <c r="AP199" s="221">
        <f t="shared" si="79"/>
        <v>0</v>
      </c>
      <c r="AQ199" s="221">
        <f t="shared" si="79"/>
        <v>0</v>
      </c>
      <c r="AR199" s="221">
        <f t="shared" si="79"/>
        <v>0</v>
      </c>
      <c r="AS199" s="221">
        <f t="shared" si="79"/>
        <v>0</v>
      </c>
      <c r="AT199" s="221">
        <f t="shared" si="79"/>
        <v>0</v>
      </c>
      <c r="AU199" s="221">
        <f t="shared" si="79"/>
        <v>0</v>
      </c>
      <c r="AV199" s="221">
        <f t="shared" si="79"/>
        <v>0</v>
      </c>
      <c r="AW199" s="221">
        <f t="shared" si="79"/>
        <v>0</v>
      </c>
      <c r="AX199" s="221">
        <f t="shared" si="79"/>
        <v>0</v>
      </c>
      <c r="AY199" s="221">
        <f t="shared" si="79"/>
        <v>0</v>
      </c>
      <c r="AZ199" s="221">
        <f t="shared" si="79"/>
        <v>0</v>
      </c>
      <c r="BA199" s="221">
        <f t="shared" si="79"/>
        <v>0</v>
      </c>
      <c r="BB199" s="221">
        <f t="shared" si="79"/>
        <v>0</v>
      </c>
      <c r="BC199" s="221">
        <f t="shared" si="79"/>
        <v>0</v>
      </c>
      <c r="BD199" s="221">
        <f t="shared" si="79"/>
        <v>0</v>
      </c>
      <c r="BE199" s="221">
        <f t="shared" si="79"/>
        <v>0</v>
      </c>
      <c r="BF199" s="221">
        <f t="shared" si="79"/>
        <v>0</v>
      </c>
      <c r="BG199" s="221">
        <f t="shared" si="79"/>
        <v>0</v>
      </c>
      <c r="BH199" s="221">
        <f t="shared" si="79"/>
        <v>0</v>
      </c>
      <c r="BI199" s="221">
        <f t="shared" si="79"/>
        <v>0</v>
      </c>
    </row>
    <row r="200" spans="1:61">
      <c r="A200" s="491"/>
      <c r="B200" s="488"/>
      <c r="C200" s="488"/>
      <c r="D200" s="489"/>
      <c r="E200" s="221" t="s">
        <v>267</v>
      </c>
      <c r="F200" s="221">
        <f xml:space="preserve"> IF( F198, F199, 0)</f>
        <v>0</v>
      </c>
      <c r="G200" s="221" t="s">
        <v>100</v>
      </c>
      <c r="H200" s="152"/>
      <c r="I200" s="221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4"/>
      <c r="U200" s="154"/>
      <c r="V200" s="154"/>
      <c r="W200" s="154"/>
      <c r="X200" s="154"/>
      <c r="Y200" s="154"/>
      <c r="Z200" s="154"/>
      <c r="AA200" s="154"/>
      <c r="AB200" s="152"/>
      <c r="AC200" s="152"/>
      <c r="AD200" s="154"/>
      <c r="AE200" s="154"/>
      <c r="AF200" s="152"/>
      <c r="AG200" s="152"/>
      <c r="AH200" s="154"/>
      <c r="AI200" s="154"/>
      <c r="AJ200" s="152"/>
      <c r="AK200" s="152"/>
      <c r="AL200" s="154"/>
      <c r="AM200" s="154"/>
      <c r="AN200" s="152"/>
      <c r="AO200" s="152"/>
      <c r="AP200" s="154"/>
      <c r="AQ200" s="154"/>
      <c r="AR200" s="152"/>
      <c r="AS200" s="154"/>
      <c r="AT200" s="154"/>
      <c r="AU200" s="152"/>
      <c r="AV200" s="154"/>
      <c r="AW200" s="154"/>
      <c r="AX200" s="152"/>
      <c r="AY200" s="154"/>
      <c r="AZ200" s="154"/>
      <c r="BA200" s="152"/>
      <c r="BB200" s="154"/>
      <c r="BC200" s="154"/>
      <c r="BD200" s="152"/>
      <c r="BE200" s="154"/>
      <c r="BF200" s="154"/>
      <c r="BG200" s="152"/>
      <c r="BH200" s="154"/>
      <c r="BI200" s="154"/>
    </row>
    <row r="201" spans="1:61">
      <c r="A201" s="491"/>
      <c r="B201" s="492"/>
      <c r="C201" s="492"/>
      <c r="D201" s="493"/>
      <c r="E201" s="459"/>
      <c r="F201" s="222"/>
      <c r="G201" s="459"/>
      <c r="H201" s="222"/>
      <c r="I201" s="459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19"/>
      <c r="U201" s="219"/>
      <c r="V201" s="219"/>
      <c r="W201" s="219"/>
      <c r="X201" s="219"/>
      <c r="Y201" s="219"/>
      <c r="Z201" s="219"/>
      <c r="AA201" s="219"/>
      <c r="AB201" s="222"/>
      <c r="AC201" s="222"/>
      <c r="AD201" s="219"/>
      <c r="AE201" s="219"/>
      <c r="AF201" s="222"/>
      <c r="AG201" s="222"/>
      <c r="AH201" s="219"/>
      <c r="AI201" s="219"/>
      <c r="AJ201" s="222"/>
      <c r="AK201" s="222"/>
      <c r="AL201" s="219"/>
      <c r="AM201" s="219"/>
      <c r="AN201" s="222"/>
      <c r="AO201" s="222"/>
      <c r="AP201" s="219"/>
      <c r="AQ201" s="219"/>
      <c r="AR201" s="222"/>
      <c r="AS201" s="219"/>
      <c r="AT201" s="219"/>
      <c r="AU201" s="222"/>
      <c r="AV201" s="219"/>
      <c r="AW201" s="219"/>
      <c r="AX201" s="222"/>
      <c r="AY201" s="219"/>
      <c r="AZ201" s="219"/>
      <c r="BA201" s="222"/>
      <c r="BB201" s="219"/>
      <c r="BC201" s="219"/>
      <c r="BD201" s="222"/>
      <c r="BE201" s="219"/>
      <c r="BF201" s="219"/>
      <c r="BG201" s="222"/>
      <c r="BH201" s="219"/>
      <c r="BI201" s="219"/>
    </row>
    <row r="202" spans="1:61">
      <c r="A202" s="487"/>
      <c r="B202" s="488"/>
      <c r="C202" s="488"/>
      <c r="D202" s="489"/>
      <c r="E202" s="221" t="str">
        <f t="shared" ref="E202:AJ202" si="80" xml:space="preserve"> E$190</f>
        <v>Compliance with trading and procurement code</v>
      </c>
      <c r="F202" s="221" t="b">
        <f t="shared" si="80"/>
        <v>0</v>
      </c>
      <c r="G202" s="221" t="str">
        <f t="shared" si="80"/>
        <v>True/false</v>
      </c>
      <c r="H202" s="221">
        <f t="shared" si="80"/>
        <v>0</v>
      </c>
      <c r="I202" s="221">
        <f t="shared" si="80"/>
        <v>0</v>
      </c>
      <c r="J202" s="221">
        <f t="shared" si="80"/>
        <v>0</v>
      </c>
      <c r="K202" s="221">
        <f t="shared" si="80"/>
        <v>0</v>
      </c>
      <c r="L202" s="221">
        <f t="shared" si="80"/>
        <v>0</v>
      </c>
      <c r="M202" s="221">
        <f t="shared" si="80"/>
        <v>0</v>
      </c>
      <c r="N202" s="221">
        <f t="shared" si="80"/>
        <v>0</v>
      </c>
      <c r="O202" s="221">
        <f t="shared" si="80"/>
        <v>0</v>
      </c>
      <c r="P202" s="221">
        <f t="shared" si="80"/>
        <v>0</v>
      </c>
      <c r="Q202" s="221">
        <f t="shared" si="80"/>
        <v>0</v>
      </c>
      <c r="R202" s="221">
        <f t="shared" si="80"/>
        <v>0</v>
      </c>
      <c r="S202" s="221">
        <f t="shared" si="80"/>
        <v>0</v>
      </c>
      <c r="T202" s="221">
        <f t="shared" si="80"/>
        <v>0</v>
      </c>
      <c r="U202" s="221">
        <f t="shared" si="80"/>
        <v>0</v>
      </c>
      <c r="V202" s="221">
        <f t="shared" si="80"/>
        <v>0</v>
      </c>
      <c r="W202" s="221">
        <f t="shared" si="80"/>
        <v>0</v>
      </c>
      <c r="X202" s="221">
        <f t="shared" si="80"/>
        <v>0</v>
      </c>
      <c r="Y202" s="221">
        <f t="shared" si="80"/>
        <v>0</v>
      </c>
      <c r="Z202" s="221">
        <f t="shared" si="80"/>
        <v>0</v>
      </c>
      <c r="AA202" s="221">
        <f t="shared" si="80"/>
        <v>0</v>
      </c>
      <c r="AB202" s="221">
        <f t="shared" si="80"/>
        <v>0</v>
      </c>
      <c r="AC202" s="221">
        <f t="shared" si="80"/>
        <v>0</v>
      </c>
      <c r="AD202" s="221">
        <f t="shared" si="80"/>
        <v>0</v>
      </c>
      <c r="AE202" s="221">
        <f t="shared" si="80"/>
        <v>0</v>
      </c>
      <c r="AF202" s="221">
        <f t="shared" si="80"/>
        <v>0</v>
      </c>
      <c r="AG202" s="221">
        <f t="shared" si="80"/>
        <v>0</v>
      </c>
      <c r="AH202" s="221">
        <f t="shared" si="80"/>
        <v>0</v>
      </c>
      <c r="AI202" s="221">
        <f t="shared" si="80"/>
        <v>0</v>
      </c>
      <c r="AJ202" s="221">
        <f t="shared" si="80"/>
        <v>0</v>
      </c>
      <c r="AK202" s="221">
        <f t="shared" ref="AK202:BI202" si="81" xml:space="preserve"> AK$190</f>
        <v>0</v>
      </c>
      <c r="AL202" s="221">
        <f t="shared" si="81"/>
        <v>0</v>
      </c>
      <c r="AM202" s="221">
        <f t="shared" si="81"/>
        <v>0</v>
      </c>
      <c r="AN202" s="221">
        <f t="shared" si="81"/>
        <v>0</v>
      </c>
      <c r="AO202" s="221">
        <f t="shared" si="81"/>
        <v>0</v>
      </c>
      <c r="AP202" s="221">
        <f t="shared" si="81"/>
        <v>0</v>
      </c>
      <c r="AQ202" s="221">
        <f t="shared" si="81"/>
        <v>0</v>
      </c>
      <c r="AR202" s="221">
        <f t="shared" si="81"/>
        <v>0</v>
      </c>
      <c r="AS202" s="221">
        <f t="shared" si="81"/>
        <v>0</v>
      </c>
      <c r="AT202" s="221">
        <f t="shared" si="81"/>
        <v>0</v>
      </c>
      <c r="AU202" s="221">
        <f t="shared" si="81"/>
        <v>0</v>
      </c>
      <c r="AV202" s="221">
        <f t="shared" si="81"/>
        <v>0</v>
      </c>
      <c r="AW202" s="221">
        <f t="shared" si="81"/>
        <v>0</v>
      </c>
      <c r="AX202" s="221">
        <f t="shared" si="81"/>
        <v>0</v>
      </c>
      <c r="AY202" s="221">
        <f t="shared" si="81"/>
        <v>0</v>
      </c>
      <c r="AZ202" s="221">
        <f t="shared" si="81"/>
        <v>0</v>
      </c>
      <c r="BA202" s="221">
        <f t="shared" si="81"/>
        <v>0</v>
      </c>
      <c r="BB202" s="221">
        <f t="shared" si="81"/>
        <v>0</v>
      </c>
      <c r="BC202" s="221">
        <f t="shared" si="81"/>
        <v>0</v>
      </c>
      <c r="BD202" s="221">
        <f t="shared" si="81"/>
        <v>0</v>
      </c>
      <c r="BE202" s="221">
        <f t="shared" si="81"/>
        <v>0</v>
      </c>
      <c r="BF202" s="221">
        <f t="shared" si="81"/>
        <v>0</v>
      </c>
      <c r="BG202" s="221">
        <f t="shared" si="81"/>
        <v>0</v>
      </c>
      <c r="BH202" s="221">
        <f t="shared" si="81"/>
        <v>0</v>
      </c>
      <c r="BI202" s="221">
        <f t="shared" si="81"/>
        <v>0</v>
      </c>
    </row>
    <row r="203" spans="1:61">
      <c r="A203" s="450"/>
      <c r="B203" s="451"/>
      <c r="C203" s="451"/>
      <c r="D203" s="452"/>
      <c r="E203" s="221" t="str">
        <f t="shared" ref="E203:AJ203" si="82" xml:space="preserve"> E$180</f>
        <v>Export incentive for export 2 to be paid to the water resources control after PR24 (2017-18 FYA CPIH deflated)</v>
      </c>
      <c r="F203" s="221">
        <f t="shared" si="82"/>
        <v>0</v>
      </c>
      <c r="G203" s="221" t="str">
        <f t="shared" si="82"/>
        <v>£m</v>
      </c>
      <c r="H203" s="221">
        <f t="shared" si="82"/>
        <v>0</v>
      </c>
      <c r="I203" s="221">
        <f t="shared" si="82"/>
        <v>0</v>
      </c>
      <c r="J203" s="221">
        <f t="shared" si="82"/>
        <v>0</v>
      </c>
      <c r="K203" s="221">
        <f t="shared" si="82"/>
        <v>0</v>
      </c>
      <c r="L203" s="221">
        <f t="shared" si="82"/>
        <v>0</v>
      </c>
      <c r="M203" s="221">
        <f t="shared" si="82"/>
        <v>0</v>
      </c>
      <c r="N203" s="221">
        <f t="shared" si="82"/>
        <v>0</v>
      </c>
      <c r="O203" s="221">
        <f t="shared" si="82"/>
        <v>0</v>
      </c>
      <c r="P203" s="221">
        <f t="shared" si="82"/>
        <v>0</v>
      </c>
      <c r="Q203" s="221">
        <f t="shared" si="82"/>
        <v>0</v>
      </c>
      <c r="R203" s="221">
        <f t="shared" si="82"/>
        <v>0</v>
      </c>
      <c r="S203" s="221">
        <f t="shared" si="82"/>
        <v>0</v>
      </c>
      <c r="T203" s="221">
        <f t="shared" si="82"/>
        <v>0</v>
      </c>
      <c r="U203" s="221">
        <f t="shared" si="82"/>
        <v>0</v>
      </c>
      <c r="V203" s="221">
        <f t="shared" si="82"/>
        <v>0</v>
      </c>
      <c r="W203" s="221">
        <f t="shared" si="82"/>
        <v>0</v>
      </c>
      <c r="X203" s="221">
        <f t="shared" si="82"/>
        <v>0</v>
      </c>
      <c r="Y203" s="221">
        <f t="shared" si="82"/>
        <v>0</v>
      </c>
      <c r="Z203" s="221">
        <f t="shared" si="82"/>
        <v>0</v>
      </c>
      <c r="AA203" s="221">
        <f t="shared" si="82"/>
        <v>0</v>
      </c>
      <c r="AB203" s="221">
        <f t="shared" si="82"/>
        <v>0</v>
      </c>
      <c r="AC203" s="221">
        <f t="shared" si="82"/>
        <v>0</v>
      </c>
      <c r="AD203" s="221">
        <f t="shared" si="82"/>
        <v>0</v>
      </c>
      <c r="AE203" s="221">
        <f t="shared" si="82"/>
        <v>0</v>
      </c>
      <c r="AF203" s="221">
        <f t="shared" si="82"/>
        <v>0</v>
      </c>
      <c r="AG203" s="221">
        <f t="shared" si="82"/>
        <v>0</v>
      </c>
      <c r="AH203" s="221">
        <f t="shared" si="82"/>
        <v>0</v>
      </c>
      <c r="AI203" s="221">
        <f t="shared" si="82"/>
        <v>0</v>
      </c>
      <c r="AJ203" s="221">
        <f t="shared" si="82"/>
        <v>0</v>
      </c>
      <c r="AK203" s="221">
        <f t="shared" ref="AK203:BI203" si="83" xml:space="preserve"> AK$180</f>
        <v>0</v>
      </c>
      <c r="AL203" s="221">
        <f t="shared" si="83"/>
        <v>0</v>
      </c>
      <c r="AM203" s="221">
        <f t="shared" si="83"/>
        <v>0</v>
      </c>
      <c r="AN203" s="221">
        <f t="shared" si="83"/>
        <v>0</v>
      </c>
      <c r="AO203" s="221">
        <f t="shared" si="83"/>
        <v>0</v>
      </c>
      <c r="AP203" s="221">
        <f t="shared" si="83"/>
        <v>0</v>
      </c>
      <c r="AQ203" s="221">
        <f t="shared" si="83"/>
        <v>0</v>
      </c>
      <c r="AR203" s="221">
        <f t="shared" si="83"/>
        <v>0</v>
      </c>
      <c r="AS203" s="221">
        <f t="shared" si="83"/>
        <v>0</v>
      </c>
      <c r="AT203" s="221">
        <f t="shared" si="83"/>
        <v>0</v>
      </c>
      <c r="AU203" s="221">
        <f t="shared" si="83"/>
        <v>0</v>
      </c>
      <c r="AV203" s="221">
        <f t="shared" si="83"/>
        <v>0</v>
      </c>
      <c r="AW203" s="221">
        <f t="shared" si="83"/>
        <v>0</v>
      </c>
      <c r="AX203" s="221">
        <f t="shared" si="83"/>
        <v>0</v>
      </c>
      <c r="AY203" s="221">
        <f t="shared" si="83"/>
        <v>0</v>
      </c>
      <c r="AZ203" s="221">
        <f t="shared" si="83"/>
        <v>0</v>
      </c>
      <c r="BA203" s="221">
        <f t="shared" si="83"/>
        <v>0</v>
      </c>
      <c r="BB203" s="221">
        <f t="shared" si="83"/>
        <v>0</v>
      </c>
      <c r="BC203" s="221">
        <f t="shared" si="83"/>
        <v>0</v>
      </c>
      <c r="BD203" s="221">
        <f t="shared" si="83"/>
        <v>0</v>
      </c>
      <c r="BE203" s="221">
        <f t="shared" si="83"/>
        <v>0</v>
      </c>
      <c r="BF203" s="221">
        <f t="shared" si="83"/>
        <v>0</v>
      </c>
      <c r="BG203" s="221">
        <f t="shared" si="83"/>
        <v>0</v>
      </c>
      <c r="BH203" s="221">
        <f t="shared" si="83"/>
        <v>0</v>
      </c>
      <c r="BI203" s="221">
        <f t="shared" si="83"/>
        <v>0</v>
      </c>
    </row>
    <row r="204" spans="1:61">
      <c r="A204" s="487"/>
      <c r="B204" s="488"/>
      <c r="C204" s="488"/>
      <c r="D204" s="489"/>
      <c r="E204" s="221" t="s">
        <v>268</v>
      </c>
      <c r="F204" s="221">
        <f xml:space="preserve"> IF( F202, F203, 0)</f>
        <v>0</v>
      </c>
      <c r="G204" s="221" t="s">
        <v>100</v>
      </c>
      <c r="H204" s="152"/>
      <c r="I204" s="221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4"/>
      <c r="U204" s="154"/>
      <c r="V204" s="154"/>
      <c r="W204" s="154"/>
      <c r="X204" s="154"/>
      <c r="Y204" s="154"/>
      <c r="Z204" s="154"/>
      <c r="AA204" s="154"/>
      <c r="AB204" s="152"/>
      <c r="AC204" s="152"/>
      <c r="AD204" s="154"/>
      <c r="AE204" s="154"/>
      <c r="AF204" s="152"/>
      <c r="AG204" s="152"/>
      <c r="AH204" s="154"/>
      <c r="AI204" s="154"/>
      <c r="AJ204" s="152"/>
      <c r="AK204" s="152"/>
      <c r="AL204" s="154"/>
      <c r="AM204" s="154"/>
      <c r="AN204" s="152"/>
      <c r="AO204" s="152"/>
      <c r="AP204" s="154"/>
      <c r="AQ204" s="154"/>
      <c r="AR204" s="152"/>
      <c r="AS204" s="154"/>
      <c r="AT204" s="154"/>
      <c r="AU204" s="152"/>
      <c r="AV204" s="154"/>
      <c r="AW204" s="154"/>
      <c r="AX204" s="152"/>
      <c r="AY204" s="154"/>
      <c r="AZ204" s="154"/>
      <c r="BA204" s="152"/>
      <c r="BB204" s="154"/>
      <c r="BC204" s="154"/>
      <c r="BD204" s="152"/>
      <c r="BE204" s="154"/>
      <c r="BF204" s="154"/>
      <c r="BG204" s="152"/>
      <c r="BH204" s="154"/>
      <c r="BI204" s="154"/>
    </row>
    <row r="205" spans="1:61">
      <c r="A205" s="487"/>
      <c r="B205" s="488"/>
      <c r="C205" s="488"/>
      <c r="D205" s="489"/>
      <c r="E205" s="221"/>
      <c r="F205" s="221"/>
      <c r="G205" s="221"/>
      <c r="H205" s="152"/>
      <c r="I205" s="221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4"/>
      <c r="U205" s="154"/>
      <c r="V205" s="154"/>
      <c r="W205" s="154"/>
      <c r="X205" s="154"/>
      <c r="Y205" s="154"/>
      <c r="Z205" s="154"/>
      <c r="AA205" s="154"/>
      <c r="AB205" s="152"/>
      <c r="AC205" s="152"/>
      <c r="AD205" s="154"/>
      <c r="AE205" s="154"/>
      <c r="AF205" s="152"/>
      <c r="AG205" s="152"/>
      <c r="AH205" s="154"/>
      <c r="AI205" s="154"/>
      <c r="AJ205" s="152"/>
      <c r="AK205" s="152"/>
      <c r="AL205" s="154"/>
      <c r="AM205" s="154"/>
      <c r="AN205" s="152"/>
      <c r="AO205" s="152"/>
      <c r="AP205" s="154"/>
      <c r="AQ205" s="154"/>
      <c r="AR205" s="152"/>
      <c r="AS205" s="154"/>
      <c r="AT205" s="154"/>
      <c r="AU205" s="152"/>
      <c r="AV205" s="154"/>
      <c r="AW205" s="154"/>
      <c r="AX205" s="152"/>
      <c r="AY205" s="154"/>
      <c r="AZ205" s="154"/>
      <c r="BA205" s="152"/>
      <c r="BB205" s="154"/>
      <c r="BC205" s="154"/>
      <c r="BD205" s="152"/>
      <c r="BE205" s="154"/>
      <c r="BF205" s="154"/>
      <c r="BG205" s="152"/>
      <c r="BH205" s="154"/>
      <c r="BI205" s="154"/>
    </row>
    <row r="206" spans="1:61">
      <c r="A206" s="487"/>
      <c r="B206" s="488"/>
      <c r="C206" s="488"/>
      <c r="D206" s="489"/>
      <c r="E206" s="221" t="str">
        <f t="shared" ref="E206:AJ206" si="84" xml:space="preserve"> E$190</f>
        <v>Compliance with trading and procurement code</v>
      </c>
      <c r="F206" s="221" t="b">
        <f t="shared" si="84"/>
        <v>0</v>
      </c>
      <c r="G206" s="221" t="str">
        <f t="shared" si="84"/>
        <v>True/false</v>
      </c>
      <c r="H206" s="221">
        <f t="shared" si="84"/>
        <v>0</v>
      </c>
      <c r="I206" s="221">
        <f t="shared" si="84"/>
        <v>0</v>
      </c>
      <c r="J206" s="221">
        <f t="shared" si="84"/>
        <v>0</v>
      </c>
      <c r="K206" s="221">
        <f t="shared" si="84"/>
        <v>0</v>
      </c>
      <c r="L206" s="221">
        <f t="shared" si="84"/>
        <v>0</v>
      </c>
      <c r="M206" s="221">
        <f t="shared" si="84"/>
        <v>0</v>
      </c>
      <c r="N206" s="221">
        <f t="shared" si="84"/>
        <v>0</v>
      </c>
      <c r="O206" s="221">
        <f t="shared" si="84"/>
        <v>0</v>
      </c>
      <c r="P206" s="221">
        <f t="shared" si="84"/>
        <v>0</v>
      </c>
      <c r="Q206" s="221">
        <f t="shared" si="84"/>
        <v>0</v>
      </c>
      <c r="R206" s="221">
        <f t="shared" si="84"/>
        <v>0</v>
      </c>
      <c r="S206" s="221">
        <f t="shared" si="84"/>
        <v>0</v>
      </c>
      <c r="T206" s="221">
        <f t="shared" si="84"/>
        <v>0</v>
      </c>
      <c r="U206" s="221">
        <f t="shared" si="84"/>
        <v>0</v>
      </c>
      <c r="V206" s="221">
        <f t="shared" si="84"/>
        <v>0</v>
      </c>
      <c r="W206" s="221">
        <f t="shared" si="84"/>
        <v>0</v>
      </c>
      <c r="X206" s="221">
        <f t="shared" si="84"/>
        <v>0</v>
      </c>
      <c r="Y206" s="221">
        <f t="shared" si="84"/>
        <v>0</v>
      </c>
      <c r="Z206" s="221">
        <f t="shared" si="84"/>
        <v>0</v>
      </c>
      <c r="AA206" s="221">
        <f t="shared" si="84"/>
        <v>0</v>
      </c>
      <c r="AB206" s="221">
        <f t="shared" si="84"/>
        <v>0</v>
      </c>
      <c r="AC206" s="221">
        <f t="shared" si="84"/>
        <v>0</v>
      </c>
      <c r="AD206" s="221">
        <f t="shared" si="84"/>
        <v>0</v>
      </c>
      <c r="AE206" s="221">
        <f t="shared" si="84"/>
        <v>0</v>
      </c>
      <c r="AF206" s="221">
        <f t="shared" si="84"/>
        <v>0</v>
      </c>
      <c r="AG206" s="221">
        <f t="shared" si="84"/>
        <v>0</v>
      </c>
      <c r="AH206" s="221">
        <f t="shared" si="84"/>
        <v>0</v>
      </c>
      <c r="AI206" s="221">
        <f t="shared" si="84"/>
        <v>0</v>
      </c>
      <c r="AJ206" s="221">
        <f t="shared" si="84"/>
        <v>0</v>
      </c>
      <c r="AK206" s="221">
        <f t="shared" ref="AK206:BI206" si="85" xml:space="preserve"> AK$190</f>
        <v>0</v>
      </c>
      <c r="AL206" s="221">
        <f t="shared" si="85"/>
        <v>0</v>
      </c>
      <c r="AM206" s="221">
        <f t="shared" si="85"/>
        <v>0</v>
      </c>
      <c r="AN206" s="221">
        <f t="shared" si="85"/>
        <v>0</v>
      </c>
      <c r="AO206" s="221">
        <f t="shared" si="85"/>
        <v>0</v>
      </c>
      <c r="AP206" s="221">
        <f t="shared" si="85"/>
        <v>0</v>
      </c>
      <c r="AQ206" s="221">
        <f t="shared" si="85"/>
        <v>0</v>
      </c>
      <c r="AR206" s="221">
        <f t="shared" si="85"/>
        <v>0</v>
      </c>
      <c r="AS206" s="221">
        <f t="shared" si="85"/>
        <v>0</v>
      </c>
      <c r="AT206" s="221">
        <f t="shared" si="85"/>
        <v>0</v>
      </c>
      <c r="AU206" s="221">
        <f t="shared" si="85"/>
        <v>0</v>
      </c>
      <c r="AV206" s="221">
        <f t="shared" si="85"/>
        <v>0</v>
      </c>
      <c r="AW206" s="221">
        <f t="shared" si="85"/>
        <v>0</v>
      </c>
      <c r="AX206" s="221">
        <f t="shared" si="85"/>
        <v>0</v>
      </c>
      <c r="AY206" s="221">
        <f t="shared" si="85"/>
        <v>0</v>
      </c>
      <c r="AZ206" s="221">
        <f t="shared" si="85"/>
        <v>0</v>
      </c>
      <c r="BA206" s="221">
        <f t="shared" si="85"/>
        <v>0</v>
      </c>
      <c r="BB206" s="221">
        <f t="shared" si="85"/>
        <v>0</v>
      </c>
      <c r="BC206" s="221">
        <f t="shared" si="85"/>
        <v>0</v>
      </c>
      <c r="BD206" s="221">
        <f t="shared" si="85"/>
        <v>0</v>
      </c>
      <c r="BE206" s="221">
        <f t="shared" si="85"/>
        <v>0</v>
      </c>
      <c r="BF206" s="221">
        <f t="shared" si="85"/>
        <v>0</v>
      </c>
      <c r="BG206" s="221">
        <f t="shared" si="85"/>
        <v>0</v>
      </c>
      <c r="BH206" s="221">
        <f t="shared" si="85"/>
        <v>0</v>
      </c>
      <c r="BI206" s="221">
        <f t="shared" si="85"/>
        <v>0</v>
      </c>
    </row>
    <row r="207" spans="1:61">
      <c r="A207" s="450"/>
      <c r="B207" s="451"/>
      <c r="C207" s="451"/>
      <c r="D207" s="452"/>
      <c r="E207" s="221" t="str">
        <f t="shared" ref="E207:AJ207" si="86" xml:space="preserve"> E$184</f>
        <v>Export incentive for export 2 to be paid to the network plus water control after PR24 (2017-18 FYA CPIH deflated)</v>
      </c>
      <c r="F207" s="221">
        <f t="shared" si="86"/>
        <v>0</v>
      </c>
      <c r="G207" s="221" t="str">
        <f t="shared" si="86"/>
        <v>£m</v>
      </c>
      <c r="H207" s="221">
        <f t="shared" si="86"/>
        <v>0</v>
      </c>
      <c r="I207" s="221">
        <f t="shared" si="86"/>
        <v>0</v>
      </c>
      <c r="J207" s="221">
        <f t="shared" si="86"/>
        <v>0</v>
      </c>
      <c r="K207" s="221">
        <f t="shared" si="86"/>
        <v>0</v>
      </c>
      <c r="L207" s="221">
        <f t="shared" si="86"/>
        <v>0</v>
      </c>
      <c r="M207" s="221">
        <f t="shared" si="86"/>
        <v>0</v>
      </c>
      <c r="N207" s="221">
        <f t="shared" si="86"/>
        <v>0</v>
      </c>
      <c r="O207" s="221">
        <f t="shared" si="86"/>
        <v>0</v>
      </c>
      <c r="P207" s="221">
        <f t="shared" si="86"/>
        <v>0</v>
      </c>
      <c r="Q207" s="221">
        <f t="shared" si="86"/>
        <v>0</v>
      </c>
      <c r="R207" s="221">
        <f t="shared" si="86"/>
        <v>0</v>
      </c>
      <c r="S207" s="221">
        <f t="shared" si="86"/>
        <v>0</v>
      </c>
      <c r="T207" s="221">
        <f t="shared" si="86"/>
        <v>0</v>
      </c>
      <c r="U207" s="221">
        <f t="shared" si="86"/>
        <v>0</v>
      </c>
      <c r="V207" s="221">
        <f t="shared" si="86"/>
        <v>0</v>
      </c>
      <c r="W207" s="221">
        <f t="shared" si="86"/>
        <v>0</v>
      </c>
      <c r="X207" s="221">
        <f t="shared" si="86"/>
        <v>0</v>
      </c>
      <c r="Y207" s="221">
        <f t="shared" si="86"/>
        <v>0</v>
      </c>
      <c r="Z207" s="221">
        <f t="shared" si="86"/>
        <v>0</v>
      </c>
      <c r="AA207" s="221">
        <f t="shared" si="86"/>
        <v>0</v>
      </c>
      <c r="AB207" s="221">
        <f t="shared" si="86"/>
        <v>0</v>
      </c>
      <c r="AC207" s="221">
        <f t="shared" si="86"/>
        <v>0</v>
      </c>
      <c r="AD207" s="221">
        <f t="shared" si="86"/>
        <v>0</v>
      </c>
      <c r="AE207" s="221">
        <f t="shared" si="86"/>
        <v>0</v>
      </c>
      <c r="AF207" s="221">
        <f t="shared" si="86"/>
        <v>0</v>
      </c>
      <c r="AG207" s="221">
        <f t="shared" si="86"/>
        <v>0</v>
      </c>
      <c r="AH207" s="221">
        <f t="shared" si="86"/>
        <v>0</v>
      </c>
      <c r="AI207" s="221">
        <f t="shared" si="86"/>
        <v>0</v>
      </c>
      <c r="AJ207" s="221">
        <f t="shared" si="86"/>
        <v>0</v>
      </c>
      <c r="AK207" s="221">
        <f t="shared" ref="AK207:BI207" si="87" xml:space="preserve"> AK$184</f>
        <v>0</v>
      </c>
      <c r="AL207" s="221">
        <f t="shared" si="87"/>
        <v>0</v>
      </c>
      <c r="AM207" s="221">
        <f t="shared" si="87"/>
        <v>0</v>
      </c>
      <c r="AN207" s="221">
        <f t="shared" si="87"/>
        <v>0</v>
      </c>
      <c r="AO207" s="221">
        <f t="shared" si="87"/>
        <v>0</v>
      </c>
      <c r="AP207" s="221">
        <f t="shared" si="87"/>
        <v>0</v>
      </c>
      <c r="AQ207" s="221">
        <f t="shared" si="87"/>
        <v>0</v>
      </c>
      <c r="AR207" s="221">
        <f t="shared" si="87"/>
        <v>0</v>
      </c>
      <c r="AS207" s="221">
        <f t="shared" si="87"/>
        <v>0</v>
      </c>
      <c r="AT207" s="221">
        <f t="shared" si="87"/>
        <v>0</v>
      </c>
      <c r="AU207" s="221">
        <f t="shared" si="87"/>
        <v>0</v>
      </c>
      <c r="AV207" s="221">
        <f t="shared" si="87"/>
        <v>0</v>
      </c>
      <c r="AW207" s="221">
        <f t="shared" si="87"/>
        <v>0</v>
      </c>
      <c r="AX207" s="221">
        <f t="shared" si="87"/>
        <v>0</v>
      </c>
      <c r="AY207" s="221">
        <f t="shared" si="87"/>
        <v>0</v>
      </c>
      <c r="AZ207" s="221">
        <f t="shared" si="87"/>
        <v>0</v>
      </c>
      <c r="BA207" s="221">
        <f t="shared" si="87"/>
        <v>0</v>
      </c>
      <c r="BB207" s="221">
        <f t="shared" si="87"/>
        <v>0</v>
      </c>
      <c r="BC207" s="221">
        <f t="shared" si="87"/>
        <v>0</v>
      </c>
      <c r="BD207" s="221">
        <f t="shared" si="87"/>
        <v>0</v>
      </c>
      <c r="BE207" s="221">
        <f t="shared" si="87"/>
        <v>0</v>
      </c>
      <c r="BF207" s="221">
        <f t="shared" si="87"/>
        <v>0</v>
      </c>
      <c r="BG207" s="221">
        <f t="shared" si="87"/>
        <v>0</v>
      </c>
      <c r="BH207" s="221">
        <f t="shared" si="87"/>
        <v>0</v>
      </c>
      <c r="BI207" s="221">
        <f t="shared" si="87"/>
        <v>0</v>
      </c>
    </row>
    <row r="208" spans="1:61">
      <c r="A208" s="450"/>
      <c r="B208" s="451"/>
      <c r="C208" s="451"/>
      <c r="D208" s="452"/>
      <c r="E208" s="221" t="s">
        <v>269</v>
      </c>
      <c r="F208" s="221">
        <f xml:space="preserve"> IF( F206, F207, 0)</f>
        <v>0</v>
      </c>
      <c r="G208" s="221" t="s">
        <v>100</v>
      </c>
      <c r="H208" s="152"/>
      <c r="I208" s="221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4"/>
      <c r="U208" s="154"/>
      <c r="V208" s="154"/>
      <c r="W208" s="154"/>
      <c r="X208" s="154"/>
      <c r="Y208" s="154"/>
      <c r="Z208" s="154"/>
      <c r="AA208" s="154"/>
      <c r="AB208" s="152"/>
      <c r="AC208" s="152"/>
      <c r="AD208" s="154"/>
      <c r="AE208" s="154"/>
      <c r="AF208" s="152"/>
      <c r="AG208" s="152"/>
      <c r="AH208" s="154"/>
      <c r="AI208" s="154"/>
      <c r="AJ208" s="152"/>
      <c r="AK208" s="152"/>
      <c r="AL208" s="154"/>
      <c r="AM208" s="154"/>
      <c r="AN208" s="152"/>
      <c r="AO208" s="152"/>
      <c r="AP208" s="154"/>
      <c r="AQ208" s="154"/>
      <c r="AR208" s="152"/>
      <c r="AS208" s="154"/>
      <c r="AT208" s="154"/>
      <c r="AU208" s="152"/>
      <c r="AV208" s="154"/>
      <c r="AW208" s="154"/>
      <c r="AX208" s="152"/>
      <c r="AY208" s="154"/>
      <c r="AZ208" s="154"/>
      <c r="BA208" s="152"/>
      <c r="BB208" s="154"/>
      <c r="BC208" s="154"/>
      <c r="BD208" s="152"/>
      <c r="BE208" s="154"/>
      <c r="BF208" s="154"/>
      <c r="BG208" s="152"/>
      <c r="BH208" s="154"/>
      <c r="BI208" s="154"/>
    </row>
    <row r="209" spans="1:61">
      <c r="A209" s="450"/>
      <c r="B209" s="451"/>
      <c r="C209" s="451"/>
      <c r="D209" s="452"/>
      <c r="E209" s="221"/>
      <c r="F209" s="221"/>
      <c r="G209" s="221"/>
      <c r="H209" s="152"/>
      <c r="I209" s="221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4"/>
      <c r="U209" s="154"/>
      <c r="V209" s="154"/>
      <c r="W209" s="154"/>
      <c r="X209" s="154"/>
      <c r="Y209" s="154"/>
      <c r="Z209" s="154"/>
      <c r="AA209" s="154"/>
      <c r="AB209" s="152"/>
      <c r="AC209" s="152"/>
      <c r="AD209" s="154"/>
      <c r="AE209" s="154"/>
      <c r="AF209" s="152"/>
      <c r="AG209" s="152"/>
      <c r="AH209" s="154"/>
      <c r="AI209" s="154"/>
      <c r="AJ209" s="152"/>
      <c r="AK209" s="152"/>
      <c r="AL209" s="154"/>
      <c r="AM209" s="154"/>
      <c r="AN209" s="152"/>
      <c r="AO209" s="152"/>
      <c r="AP209" s="154"/>
      <c r="AQ209" s="154"/>
      <c r="AR209" s="152"/>
      <c r="AS209" s="154"/>
      <c r="AT209" s="154"/>
      <c r="AU209" s="152"/>
      <c r="AV209" s="154"/>
      <c r="AW209" s="154"/>
      <c r="AX209" s="152"/>
      <c r="AY209" s="154"/>
      <c r="AZ209" s="154"/>
      <c r="BA209" s="152"/>
      <c r="BB209" s="154"/>
      <c r="BC209" s="154"/>
      <c r="BD209" s="152"/>
      <c r="BE209" s="154"/>
      <c r="BF209" s="154"/>
      <c r="BG209" s="152"/>
      <c r="BH209" s="154"/>
      <c r="BI209" s="154"/>
    </row>
    <row r="210" spans="1:61">
      <c r="A210" s="62"/>
      <c r="B210" s="457" t="s">
        <v>146</v>
      </c>
      <c r="C210" s="451"/>
      <c r="D210" s="458"/>
      <c r="E210" s="154"/>
      <c r="F210" s="154"/>
      <c r="G210" s="154"/>
      <c r="H210" s="154"/>
      <c r="I210" s="216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</row>
    <row r="211" spans="1:61">
      <c r="A211" s="450"/>
      <c r="B211" s="451"/>
      <c r="C211" s="451"/>
      <c r="D211" s="452"/>
      <c r="E211" s="152"/>
      <c r="F211" s="152"/>
      <c r="G211" s="152"/>
      <c r="H211" s="152"/>
      <c r="I211" s="221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4"/>
      <c r="U211" s="154"/>
      <c r="V211" s="154"/>
      <c r="W211" s="154"/>
      <c r="X211" s="154"/>
      <c r="Y211" s="154"/>
      <c r="Z211" s="154"/>
      <c r="AA211" s="154"/>
      <c r="AB211" s="152"/>
      <c r="AC211" s="152"/>
      <c r="AD211" s="154"/>
      <c r="AE211" s="154"/>
      <c r="AF211" s="152"/>
      <c r="AG211" s="152"/>
      <c r="AH211" s="154"/>
      <c r="AI211" s="154"/>
      <c r="AJ211" s="152"/>
      <c r="AK211" s="152"/>
      <c r="AL211" s="154"/>
      <c r="AM211" s="154"/>
      <c r="AN211" s="152"/>
      <c r="AO211" s="152"/>
      <c r="AP211" s="154"/>
      <c r="AQ211" s="154"/>
      <c r="AR211" s="152"/>
      <c r="AS211" s="154"/>
      <c r="AT211" s="154"/>
      <c r="AU211" s="152"/>
      <c r="AV211" s="154"/>
      <c r="AW211" s="154"/>
      <c r="AX211" s="152"/>
      <c r="AY211" s="154"/>
      <c r="AZ211" s="154"/>
      <c r="BA211" s="152"/>
      <c r="BB211" s="154"/>
      <c r="BC211" s="154"/>
      <c r="BD211" s="152"/>
      <c r="BE211" s="154"/>
      <c r="BF211" s="154"/>
      <c r="BG211" s="152"/>
      <c r="BH211" s="154"/>
      <c r="BI211" s="154"/>
    </row>
    <row r="212" spans="1:61">
      <c r="A212" s="457"/>
      <c r="B212" s="451"/>
      <c r="C212" s="451"/>
      <c r="D212" s="458"/>
      <c r="E212" s="214" t="str">
        <f xml:space="preserve"> InpR!E$60</f>
        <v>Name/reference of export trade</v>
      </c>
      <c r="F212" s="214">
        <f xml:space="preserve"> InpR!F$60</f>
        <v>0</v>
      </c>
      <c r="G212" s="214" t="str">
        <f xml:space="preserve"> InpR!G$60</f>
        <v>Text</v>
      </c>
      <c r="H212" s="214">
        <f xml:space="preserve"> InpR!H$60</f>
        <v>0</v>
      </c>
      <c r="I212" s="214">
        <f xml:space="preserve"> InpR!I$60</f>
        <v>0</v>
      </c>
      <c r="J212" s="214">
        <f xml:space="preserve"> InpR!J$60</f>
        <v>0</v>
      </c>
      <c r="K212" s="214">
        <f xml:space="preserve"> InpR!K$60</f>
        <v>0</v>
      </c>
      <c r="L212" s="214">
        <f xml:space="preserve"> InpR!L$60</f>
        <v>0</v>
      </c>
      <c r="M212" s="214">
        <f xml:space="preserve"> InpR!M$60</f>
        <v>0</v>
      </c>
      <c r="N212" s="214">
        <f xml:space="preserve"> InpR!N$60</f>
        <v>0</v>
      </c>
      <c r="O212" s="214">
        <f xml:space="preserve"> InpR!O$60</f>
        <v>0</v>
      </c>
      <c r="P212" s="214">
        <f xml:space="preserve"> InpR!P$60</f>
        <v>0</v>
      </c>
      <c r="Q212" s="214">
        <f xml:space="preserve"> InpR!Q$60</f>
        <v>0</v>
      </c>
      <c r="R212" s="214">
        <f xml:space="preserve"> InpR!R$60</f>
        <v>0</v>
      </c>
      <c r="S212" s="214">
        <f xml:space="preserve"> InpR!S$60</f>
        <v>0</v>
      </c>
      <c r="T212" s="214">
        <f xml:space="preserve"> InpR!T$60</f>
        <v>0</v>
      </c>
      <c r="U212" s="214">
        <f xml:space="preserve"> InpR!U$60</f>
        <v>0</v>
      </c>
      <c r="V212" s="214">
        <f xml:space="preserve"> InpR!V$60</f>
        <v>0</v>
      </c>
      <c r="W212" s="214">
        <f xml:space="preserve"> InpR!W$60</f>
        <v>0</v>
      </c>
      <c r="X212" s="214">
        <f xml:space="preserve"> InpR!X$60</f>
        <v>0</v>
      </c>
      <c r="Y212" s="214">
        <f xml:space="preserve"> InpR!Y$60</f>
        <v>0</v>
      </c>
      <c r="Z212" s="214">
        <f xml:space="preserve"> InpR!Z$60</f>
        <v>0</v>
      </c>
      <c r="AA212" s="214">
        <f xml:space="preserve"> InpR!AA$60</f>
        <v>0</v>
      </c>
      <c r="AB212" s="214">
        <f xml:space="preserve"> InpR!AB$60</f>
        <v>0</v>
      </c>
      <c r="AC212" s="214">
        <f xml:space="preserve"> InpR!AC$60</f>
        <v>0</v>
      </c>
      <c r="AD212" s="214">
        <f xml:space="preserve"> InpR!AD$60</f>
        <v>0</v>
      </c>
      <c r="AE212" s="214">
        <f xml:space="preserve"> InpR!AE$60</f>
        <v>0</v>
      </c>
      <c r="AF212" s="214">
        <f xml:space="preserve"> InpR!AF$60</f>
        <v>0</v>
      </c>
      <c r="AG212" s="214">
        <f xml:space="preserve"> InpR!AG$60</f>
        <v>0</v>
      </c>
      <c r="AH212" s="214">
        <f xml:space="preserve"> InpR!AH$60</f>
        <v>0</v>
      </c>
      <c r="AI212" s="214">
        <f xml:space="preserve"> InpR!AI$60</f>
        <v>0</v>
      </c>
      <c r="AJ212" s="214">
        <f xml:space="preserve"> InpR!AJ$60</f>
        <v>0</v>
      </c>
      <c r="AK212" s="214">
        <f xml:space="preserve"> InpR!AK$60</f>
        <v>0</v>
      </c>
      <c r="AL212" s="214">
        <f xml:space="preserve"> InpR!AL$60</f>
        <v>0</v>
      </c>
      <c r="AM212" s="214">
        <f xml:space="preserve"> InpR!AM$60</f>
        <v>0</v>
      </c>
      <c r="AN212" s="214">
        <f xml:space="preserve"> InpR!AN$60</f>
        <v>0</v>
      </c>
      <c r="AO212" s="214">
        <f xml:space="preserve"> InpR!AO$60</f>
        <v>0</v>
      </c>
      <c r="AP212" s="214">
        <f xml:space="preserve"> InpR!AP$60</f>
        <v>0</v>
      </c>
      <c r="AQ212" s="214">
        <f xml:space="preserve"> InpR!AQ$60</f>
        <v>0</v>
      </c>
      <c r="AR212" s="214">
        <f xml:space="preserve"> InpR!AR$60</f>
        <v>0</v>
      </c>
      <c r="AS212" s="214">
        <f xml:space="preserve"> InpR!AS$60</f>
        <v>0</v>
      </c>
      <c r="AT212" s="214">
        <f xml:space="preserve"> InpR!AT$60</f>
        <v>0</v>
      </c>
      <c r="AU212" s="214">
        <f xml:space="preserve"> InpR!AU$60</f>
        <v>0</v>
      </c>
      <c r="AV212" s="214">
        <f xml:space="preserve"> InpR!AV$60</f>
        <v>0</v>
      </c>
      <c r="AW212" s="214">
        <f xml:space="preserve"> InpR!AW$60</f>
        <v>0</v>
      </c>
      <c r="AX212" s="214">
        <f xml:space="preserve"> InpR!AX$60</f>
        <v>0</v>
      </c>
      <c r="AY212" s="214">
        <f xml:space="preserve"> InpR!AY$60</f>
        <v>0</v>
      </c>
      <c r="AZ212" s="214">
        <f xml:space="preserve"> InpR!AZ$60</f>
        <v>0</v>
      </c>
      <c r="BA212" s="214">
        <f xml:space="preserve"> InpR!BA$60</f>
        <v>0</v>
      </c>
      <c r="BB212" s="214">
        <f xml:space="preserve"> InpR!BB$60</f>
        <v>0</v>
      </c>
      <c r="BC212" s="214">
        <f xml:space="preserve"> InpR!BC$60</f>
        <v>0</v>
      </c>
      <c r="BD212" s="214">
        <f xml:space="preserve"> InpR!BD$60</f>
        <v>0</v>
      </c>
      <c r="BE212" s="214">
        <f xml:space="preserve"> InpR!BE$60</f>
        <v>0</v>
      </c>
      <c r="BF212" s="214">
        <f xml:space="preserve"> InpR!BF$60</f>
        <v>0</v>
      </c>
      <c r="BG212" s="214">
        <f xml:space="preserve"> InpR!BG$60</f>
        <v>0</v>
      </c>
      <c r="BH212" s="214">
        <f xml:space="preserve"> InpR!BH$60</f>
        <v>0</v>
      </c>
      <c r="BI212" s="214">
        <f xml:space="preserve"> InpR!BI$60</f>
        <v>0</v>
      </c>
    </row>
    <row r="213" spans="1:61">
      <c r="A213" s="450"/>
      <c r="B213" s="451"/>
      <c r="C213" s="451"/>
      <c r="D213" s="452"/>
      <c r="E213" s="152"/>
      <c r="F213" s="152"/>
      <c r="G213" s="152"/>
      <c r="H213" s="152"/>
      <c r="I213" s="221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4"/>
      <c r="U213" s="154"/>
      <c r="V213" s="154"/>
      <c r="W213" s="154"/>
      <c r="X213" s="154"/>
      <c r="Y213" s="154"/>
      <c r="Z213" s="154"/>
      <c r="AA213" s="154"/>
      <c r="AB213" s="152"/>
      <c r="AC213" s="152"/>
      <c r="AD213" s="154"/>
      <c r="AE213" s="154"/>
      <c r="AF213" s="152"/>
      <c r="AG213" s="152"/>
      <c r="AH213" s="154"/>
      <c r="AI213" s="154"/>
      <c r="AJ213" s="152"/>
      <c r="AK213" s="152"/>
      <c r="AL213" s="154"/>
      <c r="AM213" s="154"/>
      <c r="AN213" s="152"/>
      <c r="AO213" s="152"/>
      <c r="AP213" s="154"/>
      <c r="AQ213" s="154"/>
      <c r="AR213" s="152"/>
      <c r="AS213" s="154"/>
      <c r="AT213" s="154"/>
      <c r="AU213" s="152"/>
      <c r="AV213" s="154"/>
      <c r="AW213" s="154"/>
      <c r="AX213" s="152"/>
      <c r="AY213" s="154"/>
      <c r="AZ213" s="154"/>
      <c r="BA213" s="152"/>
      <c r="BB213" s="154"/>
      <c r="BC213" s="154"/>
      <c r="BD213" s="152"/>
      <c r="BE213" s="154"/>
      <c r="BF213" s="154"/>
      <c r="BG213" s="152"/>
      <c r="BH213" s="154"/>
      <c r="BI213" s="154"/>
    </row>
    <row r="214" spans="1:61" ht="24.95" customHeight="1">
      <c r="A214" s="463"/>
      <c r="B214" s="464"/>
      <c r="C214" s="464"/>
      <c r="D214" s="465"/>
      <c r="E214" s="224" t="str">
        <f xml:space="preserve"> InpR!E$62</f>
        <v>Has the company produced a report to evidence that export 3 is a new export and complies with its Ofwat-approved trading and procurement code?</v>
      </c>
      <c r="F214" s="224">
        <f xml:space="preserve"> InpR!F$62</f>
        <v>0</v>
      </c>
      <c r="G214" s="224" t="str">
        <f xml:space="preserve"> InpR!G$62</f>
        <v>True/false</v>
      </c>
      <c r="H214" s="224">
        <f xml:space="preserve"> InpR!H$62</f>
        <v>0</v>
      </c>
      <c r="I214" s="224">
        <f xml:space="preserve"> InpR!I$62</f>
        <v>0</v>
      </c>
      <c r="J214" s="224">
        <f xml:space="preserve"> InpR!J$62</f>
        <v>0</v>
      </c>
      <c r="K214" s="224">
        <f xml:space="preserve"> InpR!K$62</f>
        <v>0</v>
      </c>
      <c r="L214" s="224">
        <f xml:space="preserve"> InpR!L$62</f>
        <v>0</v>
      </c>
      <c r="M214" s="224">
        <f xml:space="preserve"> InpR!M$62</f>
        <v>0</v>
      </c>
      <c r="N214" s="224">
        <f xml:space="preserve"> InpR!N$62</f>
        <v>0</v>
      </c>
      <c r="O214" s="224">
        <f xml:space="preserve"> InpR!O$62</f>
        <v>0</v>
      </c>
      <c r="P214" s="224">
        <f xml:space="preserve"> InpR!P$62</f>
        <v>0</v>
      </c>
      <c r="Q214" s="224">
        <f xml:space="preserve"> InpR!Q$62</f>
        <v>0</v>
      </c>
      <c r="R214" s="224">
        <f xml:space="preserve"> InpR!R$62</f>
        <v>0</v>
      </c>
      <c r="S214" s="224">
        <f xml:space="preserve"> InpR!S$62</f>
        <v>0</v>
      </c>
      <c r="T214" s="224">
        <f xml:space="preserve"> InpR!T$62</f>
        <v>0</v>
      </c>
      <c r="U214" s="224">
        <f xml:space="preserve"> InpR!U$62</f>
        <v>0</v>
      </c>
      <c r="V214" s="224">
        <f xml:space="preserve"> InpR!V$62</f>
        <v>0</v>
      </c>
      <c r="W214" s="224">
        <f xml:space="preserve"> InpR!W$62</f>
        <v>0</v>
      </c>
      <c r="X214" s="224">
        <f xml:space="preserve"> InpR!X$62</f>
        <v>0</v>
      </c>
      <c r="Y214" s="224">
        <f xml:space="preserve"> InpR!Y$62</f>
        <v>0</v>
      </c>
      <c r="Z214" s="224">
        <f xml:space="preserve"> InpR!Z$62</f>
        <v>0</v>
      </c>
      <c r="AA214" s="224">
        <f xml:space="preserve"> InpR!AA$62</f>
        <v>0</v>
      </c>
      <c r="AB214" s="224">
        <f xml:space="preserve"> InpR!AB$62</f>
        <v>0</v>
      </c>
      <c r="AC214" s="224">
        <f xml:space="preserve"> InpR!AC$62</f>
        <v>0</v>
      </c>
      <c r="AD214" s="224">
        <f xml:space="preserve"> InpR!AD$62</f>
        <v>0</v>
      </c>
      <c r="AE214" s="224">
        <f xml:space="preserve"> InpR!AE$62</f>
        <v>0</v>
      </c>
      <c r="AF214" s="224">
        <f xml:space="preserve"> InpR!AF$62</f>
        <v>0</v>
      </c>
      <c r="AG214" s="224">
        <f xml:space="preserve"> InpR!AG$62</f>
        <v>0</v>
      </c>
      <c r="AH214" s="224">
        <f xml:space="preserve"> InpR!AH$62</f>
        <v>0</v>
      </c>
      <c r="AI214" s="224">
        <f xml:space="preserve"> InpR!AI$62</f>
        <v>0</v>
      </c>
      <c r="AJ214" s="224">
        <f xml:space="preserve"> InpR!AJ$62</f>
        <v>0</v>
      </c>
      <c r="AK214" s="224">
        <f xml:space="preserve"> InpR!AK$62</f>
        <v>0</v>
      </c>
      <c r="AL214" s="224">
        <f xml:space="preserve"> InpR!AL$62</f>
        <v>0</v>
      </c>
      <c r="AM214" s="224">
        <f xml:space="preserve"> InpR!AM$62</f>
        <v>0</v>
      </c>
      <c r="AN214" s="224">
        <f xml:space="preserve"> InpR!AN$62</f>
        <v>0</v>
      </c>
      <c r="AO214" s="224">
        <f xml:space="preserve"> InpR!AO$62</f>
        <v>0</v>
      </c>
      <c r="AP214" s="224">
        <f xml:space="preserve"> InpR!AP$62</f>
        <v>0</v>
      </c>
      <c r="AQ214" s="224">
        <f xml:space="preserve"> InpR!AQ$62</f>
        <v>0</v>
      </c>
      <c r="AR214" s="224">
        <f xml:space="preserve"> InpR!AR$62</f>
        <v>0</v>
      </c>
      <c r="AS214" s="224">
        <f xml:space="preserve"> InpR!AS$62</f>
        <v>0</v>
      </c>
      <c r="AT214" s="224">
        <f xml:space="preserve"> InpR!AT$62</f>
        <v>0</v>
      </c>
      <c r="AU214" s="224">
        <f xml:space="preserve"> InpR!AU$62</f>
        <v>0</v>
      </c>
      <c r="AV214" s="224">
        <f xml:space="preserve"> InpR!AV$62</f>
        <v>0</v>
      </c>
      <c r="AW214" s="224">
        <f xml:space="preserve"> InpR!AW$62</f>
        <v>0</v>
      </c>
      <c r="AX214" s="224">
        <f xml:space="preserve"> InpR!AX$62</f>
        <v>0</v>
      </c>
      <c r="AY214" s="224">
        <f xml:space="preserve"> InpR!AY$62</f>
        <v>0</v>
      </c>
      <c r="AZ214" s="224">
        <f xml:space="preserve"> InpR!AZ$62</f>
        <v>0</v>
      </c>
      <c r="BA214" s="224">
        <f xml:space="preserve"> InpR!BA$62</f>
        <v>0</v>
      </c>
      <c r="BB214" s="224">
        <f xml:space="preserve"> InpR!BB$62</f>
        <v>0</v>
      </c>
      <c r="BC214" s="224">
        <f xml:space="preserve"> InpR!BC$62</f>
        <v>0</v>
      </c>
      <c r="BD214" s="224">
        <f xml:space="preserve"> InpR!BD$62</f>
        <v>0</v>
      </c>
      <c r="BE214" s="224">
        <f xml:space="preserve"> InpR!BE$62</f>
        <v>0</v>
      </c>
      <c r="BF214" s="224">
        <f xml:space="preserve"> InpR!BF$62</f>
        <v>0</v>
      </c>
      <c r="BG214" s="224">
        <f xml:space="preserve"> InpR!BG$62</f>
        <v>0</v>
      </c>
      <c r="BH214" s="224">
        <f xml:space="preserve"> InpR!BH$62</f>
        <v>0</v>
      </c>
      <c r="BI214" s="224">
        <f xml:space="preserve"> InpR!BI$62</f>
        <v>0</v>
      </c>
    </row>
    <row r="215" spans="1:61">
      <c r="A215" s="450"/>
      <c r="B215" s="451"/>
      <c r="C215" s="451"/>
      <c r="D215" s="452"/>
      <c r="E215" s="221"/>
      <c r="F215" s="152"/>
      <c r="G215" s="152"/>
      <c r="H215" s="152"/>
      <c r="I215" s="221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4"/>
      <c r="U215" s="154"/>
      <c r="V215" s="154"/>
      <c r="W215" s="154"/>
      <c r="X215" s="154"/>
      <c r="Y215" s="154"/>
      <c r="Z215" s="154"/>
      <c r="AA215" s="154"/>
      <c r="AB215" s="152"/>
      <c r="AC215" s="152"/>
      <c r="AD215" s="154"/>
      <c r="AE215" s="154"/>
      <c r="AF215" s="152"/>
      <c r="AG215" s="152"/>
      <c r="AH215" s="154"/>
      <c r="AI215" s="154"/>
      <c r="AJ215" s="152"/>
      <c r="AK215" s="152"/>
      <c r="AL215" s="154"/>
      <c r="AM215" s="154"/>
      <c r="AN215" s="152"/>
      <c r="AO215" s="152"/>
      <c r="AP215" s="154"/>
      <c r="AQ215" s="154"/>
      <c r="AR215" s="152"/>
      <c r="AS215" s="154"/>
      <c r="AT215" s="154"/>
      <c r="AU215" s="152"/>
      <c r="AV215" s="154"/>
      <c r="AW215" s="154"/>
      <c r="AX215" s="152"/>
      <c r="AY215" s="154"/>
      <c r="AZ215" s="154"/>
      <c r="BA215" s="152"/>
      <c r="BB215" s="154"/>
      <c r="BC215" s="154"/>
      <c r="BD215" s="152"/>
      <c r="BE215" s="154"/>
      <c r="BF215" s="154"/>
      <c r="BG215" s="152"/>
      <c r="BH215" s="154"/>
      <c r="BI215" s="154"/>
    </row>
    <row r="216" spans="1:61">
      <c r="A216" s="466"/>
      <c r="B216" s="464"/>
      <c r="C216" s="464"/>
      <c r="D216" s="467"/>
      <c r="E216" s="468" t="str">
        <f xml:space="preserve"> InpR!E$66</f>
        <v>Outturn revenue from export 3 (2017-18 FYA CPIH deflated)</v>
      </c>
      <c r="F216" s="468">
        <f xml:space="preserve"> InpR!F$66</f>
        <v>0</v>
      </c>
      <c r="G216" s="468" t="str">
        <f xml:space="preserve"> InpR!G$66</f>
        <v xml:space="preserve">£m </v>
      </c>
      <c r="H216" s="468">
        <f xml:space="preserve"> InpR!H$66</f>
        <v>0</v>
      </c>
      <c r="I216" s="468">
        <f xml:space="preserve"> InpR!I$66</f>
        <v>0</v>
      </c>
      <c r="J216" s="468">
        <f xml:space="preserve"> InpR!J$66</f>
        <v>0</v>
      </c>
      <c r="K216" s="468">
        <f xml:space="preserve"> InpR!K$66</f>
        <v>0</v>
      </c>
      <c r="L216" s="468">
        <f xml:space="preserve"> InpR!L$66</f>
        <v>0</v>
      </c>
      <c r="M216" s="468">
        <f xml:space="preserve"> InpR!M$66</f>
        <v>0</v>
      </c>
      <c r="N216" s="468">
        <f xml:space="preserve"> InpR!N$66</f>
        <v>0</v>
      </c>
      <c r="O216" s="468">
        <f xml:space="preserve"> InpR!O$66</f>
        <v>0</v>
      </c>
      <c r="P216" s="468">
        <f xml:space="preserve"> InpR!P$66</f>
        <v>0</v>
      </c>
      <c r="Q216" s="468">
        <f xml:space="preserve"> InpR!Q$66</f>
        <v>0</v>
      </c>
      <c r="R216" s="468">
        <f xml:space="preserve"> InpR!R$66</f>
        <v>0</v>
      </c>
      <c r="S216" s="468">
        <f xml:space="preserve"> InpR!S$66</f>
        <v>0</v>
      </c>
      <c r="T216" s="468">
        <f xml:space="preserve"> InpR!T$66</f>
        <v>0</v>
      </c>
      <c r="U216" s="468">
        <f xml:space="preserve"> InpR!U$66</f>
        <v>0</v>
      </c>
      <c r="V216" s="468">
        <f xml:space="preserve"> InpR!V$66</f>
        <v>0</v>
      </c>
      <c r="W216" s="468">
        <f xml:space="preserve"> InpR!W$66</f>
        <v>0</v>
      </c>
      <c r="X216" s="468">
        <f xml:space="preserve"> InpR!X$66</f>
        <v>0</v>
      </c>
      <c r="Y216" s="468">
        <f xml:space="preserve"> InpR!Y$66</f>
        <v>0</v>
      </c>
      <c r="Z216" s="468">
        <f xml:space="preserve"> InpR!Z$66</f>
        <v>0</v>
      </c>
      <c r="AA216" s="468">
        <f xml:space="preserve"> InpR!AA$66</f>
        <v>0</v>
      </c>
      <c r="AB216" s="468">
        <f xml:space="preserve"> InpR!AB$66</f>
        <v>0</v>
      </c>
      <c r="AC216" s="468">
        <f xml:space="preserve"> InpR!AC$66</f>
        <v>0</v>
      </c>
      <c r="AD216" s="468">
        <f xml:space="preserve"> InpR!AD$66</f>
        <v>0</v>
      </c>
      <c r="AE216" s="468">
        <f xml:space="preserve"> InpR!AE$66</f>
        <v>0</v>
      </c>
      <c r="AF216" s="468">
        <f xml:space="preserve"> InpR!AF$66</f>
        <v>0</v>
      </c>
      <c r="AG216" s="468">
        <f xml:space="preserve"> InpR!AG$66</f>
        <v>0</v>
      </c>
      <c r="AH216" s="468">
        <f xml:space="preserve"> InpR!AH$66</f>
        <v>0</v>
      </c>
      <c r="AI216" s="468">
        <f xml:space="preserve"> InpR!AI$66</f>
        <v>0</v>
      </c>
      <c r="AJ216" s="468">
        <f xml:space="preserve"> InpR!AJ$66</f>
        <v>0</v>
      </c>
      <c r="AK216" s="468">
        <f xml:space="preserve"> InpR!AK$66</f>
        <v>0</v>
      </c>
      <c r="AL216" s="468">
        <f xml:space="preserve"> InpR!AL$66</f>
        <v>0</v>
      </c>
      <c r="AM216" s="468">
        <f xml:space="preserve"> InpR!AM$66</f>
        <v>0</v>
      </c>
      <c r="AN216" s="468">
        <f xml:space="preserve"> InpR!AN$66</f>
        <v>0</v>
      </c>
      <c r="AO216" s="468">
        <f xml:space="preserve"> InpR!AO$66</f>
        <v>0</v>
      </c>
      <c r="AP216" s="468">
        <f xml:space="preserve"> InpR!AP$66</f>
        <v>0</v>
      </c>
      <c r="AQ216" s="468">
        <f xml:space="preserve"> InpR!AQ$66</f>
        <v>0</v>
      </c>
      <c r="AR216" s="468">
        <f xml:space="preserve"> InpR!AR$66</f>
        <v>0</v>
      </c>
      <c r="AS216" s="468">
        <f xml:space="preserve"> InpR!AS$66</f>
        <v>0</v>
      </c>
      <c r="AT216" s="468">
        <f xml:space="preserve"> InpR!AT$66</f>
        <v>0</v>
      </c>
      <c r="AU216" s="468">
        <f xml:space="preserve"> InpR!AU$66</f>
        <v>0</v>
      </c>
      <c r="AV216" s="468">
        <f xml:space="preserve"> InpR!AV$66</f>
        <v>0</v>
      </c>
      <c r="AW216" s="468">
        <f xml:space="preserve"> InpR!AW$66</f>
        <v>0</v>
      </c>
      <c r="AX216" s="468">
        <f xml:space="preserve"> InpR!AX$66</f>
        <v>0</v>
      </c>
      <c r="AY216" s="468">
        <f xml:space="preserve"> InpR!AY$66</f>
        <v>0</v>
      </c>
      <c r="AZ216" s="468">
        <f xml:space="preserve"> InpR!AZ$66</f>
        <v>0</v>
      </c>
      <c r="BA216" s="468">
        <f xml:space="preserve"> InpR!BA$66</f>
        <v>0</v>
      </c>
      <c r="BB216" s="468">
        <f xml:space="preserve"> InpR!BB$66</f>
        <v>0</v>
      </c>
      <c r="BC216" s="468">
        <f xml:space="preserve"> InpR!BC$66</f>
        <v>0</v>
      </c>
      <c r="BD216" s="468">
        <f xml:space="preserve"> InpR!BD$66</f>
        <v>0</v>
      </c>
      <c r="BE216" s="468">
        <f xml:space="preserve"> InpR!BE$66</f>
        <v>0</v>
      </c>
      <c r="BF216" s="468">
        <f xml:space="preserve"> InpR!BF$66</f>
        <v>0</v>
      </c>
      <c r="BG216" s="468">
        <f xml:space="preserve"> InpR!BG$66</f>
        <v>0</v>
      </c>
      <c r="BH216" s="468">
        <f xml:space="preserve"> InpR!BH$66</f>
        <v>0</v>
      </c>
      <c r="BI216" s="468">
        <f xml:space="preserve"> InpR!BI$66</f>
        <v>0</v>
      </c>
    </row>
    <row r="217" spans="1:61">
      <c r="A217" s="466"/>
      <c r="B217" s="464"/>
      <c r="C217" s="464"/>
      <c r="D217" s="467"/>
      <c r="E217" s="468" t="str">
        <f xml:space="preserve"> InpR!E$67</f>
        <v>Outturn cost (inclusive of return on capital) of export 3 (2017-18 FYA CPIH deflated)</v>
      </c>
      <c r="F217" s="468">
        <f xml:space="preserve"> InpR!F$67</f>
        <v>0</v>
      </c>
      <c r="G217" s="468" t="str">
        <f xml:space="preserve"> InpR!G$67</f>
        <v xml:space="preserve">£m </v>
      </c>
      <c r="H217" s="468">
        <f xml:space="preserve"> InpR!H$67</f>
        <v>0</v>
      </c>
      <c r="I217" s="468">
        <f xml:space="preserve"> InpR!I$67</f>
        <v>0</v>
      </c>
      <c r="J217" s="468">
        <f xml:space="preserve"> InpR!J$67</f>
        <v>0</v>
      </c>
      <c r="K217" s="468">
        <f xml:space="preserve"> InpR!K$67</f>
        <v>0</v>
      </c>
      <c r="L217" s="468">
        <f xml:space="preserve"> InpR!L$67</f>
        <v>0</v>
      </c>
      <c r="M217" s="468">
        <f xml:space="preserve"> InpR!M$67</f>
        <v>0</v>
      </c>
      <c r="N217" s="468">
        <f xml:space="preserve"> InpR!N$67</f>
        <v>0</v>
      </c>
      <c r="O217" s="468">
        <f xml:space="preserve"> InpR!O$67</f>
        <v>0</v>
      </c>
      <c r="P217" s="468">
        <f xml:space="preserve"> InpR!P$67</f>
        <v>0</v>
      </c>
      <c r="Q217" s="468">
        <f xml:space="preserve"> InpR!Q$67</f>
        <v>0</v>
      </c>
      <c r="R217" s="468">
        <f xml:space="preserve"> InpR!R$67</f>
        <v>0</v>
      </c>
      <c r="S217" s="468">
        <f xml:space="preserve"> InpR!S$67</f>
        <v>0</v>
      </c>
      <c r="T217" s="468">
        <f xml:space="preserve"> InpR!T$67</f>
        <v>0</v>
      </c>
      <c r="U217" s="468">
        <f xml:space="preserve"> InpR!U$67</f>
        <v>0</v>
      </c>
      <c r="V217" s="468">
        <f xml:space="preserve"> InpR!V$67</f>
        <v>0</v>
      </c>
      <c r="W217" s="468">
        <f xml:space="preserve"> InpR!W$67</f>
        <v>0</v>
      </c>
      <c r="X217" s="468">
        <f xml:space="preserve"> InpR!X$67</f>
        <v>0</v>
      </c>
      <c r="Y217" s="468">
        <f xml:space="preserve"> InpR!Y$67</f>
        <v>0</v>
      </c>
      <c r="Z217" s="468">
        <f xml:space="preserve"> InpR!Z$67</f>
        <v>0</v>
      </c>
      <c r="AA217" s="468">
        <f xml:space="preserve"> InpR!AA$67</f>
        <v>0</v>
      </c>
      <c r="AB217" s="468">
        <f xml:space="preserve"> InpR!AB$67</f>
        <v>0</v>
      </c>
      <c r="AC217" s="468">
        <f xml:space="preserve"> InpR!AC$67</f>
        <v>0</v>
      </c>
      <c r="AD217" s="468">
        <f xml:space="preserve"> InpR!AD$67</f>
        <v>0</v>
      </c>
      <c r="AE217" s="468">
        <f xml:space="preserve"> InpR!AE$67</f>
        <v>0</v>
      </c>
      <c r="AF217" s="468">
        <f xml:space="preserve"> InpR!AF$67</f>
        <v>0</v>
      </c>
      <c r="AG217" s="468">
        <f xml:space="preserve"> InpR!AG$67</f>
        <v>0</v>
      </c>
      <c r="AH217" s="468">
        <f xml:space="preserve"> InpR!AH$67</f>
        <v>0</v>
      </c>
      <c r="AI217" s="468">
        <f xml:space="preserve"> InpR!AI$67</f>
        <v>0</v>
      </c>
      <c r="AJ217" s="468">
        <f xml:space="preserve"> InpR!AJ$67</f>
        <v>0</v>
      </c>
      <c r="AK217" s="468">
        <f xml:space="preserve"> InpR!AK$67</f>
        <v>0</v>
      </c>
      <c r="AL217" s="468">
        <f xml:space="preserve"> InpR!AL$67</f>
        <v>0</v>
      </c>
      <c r="AM217" s="468">
        <f xml:space="preserve"> InpR!AM$67</f>
        <v>0</v>
      </c>
      <c r="AN217" s="468">
        <f xml:space="preserve"> InpR!AN$67</f>
        <v>0</v>
      </c>
      <c r="AO217" s="468">
        <f xml:space="preserve"> InpR!AO$67</f>
        <v>0</v>
      </c>
      <c r="AP217" s="468">
        <f xml:space="preserve"> InpR!AP$67</f>
        <v>0</v>
      </c>
      <c r="AQ217" s="468">
        <f xml:space="preserve"> InpR!AQ$67</f>
        <v>0</v>
      </c>
      <c r="AR217" s="468">
        <f xml:space="preserve"> InpR!AR$67</f>
        <v>0</v>
      </c>
      <c r="AS217" s="468">
        <f xml:space="preserve"> InpR!AS$67</f>
        <v>0</v>
      </c>
      <c r="AT217" s="468">
        <f xml:space="preserve"> InpR!AT$67</f>
        <v>0</v>
      </c>
      <c r="AU217" s="468">
        <f xml:space="preserve"> InpR!AU$67</f>
        <v>0</v>
      </c>
      <c r="AV217" s="468">
        <f xml:space="preserve"> InpR!AV$67</f>
        <v>0</v>
      </c>
      <c r="AW217" s="468">
        <f xml:space="preserve"> InpR!AW$67</f>
        <v>0</v>
      </c>
      <c r="AX217" s="468">
        <f xml:space="preserve"> InpR!AX$67</f>
        <v>0</v>
      </c>
      <c r="AY217" s="468">
        <f xml:space="preserve"> InpR!AY$67</f>
        <v>0</v>
      </c>
      <c r="AZ217" s="468">
        <f xml:space="preserve"> InpR!AZ$67</f>
        <v>0</v>
      </c>
      <c r="BA217" s="468">
        <f xml:space="preserve"> InpR!BA$67</f>
        <v>0</v>
      </c>
      <c r="BB217" s="468">
        <f xml:space="preserve"> InpR!BB$67</f>
        <v>0</v>
      </c>
      <c r="BC217" s="468">
        <f xml:space="preserve"> InpR!BC$67</f>
        <v>0</v>
      </c>
      <c r="BD217" s="468">
        <f xml:space="preserve"> InpR!BD$67</f>
        <v>0</v>
      </c>
      <c r="BE217" s="468">
        <f xml:space="preserve"> InpR!BE$67</f>
        <v>0</v>
      </c>
      <c r="BF217" s="468">
        <f xml:space="preserve"> InpR!BF$67</f>
        <v>0</v>
      </c>
      <c r="BG217" s="468">
        <f xml:space="preserve"> InpR!BG$67</f>
        <v>0</v>
      </c>
      <c r="BH217" s="468">
        <f xml:space="preserve"> InpR!BH$67</f>
        <v>0</v>
      </c>
      <c r="BI217" s="468">
        <f xml:space="preserve"> InpR!BI$67</f>
        <v>0</v>
      </c>
    </row>
    <row r="218" spans="1:61">
      <c r="A218" s="457"/>
      <c r="B218" s="451"/>
      <c r="C218" s="451"/>
      <c r="D218" s="458"/>
      <c r="E218" s="216" t="s">
        <v>270</v>
      </c>
      <c r="F218" s="154"/>
      <c r="G218" s="154" t="s">
        <v>100</v>
      </c>
      <c r="H218" s="154">
        <f xml:space="preserve"> SUM( K218:BI218 )</f>
        <v>0</v>
      </c>
      <c r="I218" s="216"/>
      <c r="J218" s="216">
        <f xml:space="preserve"> J216 - J217</f>
        <v>0</v>
      </c>
      <c r="K218" s="216">
        <f xml:space="preserve"> K216 - K217</f>
        <v>0</v>
      </c>
      <c r="L218" s="216">
        <f t="shared" ref="L218:BI218" si="88" xml:space="preserve"> L216 - L217</f>
        <v>0</v>
      </c>
      <c r="M218" s="216">
        <f t="shared" si="88"/>
        <v>0</v>
      </c>
      <c r="N218" s="216">
        <f t="shared" si="88"/>
        <v>0</v>
      </c>
      <c r="O218" s="216">
        <f t="shared" si="88"/>
        <v>0</v>
      </c>
      <c r="P218" s="216">
        <f t="shared" si="88"/>
        <v>0</v>
      </c>
      <c r="Q218" s="216">
        <f t="shared" si="88"/>
        <v>0</v>
      </c>
      <c r="R218" s="216">
        <f t="shared" si="88"/>
        <v>0</v>
      </c>
      <c r="S218" s="216">
        <f t="shared" si="88"/>
        <v>0</v>
      </c>
      <c r="T218" s="216">
        <f t="shared" si="88"/>
        <v>0</v>
      </c>
      <c r="U218" s="216">
        <f t="shared" si="88"/>
        <v>0</v>
      </c>
      <c r="V218" s="216">
        <f t="shared" si="88"/>
        <v>0</v>
      </c>
      <c r="W218" s="216">
        <f t="shared" si="88"/>
        <v>0</v>
      </c>
      <c r="X218" s="216">
        <f t="shared" si="88"/>
        <v>0</v>
      </c>
      <c r="Y218" s="216">
        <f t="shared" si="88"/>
        <v>0</v>
      </c>
      <c r="Z218" s="216">
        <f t="shared" si="88"/>
        <v>0</v>
      </c>
      <c r="AA218" s="216">
        <f t="shared" si="88"/>
        <v>0</v>
      </c>
      <c r="AB218" s="216">
        <f t="shared" si="88"/>
        <v>0</v>
      </c>
      <c r="AC218" s="216">
        <f t="shared" si="88"/>
        <v>0</v>
      </c>
      <c r="AD218" s="216">
        <f t="shared" si="88"/>
        <v>0</v>
      </c>
      <c r="AE218" s="216">
        <f t="shared" si="88"/>
        <v>0</v>
      </c>
      <c r="AF218" s="216">
        <f t="shared" si="88"/>
        <v>0</v>
      </c>
      <c r="AG218" s="216">
        <f t="shared" si="88"/>
        <v>0</v>
      </c>
      <c r="AH218" s="216">
        <f t="shared" si="88"/>
        <v>0</v>
      </c>
      <c r="AI218" s="216">
        <f t="shared" si="88"/>
        <v>0</v>
      </c>
      <c r="AJ218" s="216">
        <f t="shared" si="88"/>
        <v>0</v>
      </c>
      <c r="AK218" s="216">
        <f t="shared" si="88"/>
        <v>0</v>
      </c>
      <c r="AL218" s="216">
        <f t="shared" si="88"/>
        <v>0</v>
      </c>
      <c r="AM218" s="216">
        <f t="shared" si="88"/>
        <v>0</v>
      </c>
      <c r="AN218" s="216">
        <f t="shared" si="88"/>
        <v>0</v>
      </c>
      <c r="AO218" s="216">
        <f t="shared" si="88"/>
        <v>0</v>
      </c>
      <c r="AP218" s="216">
        <f t="shared" si="88"/>
        <v>0</v>
      </c>
      <c r="AQ218" s="216">
        <f t="shared" si="88"/>
        <v>0</v>
      </c>
      <c r="AR218" s="216">
        <f t="shared" si="88"/>
        <v>0</v>
      </c>
      <c r="AS218" s="216">
        <f t="shared" si="88"/>
        <v>0</v>
      </c>
      <c r="AT218" s="216">
        <f t="shared" si="88"/>
        <v>0</v>
      </c>
      <c r="AU218" s="216">
        <f t="shared" si="88"/>
        <v>0</v>
      </c>
      <c r="AV218" s="216">
        <f t="shared" si="88"/>
        <v>0</v>
      </c>
      <c r="AW218" s="216">
        <f t="shared" si="88"/>
        <v>0</v>
      </c>
      <c r="AX218" s="216">
        <f t="shared" si="88"/>
        <v>0</v>
      </c>
      <c r="AY218" s="216">
        <f t="shared" si="88"/>
        <v>0</v>
      </c>
      <c r="AZ218" s="216">
        <f t="shared" si="88"/>
        <v>0</v>
      </c>
      <c r="BA218" s="216">
        <f t="shared" si="88"/>
        <v>0</v>
      </c>
      <c r="BB218" s="216">
        <f t="shared" si="88"/>
        <v>0</v>
      </c>
      <c r="BC218" s="216">
        <f t="shared" si="88"/>
        <v>0</v>
      </c>
      <c r="BD218" s="216">
        <f t="shared" si="88"/>
        <v>0</v>
      </c>
      <c r="BE218" s="216">
        <f t="shared" si="88"/>
        <v>0</v>
      </c>
      <c r="BF218" s="216">
        <f t="shared" si="88"/>
        <v>0</v>
      </c>
      <c r="BG218" s="216">
        <f t="shared" si="88"/>
        <v>0</v>
      </c>
      <c r="BH218" s="216">
        <f t="shared" si="88"/>
        <v>0</v>
      </c>
      <c r="BI218" s="216">
        <f t="shared" si="88"/>
        <v>0</v>
      </c>
    </row>
    <row r="219" spans="1:61">
      <c r="A219" s="450"/>
      <c r="B219" s="451"/>
      <c r="C219" s="451"/>
      <c r="D219" s="452"/>
      <c r="E219" s="221"/>
      <c r="F219" s="152"/>
      <c r="G219" s="152"/>
      <c r="H219" s="152"/>
      <c r="I219" s="221"/>
      <c r="J219" s="152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  <c r="AF219" s="221"/>
      <c r="AG219" s="221"/>
      <c r="AH219" s="221"/>
      <c r="AI219" s="221"/>
      <c r="AJ219" s="221"/>
      <c r="AK219" s="221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1"/>
      <c r="AV219" s="221"/>
      <c r="AW219" s="221"/>
      <c r="AX219" s="221"/>
      <c r="AY219" s="221"/>
      <c r="AZ219" s="221"/>
      <c r="BA219" s="221"/>
      <c r="BB219" s="221"/>
      <c r="BC219" s="221"/>
      <c r="BD219" s="221"/>
      <c r="BE219" s="221"/>
      <c r="BF219" s="221"/>
      <c r="BG219" s="221"/>
      <c r="BH219" s="221"/>
      <c r="BI219" s="221"/>
    </row>
    <row r="220" spans="1:61">
      <c r="A220" s="450"/>
      <c r="B220" s="451"/>
      <c r="C220" s="451"/>
      <c r="D220" s="452"/>
      <c r="E220" s="221" t="str">
        <f t="shared" ref="E220:AJ220" si="89" xml:space="preserve"> E$218</f>
        <v>Economic profit for export 3 (2017-18 FYA CPIH deflated)</v>
      </c>
      <c r="F220" s="221">
        <f t="shared" si="89"/>
        <v>0</v>
      </c>
      <c r="G220" s="221" t="str">
        <f t="shared" si="89"/>
        <v>£m</v>
      </c>
      <c r="H220" s="221">
        <f t="shared" si="89"/>
        <v>0</v>
      </c>
      <c r="I220" s="221">
        <f t="shared" si="89"/>
        <v>0</v>
      </c>
      <c r="J220" s="221">
        <f t="shared" si="89"/>
        <v>0</v>
      </c>
      <c r="K220" s="221">
        <f t="shared" si="89"/>
        <v>0</v>
      </c>
      <c r="L220" s="221">
        <f t="shared" si="89"/>
        <v>0</v>
      </c>
      <c r="M220" s="221">
        <f t="shared" si="89"/>
        <v>0</v>
      </c>
      <c r="N220" s="221">
        <f t="shared" si="89"/>
        <v>0</v>
      </c>
      <c r="O220" s="221">
        <f t="shared" si="89"/>
        <v>0</v>
      </c>
      <c r="P220" s="221">
        <f t="shared" si="89"/>
        <v>0</v>
      </c>
      <c r="Q220" s="221">
        <f t="shared" si="89"/>
        <v>0</v>
      </c>
      <c r="R220" s="221">
        <f t="shared" si="89"/>
        <v>0</v>
      </c>
      <c r="S220" s="221">
        <f t="shared" si="89"/>
        <v>0</v>
      </c>
      <c r="T220" s="221">
        <f t="shared" si="89"/>
        <v>0</v>
      </c>
      <c r="U220" s="221">
        <f t="shared" si="89"/>
        <v>0</v>
      </c>
      <c r="V220" s="221">
        <f t="shared" si="89"/>
        <v>0</v>
      </c>
      <c r="W220" s="221">
        <f t="shared" si="89"/>
        <v>0</v>
      </c>
      <c r="X220" s="221">
        <f t="shared" si="89"/>
        <v>0</v>
      </c>
      <c r="Y220" s="221">
        <f t="shared" si="89"/>
        <v>0</v>
      </c>
      <c r="Z220" s="221">
        <f t="shared" si="89"/>
        <v>0</v>
      </c>
      <c r="AA220" s="221">
        <f t="shared" si="89"/>
        <v>0</v>
      </c>
      <c r="AB220" s="221">
        <f t="shared" si="89"/>
        <v>0</v>
      </c>
      <c r="AC220" s="221">
        <f t="shared" si="89"/>
        <v>0</v>
      </c>
      <c r="AD220" s="221">
        <f t="shared" si="89"/>
        <v>0</v>
      </c>
      <c r="AE220" s="221">
        <f t="shared" si="89"/>
        <v>0</v>
      </c>
      <c r="AF220" s="221">
        <f t="shared" si="89"/>
        <v>0</v>
      </c>
      <c r="AG220" s="221">
        <f t="shared" si="89"/>
        <v>0</v>
      </c>
      <c r="AH220" s="221">
        <f t="shared" si="89"/>
        <v>0</v>
      </c>
      <c r="AI220" s="221">
        <f t="shared" si="89"/>
        <v>0</v>
      </c>
      <c r="AJ220" s="221">
        <f t="shared" si="89"/>
        <v>0</v>
      </c>
      <c r="AK220" s="221">
        <f t="shared" ref="AK220:BI220" si="90" xml:space="preserve"> AK$218</f>
        <v>0</v>
      </c>
      <c r="AL220" s="221">
        <f t="shared" si="90"/>
        <v>0</v>
      </c>
      <c r="AM220" s="221">
        <f t="shared" si="90"/>
        <v>0</v>
      </c>
      <c r="AN220" s="221">
        <f t="shared" si="90"/>
        <v>0</v>
      </c>
      <c r="AO220" s="221">
        <f t="shared" si="90"/>
        <v>0</v>
      </c>
      <c r="AP220" s="221">
        <f t="shared" si="90"/>
        <v>0</v>
      </c>
      <c r="AQ220" s="221">
        <f t="shared" si="90"/>
        <v>0</v>
      </c>
      <c r="AR220" s="221">
        <f t="shared" si="90"/>
        <v>0</v>
      </c>
      <c r="AS220" s="221">
        <f t="shared" si="90"/>
        <v>0</v>
      </c>
      <c r="AT220" s="221">
        <f t="shared" si="90"/>
        <v>0</v>
      </c>
      <c r="AU220" s="221">
        <f t="shared" si="90"/>
        <v>0</v>
      </c>
      <c r="AV220" s="221">
        <f t="shared" si="90"/>
        <v>0</v>
      </c>
      <c r="AW220" s="221">
        <f t="shared" si="90"/>
        <v>0</v>
      </c>
      <c r="AX220" s="221">
        <f t="shared" si="90"/>
        <v>0</v>
      </c>
      <c r="AY220" s="221">
        <f t="shared" si="90"/>
        <v>0</v>
      </c>
      <c r="AZ220" s="221">
        <f t="shared" si="90"/>
        <v>0</v>
      </c>
      <c r="BA220" s="221">
        <f t="shared" si="90"/>
        <v>0</v>
      </c>
      <c r="BB220" s="221">
        <f t="shared" si="90"/>
        <v>0</v>
      </c>
      <c r="BC220" s="221">
        <f t="shared" si="90"/>
        <v>0</v>
      </c>
      <c r="BD220" s="221">
        <f t="shared" si="90"/>
        <v>0</v>
      </c>
      <c r="BE220" s="221">
        <f t="shared" si="90"/>
        <v>0</v>
      </c>
      <c r="BF220" s="221">
        <f t="shared" si="90"/>
        <v>0</v>
      </c>
      <c r="BG220" s="221">
        <f t="shared" si="90"/>
        <v>0</v>
      </c>
      <c r="BH220" s="221">
        <f t="shared" si="90"/>
        <v>0</v>
      </c>
      <c r="BI220" s="221">
        <f t="shared" si="90"/>
        <v>0</v>
      </c>
    </row>
    <row r="221" spans="1:61">
      <c r="A221" s="459"/>
      <c r="B221" s="460"/>
      <c r="C221" s="460"/>
      <c r="D221" s="461"/>
      <c r="E221" s="221" t="str">
        <f xml:space="preserve"> E$14</f>
        <v>Discount factor for year</v>
      </c>
      <c r="F221" s="221">
        <f t="shared" ref="F221:BI221" si="91" xml:space="preserve"> F$14</f>
        <v>0</v>
      </c>
      <c r="G221" s="221" t="str">
        <f t="shared" si="91"/>
        <v>Factor</v>
      </c>
      <c r="H221" s="221">
        <f t="shared" si="91"/>
        <v>0</v>
      </c>
      <c r="I221" s="221">
        <f t="shared" si="91"/>
        <v>0</v>
      </c>
      <c r="J221" s="221">
        <f t="shared" si="91"/>
        <v>1</v>
      </c>
      <c r="K221" s="221">
        <f t="shared" si="91"/>
        <v>1</v>
      </c>
      <c r="L221" s="221">
        <f t="shared" si="91"/>
        <v>1</v>
      </c>
      <c r="M221" s="221">
        <f t="shared" si="91"/>
        <v>1</v>
      </c>
      <c r="N221" s="221">
        <f t="shared" si="91"/>
        <v>1</v>
      </c>
      <c r="O221" s="221">
        <f t="shared" si="91"/>
        <v>1</v>
      </c>
      <c r="P221" s="221">
        <f t="shared" si="91"/>
        <v>1</v>
      </c>
      <c r="Q221" s="221">
        <f t="shared" si="91"/>
        <v>1</v>
      </c>
      <c r="R221" s="221">
        <f t="shared" si="91"/>
        <v>1</v>
      </c>
      <c r="S221" s="221">
        <f t="shared" si="91"/>
        <v>1</v>
      </c>
      <c r="T221" s="221">
        <f t="shared" si="91"/>
        <v>1</v>
      </c>
      <c r="U221" s="221">
        <f t="shared" si="91"/>
        <v>1</v>
      </c>
      <c r="V221" s="221">
        <f t="shared" si="91"/>
        <v>1</v>
      </c>
      <c r="W221" s="221">
        <f t="shared" si="91"/>
        <v>1</v>
      </c>
      <c r="X221" s="221">
        <f t="shared" si="91"/>
        <v>1</v>
      </c>
      <c r="Y221" s="221">
        <f t="shared" si="91"/>
        <v>1</v>
      </c>
      <c r="Z221" s="221">
        <f t="shared" si="91"/>
        <v>1</v>
      </c>
      <c r="AA221" s="221">
        <f t="shared" si="91"/>
        <v>1</v>
      </c>
      <c r="AB221" s="221">
        <f t="shared" si="91"/>
        <v>1</v>
      </c>
      <c r="AC221" s="221">
        <f t="shared" si="91"/>
        <v>1</v>
      </c>
      <c r="AD221" s="221">
        <f t="shared" si="91"/>
        <v>1</v>
      </c>
      <c r="AE221" s="221">
        <f t="shared" si="91"/>
        <v>1</v>
      </c>
      <c r="AF221" s="221">
        <f t="shared" si="91"/>
        <v>1</v>
      </c>
      <c r="AG221" s="221">
        <f t="shared" si="91"/>
        <v>1</v>
      </c>
      <c r="AH221" s="221">
        <f t="shared" si="91"/>
        <v>1</v>
      </c>
      <c r="AI221" s="221">
        <f t="shared" si="91"/>
        <v>1</v>
      </c>
      <c r="AJ221" s="221">
        <f t="shared" si="91"/>
        <v>1</v>
      </c>
      <c r="AK221" s="221">
        <f t="shared" si="91"/>
        <v>1</v>
      </c>
      <c r="AL221" s="221">
        <f t="shared" si="91"/>
        <v>1</v>
      </c>
      <c r="AM221" s="221">
        <f t="shared" si="91"/>
        <v>1</v>
      </c>
      <c r="AN221" s="221">
        <f t="shared" si="91"/>
        <v>1</v>
      </c>
      <c r="AO221" s="221">
        <f t="shared" si="91"/>
        <v>1</v>
      </c>
      <c r="AP221" s="221">
        <f t="shared" si="91"/>
        <v>1</v>
      </c>
      <c r="AQ221" s="221">
        <f t="shared" si="91"/>
        <v>1</v>
      </c>
      <c r="AR221" s="221">
        <f t="shared" si="91"/>
        <v>1</v>
      </c>
      <c r="AS221" s="221">
        <f t="shared" si="91"/>
        <v>1</v>
      </c>
      <c r="AT221" s="221">
        <f t="shared" si="91"/>
        <v>1</v>
      </c>
      <c r="AU221" s="221">
        <f t="shared" si="91"/>
        <v>1</v>
      </c>
      <c r="AV221" s="221">
        <f t="shared" si="91"/>
        <v>1</v>
      </c>
      <c r="AW221" s="221">
        <f t="shared" si="91"/>
        <v>1</v>
      </c>
      <c r="AX221" s="221">
        <f t="shared" si="91"/>
        <v>1</v>
      </c>
      <c r="AY221" s="221">
        <f t="shared" si="91"/>
        <v>1</v>
      </c>
      <c r="AZ221" s="221">
        <f t="shared" si="91"/>
        <v>1</v>
      </c>
      <c r="BA221" s="221">
        <f t="shared" si="91"/>
        <v>1</v>
      </c>
      <c r="BB221" s="221">
        <f t="shared" si="91"/>
        <v>1</v>
      </c>
      <c r="BC221" s="221">
        <f t="shared" si="91"/>
        <v>1</v>
      </c>
      <c r="BD221" s="221">
        <f t="shared" si="91"/>
        <v>1</v>
      </c>
      <c r="BE221" s="221">
        <f t="shared" si="91"/>
        <v>1</v>
      </c>
      <c r="BF221" s="221">
        <f t="shared" si="91"/>
        <v>1</v>
      </c>
      <c r="BG221" s="221">
        <f t="shared" si="91"/>
        <v>1</v>
      </c>
      <c r="BH221" s="221">
        <f t="shared" si="91"/>
        <v>1</v>
      </c>
      <c r="BI221" s="221">
        <f t="shared" si="91"/>
        <v>1</v>
      </c>
    </row>
    <row r="222" spans="1:61">
      <c r="A222" s="450"/>
      <c r="B222" s="451"/>
      <c r="C222" s="451"/>
      <c r="D222" s="452"/>
      <c r="E222" s="221" t="s">
        <v>271</v>
      </c>
      <c r="F222" s="152"/>
      <c r="G222" s="152" t="s">
        <v>100</v>
      </c>
      <c r="H222" s="221">
        <f>SUM(K222:BI222)</f>
        <v>0</v>
      </c>
      <c r="I222" s="221"/>
      <c r="J222" s="221">
        <f xml:space="preserve"> J220 * J221</f>
        <v>0</v>
      </c>
      <c r="K222" s="221">
        <f t="shared" ref="K222:BI222" si="92" xml:space="preserve"> K220 * K221</f>
        <v>0</v>
      </c>
      <c r="L222" s="221">
        <f t="shared" si="92"/>
        <v>0</v>
      </c>
      <c r="M222" s="221">
        <f t="shared" si="92"/>
        <v>0</v>
      </c>
      <c r="N222" s="221">
        <f t="shared" si="92"/>
        <v>0</v>
      </c>
      <c r="O222" s="221">
        <f t="shared" si="92"/>
        <v>0</v>
      </c>
      <c r="P222" s="221">
        <f t="shared" si="92"/>
        <v>0</v>
      </c>
      <c r="Q222" s="221">
        <f t="shared" si="92"/>
        <v>0</v>
      </c>
      <c r="R222" s="221">
        <f t="shared" si="92"/>
        <v>0</v>
      </c>
      <c r="S222" s="221">
        <f t="shared" si="92"/>
        <v>0</v>
      </c>
      <c r="T222" s="221">
        <f t="shared" si="92"/>
        <v>0</v>
      </c>
      <c r="U222" s="221">
        <f t="shared" si="92"/>
        <v>0</v>
      </c>
      <c r="V222" s="221">
        <f t="shared" si="92"/>
        <v>0</v>
      </c>
      <c r="W222" s="221">
        <f t="shared" si="92"/>
        <v>0</v>
      </c>
      <c r="X222" s="221">
        <f t="shared" si="92"/>
        <v>0</v>
      </c>
      <c r="Y222" s="221">
        <f t="shared" si="92"/>
        <v>0</v>
      </c>
      <c r="Z222" s="221">
        <f t="shared" si="92"/>
        <v>0</v>
      </c>
      <c r="AA222" s="221">
        <f t="shared" si="92"/>
        <v>0</v>
      </c>
      <c r="AB222" s="221">
        <f t="shared" si="92"/>
        <v>0</v>
      </c>
      <c r="AC222" s="221">
        <f t="shared" si="92"/>
        <v>0</v>
      </c>
      <c r="AD222" s="221">
        <f t="shared" si="92"/>
        <v>0</v>
      </c>
      <c r="AE222" s="221">
        <f t="shared" si="92"/>
        <v>0</v>
      </c>
      <c r="AF222" s="221">
        <f t="shared" si="92"/>
        <v>0</v>
      </c>
      <c r="AG222" s="221">
        <f t="shared" si="92"/>
        <v>0</v>
      </c>
      <c r="AH222" s="221">
        <f t="shared" si="92"/>
        <v>0</v>
      </c>
      <c r="AI222" s="221">
        <f t="shared" si="92"/>
        <v>0</v>
      </c>
      <c r="AJ222" s="221">
        <f t="shared" si="92"/>
        <v>0</v>
      </c>
      <c r="AK222" s="221">
        <f t="shared" si="92"/>
        <v>0</v>
      </c>
      <c r="AL222" s="221">
        <f t="shared" si="92"/>
        <v>0</v>
      </c>
      <c r="AM222" s="221">
        <f t="shared" si="92"/>
        <v>0</v>
      </c>
      <c r="AN222" s="221">
        <f t="shared" si="92"/>
        <v>0</v>
      </c>
      <c r="AO222" s="221">
        <f t="shared" si="92"/>
        <v>0</v>
      </c>
      <c r="AP222" s="221">
        <f t="shared" si="92"/>
        <v>0</v>
      </c>
      <c r="AQ222" s="221">
        <f t="shared" si="92"/>
        <v>0</v>
      </c>
      <c r="AR222" s="221">
        <f t="shared" si="92"/>
        <v>0</v>
      </c>
      <c r="AS222" s="221">
        <f t="shared" si="92"/>
        <v>0</v>
      </c>
      <c r="AT222" s="221">
        <f t="shared" si="92"/>
        <v>0</v>
      </c>
      <c r="AU222" s="221">
        <f t="shared" si="92"/>
        <v>0</v>
      </c>
      <c r="AV222" s="221">
        <f t="shared" si="92"/>
        <v>0</v>
      </c>
      <c r="AW222" s="221">
        <f t="shared" si="92"/>
        <v>0</v>
      </c>
      <c r="AX222" s="221">
        <f t="shared" si="92"/>
        <v>0</v>
      </c>
      <c r="AY222" s="221">
        <f t="shared" si="92"/>
        <v>0</v>
      </c>
      <c r="AZ222" s="221">
        <f t="shared" si="92"/>
        <v>0</v>
      </c>
      <c r="BA222" s="221">
        <f t="shared" si="92"/>
        <v>0</v>
      </c>
      <c r="BB222" s="221">
        <f t="shared" si="92"/>
        <v>0</v>
      </c>
      <c r="BC222" s="221">
        <f t="shared" si="92"/>
        <v>0</v>
      </c>
      <c r="BD222" s="221">
        <f t="shared" si="92"/>
        <v>0</v>
      </c>
      <c r="BE222" s="221">
        <f t="shared" si="92"/>
        <v>0</v>
      </c>
      <c r="BF222" s="221">
        <f t="shared" si="92"/>
        <v>0</v>
      </c>
      <c r="BG222" s="221">
        <f t="shared" si="92"/>
        <v>0</v>
      </c>
      <c r="BH222" s="221">
        <f t="shared" si="92"/>
        <v>0</v>
      </c>
      <c r="BI222" s="221">
        <f t="shared" si="92"/>
        <v>0</v>
      </c>
    </row>
    <row r="223" spans="1:61">
      <c r="A223" s="450"/>
      <c r="B223" s="451"/>
      <c r="C223" s="451"/>
      <c r="D223" s="452"/>
      <c r="E223" s="152"/>
      <c r="F223" s="152"/>
      <c r="G223" s="152"/>
      <c r="H223" s="152"/>
      <c r="I223" s="221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4"/>
      <c r="U223" s="154"/>
      <c r="V223" s="154"/>
      <c r="W223" s="154"/>
      <c r="X223" s="154"/>
      <c r="Y223" s="154"/>
      <c r="Z223" s="154"/>
      <c r="AA223" s="154"/>
      <c r="AB223" s="152"/>
      <c r="AC223" s="152"/>
      <c r="AD223" s="154"/>
      <c r="AE223" s="154"/>
      <c r="AF223" s="152"/>
      <c r="AG223" s="152"/>
      <c r="AH223" s="154"/>
      <c r="AI223" s="154"/>
      <c r="AJ223" s="152"/>
      <c r="AK223" s="152"/>
      <c r="AL223" s="154"/>
      <c r="AM223" s="154"/>
      <c r="AN223" s="152"/>
      <c r="AO223" s="152"/>
      <c r="AP223" s="154"/>
      <c r="AQ223" s="154"/>
      <c r="AR223" s="152"/>
      <c r="AS223" s="154"/>
      <c r="AT223" s="154"/>
      <c r="AU223" s="152"/>
      <c r="AV223" s="154"/>
      <c r="AW223" s="154"/>
      <c r="AX223" s="152"/>
      <c r="AY223" s="154"/>
      <c r="AZ223" s="154"/>
      <c r="BA223" s="152"/>
      <c r="BB223" s="154"/>
      <c r="BC223" s="154"/>
      <c r="BD223" s="152"/>
      <c r="BE223" s="154"/>
      <c r="BF223" s="154"/>
      <c r="BG223" s="152"/>
      <c r="BH223" s="154"/>
      <c r="BI223" s="154"/>
    </row>
    <row r="224" spans="1:61">
      <c r="A224" s="450"/>
      <c r="B224" s="451"/>
      <c r="C224" s="451"/>
      <c r="D224" s="452"/>
      <c r="E224" s="221" t="str">
        <f t="shared" ref="E224:AJ224" si="93" xml:space="preserve"> E$222</f>
        <v>Discounted economic profit for export 3 (2017-18 FYA CPIH deflated)</v>
      </c>
      <c r="F224" s="221">
        <f t="shared" si="93"/>
        <v>0</v>
      </c>
      <c r="G224" s="221" t="str">
        <f t="shared" si="93"/>
        <v>£m</v>
      </c>
      <c r="H224" s="221">
        <f t="shared" si="93"/>
        <v>0</v>
      </c>
      <c r="I224" s="221">
        <f t="shared" si="93"/>
        <v>0</v>
      </c>
      <c r="J224" s="221">
        <f t="shared" si="93"/>
        <v>0</v>
      </c>
      <c r="K224" s="221">
        <f t="shared" si="93"/>
        <v>0</v>
      </c>
      <c r="L224" s="221">
        <f t="shared" si="93"/>
        <v>0</v>
      </c>
      <c r="M224" s="221">
        <f t="shared" si="93"/>
        <v>0</v>
      </c>
      <c r="N224" s="221">
        <f t="shared" si="93"/>
        <v>0</v>
      </c>
      <c r="O224" s="221">
        <f t="shared" si="93"/>
        <v>0</v>
      </c>
      <c r="P224" s="221">
        <f t="shared" si="93"/>
        <v>0</v>
      </c>
      <c r="Q224" s="221">
        <f t="shared" si="93"/>
        <v>0</v>
      </c>
      <c r="R224" s="221">
        <f t="shared" si="93"/>
        <v>0</v>
      </c>
      <c r="S224" s="221">
        <f t="shared" si="93"/>
        <v>0</v>
      </c>
      <c r="T224" s="221">
        <f t="shared" si="93"/>
        <v>0</v>
      </c>
      <c r="U224" s="221">
        <f t="shared" si="93"/>
        <v>0</v>
      </c>
      <c r="V224" s="221">
        <f t="shared" si="93"/>
        <v>0</v>
      </c>
      <c r="W224" s="221">
        <f t="shared" si="93"/>
        <v>0</v>
      </c>
      <c r="X224" s="221">
        <f t="shared" si="93"/>
        <v>0</v>
      </c>
      <c r="Y224" s="221">
        <f t="shared" si="93"/>
        <v>0</v>
      </c>
      <c r="Z224" s="221">
        <f t="shared" si="93"/>
        <v>0</v>
      </c>
      <c r="AA224" s="221">
        <f t="shared" si="93"/>
        <v>0</v>
      </c>
      <c r="AB224" s="221">
        <f t="shared" si="93"/>
        <v>0</v>
      </c>
      <c r="AC224" s="221">
        <f t="shared" si="93"/>
        <v>0</v>
      </c>
      <c r="AD224" s="221">
        <f t="shared" si="93"/>
        <v>0</v>
      </c>
      <c r="AE224" s="221">
        <f t="shared" si="93"/>
        <v>0</v>
      </c>
      <c r="AF224" s="221">
        <f t="shared" si="93"/>
        <v>0</v>
      </c>
      <c r="AG224" s="221">
        <f t="shared" si="93"/>
        <v>0</v>
      </c>
      <c r="AH224" s="221">
        <f t="shared" si="93"/>
        <v>0</v>
      </c>
      <c r="AI224" s="221">
        <f t="shared" si="93"/>
        <v>0</v>
      </c>
      <c r="AJ224" s="221">
        <f t="shared" si="93"/>
        <v>0</v>
      </c>
      <c r="AK224" s="221">
        <f t="shared" ref="AK224:BI224" si="94" xml:space="preserve"> AK$222</f>
        <v>0</v>
      </c>
      <c r="AL224" s="221">
        <f t="shared" si="94"/>
        <v>0</v>
      </c>
      <c r="AM224" s="221">
        <f t="shared" si="94"/>
        <v>0</v>
      </c>
      <c r="AN224" s="221">
        <f t="shared" si="94"/>
        <v>0</v>
      </c>
      <c r="AO224" s="221">
        <f t="shared" si="94"/>
        <v>0</v>
      </c>
      <c r="AP224" s="221">
        <f t="shared" si="94"/>
        <v>0</v>
      </c>
      <c r="AQ224" s="221">
        <f t="shared" si="94"/>
        <v>0</v>
      </c>
      <c r="AR224" s="221">
        <f t="shared" si="94"/>
        <v>0</v>
      </c>
      <c r="AS224" s="221">
        <f t="shared" si="94"/>
        <v>0</v>
      </c>
      <c r="AT224" s="221">
        <f t="shared" si="94"/>
        <v>0</v>
      </c>
      <c r="AU224" s="221">
        <f t="shared" si="94"/>
        <v>0</v>
      </c>
      <c r="AV224" s="221">
        <f t="shared" si="94"/>
        <v>0</v>
      </c>
      <c r="AW224" s="221">
        <f t="shared" si="94"/>
        <v>0</v>
      </c>
      <c r="AX224" s="221">
        <f t="shared" si="94"/>
        <v>0</v>
      </c>
      <c r="AY224" s="221">
        <f t="shared" si="94"/>
        <v>0</v>
      </c>
      <c r="AZ224" s="221">
        <f t="shared" si="94"/>
        <v>0</v>
      </c>
      <c r="BA224" s="221">
        <f t="shared" si="94"/>
        <v>0</v>
      </c>
      <c r="BB224" s="221">
        <f t="shared" si="94"/>
        <v>0</v>
      </c>
      <c r="BC224" s="221">
        <f t="shared" si="94"/>
        <v>0</v>
      </c>
      <c r="BD224" s="221">
        <f t="shared" si="94"/>
        <v>0</v>
      </c>
      <c r="BE224" s="221">
        <f t="shared" si="94"/>
        <v>0</v>
      </c>
      <c r="BF224" s="221">
        <f t="shared" si="94"/>
        <v>0</v>
      </c>
      <c r="BG224" s="221">
        <f t="shared" si="94"/>
        <v>0</v>
      </c>
      <c r="BH224" s="221">
        <f t="shared" si="94"/>
        <v>0</v>
      </c>
      <c r="BI224" s="221">
        <f t="shared" si="94"/>
        <v>0</v>
      </c>
    </row>
    <row r="225" spans="1:61">
      <c r="A225" s="450"/>
      <c r="B225" s="451"/>
      <c r="C225" s="451"/>
      <c r="D225" s="452"/>
      <c r="E225" s="221" t="s">
        <v>272</v>
      </c>
      <c r="F225" s="152">
        <f xml:space="preserve"> SUM(J224:BI224)</f>
        <v>0</v>
      </c>
      <c r="G225" s="152" t="s">
        <v>100</v>
      </c>
      <c r="H225" s="152"/>
      <c r="I225" s="221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4"/>
      <c r="U225" s="154"/>
      <c r="V225" s="154"/>
      <c r="W225" s="154"/>
      <c r="X225" s="154"/>
      <c r="Y225" s="154"/>
      <c r="Z225" s="154"/>
      <c r="AA225" s="154"/>
      <c r="AB225" s="152"/>
      <c r="AC225" s="152"/>
      <c r="AD225" s="154"/>
      <c r="AE225" s="154"/>
      <c r="AF225" s="152"/>
      <c r="AG225" s="152"/>
      <c r="AH225" s="154"/>
      <c r="AI225" s="154"/>
      <c r="AJ225" s="152"/>
      <c r="AK225" s="152"/>
      <c r="AL225" s="154"/>
      <c r="AM225" s="154"/>
      <c r="AN225" s="152"/>
      <c r="AO225" s="152"/>
      <c r="AP225" s="154"/>
      <c r="AQ225" s="154"/>
      <c r="AR225" s="152"/>
      <c r="AS225" s="154"/>
      <c r="AT225" s="154"/>
      <c r="AU225" s="152"/>
      <c r="AV225" s="154"/>
      <c r="AW225" s="154"/>
      <c r="AX225" s="152"/>
      <c r="AY225" s="154"/>
      <c r="AZ225" s="154"/>
      <c r="BA225" s="152"/>
      <c r="BB225" s="154"/>
      <c r="BC225" s="154"/>
      <c r="BD225" s="152"/>
      <c r="BE225" s="154"/>
      <c r="BF225" s="154"/>
      <c r="BG225" s="152"/>
      <c r="BH225" s="154"/>
      <c r="BI225" s="154"/>
    </row>
    <row r="226" spans="1:61">
      <c r="A226" s="450"/>
      <c r="B226" s="451"/>
      <c r="C226" s="451"/>
      <c r="D226" s="452"/>
      <c r="E226" s="152"/>
      <c r="F226" s="152"/>
      <c r="G226" s="152"/>
      <c r="H226" s="152"/>
      <c r="I226" s="221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4"/>
      <c r="U226" s="154"/>
      <c r="V226" s="154"/>
      <c r="W226" s="154"/>
      <c r="X226" s="154"/>
      <c r="Y226" s="154"/>
      <c r="Z226" s="154"/>
      <c r="AA226" s="154"/>
      <c r="AB226" s="152"/>
      <c r="AC226" s="152"/>
      <c r="AD226" s="154"/>
      <c r="AE226" s="154"/>
      <c r="AF226" s="152"/>
      <c r="AG226" s="152"/>
      <c r="AH226" s="154"/>
      <c r="AI226" s="154"/>
      <c r="AJ226" s="152"/>
      <c r="AK226" s="152"/>
      <c r="AL226" s="154"/>
      <c r="AM226" s="154"/>
      <c r="AN226" s="152"/>
      <c r="AO226" s="152"/>
      <c r="AP226" s="154"/>
      <c r="AQ226" s="154"/>
      <c r="AR226" s="152"/>
      <c r="AS226" s="154"/>
      <c r="AT226" s="154"/>
      <c r="AU226" s="152"/>
      <c r="AV226" s="154"/>
      <c r="AW226" s="154"/>
      <c r="AX226" s="152"/>
      <c r="AY226" s="154"/>
      <c r="AZ226" s="154"/>
      <c r="BA226" s="152"/>
      <c r="BB226" s="154"/>
      <c r="BC226" s="154"/>
      <c r="BD226" s="152"/>
      <c r="BE226" s="154"/>
      <c r="BF226" s="154"/>
      <c r="BG226" s="152"/>
      <c r="BH226" s="154"/>
      <c r="BI226" s="154"/>
    </row>
    <row r="227" spans="1:61">
      <c r="A227" s="450"/>
      <c r="B227" s="451"/>
      <c r="C227" s="451"/>
      <c r="D227" s="452"/>
      <c r="E227" s="221" t="str">
        <f t="shared" ref="E227:AJ227" si="95" xml:space="preserve"> E$225</f>
        <v>Total NPV of economic profit for export 3 (2017-18 FYA CPIH deflated)</v>
      </c>
      <c r="F227" s="221">
        <f t="shared" si="95"/>
        <v>0</v>
      </c>
      <c r="G227" s="221" t="str">
        <f t="shared" si="95"/>
        <v>£m</v>
      </c>
      <c r="H227" s="221">
        <f t="shared" si="95"/>
        <v>0</v>
      </c>
      <c r="I227" s="221">
        <f t="shared" si="95"/>
        <v>0</v>
      </c>
      <c r="J227" s="221">
        <f t="shared" si="95"/>
        <v>0</v>
      </c>
      <c r="K227" s="221">
        <f t="shared" si="95"/>
        <v>0</v>
      </c>
      <c r="L227" s="221">
        <f t="shared" si="95"/>
        <v>0</v>
      </c>
      <c r="M227" s="221">
        <f t="shared" si="95"/>
        <v>0</v>
      </c>
      <c r="N227" s="221">
        <f t="shared" si="95"/>
        <v>0</v>
      </c>
      <c r="O227" s="221">
        <f t="shared" si="95"/>
        <v>0</v>
      </c>
      <c r="P227" s="221">
        <f t="shared" si="95"/>
        <v>0</v>
      </c>
      <c r="Q227" s="221">
        <f t="shared" si="95"/>
        <v>0</v>
      </c>
      <c r="R227" s="221">
        <f t="shared" si="95"/>
        <v>0</v>
      </c>
      <c r="S227" s="221">
        <f t="shared" si="95"/>
        <v>0</v>
      </c>
      <c r="T227" s="221">
        <f t="shared" si="95"/>
        <v>0</v>
      </c>
      <c r="U227" s="221">
        <f t="shared" si="95"/>
        <v>0</v>
      </c>
      <c r="V227" s="221">
        <f t="shared" si="95"/>
        <v>0</v>
      </c>
      <c r="W227" s="221">
        <f t="shared" si="95"/>
        <v>0</v>
      </c>
      <c r="X227" s="221">
        <f t="shared" si="95"/>
        <v>0</v>
      </c>
      <c r="Y227" s="221">
        <f t="shared" si="95"/>
        <v>0</v>
      </c>
      <c r="Z227" s="221">
        <f t="shared" si="95"/>
        <v>0</v>
      </c>
      <c r="AA227" s="221">
        <f t="shared" si="95"/>
        <v>0</v>
      </c>
      <c r="AB227" s="221">
        <f t="shared" si="95"/>
        <v>0</v>
      </c>
      <c r="AC227" s="221">
        <f t="shared" si="95"/>
        <v>0</v>
      </c>
      <c r="AD227" s="221">
        <f t="shared" si="95"/>
        <v>0</v>
      </c>
      <c r="AE227" s="221">
        <f t="shared" si="95"/>
        <v>0</v>
      </c>
      <c r="AF227" s="221">
        <f t="shared" si="95"/>
        <v>0</v>
      </c>
      <c r="AG227" s="221">
        <f t="shared" si="95"/>
        <v>0</v>
      </c>
      <c r="AH227" s="221">
        <f t="shared" si="95"/>
        <v>0</v>
      </c>
      <c r="AI227" s="221">
        <f t="shared" si="95"/>
        <v>0</v>
      </c>
      <c r="AJ227" s="221">
        <f t="shared" si="95"/>
        <v>0</v>
      </c>
      <c r="AK227" s="221">
        <f t="shared" ref="AK227:BI227" si="96" xml:space="preserve"> AK$225</f>
        <v>0</v>
      </c>
      <c r="AL227" s="221">
        <f t="shared" si="96"/>
        <v>0</v>
      </c>
      <c r="AM227" s="221">
        <f t="shared" si="96"/>
        <v>0</v>
      </c>
      <c r="AN227" s="221">
        <f t="shared" si="96"/>
        <v>0</v>
      </c>
      <c r="AO227" s="221">
        <f t="shared" si="96"/>
        <v>0</v>
      </c>
      <c r="AP227" s="221">
        <f t="shared" si="96"/>
        <v>0</v>
      </c>
      <c r="AQ227" s="221">
        <f t="shared" si="96"/>
        <v>0</v>
      </c>
      <c r="AR227" s="221">
        <f t="shared" si="96"/>
        <v>0</v>
      </c>
      <c r="AS227" s="221">
        <f t="shared" si="96"/>
        <v>0</v>
      </c>
      <c r="AT227" s="221">
        <f t="shared" si="96"/>
        <v>0</v>
      </c>
      <c r="AU227" s="221">
        <f t="shared" si="96"/>
        <v>0</v>
      </c>
      <c r="AV227" s="221">
        <f t="shared" si="96"/>
        <v>0</v>
      </c>
      <c r="AW227" s="221">
        <f t="shared" si="96"/>
        <v>0</v>
      </c>
      <c r="AX227" s="221">
        <f t="shared" si="96"/>
        <v>0</v>
      </c>
      <c r="AY227" s="221">
        <f t="shared" si="96"/>
        <v>0</v>
      </c>
      <c r="AZ227" s="221">
        <f t="shared" si="96"/>
        <v>0</v>
      </c>
      <c r="BA227" s="221">
        <f t="shared" si="96"/>
        <v>0</v>
      </c>
      <c r="BB227" s="221">
        <f t="shared" si="96"/>
        <v>0</v>
      </c>
      <c r="BC227" s="221">
        <f t="shared" si="96"/>
        <v>0</v>
      </c>
      <c r="BD227" s="221">
        <f t="shared" si="96"/>
        <v>0</v>
      </c>
      <c r="BE227" s="221">
        <f t="shared" si="96"/>
        <v>0</v>
      </c>
      <c r="BF227" s="221">
        <f t="shared" si="96"/>
        <v>0</v>
      </c>
      <c r="BG227" s="221">
        <f t="shared" si="96"/>
        <v>0</v>
      </c>
      <c r="BH227" s="221">
        <f t="shared" si="96"/>
        <v>0</v>
      </c>
      <c r="BI227" s="221">
        <f t="shared" si="96"/>
        <v>0</v>
      </c>
    </row>
    <row r="228" spans="1:61">
      <c r="A228" s="450"/>
      <c r="B228" s="451"/>
      <c r="C228" s="451"/>
      <c r="D228" s="452"/>
      <c r="E228" s="494" t="str">
        <f xml:space="preserve"> InpR!E$23</f>
        <v>Proportion of NPV of economic profit for the company</v>
      </c>
      <c r="F228" s="559">
        <f xml:space="preserve"> InpR!F$23</f>
        <v>0.5</v>
      </c>
      <c r="G228" s="560" t="str">
        <f xml:space="preserve"> InpR!G$23</f>
        <v>%</v>
      </c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  <c r="AA228" s="221"/>
      <c r="AB228" s="221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1"/>
      <c r="AY228" s="221"/>
      <c r="AZ228" s="221"/>
      <c r="BA228" s="221"/>
      <c r="BB228" s="221"/>
      <c r="BC228" s="221"/>
      <c r="BD228" s="221"/>
      <c r="BE228" s="221"/>
      <c r="BF228" s="221"/>
      <c r="BG228" s="221"/>
      <c r="BH228" s="221"/>
      <c r="BI228" s="221"/>
    </row>
    <row r="229" spans="1:61">
      <c r="A229" s="450"/>
      <c r="B229" s="451"/>
      <c r="C229" s="451"/>
      <c r="D229" s="452"/>
      <c r="E229" s="221" t="s">
        <v>273</v>
      </c>
      <c r="F229" s="152">
        <f xml:space="preserve"> F227 * F228</f>
        <v>0</v>
      </c>
      <c r="G229" s="152" t="s">
        <v>100</v>
      </c>
      <c r="H229" s="152"/>
      <c r="I229" s="221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4"/>
      <c r="U229" s="154"/>
      <c r="V229" s="154"/>
      <c r="W229" s="154"/>
      <c r="X229" s="154"/>
      <c r="Y229" s="154"/>
      <c r="Z229" s="154"/>
      <c r="AA229" s="154"/>
      <c r="AB229" s="152"/>
      <c r="AC229" s="152"/>
      <c r="AD229" s="154"/>
      <c r="AE229" s="154"/>
      <c r="AF229" s="152"/>
      <c r="AG229" s="152"/>
      <c r="AH229" s="154"/>
      <c r="AI229" s="154"/>
      <c r="AJ229" s="152"/>
      <c r="AK229" s="152"/>
      <c r="AL229" s="154"/>
      <c r="AM229" s="154"/>
      <c r="AN229" s="152"/>
      <c r="AO229" s="152"/>
      <c r="AP229" s="154"/>
      <c r="AQ229" s="154"/>
      <c r="AR229" s="152"/>
      <c r="AS229" s="154"/>
      <c r="AT229" s="154"/>
      <c r="AU229" s="152"/>
      <c r="AV229" s="154"/>
      <c r="AW229" s="154"/>
      <c r="AX229" s="152"/>
      <c r="AY229" s="154"/>
      <c r="AZ229" s="154"/>
      <c r="BA229" s="152"/>
      <c r="BB229" s="154"/>
      <c r="BC229" s="154"/>
      <c r="BD229" s="152"/>
      <c r="BE229" s="154"/>
      <c r="BF229" s="154"/>
      <c r="BG229" s="152"/>
      <c r="BH229" s="154"/>
      <c r="BI229" s="154"/>
    </row>
    <row r="230" spans="1:61">
      <c r="A230" s="450"/>
      <c r="B230" s="451"/>
      <c r="C230" s="451"/>
      <c r="D230" s="452"/>
      <c r="E230" s="221"/>
      <c r="F230" s="152"/>
      <c r="G230" s="152"/>
      <c r="H230" s="152"/>
      <c r="I230" s="221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4"/>
      <c r="U230" s="154"/>
      <c r="V230" s="154"/>
      <c r="W230" s="154"/>
      <c r="X230" s="154"/>
      <c r="Y230" s="154"/>
      <c r="Z230" s="154"/>
      <c r="AA230" s="154"/>
      <c r="AB230" s="152"/>
      <c r="AC230" s="152"/>
      <c r="AD230" s="154"/>
      <c r="AE230" s="154"/>
      <c r="AF230" s="152"/>
      <c r="AG230" s="152"/>
      <c r="AH230" s="154"/>
      <c r="AI230" s="154"/>
      <c r="AJ230" s="152"/>
      <c r="AK230" s="152"/>
      <c r="AL230" s="154"/>
      <c r="AM230" s="154"/>
      <c r="AN230" s="152"/>
      <c r="AO230" s="152"/>
      <c r="AP230" s="154"/>
      <c r="AQ230" s="154"/>
      <c r="AR230" s="152"/>
      <c r="AS230" s="154"/>
      <c r="AT230" s="154"/>
      <c r="AU230" s="152"/>
      <c r="AV230" s="154"/>
      <c r="AW230" s="154"/>
      <c r="AX230" s="152"/>
      <c r="AY230" s="154"/>
      <c r="AZ230" s="154"/>
      <c r="BA230" s="152"/>
      <c r="BB230" s="154"/>
      <c r="BC230" s="154"/>
      <c r="BD230" s="152"/>
      <c r="BE230" s="154"/>
      <c r="BF230" s="154"/>
      <c r="BG230" s="152"/>
      <c r="BH230" s="154"/>
      <c r="BI230" s="154"/>
    </row>
    <row r="231" spans="1:61">
      <c r="A231" s="457"/>
      <c r="B231" s="62"/>
      <c r="C231" s="513" t="s">
        <v>238</v>
      </c>
      <c r="D231" s="458"/>
      <c r="E231" s="154"/>
      <c r="F231" s="154"/>
      <c r="G231" s="154"/>
      <c r="H231" s="154"/>
      <c r="I231" s="216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</row>
    <row r="232" spans="1:61">
      <c r="A232" s="450"/>
      <c r="B232" s="451"/>
      <c r="C232" s="451"/>
      <c r="D232" s="452"/>
      <c r="E232" s="152"/>
      <c r="F232" s="152"/>
      <c r="G232" s="152"/>
      <c r="H232" s="152"/>
      <c r="I232" s="221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4"/>
      <c r="U232" s="154"/>
      <c r="V232" s="154"/>
      <c r="W232" s="154"/>
      <c r="X232" s="154"/>
      <c r="Y232" s="154"/>
      <c r="Z232" s="154"/>
      <c r="AA232" s="154"/>
      <c r="AB232" s="152"/>
      <c r="AC232" s="152"/>
      <c r="AD232" s="154"/>
      <c r="AE232" s="154"/>
      <c r="AF232" s="152"/>
      <c r="AG232" s="152"/>
      <c r="AH232" s="154"/>
      <c r="AI232" s="154"/>
      <c r="AJ232" s="152"/>
      <c r="AK232" s="152"/>
      <c r="AL232" s="154"/>
      <c r="AM232" s="154"/>
      <c r="AN232" s="152"/>
      <c r="AO232" s="152"/>
      <c r="AP232" s="154"/>
      <c r="AQ232" s="154"/>
      <c r="AR232" s="152"/>
      <c r="AS232" s="154"/>
      <c r="AT232" s="154"/>
      <c r="AU232" s="152"/>
      <c r="AV232" s="154"/>
      <c r="AW232" s="154"/>
      <c r="AX232" s="152"/>
      <c r="AY232" s="154"/>
      <c r="AZ232" s="154"/>
      <c r="BA232" s="152"/>
      <c r="BB232" s="154"/>
      <c r="BC232" s="154"/>
      <c r="BD232" s="152"/>
      <c r="BE232" s="154"/>
      <c r="BF232" s="154"/>
      <c r="BG232" s="152"/>
      <c r="BH232" s="154"/>
      <c r="BI232" s="154"/>
    </row>
    <row r="233" spans="1:61">
      <c r="A233" s="463"/>
      <c r="B233" s="464"/>
      <c r="C233" s="464"/>
      <c r="D233" s="465"/>
      <c r="E233" s="226" t="str">
        <f xml:space="preserve"> InpR!E$69</f>
        <v>First year to include in cap calculation</v>
      </c>
      <c r="F233" s="215">
        <f xml:space="preserve"> InpR!F$69</f>
        <v>2021</v>
      </c>
      <c r="G233" s="226" t="str">
        <f xml:space="preserve"> InpR!G$69</f>
        <v>Year</v>
      </c>
      <c r="H233" s="226">
        <f xml:space="preserve"> InpR!H$69</f>
        <v>0</v>
      </c>
      <c r="I233" s="226">
        <f xml:space="preserve"> InpR!I$69</f>
        <v>0</v>
      </c>
      <c r="J233" s="226">
        <f xml:space="preserve"> InpR!J$69</f>
        <v>0</v>
      </c>
      <c r="K233" s="226">
        <f xml:space="preserve"> InpR!K$69</f>
        <v>0</v>
      </c>
      <c r="L233" s="226">
        <f xml:space="preserve"> InpR!L$69</f>
        <v>0</v>
      </c>
      <c r="M233" s="226">
        <f xml:space="preserve"> InpR!M$69</f>
        <v>0</v>
      </c>
      <c r="N233" s="226">
        <f xml:space="preserve"> InpR!N$69</f>
        <v>0</v>
      </c>
      <c r="O233" s="226">
        <f xml:space="preserve"> InpR!O$69</f>
        <v>0</v>
      </c>
      <c r="P233" s="226">
        <f xml:space="preserve"> InpR!P$69</f>
        <v>0</v>
      </c>
      <c r="Q233" s="226">
        <f xml:space="preserve"> InpR!Q$69</f>
        <v>0</v>
      </c>
      <c r="R233" s="226">
        <f xml:space="preserve"> InpR!R$69</f>
        <v>0</v>
      </c>
      <c r="S233" s="226">
        <f xml:space="preserve"> InpR!S$69</f>
        <v>0</v>
      </c>
      <c r="T233" s="226">
        <f xml:space="preserve"> InpR!T$69</f>
        <v>0</v>
      </c>
      <c r="U233" s="226">
        <f xml:space="preserve"> InpR!U$69</f>
        <v>0</v>
      </c>
      <c r="V233" s="226">
        <f xml:space="preserve"> InpR!V$69</f>
        <v>0</v>
      </c>
      <c r="W233" s="226">
        <f xml:space="preserve"> InpR!W$69</f>
        <v>0</v>
      </c>
      <c r="X233" s="226">
        <f xml:space="preserve"> InpR!X$69</f>
        <v>0</v>
      </c>
      <c r="Y233" s="226">
        <f xml:space="preserve"> InpR!Y$69</f>
        <v>0</v>
      </c>
      <c r="Z233" s="226">
        <f xml:space="preserve"> InpR!Z$69</f>
        <v>0</v>
      </c>
      <c r="AA233" s="226">
        <f xml:space="preserve"> InpR!AA$69</f>
        <v>0</v>
      </c>
      <c r="AB233" s="226">
        <f xml:space="preserve"> InpR!AB$69</f>
        <v>0</v>
      </c>
      <c r="AC233" s="226">
        <f xml:space="preserve"> InpR!AC$69</f>
        <v>0</v>
      </c>
      <c r="AD233" s="226">
        <f xml:space="preserve"> InpR!AD$69</f>
        <v>0</v>
      </c>
      <c r="AE233" s="226">
        <f xml:space="preserve"> InpR!AE$69</f>
        <v>0</v>
      </c>
      <c r="AF233" s="226">
        <f xml:space="preserve"> InpR!AF$69</f>
        <v>0</v>
      </c>
      <c r="AG233" s="226">
        <f xml:space="preserve"> InpR!AG$69</f>
        <v>0</v>
      </c>
      <c r="AH233" s="226">
        <f xml:space="preserve"> InpR!AH$69</f>
        <v>0</v>
      </c>
      <c r="AI233" s="226">
        <f xml:space="preserve"> InpR!AI$69</f>
        <v>0</v>
      </c>
      <c r="AJ233" s="226">
        <f xml:space="preserve"> InpR!AJ$69</f>
        <v>0</v>
      </c>
      <c r="AK233" s="226">
        <f xml:space="preserve"> InpR!AK$69</f>
        <v>0</v>
      </c>
      <c r="AL233" s="226">
        <f xml:space="preserve"> InpR!AL$69</f>
        <v>0</v>
      </c>
      <c r="AM233" s="226">
        <f xml:space="preserve"> InpR!AM$69</f>
        <v>0</v>
      </c>
      <c r="AN233" s="226">
        <f xml:space="preserve"> InpR!AN$69</f>
        <v>0</v>
      </c>
      <c r="AO233" s="226">
        <f xml:space="preserve"> InpR!AO$69</f>
        <v>0</v>
      </c>
      <c r="AP233" s="226">
        <f xml:space="preserve"> InpR!AP$69</f>
        <v>0</v>
      </c>
      <c r="AQ233" s="226">
        <f xml:space="preserve"> InpR!AQ$69</f>
        <v>0</v>
      </c>
      <c r="AR233" s="226">
        <f xml:space="preserve"> InpR!AR$69</f>
        <v>0</v>
      </c>
      <c r="AS233" s="226">
        <f xml:space="preserve"> InpR!AS$69</f>
        <v>0</v>
      </c>
      <c r="AT233" s="226">
        <f xml:space="preserve"> InpR!AT$69</f>
        <v>0</v>
      </c>
      <c r="AU233" s="226">
        <f xml:space="preserve"> InpR!AU$69</f>
        <v>0</v>
      </c>
      <c r="AV233" s="226">
        <f xml:space="preserve"> InpR!AV$69</f>
        <v>0</v>
      </c>
      <c r="AW233" s="226">
        <f xml:space="preserve"> InpR!AW$69</f>
        <v>0</v>
      </c>
      <c r="AX233" s="226">
        <f xml:space="preserve"> InpR!AX$69</f>
        <v>0</v>
      </c>
      <c r="AY233" s="226">
        <f xml:space="preserve"> InpR!AY$69</f>
        <v>0</v>
      </c>
      <c r="AZ233" s="226">
        <f xml:space="preserve"> InpR!AZ$69</f>
        <v>0</v>
      </c>
      <c r="BA233" s="226">
        <f xml:space="preserve"> InpR!BA$69</f>
        <v>0</v>
      </c>
      <c r="BB233" s="226">
        <f xml:space="preserve"> InpR!BB$69</f>
        <v>0</v>
      </c>
      <c r="BC233" s="226">
        <f xml:space="preserve"> InpR!BC$69</f>
        <v>0</v>
      </c>
      <c r="BD233" s="226">
        <f xml:space="preserve"> InpR!BD$69</f>
        <v>0</v>
      </c>
      <c r="BE233" s="226">
        <f xml:space="preserve"> InpR!BE$69</f>
        <v>0</v>
      </c>
      <c r="BF233" s="226">
        <f xml:space="preserve"> InpR!BF$69</f>
        <v>0</v>
      </c>
      <c r="BG233" s="226">
        <f xml:space="preserve"> InpR!BG$69</f>
        <v>0</v>
      </c>
      <c r="BH233" s="226">
        <f xml:space="preserve"> InpR!BH$69</f>
        <v>0</v>
      </c>
      <c r="BI233" s="226">
        <f xml:space="preserve"> InpR!BI$69</f>
        <v>0</v>
      </c>
    </row>
    <row r="234" spans="1:61">
      <c r="A234" s="463"/>
      <c r="B234" s="464"/>
      <c r="C234" s="464"/>
      <c r="D234" s="465"/>
      <c r="E234" s="226" t="str">
        <f xml:space="preserve"> InpR!E$70</f>
        <v>Last year to include in cap calculation</v>
      </c>
      <c r="F234" s="215">
        <f xml:space="preserve"> InpR!F$70</f>
        <v>2025</v>
      </c>
      <c r="G234" s="226" t="str">
        <f xml:space="preserve"> InpR!G$70</f>
        <v>Year</v>
      </c>
      <c r="H234" s="226">
        <f xml:space="preserve"> InpR!H$70</f>
        <v>0</v>
      </c>
      <c r="I234" s="226">
        <f xml:space="preserve"> InpR!I$70</f>
        <v>0</v>
      </c>
      <c r="J234" s="226">
        <f xml:space="preserve"> InpR!J$70</f>
        <v>0</v>
      </c>
      <c r="K234" s="226">
        <f xml:space="preserve"> InpR!K$70</f>
        <v>0</v>
      </c>
      <c r="L234" s="226">
        <f xml:space="preserve"> InpR!L$70</f>
        <v>0</v>
      </c>
      <c r="M234" s="226">
        <f xml:space="preserve"> InpR!M$70</f>
        <v>0</v>
      </c>
      <c r="N234" s="226">
        <f xml:space="preserve"> InpR!N$70</f>
        <v>0</v>
      </c>
      <c r="O234" s="226">
        <f xml:space="preserve"> InpR!O$70</f>
        <v>0</v>
      </c>
      <c r="P234" s="226">
        <f xml:space="preserve"> InpR!P$70</f>
        <v>0</v>
      </c>
      <c r="Q234" s="226">
        <f xml:space="preserve"> InpR!Q$70</f>
        <v>0</v>
      </c>
      <c r="R234" s="226">
        <f xml:space="preserve"> InpR!R$70</f>
        <v>0</v>
      </c>
      <c r="S234" s="226">
        <f xml:space="preserve"> InpR!S$70</f>
        <v>0</v>
      </c>
      <c r="T234" s="226">
        <f xml:space="preserve"> InpR!T$70</f>
        <v>0</v>
      </c>
      <c r="U234" s="226">
        <f xml:space="preserve"> InpR!U$70</f>
        <v>0</v>
      </c>
      <c r="V234" s="226">
        <f xml:space="preserve"> InpR!V$70</f>
        <v>0</v>
      </c>
      <c r="W234" s="226">
        <f xml:space="preserve"> InpR!W$70</f>
        <v>0</v>
      </c>
      <c r="X234" s="226">
        <f xml:space="preserve"> InpR!X$70</f>
        <v>0</v>
      </c>
      <c r="Y234" s="226">
        <f xml:space="preserve"> InpR!Y$70</f>
        <v>0</v>
      </c>
      <c r="Z234" s="226">
        <f xml:space="preserve"> InpR!Z$70</f>
        <v>0</v>
      </c>
      <c r="AA234" s="226">
        <f xml:space="preserve"> InpR!AA$70</f>
        <v>0</v>
      </c>
      <c r="AB234" s="226">
        <f xml:space="preserve"> InpR!AB$70</f>
        <v>0</v>
      </c>
      <c r="AC234" s="226">
        <f xml:space="preserve"> InpR!AC$70</f>
        <v>0</v>
      </c>
      <c r="AD234" s="226">
        <f xml:space="preserve"> InpR!AD$70</f>
        <v>0</v>
      </c>
      <c r="AE234" s="226">
        <f xml:space="preserve"> InpR!AE$70</f>
        <v>0</v>
      </c>
      <c r="AF234" s="226">
        <f xml:space="preserve"> InpR!AF$70</f>
        <v>0</v>
      </c>
      <c r="AG234" s="226">
        <f xml:space="preserve"> InpR!AG$70</f>
        <v>0</v>
      </c>
      <c r="AH234" s="226">
        <f xml:space="preserve"> InpR!AH$70</f>
        <v>0</v>
      </c>
      <c r="AI234" s="226">
        <f xml:space="preserve"> InpR!AI$70</f>
        <v>0</v>
      </c>
      <c r="AJ234" s="226">
        <f xml:space="preserve"> InpR!AJ$70</f>
        <v>0</v>
      </c>
      <c r="AK234" s="226">
        <f xml:space="preserve"> InpR!AK$70</f>
        <v>0</v>
      </c>
      <c r="AL234" s="226">
        <f xml:space="preserve"> InpR!AL$70</f>
        <v>0</v>
      </c>
      <c r="AM234" s="226">
        <f xml:space="preserve"> InpR!AM$70</f>
        <v>0</v>
      </c>
      <c r="AN234" s="226">
        <f xml:space="preserve"> InpR!AN$70</f>
        <v>0</v>
      </c>
      <c r="AO234" s="226">
        <f xml:space="preserve"> InpR!AO$70</f>
        <v>0</v>
      </c>
      <c r="AP234" s="226">
        <f xml:space="preserve"> InpR!AP$70</f>
        <v>0</v>
      </c>
      <c r="AQ234" s="226">
        <f xml:space="preserve"> InpR!AQ$70</f>
        <v>0</v>
      </c>
      <c r="AR234" s="226">
        <f xml:space="preserve"> InpR!AR$70</f>
        <v>0</v>
      </c>
      <c r="AS234" s="226">
        <f xml:space="preserve"> InpR!AS$70</f>
        <v>0</v>
      </c>
      <c r="AT234" s="226">
        <f xml:space="preserve"> InpR!AT$70</f>
        <v>0</v>
      </c>
      <c r="AU234" s="226">
        <f xml:space="preserve"> InpR!AU$70</f>
        <v>0</v>
      </c>
      <c r="AV234" s="226">
        <f xml:space="preserve"> InpR!AV$70</f>
        <v>0</v>
      </c>
      <c r="AW234" s="226">
        <f xml:space="preserve"> InpR!AW$70</f>
        <v>0</v>
      </c>
      <c r="AX234" s="226">
        <f xml:space="preserve"> InpR!AX$70</f>
        <v>0</v>
      </c>
      <c r="AY234" s="226">
        <f xml:space="preserve"> InpR!AY$70</f>
        <v>0</v>
      </c>
      <c r="AZ234" s="226">
        <f xml:space="preserve"> InpR!AZ$70</f>
        <v>0</v>
      </c>
      <c r="BA234" s="226">
        <f xml:space="preserve"> InpR!BA$70</f>
        <v>0</v>
      </c>
      <c r="BB234" s="226">
        <f xml:space="preserve"> InpR!BB$70</f>
        <v>0</v>
      </c>
      <c r="BC234" s="226">
        <f xml:space="preserve"> InpR!BC$70</f>
        <v>0</v>
      </c>
      <c r="BD234" s="226">
        <f xml:space="preserve"> InpR!BD$70</f>
        <v>0</v>
      </c>
      <c r="BE234" s="226">
        <f xml:space="preserve"> InpR!BE$70</f>
        <v>0</v>
      </c>
      <c r="BF234" s="226">
        <f xml:space="preserve"> InpR!BF$70</f>
        <v>0</v>
      </c>
      <c r="BG234" s="226">
        <f xml:space="preserve"> InpR!BG$70</f>
        <v>0</v>
      </c>
      <c r="BH234" s="226">
        <f xml:space="preserve"> InpR!BH$70</f>
        <v>0</v>
      </c>
      <c r="BI234" s="226">
        <f xml:space="preserve"> InpR!BI$70</f>
        <v>0</v>
      </c>
    </row>
    <row r="235" spans="1:61">
      <c r="A235" s="469"/>
      <c r="B235" s="470"/>
      <c r="C235" s="470"/>
      <c r="D235" s="471"/>
      <c r="E235" s="462" t="str">
        <f xml:space="preserve"> Time!E$102</f>
        <v>Financial Year Ending</v>
      </c>
      <c r="F235" s="462">
        <f xml:space="preserve"> Time!F$102</f>
        <v>0</v>
      </c>
      <c r="G235" s="462" t="str">
        <f xml:space="preserve"> Time!G$102</f>
        <v xml:space="preserve">Year </v>
      </c>
      <c r="H235" s="462">
        <f xml:space="preserve"> Time!H$102</f>
        <v>0</v>
      </c>
      <c r="I235" s="472">
        <f xml:space="preserve"> Time!I$102</f>
        <v>0</v>
      </c>
      <c r="J235" s="229">
        <f xml:space="preserve"> Time!J$102</f>
        <v>2020</v>
      </c>
      <c r="K235" s="229">
        <f xml:space="preserve"> Time!K$102</f>
        <v>2021</v>
      </c>
      <c r="L235" s="229">
        <f xml:space="preserve"> Time!L$102</f>
        <v>2022</v>
      </c>
      <c r="M235" s="229">
        <f xml:space="preserve"> Time!M$102</f>
        <v>2023</v>
      </c>
      <c r="N235" s="229">
        <f xml:space="preserve"> Time!N$102</f>
        <v>2024</v>
      </c>
      <c r="O235" s="229">
        <f xml:space="preserve"> Time!O$102</f>
        <v>2025</v>
      </c>
      <c r="P235" s="229">
        <f xml:space="preserve"> Time!P$102</f>
        <v>2026</v>
      </c>
      <c r="Q235" s="229">
        <f xml:space="preserve"> Time!Q$102</f>
        <v>2027</v>
      </c>
      <c r="R235" s="229">
        <f xml:space="preserve"> Time!R$102</f>
        <v>2028</v>
      </c>
      <c r="S235" s="229">
        <f xml:space="preserve"> Time!S$102</f>
        <v>2029</v>
      </c>
      <c r="T235" s="229">
        <f xml:space="preserve"> Time!T$102</f>
        <v>2030</v>
      </c>
      <c r="U235" s="229">
        <f xml:space="preserve"> Time!U$102</f>
        <v>2031</v>
      </c>
      <c r="V235" s="229">
        <f xml:space="preserve"> Time!V$102</f>
        <v>2032</v>
      </c>
      <c r="W235" s="229">
        <f xml:space="preserve"> Time!W$102</f>
        <v>2033</v>
      </c>
      <c r="X235" s="229">
        <f xml:space="preserve"> Time!X$102</f>
        <v>2034</v>
      </c>
      <c r="Y235" s="229">
        <f xml:space="preserve"> Time!Y$102</f>
        <v>2035</v>
      </c>
      <c r="Z235" s="229">
        <f xml:space="preserve"> Time!Z$102</f>
        <v>2036</v>
      </c>
      <c r="AA235" s="229">
        <f xml:space="preserve"> Time!AA$102</f>
        <v>2037</v>
      </c>
      <c r="AB235" s="229">
        <f xml:space="preserve"> Time!AB$102</f>
        <v>2038</v>
      </c>
      <c r="AC235" s="229">
        <f xml:space="preserve"> Time!AC$102</f>
        <v>2039</v>
      </c>
      <c r="AD235" s="229">
        <f xml:space="preserve"> Time!AD$102</f>
        <v>2040</v>
      </c>
      <c r="AE235" s="229">
        <f xml:space="preserve"> Time!AE$102</f>
        <v>2041</v>
      </c>
      <c r="AF235" s="229">
        <f xml:space="preserve"> Time!AF$102</f>
        <v>2042</v>
      </c>
      <c r="AG235" s="229">
        <f xml:space="preserve"> Time!AG$102</f>
        <v>2043</v>
      </c>
      <c r="AH235" s="229">
        <f xml:space="preserve"> Time!AH$102</f>
        <v>2044</v>
      </c>
      <c r="AI235" s="229">
        <f xml:space="preserve"> Time!AI$102</f>
        <v>2045</v>
      </c>
      <c r="AJ235" s="229">
        <f xml:space="preserve"> Time!AJ$102</f>
        <v>2046</v>
      </c>
      <c r="AK235" s="229">
        <f xml:space="preserve"> Time!AK$102</f>
        <v>2047</v>
      </c>
      <c r="AL235" s="229">
        <f xml:space="preserve"> Time!AL$102</f>
        <v>2048</v>
      </c>
      <c r="AM235" s="229">
        <f xml:space="preserve"> Time!AM$102</f>
        <v>2049</v>
      </c>
      <c r="AN235" s="229">
        <f xml:space="preserve"> Time!AN$102</f>
        <v>2050</v>
      </c>
      <c r="AO235" s="229">
        <f xml:space="preserve"> Time!AO$102</f>
        <v>2051</v>
      </c>
      <c r="AP235" s="229">
        <f xml:space="preserve"> Time!AP$102</f>
        <v>2052</v>
      </c>
      <c r="AQ235" s="229">
        <f xml:space="preserve"> Time!AQ$102</f>
        <v>2053</v>
      </c>
      <c r="AR235" s="229">
        <f xml:space="preserve"> Time!AR$102</f>
        <v>2054</v>
      </c>
      <c r="AS235" s="229">
        <f xml:space="preserve"> Time!AS$102</f>
        <v>2055</v>
      </c>
      <c r="AT235" s="229">
        <f xml:space="preserve"> Time!AT$102</f>
        <v>2056</v>
      </c>
      <c r="AU235" s="229">
        <f xml:space="preserve"> Time!AU$102</f>
        <v>2057</v>
      </c>
      <c r="AV235" s="229">
        <f xml:space="preserve"> Time!AV$102</f>
        <v>2058</v>
      </c>
      <c r="AW235" s="229">
        <f xml:space="preserve"> Time!AW$102</f>
        <v>2059</v>
      </c>
      <c r="AX235" s="229">
        <f xml:space="preserve"> Time!AX$102</f>
        <v>2060</v>
      </c>
      <c r="AY235" s="229">
        <f xml:space="preserve"> Time!AY$102</f>
        <v>2061</v>
      </c>
      <c r="AZ235" s="229">
        <f xml:space="preserve"> Time!AZ$102</f>
        <v>2062</v>
      </c>
      <c r="BA235" s="229">
        <f xml:space="preserve"> Time!BA$102</f>
        <v>2063</v>
      </c>
      <c r="BB235" s="229">
        <f xml:space="preserve"> Time!BB$102</f>
        <v>2064</v>
      </c>
      <c r="BC235" s="229">
        <f xml:space="preserve"> Time!BC$102</f>
        <v>2065</v>
      </c>
      <c r="BD235" s="229">
        <f xml:space="preserve"> Time!BD$102</f>
        <v>2066</v>
      </c>
      <c r="BE235" s="229">
        <f xml:space="preserve"> Time!BE$102</f>
        <v>2067</v>
      </c>
      <c r="BF235" s="229">
        <f xml:space="preserve"> Time!BF$102</f>
        <v>2068</v>
      </c>
      <c r="BG235" s="229">
        <f xml:space="preserve"> Time!BG$102</f>
        <v>2069</v>
      </c>
      <c r="BH235" s="229">
        <f xml:space="preserve"> Time!BH$102</f>
        <v>2070</v>
      </c>
      <c r="BI235" s="229">
        <f xml:space="preserve"> Time!BI$102</f>
        <v>2071</v>
      </c>
    </row>
    <row r="236" spans="1:61">
      <c r="A236" s="473"/>
      <c r="B236" s="448"/>
      <c r="C236" s="448"/>
      <c r="D236" s="449"/>
      <c r="E236" s="474" t="s">
        <v>274</v>
      </c>
      <c r="F236" s="474"/>
      <c r="G236" s="152" t="s">
        <v>126</v>
      </c>
      <c r="H236" s="474"/>
      <c r="I236" s="475"/>
      <c r="J236" s="476" t="b">
        <f>AND( J235 &gt;= $F233, J235 &lt;= $F234)</f>
        <v>0</v>
      </c>
      <c r="K236" s="476" t="b">
        <f t="shared" ref="K236:BI236" si="97">AND( K235 &gt;= $F233, K235 &lt;= $F234)</f>
        <v>1</v>
      </c>
      <c r="L236" s="476" t="b">
        <f t="shared" si="97"/>
        <v>1</v>
      </c>
      <c r="M236" s="476" t="b">
        <f t="shared" si="97"/>
        <v>1</v>
      </c>
      <c r="N236" s="476" t="b">
        <f t="shared" si="97"/>
        <v>1</v>
      </c>
      <c r="O236" s="476" t="b">
        <f t="shared" si="97"/>
        <v>1</v>
      </c>
      <c r="P236" s="476" t="b">
        <f t="shared" si="97"/>
        <v>0</v>
      </c>
      <c r="Q236" s="476" t="b">
        <f t="shared" si="97"/>
        <v>0</v>
      </c>
      <c r="R236" s="476" t="b">
        <f t="shared" si="97"/>
        <v>0</v>
      </c>
      <c r="S236" s="476" t="b">
        <f t="shared" si="97"/>
        <v>0</v>
      </c>
      <c r="T236" s="476" t="b">
        <f t="shared" si="97"/>
        <v>0</v>
      </c>
      <c r="U236" s="476" t="b">
        <f t="shared" si="97"/>
        <v>0</v>
      </c>
      <c r="V236" s="476" t="b">
        <f t="shared" si="97"/>
        <v>0</v>
      </c>
      <c r="W236" s="476" t="b">
        <f t="shared" si="97"/>
        <v>0</v>
      </c>
      <c r="X236" s="476" t="b">
        <f t="shared" si="97"/>
        <v>0</v>
      </c>
      <c r="Y236" s="476" t="b">
        <f t="shared" si="97"/>
        <v>0</v>
      </c>
      <c r="Z236" s="476" t="b">
        <f t="shared" si="97"/>
        <v>0</v>
      </c>
      <c r="AA236" s="476" t="b">
        <f t="shared" si="97"/>
        <v>0</v>
      </c>
      <c r="AB236" s="476" t="b">
        <f t="shared" si="97"/>
        <v>0</v>
      </c>
      <c r="AC236" s="476" t="b">
        <f t="shared" si="97"/>
        <v>0</v>
      </c>
      <c r="AD236" s="476" t="b">
        <f t="shared" si="97"/>
        <v>0</v>
      </c>
      <c r="AE236" s="476" t="b">
        <f t="shared" si="97"/>
        <v>0</v>
      </c>
      <c r="AF236" s="476" t="b">
        <f t="shared" si="97"/>
        <v>0</v>
      </c>
      <c r="AG236" s="476" t="b">
        <f t="shared" si="97"/>
        <v>0</v>
      </c>
      <c r="AH236" s="476" t="b">
        <f t="shared" si="97"/>
        <v>0</v>
      </c>
      <c r="AI236" s="476" t="b">
        <f t="shared" si="97"/>
        <v>0</v>
      </c>
      <c r="AJ236" s="476" t="b">
        <f t="shared" si="97"/>
        <v>0</v>
      </c>
      <c r="AK236" s="476" t="b">
        <f t="shared" si="97"/>
        <v>0</v>
      </c>
      <c r="AL236" s="476" t="b">
        <f t="shared" si="97"/>
        <v>0</v>
      </c>
      <c r="AM236" s="476" t="b">
        <f t="shared" si="97"/>
        <v>0</v>
      </c>
      <c r="AN236" s="476" t="b">
        <f t="shared" si="97"/>
        <v>0</v>
      </c>
      <c r="AO236" s="476" t="b">
        <f t="shared" si="97"/>
        <v>0</v>
      </c>
      <c r="AP236" s="476" t="b">
        <f t="shared" si="97"/>
        <v>0</v>
      </c>
      <c r="AQ236" s="476" t="b">
        <f t="shared" si="97"/>
        <v>0</v>
      </c>
      <c r="AR236" s="476" t="b">
        <f t="shared" si="97"/>
        <v>0</v>
      </c>
      <c r="AS236" s="476" t="b">
        <f t="shared" si="97"/>
        <v>0</v>
      </c>
      <c r="AT236" s="476" t="b">
        <f t="shared" si="97"/>
        <v>0</v>
      </c>
      <c r="AU236" s="476" t="b">
        <f t="shared" si="97"/>
        <v>0</v>
      </c>
      <c r="AV236" s="476" t="b">
        <f t="shared" si="97"/>
        <v>0</v>
      </c>
      <c r="AW236" s="476" t="b">
        <f t="shared" si="97"/>
        <v>0</v>
      </c>
      <c r="AX236" s="476" t="b">
        <f t="shared" si="97"/>
        <v>0</v>
      </c>
      <c r="AY236" s="476" t="b">
        <f t="shared" si="97"/>
        <v>0</v>
      </c>
      <c r="AZ236" s="476" t="b">
        <f t="shared" si="97"/>
        <v>0</v>
      </c>
      <c r="BA236" s="476" t="b">
        <f t="shared" si="97"/>
        <v>0</v>
      </c>
      <c r="BB236" s="476" t="b">
        <f t="shared" si="97"/>
        <v>0</v>
      </c>
      <c r="BC236" s="476" t="b">
        <f t="shared" si="97"/>
        <v>0</v>
      </c>
      <c r="BD236" s="476" t="b">
        <f t="shared" si="97"/>
        <v>0</v>
      </c>
      <c r="BE236" s="476" t="b">
        <f t="shared" si="97"/>
        <v>0</v>
      </c>
      <c r="BF236" s="476" t="b">
        <f t="shared" si="97"/>
        <v>0</v>
      </c>
      <c r="BG236" s="476" t="b">
        <f t="shared" si="97"/>
        <v>0</v>
      </c>
      <c r="BH236" s="476" t="b">
        <f t="shared" si="97"/>
        <v>0</v>
      </c>
      <c r="BI236" s="476" t="b">
        <f t="shared" si="97"/>
        <v>0</v>
      </c>
    </row>
    <row r="237" spans="1:61">
      <c r="A237" s="473"/>
      <c r="B237" s="448"/>
      <c r="C237" s="448"/>
      <c r="D237" s="449"/>
      <c r="E237" s="474"/>
      <c r="F237" s="474"/>
      <c r="G237" s="474"/>
      <c r="H237" s="474"/>
      <c r="I237" s="475"/>
      <c r="J237" s="476"/>
      <c r="K237" s="476"/>
      <c r="L237" s="476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  <c r="X237" s="476"/>
      <c r="Y237" s="476"/>
      <c r="Z237" s="476"/>
      <c r="AA237" s="476"/>
      <c r="AB237" s="476"/>
      <c r="AC237" s="476"/>
      <c r="AD237" s="476"/>
      <c r="AE237" s="476"/>
      <c r="AF237" s="476"/>
      <c r="AG237" s="476"/>
      <c r="AH237" s="476"/>
      <c r="AI237" s="476"/>
      <c r="AJ237" s="476"/>
      <c r="AK237" s="476"/>
      <c r="AL237" s="476"/>
      <c r="AM237" s="476"/>
      <c r="AN237" s="476"/>
      <c r="AO237" s="476"/>
      <c r="AP237" s="476"/>
      <c r="AQ237" s="476"/>
      <c r="AR237" s="476"/>
      <c r="AS237" s="476"/>
      <c r="AT237" s="476"/>
      <c r="AU237" s="476"/>
      <c r="AV237" s="476"/>
      <c r="AW237" s="476"/>
      <c r="AX237" s="476"/>
      <c r="AY237" s="476"/>
      <c r="AZ237" s="476"/>
      <c r="BA237" s="476"/>
      <c r="BB237" s="476"/>
      <c r="BC237" s="476"/>
      <c r="BD237" s="476"/>
      <c r="BE237" s="476"/>
      <c r="BF237" s="476"/>
      <c r="BG237" s="476"/>
      <c r="BH237" s="476"/>
      <c r="BI237" s="476"/>
    </row>
    <row r="238" spans="1:61">
      <c r="A238" s="477"/>
      <c r="B238" s="478"/>
      <c r="C238" s="478"/>
      <c r="D238" s="479"/>
      <c r="E238" s="480" t="str">
        <f t="shared" ref="E238:AJ238" si="98" xml:space="preserve"> E$236</f>
        <v>Include in cap calculation for export 3</v>
      </c>
      <c r="F238" s="480">
        <f t="shared" si="98"/>
        <v>0</v>
      </c>
      <c r="G238" s="480" t="str">
        <f t="shared" si="98"/>
        <v>True/false</v>
      </c>
      <c r="H238" s="480">
        <f t="shared" si="98"/>
        <v>0</v>
      </c>
      <c r="I238" s="481">
        <f t="shared" si="98"/>
        <v>0</v>
      </c>
      <c r="J238" s="480" t="b">
        <f t="shared" si="98"/>
        <v>0</v>
      </c>
      <c r="K238" s="221" t="b">
        <f t="shared" si="98"/>
        <v>1</v>
      </c>
      <c r="L238" s="480" t="b">
        <f t="shared" si="98"/>
        <v>1</v>
      </c>
      <c r="M238" s="480" t="b">
        <f t="shared" si="98"/>
        <v>1</v>
      </c>
      <c r="N238" s="480" t="b">
        <f t="shared" si="98"/>
        <v>1</v>
      </c>
      <c r="O238" s="480" t="b">
        <f t="shared" si="98"/>
        <v>1</v>
      </c>
      <c r="P238" s="480" t="b">
        <f t="shared" si="98"/>
        <v>0</v>
      </c>
      <c r="Q238" s="480" t="b">
        <f t="shared" si="98"/>
        <v>0</v>
      </c>
      <c r="R238" s="480" t="b">
        <f t="shared" si="98"/>
        <v>0</v>
      </c>
      <c r="S238" s="480" t="b">
        <f t="shared" si="98"/>
        <v>0</v>
      </c>
      <c r="T238" s="480" t="b">
        <f t="shared" si="98"/>
        <v>0</v>
      </c>
      <c r="U238" s="480" t="b">
        <f t="shared" si="98"/>
        <v>0</v>
      </c>
      <c r="V238" s="480" t="b">
        <f t="shared" si="98"/>
        <v>0</v>
      </c>
      <c r="W238" s="480" t="b">
        <f t="shared" si="98"/>
        <v>0</v>
      </c>
      <c r="X238" s="480" t="b">
        <f t="shared" si="98"/>
        <v>0</v>
      </c>
      <c r="Y238" s="480" t="b">
        <f t="shared" si="98"/>
        <v>0</v>
      </c>
      <c r="Z238" s="480" t="b">
        <f t="shared" si="98"/>
        <v>0</v>
      </c>
      <c r="AA238" s="480" t="b">
        <f t="shared" si="98"/>
        <v>0</v>
      </c>
      <c r="AB238" s="480" t="b">
        <f t="shared" si="98"/>
        <v>0</v>
      </c>
      <c r="AC238" s="480" t="b">
        <f t="shared" si="98"/>
        <v>0</v>
      </c>
      <c r="AD238" s="480" t="b">
        <f t="shared" si="98"/>
        <v>0</v>
      </c>
      <c r="AE238" s="480" t="b">
        <f t="shared" si="98"/>
        <v>0</v>
      </c>
      <c r="AF238" s="480" t="b">
        <f t="shared" si="98"/>
        <v>0</v>
      </c>
      <c r="AG238" s="480" t="b">
        <f t="shared" si="98"/>
        <v>0</v>
      </c>
      <c r="AH238" s="480" t="b">
        <f t="shared" si="98"/>
        <v>0</v>
      </c>
      <c r="AI238" s="480" t="b">
        <f t="shared" si="98"/>
        <v>0</v>
      </c>
      <c r="AJ238" s="480" t="b">
        <f t="shared" si="98"/>
        <v>0</v>
      </c>
      <c r="AK238" s="480" t="b">
        <f t="shared" ref="AK238:BI238" si="99" xml:space="preserve"> AK$236</f>
        <v>0</v>
      </c>
      <c r="AL238" s="480" t="b">
        <f t="shared" si="99"/>
        <v>0</v>
      </c>
      <c r="AM238" s="480" t="b">
        <f t="shared" si="99"/>
        <v>0</v>
      </c>
      <c r="AN238" s="480" t="b">
        <f t="shared" si="99"/>
        <v>0</v>
      </c>
      <c r="AO238" s="480" t="b">
        <f t="shared" si="99"/>
        <v>0</v>
      </c>
      <c r="AP238" s="480" t="b">
        <f t="shared" si="99"/>
        <v>0</v>
      </c>
      <c r="AQ238" s="480" t="b">
        <f t="shared" si="99"/>
        <v>0</v>
      </c>
      <c r="AR238" s="480" t="b">
        <f t="shared" si="99"/>
        <v>0</v>
      </c>
      <c r="AS238" s="480" t="b">
        <f t="shared" si="99"/>
        <v>0</v>
      </c>
      <c r="AT238" s="480" t="b">
        <f t="shared" si="99"/>
        <v>0</v>
      </c>
      <c r="AU238" s="480" t="b">
        <f t="shared" si="99"/>
        <v>0</v>
      </c>
      <c r="AV238" s="480" t="b">
        <f t="shared" si="99"/>
        <v>0</v>
      </c>
      <c r="AW238" s="480" t="b">
        <f t="shared" si="99"/>
        <v>0</v>
      </c>
      <c r="AX238" s="480" t="b">
        <f t="shared" si="99"/>
        <v>0</v>
      </c>
      <c r="AY238" s="480" t="b">
        <f t="shared" si="99"/>
        <v>0</v>
      </c>
      <c r="AZ238" s="480" t="b">
        <f t="shared" si="99"/>
        <v>0</v>
      </c>
      <c r="BA238" s="480" t="b">
        <f t="shared" si="99"/>
        <v>0</v>
      </c>
      <c r="BB238" s="480" t="b">
        <f t="shared" si="99"/>
        <v>0</v>
      </c>
      <c r="BC238" s="480" t="b">
        <f t="shared" si="99"/>
        <v>0</v>
      </c>
      <c r="BD238" s="480" t="b">
        <f t="shared" si="99"/>
        <v>0</v>
      </c>
      <c r="BE238" s="480" t="b">
        <f t="shared" si="99"/>
        <v>0</v>
      </c>
      <c r="BF238" s="480" t="b">
        <f t="shared" si="99"/>
        <v>0</v>
      </c>
      <c r="BG238" s="480" t="b">
        <f t="shared" si="99"/>
        <v>0</v>
      </c>
      <c r="BH238" s="480" t="b">
        <f t="shared" si="99"/>
        <v>0</v>
      </c>
      <c r="BI238" s="480" t="b">
        <f t="shared" si="99"/>
        <v>0</v>
      </c>
    </row>
    <row r="239" spans="1:61">
      <c r="A239" s="482"/>
      <c r="B239" s="460"/>
      <c r="C239" s="460"/>
      <c r="D239" s="483"/>
      <c r="E239" s="221" t="str">
        <f t="shared" ref="E239:AJ239" si="100" xml:space="preserve"> E$222</f>
        <v>Discounted economic profit for export 3 (2017-18 FYA CPIH deflated)</v>
      </c>
      <c r="F239" s="221">
        <f t="shared" si="100"/>
        <v>0</v>
      </c>
      <c r="G239" s="221" t="str">
        <f t="shared" si="100"/>
        <v>£m</v>
      </c>
      <c r="H239" s="221">
        <f t="shared" si="100"/>
        <v>0</v>
      </c>
      <c r="I239" s="221">
        <f t="shared" si="100"/>
        <v>0</v>
      </c>
      <c r="J239" s="221">
        <f t="shared" si="100"/>
        <v>0</v>
      </c>
      <c r="K239" s="221">
        <f t="shared" si="100"/>
        <v>0</v>
      </c>
      <c r="L239" s="221">
        <f t="shared" si="100"/>
        <v>0</v>
      </c>
      <c r="M239" s="221">
        <f t="shared" si="100"/>
        <v>0</v>
      </c>
      <c r="N239" s="221">
        <f t="shared" si="100"/>
        <v>0</v>
      </c>
      <c r="O239" s="221">
        <f t="shared" si="100"/>
        <v>0</v>
      </c>
      <c r="P239" s="221">
        <f t="shared" si="100"/>
        <v>0</v>
      </c>
      <c r="Q239" s="221">
        <f t="shared" si="100"/>
        <v>0</v>
      </c>
      <c r="R239" s="221">
        <f t="shared" si="100"/>
        <v>0</v>
      </c>
      <c r="S239" s="221">
        <f t="shared" si="100"/>
        <v>0</v>
      </c>
      <c r="T239" s="221">
        <f t="shared" si="100"/>
        <v>0</v>
      </c>
      <c r="U239" s="221">
        <f t="shared" si="100"/>
        <v>0</v>
      </c>
      <c r="V239" s="221">
        <f t="shared" si="100"/>
        <v>0</v>
      </c>
      <c r="W239" s="221">
        <f t="shared" si="100"/>
        <v>0</v>
      </c>
      <c r="X239" s="221">
        <f t="shared" si="100"/>
        <v>0</v>
      </c>
      <c r="Y239" s="221">
        <f t="shared" si="100"/>
        <v>0</v>
      </c>
      <c r="Z239" s="221">
        <f t="shared" si="100"/>
        <v>0</v>
      </c>
      <c r="AA239" s="221">
        <f t="shared" si="100"/>
        <v>0</v>
      </c>
      <c r="AB239" s="221">
        <f t="shared" si="100"/>
        <v>0</v>
      </c>
      <c r="AC239" s="221">
        <f t="shared" si="100"/>
        <v>0</v>
      </c>
      <c r="AD239" s="221">
        <f t="shared" si="100"/>
        <v>0</v>
      </c>
      <c r="AE239" s="221">
        <f t="shared" si="100"/>
        <v>0</v>
      </c>
      <c r="AF239" s="221">
        <f t="shared" si="100"/>
        <v>0</v>
      </c>
      <c r="AG239" s="221">
        <f t="shared" si="100"/>
        <v>0</v>
      </c>
      <c r="AH239" s="221">
        <f t="shared" si="100"/>
        <v>0</v>
      </c>
      <c r="AI239" s="221">
        <f t="shared" si="100"/>
        <v>0</v>
      </c>
      <c r="AJ239" s="221">
        <f t="shared" si="100"/>
        <v>0</v>
      </c>
      <c r="AK239" s="221">
        <f t="shared" ref="AK239:BI239" si="101" xml:space="preserve"> AK$222</f>
        <v>0</v>
      </c>
      <c r="AL239" s="221">
        <f t="shared" si="101"/>
        <v>0</v>
      </c>
      <c r="AM239" s="221">
        <f t="shared" si="101"/>
        <v>0</v>
      </c>
      <c r="AN239" s="221">
        <f t="shared" si="101"/>
        <v>0</v>
      </c>
      <c r="AO239" s="221">
        <f t="shared" si="101"/>
        <v>0</v>
      </c>
      <c r="AP239" s="221">
        <f t="shared" si="101"/>
        <v>0</v>
      </c>
      <c r="AQ239" s="221">
        <f t="shared" si="101"/>
        <v>0</v>
      </c>
      <c r="AR239" s="221">
        <f t="shared" si="101"/>
        <v>0</v>
      </c>
      <c r="AS239" s="221">
        <f t="shared" si="101"/>
        <v>0</v>
      </c>
      <c r="AT239" s="221">
        <f t="shared" si="101"/>
        <v>0</v>
      </c>
      <c r="AU239" s="221">
        <f t="shared" si="101"/>
        <v>0</v>
      </c>
      <c r="AV239" s="221">
        <f t="shared" si="101"/>
        <v>0</v>
      </c>
      <c r="AW239" s="221">
        <f t="shared" si="101"/>
        <v>0</v>
      </c>
      <c r="AX239" s="221">
        <f t="shared" si="101"/>
        <v>0</v>
      </c>
      <c r="AY239" s="221">
        <f t="shared" si="101"/>
        <v>0</v>
      </c>
      <c r="AZ239" s="221">
        <f t="shared" si="101"/>
        <v>0</v>
      </c>
      <c r="BA239" s="221">
        <f t="shared" si="101"/>
        <v>0</v>
      </c>
      <c r="BB239" s="221">
        <f t="shared" si="101"/>
        <v>0</v>
      </c>
      <c r="BC239" s="221">
        <f t="shared" si="101"/>
        <v>0</v>
      </c>
      <c r="BD239" s="221">
        <f t="shared" si="101"/>
        <v>0</v>
      </c>
      <c r="BE239" s="221">
        <f t="shared" si="101"/>
        <v>0</v>
      </c>
      <c r="BF239" s="221">
        <f t="shared" si="101"/>
        <v>0</v>
      </c>
      <c r="BG239" s="221">
        <f t="shared" si="101"/>
        <v>0</v>
      </c>
      <c r="BH239" s="221">
        <f t="shared" si="101"/>
        <v>0</v>
      </c>
      <c r="BI239" s="221">
        <f t="shared" si="101"/>
        <v>0</v>
      </c>
    </row>
    <row r="240" spans="1:61">
      <c r="A240" s="450"/>
      <c r="B240" s="451"/>
      <c r="C240" s="451"/>
      <c r="D240" s="452"/>
      <c r="E240" s="221" t="s">
        <v>275</v>
      </c>
      <c r="F240" s="152"/>
      <c r="G240" s="152" t="s">
        <v>100</v>
      </c>
      <c r="H240" s="152">
        <f>+SUM(J240:BI240)</f>
        <v>0</v>
      </c>
      <c r="I240" s="221"/>
      <c r="J240" s="221">
        <f xml:space="preserve"> J238 * J239</f>
        <v>0</v>
      </c>
      <c r="K240" s="221">
        <f t="shared" ref="K240:BI240" si="102" xml:space="preserve"> K238 * K239</f>
        <v>0</v>
      </c>
      <c r="L240" s="221">
        <f t="shared" si="102"/>
        <v>0</v>
      </c>
      <c r="M240" s="221">
        <f t="shared" si="102"/>
        <v>0</v>
      </c>
      <c r="N240" s="221">
        <f t="shared" si="102"/>
        <v>0</v>
      </c>
      <c r="O240" s="221">
        <f t="shared" si="102"/>
        <v>0</v>
      </c>
      <c r="P240" s="221">
        <f t="shared" si="102"/>
        <v>0</v>
      </c>
      <c r="Q240" s="221">
        <f t="shared" si="102"/>
        <v>0</v>
      </c>
      <c r="R240" s="221">
        <f t="shared" si="102"/>
        <v>0</v>
      </c>
      <c r="S240" s="221">
        <f t="shared" si="102"/>
        <v>0</v>
      </c>
      <c r="T240" s="221">
        <f t="shared" si="102"/>
        <v>0</v>
      </c>
      <c r="U240" s="221">
        <f t="shared" si="102"/>
        <v>0</v>
      </c>
      <c r="V240" s="221">
        <f t="shared" si="102"/>
        <v>0</v>
      </c>
      <c r="W240" s="221">
        <f t="shared" si="102"/>
        <v>0</v>
      </c>
      <c r="X240" s="221">
        <f t="shared" si="102"/>
        <v>0</v>
      </c>
      <c r="Y240" s="221">
        <f t="shared" si="102"/>
        <v>0</v>
      </c>
      <c r="Z240" s="221">
        <f t="shared" si="102"/>
        <v>0</v>
      </c>
      <c r="AA240" s="221">
        <f t="shared" si="102"/>
        <v>0</v>
      </c>
      <c r="AB240" s="221">
        <f t="shared" si="102"/>
        <v>0</v>
      </c>
      <c r="AC240" s="221">
        <f t="shared" si="102"/>
        <v>0</v>
      </c>
      <c r="AD240" s="221">
        <f t="shared" si="102"/>
        <v>0</v>
      </c>
      <c r="AE240" s="221">
        <f t="shared" si="102"/>
        <v>0</v>
      </c>
      <c r="AF240" s="221">
        <f t="shared" si="102"/>
        <v>0</v>
      </c>
      <c r="AG240" s="221">
        <f t="shared" si="102"/>
        <v>0</v>
      </c>
      <c r="AH240" s="221">
        <f t="shared" si="102"/>
        <v>0</v>
      </c>
      <c r="AI240" s="221">
        <f t="shared" si="102"/>
        <v>0</v>
      </c>
      <c r="AJ240" s="221">
        <f t="shared" si="102"/>
        <v>0</v>
      </c>
      <c r="AK240" s="221">
        <f t="shared" si="102"/>
        <v>0</v>
      </c>
      <c r="AL240" s="221">
        <f t="shared" si="102"/>
        <v>0</v>
      </c>
      <c r="AM240" s="221">
        <f t="shared" si="102"/>
        <v>0</v>
      </c>
      <c r="AN240" s="221">
        <f t="shared" si="102"/>
        <v>0</v>
      </c>
      <c r="AO240" s="221">
        <f t="shared" si="102"/>
        <v>0</v>
      </c>
      <c r="AP240" s="221">
        <f t="shared" si="102"/>
        <v>0</v>
      </c>
      <c r="AQ240" s="221">
        <f t="shared" si="102"/>
        <v>0</v>
      </c>
      <c r="AR240" s="221">
        <f t="shared" si="102"/>
        <v>0</v>
      </c>
      <c r="AS240" s="221">
        <f t="shared" si="102"/>
        <v>0</v>
      </c>
      <c r="AT240" s="221">
        <f t="shared" si="102"/>
        <v>0</v>
      </c>
      <c r="AU240" s="221">
        <f t="shared" si="102"/>
        <v>0</v>
      </c>
      <c r="AV240" s="221">
        <f t="shared" si="102"/>
        <v>0</v>
      </c>
      <c r="AW240" s="221">
        <f t="shared" si="102"/>
        <v>0</v>
      </c>
      <c r="AX240" s="221">
        <f t="shared" si="102"/>
        <v>0</v>
      </c>
      <c r="AY240" s="221">
        <f t="shared" si="102"/>
        <v>0</v>
      </c>
      <c r="AZ240" s="221">
        <f t="shared" si="102"/>
        <v>0</v>
      </c>
      <c r="BA240" s="221">
        <f t="shared" si="102"/>
        <v>0</v>
      </c>
      <c r="BB240" s="221">
        <f t="shared" si="102"/>
        <v>0</v>
      </c>
      <c r="BC240" s="221">
        <f t="shared" si="102"/>
        <v>0</v>
      </c>
      <c r="BD240" s="221">
        <f t="shared" si="102"/>
        <v>0</v>
      </c>
      <c r="BE240" s="221">
        <f t="shared" si="102"/>
        <v>0</v>
      </c>
      <c r="BF240" s="221">
        <f t="shared" si="102"/>
        <v>0</v>
      </c>
      <c r="BG240" s="221">
        <f t="shared" si="102"/>
        <v>0</v>
      </c>
      <c r="BH240" s="221">
        <f t="shared" si="102"/>
        <v>0</v>
      </c>
      <c r="BI240" s="221">
        <f t="shared" si="102"/>
        <v>0</v>
      </c>
    </row>
    <row r="241" spans="1:61">
      <c r="A241" s="450"/>
      <c r="B241" s="451"/>
      <c r="C241" s="451"/>
      <c r="D241" s="452"/>
      <c r="E241" s="152"/>
      <c r="F241" s="152"/>
      <c r="G241" s="152"/>
      <c r="H241" s="152"/>
      <c r="I241" s="221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4"/>
      <c r="U241" s="154"/>
      <c r="V241" s="154"/>
      <c r="W241" s="154"/>
      <c r="X241" s="154"/>
      <c r="Y241" s="154"/>
      <c r="Z241" s="154"/>
      <c r="AA241" s="154"/>
      <c r="AB241" s="152"/>
      <c r="AC241" s="152"/>
      <c r="AD241" s="154"/>
      <c r="AE241" s="154"/>
      <c r="AF241" s="152"/>
      <c r="AG241" s="152"/>
      <c r="AH241" s="154"/>
      <c r="AI241" s="154"/>
      <c r="AJ241" s="152"/>
      <c r="AK241" s="152"/>
      <c r="AL241" s="154"/>
      <c r="AM241" s="154"/>
      <c r="AN241" s="152"/>
      <c r="AO241" s="152"/>
      <c r="AP241" s="154"/>
      <c r="AQ241" s="154"/>
      <c r="AR241" s="152"/>
      <c r="AS241" s="154"/>
      <c r="AT241" s="154"/>
      <c r="AU241" s="152"/>
      <c r="AV241" s="154"/>
      <c r="AW241" s="154"/>
      <c r="AX241" s="152"/>
      <c r="AY241" s="154"/>
      <c r="AZ241" s="154"/>
      <c r="BA241" s="152"/>
      <c r="BB241" s="154"/>
      <c r="BC241" s="154"/>
      <c r="BD241" s="152"/>
      <c r="BE241" s="154"/>
      <c r="BF241" s="154"/>
      <c r="BG241" s="152"/>
      <c r="BH241" s="154"/>
      <c r="BI241" s="154"/>
    </row>
    <row r="242" spans="1:61">
      <c r="A242" s="484"/>
      <c r="B242" s="485"/>
      <c r="C242" s="485"/>
      <c r="D242" s="486"/>
      <c r="E242" s="221" t="str">
        <f t="shared" ref="E242:AJ242" si="103" xml:space="preserve"> E$240</f>
        <v>Discounted economic profit for cap for export 3 (2017-18 FYA CPIH deflated)</v>
      </c>
      <c r="F242" s="221">
        <f t="shared" si="103"/>
        <v>0</v>
      </c>
      <c r="G242" s="221" t="str">
        <f t="shared" si="103"/>
        <v>£m</v>
      </c>
      <c r="H242" s="221">
        <f t="shared" si="103"/>
        <v>0</v>
      </c>
      <c r="I242" s="221">
        <f t="shared" si="103"/>
        <v>0</v>
      </c>
      <c r="J242" s="221">
        <f t="shared" si="103"/>
        <v>0</v>
      </c>
      <c r="K242" s="221">
        <f t="shared" si="103"/>
        <v>0</v>
      </c>
      <c r="L242" s="221">
        <f t="shared" si="103"/>
        <v>0</v>
      </c>
      <c r="M242" s="221">
        <f t="shared" si="103"/>
        <v>0</v>
      </c>
      <c r="N242" s="221">
        <f t="shared" si="103"/>
        <v>0</v>
      </c>
      <c r="O242" s="221">
        <f t="shared" si="103"/>
        <v>0</v>
      </c>
      <c r="P242" s="221">
        <f t="shared" si="103"/>
        <v>0</v>
      </c>
      <c r="Q242" s="221">
        <f t="shared" si="103"/>
        <v>0</v>
      </c>
      <c r="R242" s="221">
        <f t="shared" si="103"/>
        <v>0</v>
      </c>
      <c r="S242" s="221">
        <f t="shared" si="103"/>
        <v>0</v>
      </c>
      <c r="T242" s="221">
        <f t="shared" si="103"/>
        <v>0</v>
      </c>
      <c r="U242" s="221">
        <f t="shared" si="103"/>
        <v>0</v>
      </c>
      <c r="V242" s="221">
        <f t="shared" si="103"/>
        <v>0</v>
      </c>
      <c r="W242" s="221">
        <f t="shared" si="103"/>
        <v>0</v>
      </c>
      <c r="X242" s="221">
        <f t="shared" si="103"/>
        <v>0</v>
      </c>
      <c r="Y242" s="221">
        <f t="shared" si="103"/>
        <v>0</v>
      </c>
      <c r="Z242" s="221">
        <f t="shared" si="103"/>
        <v>0</v>
      </c>
      <c r="AA242" s="221">
        <f t="shared" si="103"/>
        <v>0</v>
      </c>
      <c r="AB242" s="221">
        <f t="shared" si="103"/>
        <v>0</v>
      </c>
      <c r="AC242" s="221">
        <f t="shared" si="103"/>
        <v>0</v>
      </c>
      <c r="AD242" s="221">
        <f t="shared" si="103"/>
        <v>0</v>
      </c>
      <c r="AE242" s="221">
        <f t="shared" si="103"/>
        <v>0</v>
      </c>
      <c r="AF242" s="221">
        <f t="shared" si="103"/>
        <v>0</v>
      </c>
      <c r="AG242" s="221">
        <f t="shared" si="103"/>
        <v>0</v>
      </c>
      <c r="AH242" s="221">
        <f t="shared" si="103"/>
        <v>0</v>
      </c>
      <c r="AI242" s="221">
        <f t="shared" si="103"/>
        <v>0</v>
      </c>
      <c r="AJ242" s="221">
        <f t="shared" si="103"/>
        <v>0</v>
      </c>
      <c r="AK242" s="221">
        <f t="shared" ref="AK242:BI242" si="104" xml:space="preserve"> AK$240</f>
        <v>0</v>
      </c>
      <c r="AL242" s="221">
        <f t="shared" si="104"/>
        <v>0</v>
      </c>
      <c r="AM242" s="221">
        <f t="shared" si="104"/>
        <v>0</v>
      </c>
      <c r="AN242" s="221">
        <f t="shared" si="104"/>
        <v>0</v>
      </c>
      <c r="AO242" s="221">
        <f t="shared" si="104"/>
        <v>0</v>
      </c>
      <c r="AP242" s="221">
        <f t="shared" si="104"/>
        <v>0</v>
      </c>
      <c r="AQ242" s="221">
        <f t="shared" si="104"/>
        <v>0</v>
      </c>
      <c r="AR242" s="221">
        <f t="shared" si="104"/>
        <v>0</v>
      </c>
      <c r="AS242" s="221">
        <f t="shared" si="104"/>
        <v>0</v>
      </c>
      <c r="AT242" s="221">
        <f t="shared" si="104"/>
        <v>0</v>
      </c>
      <c r="AU242" s="221">
        <f t="shared" si="104"/>
        <v>0</v>
      </c>
      <c r="AV242" s="221">
        <f t="shared" si="104"/>
        <v>0</v>
      </c>
      <c r="AW242" s="221">
        <f t="shared" si="104"/>
        <v>0</v>
      </c>
      <c r="AX242" s="221">
        <f t="shared" si="104"/>
        <v>0</v>
      </c>
      <c r="AY242" s="221">
        <f t="shared" si="104"/>
        <v>0</v>
      </c>
      <c r="AZ242" s="221">
        <f t="shared" si="104"/>
        <v>0</v>
      </c>
      <c r="BA242" s="221">
        <f t="shared" si="104"/>
        <v>0</v>
      </c>
      <c r="BB242" s="221">
        <f t="shared" si="104"/>
        <v>0</v>
      </c>
      <c r="BC242" s="221">
        <f t="shared" si="104"/>
        <v>0</v>
      </c>
      <c r="BD242" s="221">
        <f t="shared" si="104"/>
        <v>0</v>
      </c>
      <c r="BE242" s="221">
        <f t="shared" si="104"/>
        <v>0</v>
      </c>
      <c r="BF242" s="221">
        <f t="shared" si="104"/>
        <v>0</v>
      </c>
      <c r="BG242" s="221">
        <f t="shared" si="104"/>
        <v>0</v>
      </c>
      <c r="BH242" s="221">
        <f t="shared" si="104"/>
        <v>0</v>
      </c>
      <c r="BI242" s="221">
        <f t="shared" si="104"/>
        <v>0</v>
      </c>
    </row>
    <row r="243" spans="1:61">
      <c r="A243" s="450"/>
      <c r="B243" s="451"/>
      <c r="C243" s="451"/>
      <c r="D243" s="452"/>
      <c r="E243" s="216" t="s">
        <v>276</v>
      </c>
      <c r="F243" s="216">
        <f>SUM(J242:BI242)</f>
        <v>0</v>
      </c>
      <c r="G243" s="154" t="s">
        <v>100</v>
      </c>
      <c r="H243" s="152"/>
      <c r="I243" s="221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4"/>
      <c r="U243" s="154"/>
      <c r="V243" s="154"/>
      <c r="W243" s="154"/>
      <c r="X243" s="154"/>
      <c r="Y243" s="154"/>
      <c r="Z243" s="154"/>
      <c r="AA243" s="154"/>
      <c r="AB243" s="152"/>
      <c r="AC243" s="152"/>
      <c r="AD243" s="154"/>
      <c r="AE243" s="154"/>
      <c r="AF243" s="152"/>
      <c r="AG243" s="152"/>
      <c r="AH243" s="154"/>
      <c r="AI243" s="154"/>
      <c r="AJ243" s="152"/>
      <c r="AK243" s="152"/>
      <c r="AL243" s="154"/>
      <c r="AM243" s="154"/>
      <c r="AN243" s="152"/>
      <c r="AO243" s="152"/>
      <c r="AP243" s="154"/>
      <c r="AQ243" s="154"/>
      <c r="AR243" s="152"/>
      <c r="AS243" s="154"/>
      <c r="AT243" s="154"/>
      <c r="AU243" s="152"/>
      <c r="AV243" s="154"/>
      <c r="AW243" s="154"/>
      <c r="AX243" s="152"/>
      <c r="AY243" s="154"/>
      <c r="AZ243" s="154"/>
      <c r="BA243" s="152"/>
      <c r="BB243" s="154"/>
      <c r="BC243" s="154"/>
      <c r="BD243" s="152"/>
      <c r="BE243" s="154"/>
      <c r="BF243" s="154"/>
      <c r="BG243" s="152"/>
      <c r="BH243" s="154"/>
      <c r="BI243" s="154"/>
    </row>
    <row r="244" spans="1:61">
      <c r="A244" s="450"/>
      <c r="B244" s="451"/>
      <c r="C244" s="451"/>
      <c r="D244" s="452"/>
      <c r="E244" s="152"/>
      <c r="F244" s="154"/>
      <c r="G244" s="152"/>
      <c r="H244" s="152"/>
      <c r="I244" s="221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4"/>
      <c r="U244" s="154"/>
      <c r="V244" s="154"/>
      <c r="W244" s="154"/>
      <c r="X244" s="154"/>
      <c r="Y244" s="154"/>
      <c r="Z244" s="154"/>
      <c r="AA244" s="154"/>
      <c r="AB244" s="152"/>
      <c r="AC244" s="152"/>
      <c r="AD244" s="154"/>
      <c r="AE244" s="154"/>
      <c r="AF244" s="152"/>
      <c r="AG244" s="152"/>
      <c r="AH244" s="154"/>
      <c r="AI244" s="154"/>
      <c r="AJ244" s="152"/>
      <c r="AK244" s="152"/>
      <c r="AL244" s="154"/>
      <c r="AM244" s="154"/>
      <c r="AN244" s="152"/>
      <c r="AO244" s="152"/>
      <c r="AP244" s="154"/>
      <c r="AQ244" s="154"/>
      <c r="AR244" s="152"/>
      <c r="AS244" s="154"/>
      <c r="AT244" s="154"/>
      <c r="AU244" s="152"/>
      <c r="AV244" s="154"/>
      <c r="AW244" s="154"/>
      <c r="AX244" s="152"/>
      <c r="AY244" s="154"/>
      <c r="AZ244" s="154"/>
      <c r="BA244" s="152"/>
      <c r="BB244" s="154"/>
      <c r="BC244" s="154"/>
      <c r="BD244" s="152"/>
      <c r="BE244" s="154"/>
      <c r="BF244" s="154"/>
      <c r="BG244" s="152"/>
      <c r="BH244" s="154"/>
      <c r="BI244" s="154"/>
    </row>
    <row r="245" spans="1:61">
      <c r="A245" s="450"/>
      <c r="B245" s="451"/>
      <c r="C245" s="451"/>
      <c r="D245" s="452"/>
      <c r="E245" s="221" t="str">
        <f t="shared" ref="E245:AJ245" si="105" xml:space="preserve"> E$229</f>
        <v>50% of NPV of economic profit for export 3 (2017-18 FYA CPIH deflated)</v>
      </c>
      <c r="F245" s="221">
        <f t="shared" si="105"/>
        <v>0</v>
      </c>
      <c r="G245" s="221" t="str">
        <f t="shared" si="105"/>
        <v>£m</v>
      </c>
      <c r="H245" s="221">
        <f t="shared" si="105"/>
        <v>0</v>
      </c>
      <c r="I245" s="221">
        <f t="shared" si="105"/>
        <v>0</v>
      </c>
      <c r="J245" s="221">
        <f t="shared" si="105"/>
        <v>0</v>
      </c>
      <c r="K245" s="221">
        <f t="shared" si="105"/>
        <v>0</v>
      </c>
      <c r="L245" s="221">
        <f t="shared" si="105"/>
        <v>0</v>
      </c>
      <c r="M245" s="221">
        <f t="shared" si="105"/>
        <v>0</v>
      </c>
      <c r="N245" s="221">
        <f t="shared" si="105"/>
        <v>0</v>
      </c>
      <c r="O245" s="221">
        <f t="shared" si="105"/>
        <v>0</v>
      </c>
      <c r="P245" s="221">
        <f t="shared" si="105"/>
        <v>0</v>
      </c>
      <c r="Q245" s="221">
        <f t="shared" si="105"/>
        <v>0</v>
      </c>
      <c r="R245" s="221">
        <f t="shared" si="105"/>
        <v>0</v>
      </c>
      <c r="S245" s="221">
        <f t="shared" si="105"/>
        <v>0</v>
      </c>
      <c r="T245" s="221">
        <f t="shared" si="105"/>
        <v>0</v>
      </c>
      <c r="U245" s="221">
        <f t="shared" si="105"/>
        <v>0</v>
      </c>
      <c r="V245" s="221">
        <f t="shared" si="105"/>
        <v>0</v>
      </c>
      <c r="W245" s="221">
        <f t="shared" si="105"/>
        <v>0</v>
      </c>
      <c r="X245" s="221">
        <f t="shared" si="105"/>
        <v>0</v>
      </c>
      <c r="Y245" s="221">
        <f t="shared" si="105"/>
        <v>0</v>
      </c>
      <c r="Z245" s="221">
        <f t="shared" si="105"/>
        <v>0</v>
      </c>
      <c r="AA245" s="221">
        <f t="shared" si="105"/>
        <v>0</v>
      </c>
      <c r="AB245" s="221">
        <f t="shared" si="105"/>
        <v>0</v>
      </c>
      <c r="AC245" s="221">
        <f t="shared" si="105"/>
        <v>0</v>
      </c>
      <c r="AD245" s="221">
        <f t="shared" si="105"/>
        <v>0</v>
      </c>
      <c r="AE245" s="221">
        <f t="shared" si="105"/>
        <v>0</v>
      </c>
      <c r="AF245" s="221">
        <f t="shared" si="105"/>
        <v>0</v>
      </c>
      <c r="AG245" s="221">
        <f t="shared" si="105"/>
        <v>0</v>
      </c>
      <c r="AH245" s="221">
        <f t="shared" si="105"/>
        <v>0</v>
      </c>
      <c r="AI245" s="221">
        <f t="shared" si="105"/>
        <v>0</v>
      </c>
      <c r="AJ245" s="221">
        <f t="shared" si="105"/>
        <v>0</v>
      </c>
      <c r="AK245" s="221">
        <f t="shared" ref="AK245:BI245" si="106" xml:space="preserve"> AK$229</f>
        <v>0</v>
      </c>
      <c r="AL245" s="221">
        <f t="shared" si="106"/>
        <v>0</v>
      </c>
      <c r="AM245" s="221">
        <f t="shared" si="106"/>
        <v>0</v>
      </c>
      <c r="AN245" s="221">
        <f t="shared" si="106"/>
        <v>0</v>
      </c>
      <c r="AO245" s="221">
        <f t="shared" si="106"/>
        <v>0</v>
      </c>
      <c r="AP245" s="221">
        <f t="shared" si="106"/>
        <v>0</v>
      </c>
      <c r="AQ245" s="221">
        <f t="shared" si="106"/>
        <v>0</v>
      </c>
      <c r="AR245" s="221">
        <f t="shared" si="106"/>
        <v>0</v>
      </c>
      <c r="AS245" s="221">
        <f t="shared" si="106"/>
        <v>0</v>
      </c>
      <c r="AT245" s="221">
        <f t="shared" si="106"/>
        <v>0</v>
      </c>
      <c r="AU245" s="221">
        <f t="shared" si="106"/>
        <v>0</v>
      </c>
      <c r="AV245" s="221">
        <f t="shared" si="106"/>
        <v>0</v>
      </c>
      <c r="AW245" s="221">
        <f t="shared" si="106"/>
        <v>0</v>
      </c>
      <c r="AX245" s="221">
        <f t="shared" si="106"/>
        <v>0</v>
      </c>
      <c r="AY245" s="221">
        <f t="shared" si="106"/>
        <v>0</v>
      </c>
      <c r="AZ245" s="221">
        <f t="shared" si="106"/>
        <v>0</v>
      </c>
      <c r="BA245" s="221">
        <f t="shared" si="106"/>
        <v>0</v>
      </c>
      <c r="BB245" s="221">
        <f t="shared" si="106"/>
        <v>0</v>
      </c>
      <c r="BC245" s="221">
        <f t="shared" si="106"/>
        <v>0</v>
      </c>
      <c r="BD245" s="221">
        <f t="shared" si="106"/>
        <v>0</v>
      </c>
      <c r="BE245" s="221">
        <f t="shared" si="106"/>
        <v>0</v>
      </c>
      <c r="BF245" s="221">
        <f t="shared" si="106"/>
        <v>0</v>
      </c>
      <c r="BG245" s="221">
        <f t="shared" si="106"/>
        <v>0</v>
      </c>
      <c r="BH245" s="221">
        <f t="shared" si="106"/>
        <v>0</v>
      </c>
      <c r="BI245" s="221">
        <f t="shared" si="106"/>
        <v>0</v>
      </c>
    </row>
    <row r="246" spans="1:61">
      <c r="A246" s="450"/>
      <c r="B246" s="451"/>
      <c r="C246" s="451"/>
      <c r="D246" s="452"/>
      <c r="E246" s="221" t="str">
        <f t="shared" ref="E246:AJ246" si="107" xml:space="preserve"> E$243</f>
        <v>Total discounted economic profit for cap for export 3 (2017-18 FYA CPIH deflated)</v>
      </c>
      <c r="F246" s="221">
        <f t="shared" si="107"/>
        <v>0</v>
      </c>
      <c r="G246" s="221" t="str">
        <f t="shared" si="107"/>
        <v>£m</v>
      </c>
      <c r="H246" s="221">
        <f t="shared" si="107"/>
        <v>0</v>
      </c>
      <c r="I246" s="221">
        <f t="shared" si="107"/>
        <v>0</v>
      </c>
      <c r="J246" s="221">
        <f t="shared" si="107"/>
        <v>0</v>
      </c>
      <c r="K246" s="221">
        <f t="shared" si="107"/>
        <v>0</v>
      </c>
      <c r="L246" s="221">
        <f t="shared" si="107"/>
        <v>0</v>
      </c>
      <c r="M246" s="221">
        <f t="shared" si="107"/>
        <v>0</v>
      </c>
      <c r="N246" s="221">
        <f t="shared" si="107"/>
        <v>0</v>
      </c>
      <c r="O246" s="221">
        <f t="shared" si="107"/>
        <v>0</v>
      </c>
      <c r="P246" s="221">
        <f t="shared" si="107"/>
        <v>0</v>
      </c>
      <c r="Q246" s="221">
        <f t="shared" si="107"/>
        <v>0</v>
      </c>
      <c r="R246" s="221">
        <f t="shared" si="107"/>
        <v>0</v>
      </c>
      <c r="S246" s="221">
        <f t="shared" si="107"/>
        <v>0</v>
      </c>
      <c r="T246" s="221">
        <f t="shared" si="107"/>
        <v>0</v>
      </c>
      <c r="U246" s="221">
        <f t="shared" si="107"/>
        <v>0</v>
      </c>
      <c r="V246" s="221">
        <f t="shared" si="107"/>
        <v>0</v>
      </c>
      <c r="W246" s="221">
        <f t="shared" si="107"/>
        <v>0</v>
      </c>
      <c r="X246" s="221">
        <f t="shared" si="107"/>
        <v>0</v>
      </c>
      <c r="Y246" s="221">
        <f t="shared" si="107"/>
        <v>0</v>
      </c>
      <c r="Z246" s="221">
        <f t="shared" si="107"/>
        <v>0</v>
      </c>
      <c r="AA246" s="221">
        <f t="shared" si="107"/>
        <v>0</v>
      </c>
      <c r="AB246" s="221">
        <f t="shared" si="107"/>
        <v>0</v>
      </c>
      <c r="AC246" s="221">
        <f t="shared" si="107"/>
        <v>0</v>
      </c>
      <c r="AD246" s="221">
        <f t="shared" si="107"/>
        <v>0</v>
      </c>
      <c r="AE246" s="221">
        <f t="shared" si="107"/>
        <v>0</v>
      </c>
      <c r="AF246" s="221">
        <f t="shared" si="107"/>
        <v>0</v>
      </c>
      <c r="AG246" s="221">
        <f t="shared" si="107"/>
        <v>0</v>
      </c>
      <c r="AH246" s="221">
        <f t="shared" si="107"/>
        <v>0</v>
      </c>
      <c r="AI246" s="221">
        <f t="shared" si="107"/>
        <v>0</v>
      </c>
      <c r="AJ246" s="221">
        <f t="shared" si="107"/>
        <v>0</v>
      </c>
      <c r="AK246" s="221">
        <f t="shared" ref="AK246:BI246" si="108" xml:space="preserve"> AK$243</f>
        <v>0</v>
      </c>
      <c r="AL246" s="221">
        <f t="shared" si="108"/>
        <v>0</v>
      </c>
      <c r="AM246" s="221">
        <f t="shared" si="108"/>
        <v>0</v>
      </c>
      <c r="AN246" s="221">
        <f t="shared" si="108"/>
        <v>0</v>
      </c>
      <c r="AO246" s="221">
        <f t="shared" si="108"/>
        <v>0</v>
      </c>
      <c r="AP246" s="221">
        <f t="shared" si="108"/>
        <v>0</v>
      </c>
      <c r="AQ246" s="221">
        <f t="shared" si="108"/>
        <v>0</v>
      </c>
      <c r="AR246" s="221">
        <f t="shared" si="108"/>
        <v>0</v>
      </c>
      <c r="AS246" s="221">
        <f t="shared" si="108"/>
        <v>0</v>
      </c>
      <c r="AT246" s="221">
        <f t="shared" si="108"/>
        <v>0</v>
      </c>
      <c r="AU246" s="221">
        <f t="shared" si="108"/>
        <v>0</v>
      </c>
      <c r="AV246" s="221">
        <f t="shared" si="108"/>
        <v>0</v>
      </c>
      <c r="AW246" s="221">
        <f t="shared" si="108"/>
        <v>0</v>
      </c>
      <c r="AX246" s="221">
        <f t="shared" si="108"/>
        <v>0</v>
      </c>
      <c r="AY246" s="221">
        <f t="shared" si="108"/>
        <v>0</v>
      </c>
      <c r="AZ246" s="221">
        <f t="shared" si="108"/>
        <v>0</v>
      </c>
      <c r="BA246" s="221">
        <f t="shared" si="108"/>
        <v>0</v>
      </c>
      <c r="BB246" s="221">
        <f t="shared" si="108"/>
        <v>0</v>
      </c>
      <c r="BC246" s="221">
        <f t="shared" si="108"/>
        <v>0</v>
      </c>
      <c r="BD246" s="221">
        <f t="shared" si="108"/>
        <v>0</v>
      </c>
      <c r="BE246" s="221">
        <f t="shared" si="108"/>
        <v>0</v>
      </c>
      <c r="BF246" s="221">
        <f t="shared" si="108"/>
        <v>0</v>
      </c>
      <c r="BG246" s="221">
        <f t="shared" si="108"/>
        <v>0</v>
      </c>
      <c r="BH246" s="221">
        <f t="shared" si="108"/>
        <v>0</v>
      </c>
      <c r="BI246" s="221">
        <f t="shared" si="108"/>
        <v>0</v>
      </c>
    </row>
    <row r="247" spans="1:61">
      <c r="A247" s="487"/>
      <c r="B247" s="488"/>
      <c r="C247" s="488"/>
      <c r="D247" s="489"/>
      <c r="E247" s="221" t="s">
        <v>277</v>
      </c>
      <c r="F247" s="152">
        <f xml:space="preserve"> MAX( MIN( F245, F246 ), 0 )</f>
        <v>0</v>
      </c>
      <c r="G247" s="221" t="s">
        <v>100</v>
      </c>
      <c r="H247" s="152"/>
      <c r="I247" s="221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4"/>
      <c r="U247" s="154"/>
      <c r="V247" s="154"/>
      <c r="W247" s="154"/>
      <c r="X247" s="154"/>
      <c r="Y247" s="154"/>
      <c r="Z247" s="154"/>
      <c r="AA247" s="154"/>
      <c r="AB247" s="152"/>
      <c r="AC247" s="152"/>
      <c r="AD247" s="154"/>
      <c r="AE247" s="154"/>
      <c r="AF247" s="152"/>
      <c r="AG247" s="152"/>
      <c r="AH247" s="154"/>
      <c r="AI247" s="154"/>
      <c r="AJ247" s="152"/>
      <c r="AK247" s="152"/>
      <c r="AL247" s="154"/>
      <c r="AM247" s="154"/>
      <c r="AN247" s="152"/>
      <c r="AO247" s="152"/>
      <c r="AP247" s="154"/>
      <c r="AQ247" s="154"/>
      <c r="AR247" s="152"/>
      <c r="AS247" s="154"/>
      <c r="AT247" s="154"/>
      <c r="AU247" s="152"/>
      <c r="AV247" s="154"/>
      <c r="AW247" s="154"/>
      <c r="AX247" s="152"/>
      <c r="AY247" s="154"/>
      <c r="AZ247" s="154"/>
      <c r="BA247" s="152"/>
      <c r="BB247" s="154"/>
      <c r="BC247" s="154"/>
      <c r="BD247" s="152"/>
      <c r="BE247" s="154"/>
      <c r="BF247" s="154"/>
      <c r="BG247" s="152"/>
      <c r="BH247" s="154"/>
      <c r="BI247" s="154"/>
    </row>
    <row r="248" spans="1:61">
      <c r="A248" s="450"/>
      <c r="B248" s="451"/>
      <c r="C248" s="451"/>
      <c r="D248" s="452"/>
      <c r="E248" s="459"/>
      <c r="F248" s="222"/>
      <c r="G248" s="459"/>
      <c r="H248" s="152"/>
      <c r="I248" s="221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4"/>
      <c r="U248" s="154"/>
      <c r="V248" s="154"/>
      <c r="W248" s="154"/>
      <c r="X248" s="154"/>
      <c r="Y248" s="154"/>
      <c r="Z248" s="154"/>
      <c r="AA248" s="154"/>
      <c r="AB248" s="152"/>
      <c r="AC248" s="152"/>
      <c r="AD248" s="154"/>
      <c r="AE248" s="154"/>
      <c r="AF248" s="152"/>
      <c r="AG248" s="152"/>
      <c r="AH248" s="154"/>
      <c r="AI248" s="154"/>
      <c r="AJ248" s="152"/>
      <c r="AK248" s="152"/>
      <c r="AL248" s="154"/>
      <c r="AM248" s="154"/>
      <c r="AN248" s="152"/>
      <c r="AO248" s="152"/>
      <c r="AP248" s="154"/>
      <c r="AQ248" s="154"/>
      <c r="AR248" s="152"/>
      <c r="AS248" s="154"/>
      <c r="AT248" s="154"/>
      <c r="AU248" s="152"/>
      <c r="AV248" s="154"/>
      <c r="AW248" s="154"/>
      <c r="AX248" s="152"/>
      <c r="AY248" s="154"/>
      <c r="AZ248" s="154"/>
      <c r="BA248" s="152"/>
      <c r="BB248" s="154"/>
      <c r="BC248" s="154"/>
      <c r="BD248" s="152"/>
      <c r="BE248" s="154"/>
      <c r="BF248" s="154"/>
      <c r="BG248" s="152"/>
      <c r="BH248" s="154"/>
      <c r="BI248" s="154"/>
    </row>
    <row r="249" spans="1:61">
      <c r="A249" s="450"/>
      <c r="B249" s="451"/>
      <c r="C249" s="451"/>
      <c r="D249" s="452"/>
      <c r="E249" s="221" t="str">
        <f t="shared" ref="E249:AJ249" si="109" xml:space="preserve"> E$229</f>
        <v>50% of NPV of economic profit for export 3 (2017-18 FYA CPIH deflated)</v>
      </c>
      <c r="F249" s="221">
        <f t="shared" si="109"/>
        <v>0</v>
      </c>
      <c r="G249" s="221" t="str">
        <f t="shared" si="109"/>
        <v>£m</v>
      </c>
      <c r="H249" s="221">
        <f t="shared" si="109"/>
        <v>0</v>
      </c>
      <c r="I249" s="221">
        <f t="shared" si="109"/>
        <v>0</v>
      </c>
      <c r="J249" s="221">
        <f t="shared" si="109"/>
        <v>0</v>
      </c>
      <c r="K249" s="221">
        <f t="shared" si="109"/>
        <v>0</v>
      </c>
      <c r="L249" s="221">
        <f t="shared" si="109"/>
        <v>0</v>
      </c>
      <c r="M249" s="221">
        <f t="shared" si="109"/>
        <v>0</v>
      </c>
      <c r="N249" s="221">
        <f t="shared" si="109"/>
        <v>0</v>
      </c>
      <c r="O249" s="221">
        <f t="shared" si="109"/>
        <v>0</v>
      </c>
      <c r="P249" s="221">
        <f t="shared" si="109"/>
        <v>0</v>
      </c>
      <c r="Q249" s="221">
        <f t="shared" si="109"/>
        <v>0</v>
      </c>
      <c r="R249" s="221">
        <f t="shared" si="109"/>
        <v>0</v>
      </c>
      <c r="S249" s="221">
        <f t="shared" si="109"/>
        <v>0</v>
      </c>
      <c r="T249" s="221">
        <f t="shared" si="109"/>
        <v>0</v>
      </c>
      <c r="U249" s="221">
        <f t="shared" si="109"/>
        <v>0</v>
      </c>
      <c r="V249" s="221">
        <f t="shared" si="109"/>
        <v>0</v>
      </c>
      <c r="W249" s="221">
        <f t="shared" si="109"/>
        <v>0</v>
      </c>
      <c r="X249" s="221">
        <f t="shared" si="109"/>
        <v>0</v>
      </c>
      <c r="Y249" s="221">
        <f t="shared" si="109"/>
        <v>0</v>
      </c>
      <c r="Z249" s="221">
        <f t="shared" si="109"/>
        <v>0</v>
      </c>
      <c r="AA249" s="221">
        <f t="shared" si="109"/>
        <v>0</v>
      </c>
      <c r="AB249" s="221">
        <f t="shared" si="109"/>
        <v>0</v>
      </c>
      <c r="AC249" s="221">
        <f t="shared" si="109"/>
        <v>0</v>
      </c>
      <c r="AD249" s="221">
        <f t="shared" si="109"/>
        <v>0</v>
      </c>
      <c r="AE249" s="221">
        <f t="shared" si="109"/>
        <v>0</v>
      </c>
      <c r="AF249" s="221">
        <f t="shared" si="109"/>
        <v>0</v>
      </c>
      <c r="AG249" s="221">
        <f t="shared" si="109"/>
        <v>0</v>
      </c>
      <c r="AH249" s="221">
        <f t="shared" si="109"/>
        <v>0</v>
      </c>
      <c r="AI249" s="221">
        <f t="shared" si="109"/>
        <v>0</v>
      </c>
      <c r="AJ249" s="221">
        <f t="shared" si="109"/>
        <v>0</v>
      </c>
      <c r="AK249" s="221">
        <f t="shared" ref="AK249:BI249" si="110" xml:space="preserve"> AK$229</f>
        <v>0</v>
      </c>
      <c r="AL249" s="221">
        <f t="shared" si="110"/>
        <v>0</v>
      </c>
      <c r="AM249" s="221">
        <f t="shared" si="110"/>
        <v>0</v>
      </c>
      <c r="AN249" s="221">
        <f t="shared" si="110"/>
        <v>0</v>
      </c>
      <c r="AO249" s="221">
        <f t="shared" si="110"/>
        <v>0</v>
      </c>
      <c r="AP249" s="221">
        <f t="shared" si="110"/>
        <v>0</v>
      </c>
      <c r="AQ249" s="221">
        <f t="shared" si="110"/>
        <v>0</v>
      </c>
      <c r="AR249" s="221">
        <f t="shared" si="110"/>
        <v>0</v>
      </c>
      <c r="AS249" s="221">
        <f t="shared" si="110"/>
        <v>0</v>
      </c>
      <c r="AT249" s="221">
        <f t="shared" si="110"/>
        <v>0</v>
      </c>
      <c r="AU249" s="221">
        <f t="shared" si="110"/>
        <v>0</v>
      </c>
      <c r="AV249" s="221">
        <f t="shared" si="110"/>
        <v>0</v>
      </c>
      <c r="AW249" s="221">
        <f t="shared" si="110"/>
        <v>0</v>
      </c>
      <c r="AX249" s="221">
        <f t="shared" si="110"/>
        <v>0</v>
      </c>
      <c r="AY249" s="221">
        <f t="shared" si="110"/>
        <v>0</v>
      </c>
      <c r="AZ249" s="221">
        <f t="shared" si="110"/>
        <v>0</v>
      </c>
      <c r="BA249" s="221">
        <f t="shared" si="110"/>
        <v>0</v>
      </c>
      <c r="BB249" s="221">
        <f t="shared" si="110"/>
        <v>0</v>
      </c>
      <c r="BC249" s="221">
        <f t="shared" si="110"/>
        <v>0</v>
      </c>
      <c r="BD249" s="221">
        <f t="shared" si="110"/>
        <v>0</v>
      </c>
      <c r="BE249" s="221">
        <f t="shared" si="110"/>
        <v>0</v>
      </c>
      <c r="BF249" s="221">
        <f t="shared" si="110"/>
        <v>0</v>
      </c>
      <c r="BG249" s="221">
        <f t="shared" si="110"/>
        <v>0</v>
      </c>
      <c r="BH249" s="221">
        <f t="shared" si="110"/>
        <v>0</v>
      </c>
      <c r="BI249" s="221">
        <f t="shared" si="110"/>
        <v>0</v>
      </c>
    </row>
    <row r="250" spans="1:61">
      <c r="A250" s="450"/>
      <c r="B250" s="451"/>
      <c r="C250" s="451"/>
      <c r="D250" s="452"/>
      <c r="E250" s="221" t="str">
        <f t="shared" ref="E250:AJ250" si="111" xml:space="preserve"> E$247</f>
        <v>Export incentive for export 3 to be paid at PR24 (2017-18 FYA CPIH deflated)</v>
      </c>
      <c r="F250" s="221">
        <f t="shared" si="111"/>
        <v>0</v>
      </c>
      <c r="G250" s="221" t="str">
        <f t="shared" si="111"/>
        <v>£m</v>
      </c>
      <c r="H250" s="221">
        <f t="shared" si="111"/>
        <v>0</v>
      </c>
      <c r="I250" s="221">
        <f t="shared" si="111"/>
        <v>0</v>
      </c>
      <c r="J250" s="221">
        <f t="shared" si="111"/>
        <v>0</v>
      </c>
      <c r="K250" s="221">
        <f t="shared" si="111"/>
        <v>0</v>
      </c>
      <c r="L250" s="221">
        <f t="shared" si="111"/>
        <v>0</v>
      </c>
      <c r="M250" s="221">
        <f t="shared" si="111"/>
        <v>0</v>
      </c>
      <c r="N250" s="221">
        <f t="shared" si="111"/>
        <v>0</v>
      </c>
      <c r="O250" s="221">
        <f t="shared" si="111"/>
        <v>0</v>
      </c>
      <c r="P250" s="221">
        <f t="shared" si="111"/>
        <v>0</v>
      </c>
      <c r="Q250" s="221">
        <f t="shared" si="111"/>
        <v>0</v>
      </c>
      <c r="R250" s="221">
        <f t="shared" si="111"/>
        <v>0</v>
      </c>
      <c r="S250" s="221">
        <f t="shared" si="111"/>
        <v>0</v>
      </c>
      <c r="T250" s="221">
        <f t="shared" si="111"/>
        <v>0</v>
      </c>
      <c r="U250" s="221">
        <f t="shared" si="111"/>
        <v>0</v>
      </c>
      <c r="V250" s="221">
        <f t="shared" si="111"/>
        <v>0</v>
      </c>
      <c r="W250" s="221">
        <f t="shared" si="111"/>
        <v>0</v>
      </c>
      <c r="X250" s="221">
        <f t="shared" si="111"/>
        <v>0</v>
      </c>
      <c r="Y250" s="221">
        <f t="shared" si="111"/>
        <v>0</v>
      </c>
      <c r="Z250" s="221">
        <f t="shared" si="111"/>
        <v>0</v>
      </c>
      <c r="AA250" s="221">
        <f t="shared" si="111"/>
        <v>0</v>
      </c>
      <c r="AB250" s="221">
        <f t="shared" si="111"/>
        <v>0</v>
      </c>
      <c r="AC250" s="221">
        <f t="shared" si="111"/>
        <v>0</v>
      </c>
      <c r="AD250" s="221">
        <f t="shared" si="111"/>
        <v>0</v>
      </c>
      <c r="AE250" s="221">
        <f t="shared" si="111"/>
        <v>0</v>
      </c>
      <c r="AF250" s="221">
        <f t="shared" si="111"/>
        <v>0</v>
      </c>
      <c r="AG250" s="221">
        <f t="shared" si="111"/>
        <v>0</v>
      </c>
      <c r="AH250" s="221">
        <f t="shared" si="111"/>
        <v>0</v>
      </c>
      <c r="AI250" s="221">
        <f t="shared" si="111"/>
        <v>0</v>
      </c>
      <c r="AJ250" s="221">
        <f t="shared" si="111"/>
        <v>0</v>
      </c>
      <c r="AK250" s="221">
        <f t="shared" ref="AK250:BI250" si="112" xml:space="preserve"> AK$247</f>
        <v>0</v>
      </c>
      <c r="AL250" s="221">
        <f t="shared" si="112"/>
        <v>0</v>
      </c>
      <c r="AM250" s="221">
        <f t="shared" si="112"/>
        <v>0</v>
      </c>
      <c r="AN250" s="221">
        <f t="shared" si="112"/>
        <v>0</v>
      </c>
      <c r="AO250" s="221">
        <f t="shared" si="112"/>
        <v>0</v>
      </c>
      <c r="AP250" s="221">
        <f t="shared" si="112"/>
        <v>0</v>
      </c>
      <c r="AQ250" s="221">
        <f t="shared" si="112"/>
        <v>0</v>
      </c>
      <c r="AR250" s="221">
        <f t="shared" si="112"/>
        <v>0</v>
      </c>
      <c r="AS250" s="221">
        <f t="shared" si="112"/>
        <v>0</v>
      </c>
      <c r="AT250" s="221">
        <f t="shared" si="112"/>
        <v>0</v>
      </c>
      <c r="AU250" s="221">
        <f t="shared" si="112"/>
        <v>0</v>
      </c>
      <c r="AV250" s="221">
        <f t="shared" si="112"/>
        <v>0</v>
      </c>
      <c r="AW250" s="221">
        <f t="shared" si="112"/>
        <v>0</v>
      </c>
      <c r="AX250" s="221">
        <f t="shared" si="112"/>
        <v>0</v>
      </c>
      <c r="AY250" s="221">
        <f t="shared" si="112"/>
        <v>0</v>
      </c>
      <c r="AZ250" s="221">
        <f t="shared" si="112"/>
        <v>0</v>
      </c>
      <c r="BA250" s="221">
        <f t="shared" si="112"/>
        <v>0</v>
      </c>
      <c r="BB250" s="221">
        <f t="shared" si="112"/>
        <v>0</v>
      </c>
      <c r="BC250" s="221">
        <f t="shared" si="112"/>
        <v>0</v>
      </c>
      <c r="BD250" s="221">
        <f t="shared" si="112"/>
        <v>0</v>
      </c>
      <c r="BE250" s="221">
        <f t="shared" si="112"/>
        <v>0</v>
      </c>
      <c r="BF250" s="221">
        <f t="shared" si="112"/>
        <v>0</v>
      </c>
      <c r="BG250" s="221">
        <f t="shared" si="112"/>
        <v>0</v>
      </c>
      <c r="BH250" s="221">
        <f t="shared" si="112"/>
        <v>0</v>
      </c>
      <c r="BI250" s="221">
        <f t="shared" si="112"/>
        <v>0</v>
      </c>
    </row>
    <row r="251" spans="1:61">
      <c r="A251" s="487"/>
      <c r="B251" s="488"/>
      <c r="C251" s="488"/>
      <c r="D251" s="489"/>
      <c r="E251" s="221" t="s">
        <v>278</v>
      </c>
      <c r="F251" s="152">
        <f xml:space="preserve"> MAX( 0, F249 - F250 )</f>
        <v>0</v>
      </c>
      <c r="G251" s="152" t="s">
        <v>100</v>
      </c>
      <c r="H251" s="152"/>
      <c r="I251" s="221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4"/>
      <c r="U251" s="154"/>
      <c r="V251" s="154"/>
      <c r="W251" s="154"/>
      <c r="X251" s="154"/>
      <c r="Y251" s="154"/>
      <c r="Z251" s="154"/>
      <c r="AA251" s="154"/>
      <c r="AB251" s="152"/>
      <c r="AC251" s="152"/>
      <c r="AD251" s="154"/>
      <c r="AE251" s="154"/>
      <c r="AF251" s="152"/>
      <c r="AG251" s="152"/>
      <c r="AH251" s="154"/>
      <c r="AI251" s="154"/>
      <c r="AJ251" s="152"/>
      <c r="AK251" s="152"/>
      <c r="AL251" s="154"/>
      <c r="AM251" s="154"/>
      <c r="AN251" s="152"/>
      <c r="AO251" s="152"/>
      <c r="AP251" s="154"/>
      <c r="AQ251" s="154"/>
      <c r="AR251" s="152"/>
      <c r="AS251" s="154"/>
      <c r="AT251" s="154"/>
      <c r="AU251" s="152"/>
      <c r="AV251" s="154"/>
      <c r="AW251" s="154"/>
      <c r="AX251" s="152"/>
      <c r="AY251" s="154"/>
      <c r="AZ251" s="154"/>
      <c r="BA251" s="152"/>
      <c r="BB251" s="154"/>
      <c r="BC251" s="154"/>
      <c r="BD251" s="152"/>
      <c r="BE251" s="154"/>
      <c r="BF251" s="154"/>
      <c r="BG251" s="152"/>
      <c r="BH251" s="154"/>
      <c r="BI251" s="154"/>
    </row>
    <row r="252" spans="1:61">
      <c r="A252" s="487"/>
      <c r="B252" s="488"/>
      <c r="C252" s="488"/>
      <c r="D252" s="489"/>
      <c r="E252" s="221"/>
      <c r="F252" s="152"/>
      <c r="G252" s="152"/>
      <c r="H252" s="152"/>
      <c r="I252" s="221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4"/>
      <c r="U252" s="154"/>
      <c r="V252" s="154"/>
      <c r="W252" s="154"/>
      <c r="X252" s="154"/>
      <c r="Y252" s="154"/>
      <c r="Z252" s="154"/>
      <c r="AA252" s="154"/>
      <c r="AB252" s="152"/>
      <c r="AC252" s="152"/>
      <c r="AD252" s="154"/>
      <c r="AE252" s="154"/>
      <c r="AF252" s="152"/>
      <c r="AG252" s="152"/>
      <c r="AH252" s="154"/>
      <c r="AI252" s="154"/>
      <c r="AJ252" s="152"/>
      <c r="AK252" s="152"/>
      <c r="AL252" s="154"/>
      <c r="AM252" s="154"/>
      <c r="AN252" s="152"/>
      <c r="AO252" s="152"/>
      <c r="AP252" s="154"/>
      <c r="AQ252" s="154"/>
      <c r="AR252" s="152"/>
      <c r="AS252" s="154"/>
      <c r="AT252" s="154"/>
      <c r="AU252" s="152"/>
      <c r="AV252" s="154"/>
      <c r="AW252" s="154"/>
      <c r="AX252" s="152"/>
      <c r="AY252" s="154"/>
      <c r="AZ252" s="154"/>
      <c r="BA252" s="152"/>
      <c r="BB252" s="154"/>
      <c r="BC252" s="154"/>
      <c r="BD252" s="152"/>
      <c r="BE252" s="154"/>
      <c r="BF252" s="154"/>
      <c r="BG252" s="152"/>
      <c r="BH252" s="154"/>
      <c r="BI252" s="154"/>
    </row>
    <row r="253" spans="1:61">
      <c r="A253" s="487"/>
      <c r="B253" s="488"/>
      <c r="C253" s="513" t="s">
        <v>244</v>
      </c>
      <c r="D253" s="489"/>
      <c r="E253" s="221"/>
      <c r="F253" s="152"/>
      <c r="G253" s="152"/>
      <c r="H253" s="152"/>
      <c r="I253" s="221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4"/>
      <c r="U253" s="154"/>
      <c r="V253" s="154"/>
      <c r="W253" s="154"/>
      <c r="X253" s="154"/>
      <c r="Y253" s="154"/>
      <c r="Z253" s="154"/>
      <c r="AA253" s="154"/>
      <c r="AB253" s="152"/>
      <c r="AC253" s="152"/>
      <c r="AD253" s="154"/>
      <c r="AE253" s="154"/>
      <c r="AF253" s="152"/>
      <c r="AG253" s="152"/>
      <c r="AH253" s="154"/>
      <c r="AI253" s="154"/>
      <c r="AJ253" s="152"/>
      <c r="AK253" s="152"/>
      <c r="AL253" s="154"/>
      <c r="AM253" s="154"/>
      <c r="AN253" s="152"/>
      <c r="AO253" s="152"/>
      <c r="AP253" s="154"/>
      <c r="AQ253" s="154"/>
      <c r="AR253" s="152"/>
      <c r="AS253" s="154"/>
      <c r="AT253" s="154"/>
      <c r="AU253" s="152"/>
      <c r="AV253" s="154"/>
      <c r="AW253" s="154"/>
      <c r="AX253" s="152"/>
      <c r="AY253" s="154"/>
      <c r="AZ253" s="154"/>
      <c r="BA253" s="152"/>
      <c r="BB253" s="154"/>
      <c r="BC253" s="154"/>
      <c r="BD253" s="152"/>
      <c r="BE253" s="154"/>
      <c r="BF253" s="154"/>
      <c r="BG253" s="152"/>
      <c r="BH253" s="154"/>
      <c r="BI253" s="154"/>
    </row>
    <row r="254" spans="1:61">
      <c r="A254" s="487"/>
      <c r="B254" s="488"/>
      <c r="C254" s="488"/>
      <c r="D254" s="489"/>
      <c r="E254" s="221"/>
      <c r="F254" s="152"/>
      <c r="G254" s="152"/>
      <c r="H254" s="152"/>
      <c r="I254" s="221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4"/>
      <c r="U254" s="154"/>
      <c r="V254" s="154"/>
      <c r="W254" s="154"/>
      <c r="X254" s="154"/>
      <c r="Y254" s="154"/>
      <c r="Z254" s="154"/>
      <c r="AA254" s="154"/>
      <c r="AB254" s="152"/>
      <c r="AC254" s="152"/>
      <c r="AD254" s="154"/>
      <c r="AE254" s="154"/>
      <c r="AF254" s="152"/>
      <c r="AG254" s="152"/>
      <c r="AH254" s="154"/>
      <c r="AI254" s="154"/>
      <c r="AJ254" s="152"/>
      <c r="AK254" s="152"/>
      <c r="AL254" s="154"/>
      <c r="AM254" s="154"/>
      <c r="AN254" s="152"/>
      <c r="AO254" s="152"/>
      <c r="AP254" s="154"/>
      <c r="AQ254" s="154"/>
      <c r="AR254" s="152"/>
      <c r="AS254" s="154"/>
      <c r="AT254" s="154"/>
      <c r="AU254" s="152"/>
      <c r="AV254" s="154"/>
      <c r="AW254" s="154"/>
      <c r="AX254" s="152"/>
      <c r="AY254" s="154"/>
      <c r="AZ254" s="154"/>
      <c r="BA254" s="152"/>
      <c r="BB254" s="154"/>
      <c r="BC254" s="154"/>
      <c r="BD254" s="152"/>
      <c r="BE254" s="154"/>
      <c r="BF254" s="154"/>
      <c r="BG254" s="152"/>
      <c r="BH254" s="154"/>
      <c r="BI254" s="154"/>
    </row>
    <row r="255" spans="1:61">
      <c r="A255" s="487"/>
      <c r="B255" s="488"/>
      <c r="C255" s="488"/>
      <c r="D255" s="489"/>
      <c r="E255" s="236" t="str">
        <f xml:space="preserve"> InpR!E$13</f>
        <v>Years for time value of money calculation</v>
      </c>
      <c r="F255" s="510">
        <f xml:space="preserve"> InpR!F$13</f>
        <v>0</v>
      </c>
      <c r="G255" s="206" t="str">
        <f xml:space="preserve"> InpR!G$13</f>
        <v>Years</v>
      </c>
      <c r="H255" s="494">
        <f xml:space="preserve"> InpR!H$13</f>
        <v>0</v>
      </c>
      <c r="I255" s="494">
        <f xml:space="preserve"> InpR!I$13</f>
        <v>0</v>
      </c>
      <c r="J255" s="510">
        <f xml:space="preserve"> InpR!J$13</f>
        <v>0</v>
      </c>
      <c r="K255" s="510">
        <f xml:space="preserve"> InpR!K$13</f>
        <v>5</v>
      </c>
      <c r="L255" s="510">
        <f xml:space="preserve"> InpR!L$13</f>
        <v>4</v>
      </c>
      <c r="M255" s="510">
        <f xml:space="preserve"> InpR!M$13</f>
        <v>3</v>
      </c>
      <c r="N255" s="510">
        <f xml:space="preserve"> InpR!N$13</f>
        <v>2</v>
      </c>
      <c r="O255" s="510">
        <f xml:space="preserve"> InpR!O$13</f>
        <v>1</v>
      </c>
      <c r="P255" s="510">
        <f xml:space="preserve"> InpR!P$13</f>
        <v>0</v>
      </c>
      <c r="Q255" s="510">
        <f xml:space="preserve"> InpR!Q$13</f>
        <v>0</v>
      </c>
      <c r="R255" s="510">
        <f xml:space="preserve"> InpR!R$13</f>
        <v>0</v>
      </c>
      <c r="S255" s="510">
        <f xml:space="preserve"> InpR!S$13</f>
        <v>0</v>
      </c>
      <c r="T255" s="512">
        <f xml:space="preserve"> InpR!T$13</f>
        <v>0</v>
      </c>
      <c r="U255" s="512">
        <f xml:space="preserve"> InpR!U$13</f>
        <v>0</v>
      </c>
      <c r="V255" s="512">
        <f xml:space="preserve"> InpR!V$13</f>
        <v>0</v>
      </c>
      <c r="W255" s="512">
        <f xml:space="preserve"> InpR!W$13</f>
        <v>0</v>
      </c>
      <c r="X255" s="512">
        <f xml:space="preserve"> InpR!X$13</f>
        <v>0</v>
      </c>
      <c r="Y255" s="512">
        <f xml:space="preserve"> InpR!Y$13</f>
        <v>0</v>
      </c>
      <c r="Z255" s="512">
        <f xml:space="preserve"> InpR!Z$13</f>
        <v>0</v>
      </c>
      <c r="AA255" s="512">
        <f xml:space="preserve"> InpR!AA$13</f>
        <v>0</v>
      </c>
      <c r="AB255" s="510">
        <f xml:space="preserve"> InpR!AB$13</f>
        <v>0</v>
      </c>
      <c r="AC255" s="510">
        <f xml:space="preserve"> InpR!AC$13</f>
        <v>0</v>
      </c>
      <c r="AD255" s="512">
        <f xml:space="preserve"> InpR!AD$13</f>
        <v>0</v>
      </c>
      <c r="AE255" s="512">
        <f xml:space="preserve"> InpR!AE$13</f>
        <v>0</v>
      </c>
      <c r="AF255" s="510">
        <f xml:space="preserve"> InpR!AF$13</f>
        <v>0</v>
      </c>
      <c r="AG255" s="510">
        <f xml:space="preserve"> InpR!AG$13</f>
        <v>0</v>
      </c>
      <c r="AH255" s="512">
        <f xml:space="preserve"> InpR!AH$13</f>
        <v>0</v>
      </c>
      <c r="AI255" s="512">
        <f xml:space="preserve"> InpR!AI$13</f>
        <v>0</v>
      </c>
      <c r="AJ255" s="510">
        <f xml:space="preserve"> InpR!AJ$13</f>
        <v>0</v>
      </c>
      <c r="AK255" s="510">
        <f xml:space="preserve"> InpR!AK$13</f>
        <v>0</v>
      </c>
      <c r="AL255" s="512">
        <f xml:space="preserve"> InpR!AL$13</f>
        <v>0</v>
      </c>
      <c r="AM255" s="512">
        <f xml:space="preserve"> InpR!AM$13</f>
        <v>0</v>
      </c>
      <c r="AN255" s="510">
        <f xml:space="preserve"> InpR!AN$13</f>
        <v>0</v>
      </c>
      <c r="AO255" s="510">
        <f xml:space="preserve"> InpR!AO$13</f>
        <v>0</v>
      </c>
      <c r="AP255" s="512">
        <f xml:space="preserve"> InpR!AP$13</f>
        <v>0</v>
      </c>
      <c r="AQ255" s="512">
        <f xml:space="preserve"> InpR!AQ$13</f>
        <v>0</v>
      </c>
      <c r="AR255" s="510">
        <f xml:space="preserve"> InpR!AR$13</f>
        <v>0</v>
      </c>
      <c r="AS255" s="512">
        <f xml:space="preserve"> InpR!AS$13</f>
        <v>0</v>
      </c>
      <c r="AT255" s="512">
        <f xml:space="preserve"> InpR!AT$13</f>
        <v>0</v>
      </c>
      <c r="AU255" s="510">
        <f xml:space="preserve"> InpR!AU$13</f>
        <v>0</v>
      </c>
      <c r="AV255" s="512">
        <f xml:space="preserve"> InpR!AV$13</f>
        <v>0</v>
      </c>
      <c r="AW255" s="512">
        <f xml:space="preserve"> InpR!AW$13</f>
        <v>0</v>
      </c>
      <c r="AX255" s="510">
        <f xml:space="preserve"> InpR!AX$13</f>
        <v>0</v>
      </c>
      <c r="AY255" s="512">
        <f xml:space="preserve"> InpR!AY$13</f>
        <v>0</v>
      </c>
      <c r="AZ255" s="512">
        <f xml:space="preserve"> InpR!AZ$13</f>
        <v>0</v>
      </c>
      <c r="BA255" s="510">
        <f xml:space="preserve"> InpR!BA$13</f>
        <v>0</v>
      </c>
      <c r="BB255" s="512">
        <f xml:space="preserve"> InpR!BB$13</f>
        <v>0</v>
      </c>
      <c r="BC255" s="512">
        <f xml:space="preserve"> InpR!BC$13</f>
        <v>0</v>
      </c>
      <c r="BD255" s="510">
        <f xml:space="preserve"> InpR!BD$13</f>
        <v>0</v>
      </c>
      <c r="BE255" s="512">
        <f xml:space="preserve"> InpR!BE$13</f>
        <v>0</v>
      </c>
      <c r="BF255" s="512">
        <f xml:space="preserve"> InpR!BF$13</f>
        <v>0</v>
      </c>
      <c r="BG255" s="510">
        <f xml:space="preserve"> InpR!BG$13</f>
        <v>0</v>
      </c>
      <c r="BH255" s="512">
        <f xml:space="preserve"> InpR!BH$13</f>
        <v>0</v>
      </c>
      <c r="BI255" s="512">
        <f xml:space="preserve"> InpR!BI$13</f>
        <v>0</v>
      </c>
    </row>
    <row r="256" spans="1:61">
      <c r="A256" s="221"/>
      <c r="B256" s="221"/>
      <c r="C256" s="221"/>
      <c r="D256" s="221"/>
      <c r="E256" s="221" t="str">
        <f t="shared" ref="E256:AJ256" si="113" xml:space="preserve"> E$247</f>
        <v>Export incentive for export 3 to be paid at PR24 (2017-18 FYA CPIH deflated)</v>
      </c>
      <c r="F256" s="221">
        <f t="shared" si="113"/>
        <v>0</v>
      </c>
      <c r="G256" s="221" t="str">
        <f t="shared" si="113"/>
        <v>£m</v>
      </c>
      <c r="H256" s="221">
        <f t="shared" si="113"/>
        <v>0</v>
      </c>
      <c r="I256" s="221">
        <f t="shared" si="113"/>
        <v>0</v>
      </c>
      <c r="J256" s="221">
        <f t="shared" si="113"/>
        <v>0</v>
      </c>
      <c r="K256" s="221">
        <f t="shared" si="113"/>
        <v>0</v>
      </c>
      <c r="L256" s="221">
        <f t="shared" si="113"/>
        <v>0</v>
      </c>
      <c r="M256" s="221">
        <f t="shared" si="113"/>
        <v>0</v>
      </c>
      <c r="N256" s="221">
        <f t="shared" si="113"/>
        <v>0</v>
      </c>
      <c r="O256" s="221">
        <f t="shared" si="113"/>
        <v>0</v>
      </c>
      <c r="P256" s="221">
        <f t="shared" si="113"/>
        <v>0</v>
      </c>
      <c r="Q256" s="221">
        <f t="shared" si="113"/>
        <v>0</v>
      </c>
      <c r="R256" s="221">
        <f t="shared" si="113"/>
        <v>0</v>
      </c>
      <c r="S256" s="221">
        <f t="shared" si="113"/>
        <v>0</v>
      </c>
      <c r="T256" s="221">
        <f t="shared" si="113"/>
        <v>0</v>
      </c>
      <c r="U256" s="221">
        <f t="shared" si="113"/>
        <v>0</v>
      </c>
      <c r="V256" s="221">
        <f t="shared" si="113"/>
        <v>0</v>
      </c>
      <c r="W256" s="221">
        <f t="shared" si="113"/>
        <v>0</v>
      </c>
      <c r="X256" s="221">
        <f t="shared" si="113"/>
        <v>0</v>
      </c>
      <c r="Y256" s="221">
        <f t="shared" si="113"/>
        <v>0</v>
      </c>
      <c r="Z256" s="221">
        <f t="shared" si="113"/>
        <v>0</v>
      </c>
      <c r="AA256" s="221">
        <f t="shared" si="113"/>
        <v>0</v>
      </c>
      <c r="AB256" s="221">
        <f t="shared" si="113"/>
        <v>0</v>
      </c>
      <c r="AC256" s="221">
        <f t="shared" si="113"/>
        <v>0</v>
      </c>
      <c r="AD256" s="221">
        <f t="shared" si="113"/>
        <v>0</v>
      </c>
      <c r="AE256" s="221">
        <f t="shared" si="113"/>
        <v>0</v>
      </c>
      <c r="AF256" s="221">
        <f t="shared" si="113"/>
        <v>0</v>
      </c>
      <c r="AG256" s="221">
        <f t="shared" si="113"/>
        <v>0</v>
      </c>
      <c r="AH256" s="221">
        <f t="shared" si="113"/>
        <v>0</v>
      </c>
      <c r="AI256" s="221">
        <f t="shared" si="113"/>
        <v>0</v>
      </c>
      <c r="AJ256" s="221">
        <f t="shared" si="113"/>
        <v>0</v>
      </c>
      <c r="AK256" s="221">
        <f t="shared" ref="AK256:BI256" si="114" xml:space="preserve"> AK$247</f>
        <v>0</v>
      </c>
      <c r="AL256" s="221">
        <f t="shared" si="114"/>
        <v>0</v>
      </c>
      <c r="AM256" s="221">
        <f t="shared" si="114"/>
        <v>0</v>
      </c>
      <c r="AN256" s="221">
        <f t="shared" si="114"/>
        <v>0</v>
      </c>
      <c r="AO256" s="221">
        <f t="shared" si="114"/>
        <v>0</v>
      </c>
      <c r="AP256" s="221">
        <f t="shared" si="114"/>
        <v>0</v>
      </c>
      <c r="AQ256" s="221">
        <f t="shared" si="114"/>
        <v>0</v>
      </c>
      <c r="AR256" s="221">
        <f t="shared" si="114"/>
        <v>0</v>
      </c>
      <c r="AS256" s="221">
        <f t="shared" si="114"/>
        <v>0</v>
      </c>
      <c r="AT256" s="221">
        <f t="shared" si="114"/>
        <v>0</v>
      </c>
      <c r="AU256" s="221">
        <f t="shared" si="114"/>
        <v>0</v>
      </c>
      <c r="AV256" s="221">
        <f t="shared" si="114"/>
        <v>0</v>
      </c>
      <c r="AW256" s="221">
        <f t="shared" si="114"/>
        <v>0</v>
      </c>
      <c r="AX256" s="221">
        <f t="shared" si="114"/>
        <v>0</v>
      </c>
      <c r="AY256" s="221">
        <f t="shared" si="114"/>
        <v>0</v>
      </c>
      <c r="AZ256" s="221">
        <f t="shared" si="114"/>
        <v>0</v>
      </c>
      <c r="BA256" s="221">
        <f t="shared" si="114"/>
        <v>0</v>
      </c>
      <c r="BB256" s="221">
        <f t="shared" si="114"/>
        <v>0</v>
      </c>
      <c r="BC256" s="221">
        <f t="shared" si="114"/>
        <v>0</v>
      </c>
      <c r="BD256" s="221">
        <f t="shared" si="114"/>
        <v>0</v>
      </c>
      <c r="BE256" s="221">
        <f t="shared" si="114"/>
        <v>0</v>
      </c>
      <c r="BF256" s="221">
        <f t="shared" si="114"/>
        <v>0</v>
      </c>
      <c r="BG256" s="221">
        <f t="shared" si="114"/>
        <v>0</v>
      </c>
      <c r="BH256" s="221">
        <f t="shared" si="114"/>
        <v>0</v>
      </c>
      <c r="BI256" s="221">
        <f t="shared" si="114"/>
        <v>0</v>
      </c>
    </row>
    <row r="257" spans="1:61">
      <c r="A257" s="487"/>
      <c r="B257" s="488"/>
      <c r="C257" s="488"/>
      <c r="D257" s="489"/>
      <c r="E257" s="236" t="str">
        <f xml:space="preserve"> InpR!E$21</f>
        <v>Discount rate</v>
      </c>
      <c r="F257" s="509">
        <f xml:space="preserve"> InpR!F$21</f>
        <v>0</v>
      </c>
      <c r="G257" s="206" t="str">
        <f xml:space="preserve"> InpR!G$21</f>
        <v>%</v>
      </c>
      <c r="H257" s="510">
        <f xml:space="preserve"> InpR!H$21</f>
        <v>0</v>
      </c>
      <c r="I257" s="511">
        <f xml:space="preserve"> InpR!I$21</f>
        <v>0</v>
      </c>
      <c r="J257" s="510">
        <f xml:space="preserve"> InpR!J$21</f>
        <v>0</v>
      </c>
      <c r="K257" s="510">
        <f xml:space="preserve"> InpR!K$21</f>
        <v>0</v>
      </c>
      <c r="L257" s="510">
        <f xml:space="preserve"> InpR!L$21</f>
        <v>0</v>
      </c>
      <c r="M257" s="510">
        <f xml:space="preserve"> InpR!M$21</f>
        <v>0</v>
      </c>
      <c r="N257" s="510">
        <f xml:space="preserve"> InpR!N$21</f>
        <v>0</v>
      </c>
      <c r="O257" s="510">
        <f xml:space="preserve"> InpR!O$21</f>
        <v>0</v>
      </c>
      <c r="P257" s="510">
        <f xml:space="preserve"> InpR!P$21</f>
        <v>0</v>
      </c>
      <c r="Q257" s="510">
        <f xml:space="preserve"> InpR!Q$21</f>
        <v>0</v>
      </c>
      <c r="R257" s="510">
        <f xml:space="preserve"> InpR!R$21</f>
        <v>0</v>
      </c>
      <c r="S257" s="510">
        <f xml:space="preserve"> InpR!S$21</f>
        <v>0</v>
      </c>
      <c r="T257" s="512">
        <f xml:space="preserve"> InpR!T$21</f>
        <v>0</v>
      </c>
      <c r="U257" s="512">
        <f xml:space="preserve"> InpR!U$21</f>
        <v>0</v>
      </c>
      <c r="V257" s="512">
        <f xml:space="preserve"> InpR!V$21</f>
        <v>0</v>
      </c>
      <c r="W257" s="512">
        <f xml:space="preserve"> InpR!W$21</f>
        <v>0</v>
      </c>
      <c r="X257" s="512">
        <f xml:space="preserve"> InpR!X$21</f>
        <v>0</v>
      </c>
      <c r="Y257" s="512">
        <f xml:space="preserve"> InpR!Y$21</f>
        <v>0</v>
      </c>
      <c r="Z257" s="512">
        <f xml:space="preserve"> InpR!Z$21</f>
        <v>0</v>
      </c>
      <c r="AA257" s="512">
        <f xml:space="preserve"> InpR!AA$21</f>
        <v>0</v>
      </c>
      <c r="AB257" s="510">
        <f xml:space="preserve"> InpR!AB$21</f>
        <v>0</v>
      </c>
      <c r="AC257" s="510">
        <f xml:space="preserve"> InpR!AC$21</f>
        <v>0</v>
      </c>
      <c r="AD257" s="512">
        <f xml:space="preserve"> InpR!AD$21</f>
        <v>0</v>
      </c>
      <c r="AE257" s="512">
        <f xml:space="preserve"> InpR!AE$21</f>
        <v>0</v>
      </c>
      <c r="AF257" s="510">
        <f xml:space="preserve"> InpR!AF$21</f>
        <v>0</v>
      </c>
      <c r="AG257" s="510">
        <f xml:space="preserve"> InpR!AG$21</f>
        <v>0</v>
      </c>
      <c r="AH257" s="512">
        <f xml:space="preserve"> InpR!AH$21</f>
        <v>0</v>
      </c>
      <c r="AI257" s="512">
        <f xml:space="preserve"> InpR!AI$21</f>
        <v>0</v>
      </c>
      <c r="AJ257" s="510">
        <f xml:space="preserve"> InpR!AJ$21</f>
        <v>0</v>
      </c>
      <c r="AK257" s="510">
        <f xml:space="preserve"> InpR!AK$21</f>
        <v>0</v>
      </c>
      <c r="AL257" s="512">
        <f xml:space="preserve"> InpR!AL$21</f>
        <v>0</v>
      </c>
      <c r="AM257" s="512">
        <f xml:space="preserve"> InpR!AM$21</f>
        <v>0</v>
      </c>
      <c r="AN257" s="510">
        <f xml:space="preserve"> InpR!AN$21</f>
        <v>0</v>
      </c>
      <c r="AO257" s="510">
        <f xml:space="preserve"> InpR!AO$21</f>
        <v>0</v>
      </c>
      <c r="AP257" s="512">
        <f xml:space="preserve"> InpR!AP$21</f>
        <v>0</v>
      </c>
      <c r="AQ257" s="512">
        <f xml:space="preserve"> InpR!AQ$21</f>
        <v>0</v>
      </c>
      <c r="AR257" s="510">
        <f xml:space="preserve"> InpR!AR$21</f>
        <v>0</v>
      </c>
      <c r="AS257" s="512">
        <f xml:space="preserve"> InpR!AS$21</f>
        <v>0</v>
      </c>
      <c r="AT257" s="512">
        <f xml:space="preserve"> InpR!AT$21</f>
        <v>0</v>
      </c>
      <c r="AU257" s="510">
        <f xml:space="preserve"> InpR!AU$21</f>
        <v>0</v>
      </c>
      <c r="AV257" s="512">
        <f xml:space="preserve"> InpR!AV$21</f>
        <v>0</v>
      </c>
      <c r="AW257" s="512">
        <f xml:space="preserve"> InpR!AW$21</f>
        <v>0</v>
      </c>
      <c r="AX257" s="510">
        <f xml:space="preserve"> InpR!AX$21</f>
        <v>0</v>
      </c>
      <c r="AY257" s="512">
        <f xml:space="preserve"> InpR!AY$21</f>
        <v>0</v>
      </c>
      <c r="AZ257" s="512">
        <f xml:space="preserve"> InpR!AZ$21</f>
        <v>0</v>
      </c>
      <c r="BA257" s="510">
        <f xml:space="preserve"> InpR!BA$21</f>
        <v>0</v>
      </c>
      <c r="BB257" s="512">
        <f xml:space="preserve"> InpR!BB$21</f>
        <v>0</v>
      </c>
      <c r="BC257" s="512">
        <f xml:space="preserve"> InpR!BC$21</f>
        <v>0</v>
      </c>
      <c r="BD257" s="510">
        <f xml:space="preserve"> InpR!BD$21</f>
        <v>0</v>
      </c>
      <c r="BE257" s="512">
        <f xml:space="preserve"> InpR!BE$21</f>
        <v>0</v>
      </c>
      <c r="BF257" s="512">
        <f xml:space="preserve"> InpR!BF$21</f>
        <v>0</v>
      </c>
      <c r="BG257" s="510">
        <f xml:space="preserve"> InpR!BG$21</f>
        <v>0</v>
      </c>
      <c r="BH257" s="512">
        <f xml:space="preserve"> InpR!BH$21</f>
        <v>0</v>
      </c>
      <c r="BI257" s="512">
        <f xml:space="preserve"> InpR!BI$21</f>
        <v>0</v>
      </c>
    </row>
    <row r="258" spans="1:61">
      <c r="A258" s="487"/>
      <c r="B258" s="488"/>
      <c r="C258" s="488"/>
      <c r="D258" s="489"/>
      <c r="E258" s="221" t="s">
        <v>279</v>
      </c>
      <c r="F258" s="152">
        <f xml:space="preserve"> F256 * ( 1 + F257 ) ^ L255</f>
        <v>0</v>
      </c>
      <c r="G258" s="152" t="s">
        <v>100</v>
      </c>
      <c r="H258" s="152"/>
      <c r="I258" s="221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4"/>
      <c r="U258" s="154"/>
      <c r="V258" s="154"/>
      <c r="W258" s="154"/>
      <c r="X258" s="154"/>
      <c r="Y258" s="154"/>
      <c r="Z258" s="154"/>
      <c r="AA258" s="154"/>
      <c r="AB258" s="152"/>
      <c r="AC258" s="152"/>
      <c r="AD258" s="154"/>
      <c r="AE258" s="154"/>
      <c r="AF258" s="152"/>
      <c r="AG258" s="152"/>
      <c r="AH258" s="154"/>
      <c r="AI258" s="154"/>
      <c r="AJ258" s="152"/>
      <c r="AK258" s="152"/>
      <c r="AL258" s="154"/>
      <c r="AM258" s="154"/>
      <c r="AN258" s="152"/>
      <c r="AO258" s="152"/>
      <c r="AP258" s="154"/>
      <c r="AQ258" s="154"/>
      <c r="AR258" s="152"/>
      <c r="AS258" s="154"/>
      <c r="AT258" s="154"/>
      <c r="AU258" s="152"/>
      <c r="AV258" s="154"/>
      <c r="AW258" s="154"/>
      <c r="AX258" s="152"/>
      <c r="AY258" s="154"/>
      <c r="AZ258" s="154"/>
      <c r="BA258" s="152"/>
      <c r="BB258" s="154"/>
      <c r="BC258" s="154"/>
      <c r="BD258" s="152"/>
      <c r="BE258" s="154"/>
      <c r="BF258" s="154"/>
      <c r="BG258" s="152"/>
      <c r="BH258" s="154"/>
      <c r="BI258" s="154"/>
    </row>
    <row r="259" spans="1:61">
      <c r="A259" s="487"/>
      <c r="B259" s="488"/>
      <c r="C259" s="488"/>
      <c r="D259" s="489"/>
      <c r="E259" s="221"/>
      <c r="F259" s="152"/>
      <c r="G259" s="152"/>
      <c r="H259" s="152"/>
      <c r="I259" s="221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4"/>
      <c r="U259" s="154"/>
      <c r="V259" s="154"/>
      <c r="W259" s="154"/>
      <c r="X259" s="154"/>
      <c r="Y259" s="154"/>
      <c r="Z259" s="154"/>
      <c r="AA259" s="154"/>
      <c r="AB259" s="152"/>
      <c r="AC259" s="152"/>
      <c r="AD259" s="154"/>
      <c r="AE259" s="154"/>
      <c r="AF259" s="152"/>
      <c r="AG259" s="152"/>
      <c r="AH259" s="154"/>
      <c r="AI259" s="154"/>
      <c r="AJ259" s="152"/>
      <c r="AK259" s="152"/>
      <c r="AL259" s="154"/>
      <c r="AM259" s="154"/>
      <c r="AN259" s="152"/>
      <c r="AO259" s="152"/>
      <c r="AP259" s="154"/>
      <c r="AQ259" s="154"/>
      <c r="AR259" s="152"/>
      <c r="AS259" s="154"/>
      <c r="AT259" s="154"/>
      <c r="AU259" s="152"/>
      <c r="AV259" s="154"/>
      <c r="AW259" s="154"/>
      <c r="AX259" s="152"/>
      <c r="AY259" s="154"/>
      <c r="AZ259" s="154"/>
      <c r="BA259" s="152"/>
      <c r="BB259" s="154"/>
      <c r="BC259" s="154"/>
      <c r="BD259" s="152"/>
      <c r="BE259" s="154"/>
      <c r="BF259" s="154"/>
      <c r="BG259" s="152"/>
      <c r="BH259" s="154"/>
      <c r="BI259" s="154"/>
    </row>
    <row r="260" spans="1:61">
      <c r="A260" s="487"/>
      <c r="B260" s="488"/>
      <c r="C260" s="488"/>
      <c r="D260" s="489"/>
      <c r="E260" s="236" t="str">
        <f xml:space="preserve"> InpR!E$13</f>
        <v>Years for time value of money calculation</v>
      </c>
      <c r="F260" s="510">
        <f xml:space="preserve"> InpR!F$13</f>
        <v>0</v>
      </c>
      <c r="G260" s="206" t="str">
        <f xml:space="preserve"> InpR!G$13</f>
        <v>Years</v>
      </c>
      <c r="H260" s="494">
        <f xml:space="preserve"> InpR!H$13</f>
        <v>0</v>
      </c>
      <c r="I260" s="494">
        <f xml:space="preserve"> InpR!I$13</f>
        <v>0</v>
      </c>
      <c r="J260" s="510">
        <f xml:space="preserve"> InpR!J$13</f>
        <v>0</v>
      </c>
      <c r="K260" s="510">
        <f xml:space="preserve"> InpR!K$13</f>
        <v>5</v>
      </c>
      <c r="L260" s="510">
        <f xml:space="preserve"> InpR!L$13</f>
        <v>4</v>
      </c>
      <c r="M260" s="510">
        <f xml:space="preserve"> InpR!M$13</f>
        <v>3</v>
      </c>
      <c r="N260" s="510">
        <f xml:space="preserve"> InpR!N$13</f>
        <v>2</v>
      </c>
      <c r="O260" s="510">
        <f xml:space="preserve"> InpR!O$13</f>
        <v>1</v>
      </c>
      <c r="P260" s="510">
        <f xml:space="preserve"> InpR!P$13</f>
        <v>0</v>
      </c>
      <c r="Q260" s="510">
        <f xml:space="preserve"> InpR!Q$13</f>
        <v>0</v>
      </c>
      <c r="R260" s="510">
        <f xml:space="preserve"> InpR!R$13</f>
        <v>0</v>
      </c>
      <c r="S260" s="510">
        <f xml:space="preserve"> InpR!S$13</f>
        <v>0</v>
      </c>
      <c r="T260" s="512">
        <f xml:space="preserve"> InpR!T$13</f>
        <v>0</v>
      </c>
      <c r="U260" s="512">
        <f xml:space="preserve"> InpR!U$13</f>
        <v>0</v>
      </c>
      <c r="V260" s="512">
        <f xml:space="preserve"> InpR!V$13</f>
        <v>0</v>
      </c>
      <c r="W260" s="512">
        <f xml:space="preserve"> InpR!W$13</f>
        <v>0</v>
      </c>
      <c r="X260" s="512">
        <f xml:space="preserve"> InpR!X$13</f>
        <v>0</v>
      </c>
      <c r="Y260" s="512">
        <f xml:space="preserve"> InpR!Y$13</f>
        <v>0</v>
      </c>
      <c r="Z260" s="512">
        <f xml:space="preserve"> InpR!Z$13</f>
        <v>0</v>
      </c>
      <c r="AA260" s="512">
        <f xml:space="preserve"> InpR!AA$13</f>
        <v>0</v>
      </c>
      <c r="AB260" s="510">
        <f xml:space="preserve"> InpR!AB$13</f>
        <v>0</v>
      </c>
      <c r="AC260" s="510">
        <f xml:space="preserve"> InpR!AC$13</f>
        <v>0</v>
      </c>
      <c r="AD260" s="512">
        <f xml:space="preserve"> InpR!AD$13</f>
        <v>0</v>
      </c>
      <c r="AE260" s="512">
        <f xml:space="preserve"> InpR!AE$13</f>
        <v>0</v>
      </c>
      <c r="AF260" s="510">
        <f xml:space="preserve"> InpR!AF$13</f>
        <v>0</v>
      </c>
      <c r="AG260" s="510">
        <f xml:space="preserve"> InpR!AG$13</f>
        <v>0</v>
      </c>
      <c r="AH260" s="512">
        <f xml:space="preserve"> InpR!AH$13</f>
        <v>0</v>
      </c>
      <c r="AI260" s="512">
        <f xml:space="preserve"> InpR!AI$13</f>
        <v>0</v>
      </c>
      <c r="AJ260" s="510">
        <f xml:space="preserve"> InpR!AJ$13</f>
        <v>0</v>
      </c>
      <c r="AK260" s="510">
        <f xml:space="preserve"> InpR!AK$13</f>
        <v>0</v>
      </c>
      <c r="AL260" s="512">
        <f xml:space="preserve"> InpR!AL$13</f>
        <v>0</v>
      </c>
      <c r="AM260" s="512">
        <f xml:space="preserve"> InpR!AM$13</f>
        <v>0</v>
      </c>
      <c r="AN260" s="510">
        <f xml:space="preserve"> InpR!AN$13</f>
        <v>0</v>
      </c>
      <c r="AO260" s="510">
        <f xml:space="preserve"> InpR!AO$13</f>
        <v>0</v>
      </c>
      <c r="AP260" s="512">
        <f xml:space="preserve"> InpR!AP$13</f>
        <v>0</v>
      </c>
      <c r="AQ260" s="512">
        <f xml:space="preserve"> InpR!AQ$13</f>
        <v>0</v>
      </c>
      <c r="AR260" s="510">
        <f xml:space="preserve"> InpR!AR$13</f>
        <v>0</v>
      </c>
      <c r="AS260" s="512">
        <f xml:space="preserve"> InpR!AS$13</f>
        <v>0</v>
      </c>
      <c r="AT260" s="512">
        <f xml:space="preserve"> InpR!AT$13</f>
        <v>0</v>
      </c>
      <c r="AU260" s="510">
        <f xml:space="preserve"> InpR!AU$13</f>
        <v>0</v>
      </c>
      <c r="AV260" s="512">
        <f xml:space="preserve"> InpR!AV$13</f>
        <v>0</v>
      </c>
      <c r="AW260" s="512">
        <f xml:space="preserve"> InpR!AW$13</f>
        <v>0</v>
      </c>
      <c r="AX260" s="510">
        <f xml:space="preserve"> InpR!AX$13</f>
        <v>0</v>
      </c>
      <c r="AY260" s="512">
        <f xml:space="preserve"> InpR!AY$13</f>
        <v>0</v>
      </c>
      <c r="AZ260" s="512">
        <f xml:space="preserve"> InpR!AZ$13</f>
        <v>0</v>
      </c>
      <c r="BA260" s="510">
        <f xml:space="preserve"> InpR!BA$13</f>
        <v>0</v>
      </c>
      <c r="BB260" s="512">
        <f xml:space="preserve"> InpR!BB$13</f>
        <v>0</v>
      </c>
      <c r="BC260" s="512">
        <f xml:space="preserve"> InpR!BC$13</f>
        <v>0</v>
      </c>
      <c r="BD260" s="510">
        <f xml:space="preserve"> InpR!BD$13</f>
        <v>0</v>
      </c>
      <c r="BE260" s="512">
        <f xml:space="preserve"> InpR!BE$13</f>
        <v>0</v>
      </c>
      <c r="BF260" s="512">
        <f xml:space="preserve"> InpR!BF$13</f>
        <v>0</v>
      </c>
      <c r="BG260" s="510">
        <f xml:space="preserve"> InpR!BG$13</f>
        <v>0</v>
      </c>
      <c r="BH260" s="512">
        <f xml:space="preserve"> InpR!BH$13</f>
        <v>0</v>
      </c>
      <c r="BI260" s="512">
        <f xml:space="preserve"> InpR!BI$13</f>
        <v>0</v>
      </c>
    </row>
    <row r="261" spans="1:61">
      <c r="A261" s="221"/>
      <c r="B261" s="221"/>
      <c r="C261" s="221"/>
      <c r="D261" s="221"/>
      <c r="E261" s="221" t="str">
        <f t="shared" ref="E261:AJ261" si="115" xml:space="preserve"> E$251</f>
        <v>Export incentive for export 3 to be paid after PR24 (2017-18 FYA CPIH deflated)</v>
      </c>
      <c r="F261" s="221">
        <f t="shared" si="115"/>
        <v>0</v>
      </c>
      <c r="G261" s="221" t="str">
        <f t="shared" si="115"/>
        <v>£m</v>
      </c>
      <c r="H261" s="221">
        <f t="shared" si="115"/>
        <v>0</v>
      </c>
      <c r="I261" s="221">
        <f t="shared" si="115"/>
        <v>0</v>
      </c>
      <c r="J261" s="221">
        <f t="shared" si="115"/>
        <v>0</v>
      </c>
      <c r="K261" s="221">
        <f t="shared" si="115"/>
        <v>0</v>
      </c>
      <c r="L261" s="221">
        <f t="shared" si="115"/>
        <v>0</v>
      </c>
      <c r="M261" s="221">
        <f t="shared" si="115"/>
        <v>0</v>
      </c>
      <c r="N261" s="221">
        <f t="shared" si="115"/>
        <v>0</v>
      </c>
      <c r="O261" s="221">
        <f t="shared" si="115"/>
        <v>0</v>
      </c>
      <c r="P261" s="221">
        <f t="shared" si="115"/>
        <v>0</v>
      </c>
      <c r="Q261" s="221">
        <f t="shared" si="115"/>
        <v>0</v>
      </c>
      <c r="R261" s="221">
        <f t="shared" si="115"/>
        <v>0</v>
      </c>
      <c r="S261" s="221">
        <f t="shared" si="115"/>
        <v>0</v>
      </c>
      <c r="T261" s="221">
        <f t="shared" si="115"/>
        <v>0</v>
      </c>
      <c r="U261" s="221">
        <f t="shared" si="115"/>
        <v>0</v>
      </c>
      <c r="V261" s="221">
        <f t="shared" si="115"/>
        <v>0</v>
      </c>
      <c r="W261" s="221">
        <f t="shared" si="115"/>
        <v>0</v>
      </c>
      <c r="X261" s="221">
        <f t="shared" si="115"/>
        <v>0</v>
      </c>
      <c r="Y261" s="221">
        <f t="shared" si="115"/>
        <v>0</v>
      </c>
      <c r="Z261" s="221">
        <f t="shared" si="115"/>
        <v>0</v>
      </c>
      <c r="AA261" s="221">
        <f t="shared" si="115"/>
        <v>0</v>
      </c>
      <c r="AB261" s="221">
        <f t="shared" si="115"/>
        <v>0</v>
      </c>
      <c r="AC261" s="221">
        <f t="shared" si="115"/>
        <v>0</v>
      </c>
      <c r="AD261" s="221">
        <f t="shared" si="115"/>
        <v>0</v>
      </c>
      <c r="AE261" s="221">
        <f t="shared" si="115"/>
        <v>0</v>
      </c>
      <c r="AF261" s="221">
        <f t="shared" si="115"/>
        <v>0</v>
      </c>
      <c r="AG261" s="221">
        <f t="shared" si="115"/>
        <v>0</v>
      </c>
      <c r="AH261" s="221">
        <f t="shared" si="115"/>
        <v>0</v>
      </c>
      <c r="AI261" s="221">
        <f t="shared" si="115"/>
        <v>0</v>
      </c>
      <c r="AJ261" s="221">
        <f t="shared" si="115"/>
        <v>0</v>
      </c>
      <c r="AK261" s="221">
        <f t="shared" ref="AK261:BI261" si="116" xml:space="preserve"> AK$251</f>
        <v>0</v>
      </c>
      <c r="AL261" s="221">
        <f t="shared" si="116"/>
        <v>0</v>
      </c>
      <c r="AM261" s="221">
        <f t="shared" si="116"/>
        <v>0</v>
      </c>
      <c r="AN261" s="221">
        <f t="shared" si="116"/>
        <v>0</v>
      </c>
      <c r="AO261" s="221">
        <f t="shared" si="116"/>
        <v>0</v>
      </c>
      <c r="AP261" s="221">
        <f t="shared" si="116"/>
        <v>0</v>
      </c>
      <c r="AQ261" s="221">
        <f t="shared" si="116"/>
        <v>0</v>
      </c>
      <c r="AR261" s="221">
        <f t="shared" si="116"/>
        <v>0</v>
      </c>
      <c r="AS261" s="221">
        <f t="shared" si="116"/>
        <v>0</v>
      </c>
      <c r="AT261" s="221">
        <f t="shared" si="116"/>
        <v>0</v>
      </c>
      <c r="AU261" s="221">
        <f t="shared" si="116"/>
        <v>0</v>
      </c>
      <c r="AV261" s="221">
        <f t="shared" si="116"/>
        <v>0</v>
      </c>
      <c r="AW261" s="221">
        <f t="shared" si="116"/>
        <v>0</v>
      </c>
      <c r="AX261" s="221">
        <f t="shared" si="116"/>
        <v>0</v>
      </c>
      <c r="AY261" s="221">
        <f t="shared" si="116"/>
        <v>0</v>
      </c>
      <c r="AZ261" s="221">
        <f t="shared" si="116"/>
        <v>0</v>
      </c>
      <c r="BA261" s="221">
        <f t="shared" si="116"/>
        <v>0</v>
      </c>
      <c r="BB261" s="221">
        <f t="shared" si="116"/>
        <v>0</v>
      </c>
      <c r="BC261" s="221">
        <f t="shared" si="116"/>
        <v>0</v>
      </c>
      <c r="BD261" s="221">
        <f t="shared" si="116"/>
        <v>0</v>
      </c>
      <c r="BE261" s="221">
        <f t="shared" si="116"/>
        <v>0</v>
      </c>
      <c r="BF261" s="221">
        <f t="shared" si="116"/>
        <v>0</v>
      </c>
      <c r="BG261" s="221">
        <f t="shared" si="116"/>
        <v>0</v>
      </c>
      <c r="BH261" s="221">
        <f t="shared" si="116"/>
        <v>0</v>
      </c>
      <c r="BI261" s="221">
        <f t="shared" si="116"/>
        <v>0</v>
      </c>
    </row>
    <row r="262" spans="1:61">
      <c r="A262" s="487"/>
      <c r="B262" s="488"/>
      <c r="C262" s="488"/>
      <c r="D262" s="489"/>
      <c r="E262" s="236" t="str">
        <f xml:space="preserve"> InpR!E$21</f>
        <v>Discount rate</v>
      </c>
      <c r="F262" s="509">
        <f xml:space="preserve"> InpR!F$21</f>
        <v>0</v>
      </c>
      <c r="G262" s="206" t="str">
        <f xml:space="preserve"> InpR!G$21</f>
        <v>%</v>
      </c>
      <c r="H262" s="510">
        <f xml:space="preserve"> InpR!H$21</f>
        <v>0</v>
      </c>
      <c r="I262" s="511">
        <f xml:space="preserve"> InpR!I$21</f>
        <v>0</v>
      </c>
      <c r="J262" s="510">
        <f xml:space="preserve"> InpR!J$21</f>
        <v>0</v>
      </c>
      <c r="K262" s="510">
        <f xml:space="preserve"> InpR!K$21</f>
        <v>0</v>
      </c>
      <c r="L262" s="510">
        <f xml:space="preserve"> InpR!L$21</f>
        <v>0</v>
      </c>
      <c r="M262" s="510">
        <f xml:space="preserve"> InpR!M$21</f>
        <v>0</v>
      </c>
      <c r="N262" s="510">
        <f xml:space="preserve"> InpR!N$21</f>
        <v>0</v>
      </c>
      <c r="O262" s="510">
        <f xml:space="preserve"> InpR!O$21</f>
        <v>0</v>
      </c>
      <c r="P262" s="510">
        <f xml:space="preserve"> InpR!P$21</f>
        <v>0</v>
      </c>
      <c r="Q262" s="510">
        <f xml:space="preserve"> InpR!Q$21</f>
        <v>0</v>
      </c>
      <c r="R262" s="510">
        <f xml:space="preserve"> InpR!R$21</f>
        <v>0</v>
      </c>
      <c r="S262" s="510">
        <f xml:space="preserve"> InpR!S$21</f>
        <v>0</v>
      </c>
      <c r="T262" s="512">
        <f xml:space="preserve"> InpR!T$21</f>
        <v>0</v>
      </c>
      <c r="U262" s="512">
        <f xml:space="preserve"> InpR!U$21</f>
        <v>0</v>
      </c>
      <c r="V262" s="512">
        <f xml:space="preserve"> InpR!V$21</f>
        <v>0</v>
      </c>
      <c r="W262" s="512">
        <f xml:space="preserve"> InpR!W$21</f>
        <v>0</v>
      </c>
      <c r="X262" s="512">
        <f xml:space="preserve"> InpR!X$21</f>
        <v>0</v>
      </c>
      <c r="Y262" s="512">
        <f xml:space="preserve"> InpR!Y$21</f>
        <v>0</v>
      </c>
      <c r="Z262" s="512">
        <f xml:space="preserve"> InpR!Z$21</f>
        <v>0</v>
      </c>
      <c r="AA262" s="512">
        <f xml:space="preserve"> InpR!AA$21</f>
        <v>0</v>
      </c>
      <c r="AB262" s="510">
        <f xml:space="preserve"> InpR!AB$21</f>
        <v>0</v>
      </c>
      <c r="AC262" s="510">
        <f xml:space="preserve"> InpR!AC$21</f>
        <v>0</v>
      </c>
      <c r="AD262" s="512">
        <f xml:space="preserve"> InpR!AD$21</f>
        <v>0</v>
      </c>
      <c r="AE262" s="512">
        <f xml:space="preserve"> InpR!AE$21</f>
        <v>0</v>
      </c>
      <c r="AF262" s="510">
        <f xml:space="preserve"> InpR!AF$21</f>
        <v>0</v>
      </c>
      <c r="AG262" s="510">
        <f xml:space="preserve"> InpR!AG$21</f>
        <v>0</v>
      </c>
      <c r="AH262" s="512">
        <f xml:space="preserve"> InpR!AH$21</f>
        <v>0</v>
      </c>
      <c r="AI262" s="512">
        <f xml:space="preserve"> InpR!AI$21</f>
        <v>0</v>
      </c>
      <c r="AJ262" s="510">
        <f xml:space="preserve"> InpR!AJ$21</f>
        <v>0</v>
      </c>
      <c r="AK262" s="510">
        <f xml:space="preserve"> InpR!AK$21</f>
        <v>0</v>
      </c>
      <c r="AL262" s="512">
        <f xml:space="preserve"> InpR!AL$21</f>
        <v>0</v>
      </c>
      <c r="AM262" s="512">
        <f xml:space="preserve"> InpR!AM$21</f>
        <v>0</v>
      </c>
      <c r="AN262" s="510">
        <f xml:space="preserve"> InpR!AN$21</f>
        <v>0</v>
      </c>
      <c r="AO262" s="510">
        <f xml:space="preserve"> InpR!AO$21</f>
        <v>0</v>
      </c>
      <c r="AP262" s="512">
        <f xml:space="preserve"> InpR!AP$21</f>
        <v>0</v>
      </c>
      <c r="AQ262" s="512">
        <f xml:space="preserve"> InpR!AQ$21</f>
        <v>0</v>
      </c>
      <c r="AR262" s="510">
        <f xml:space="preserve"> InpR!AR$21</f>
        <v>0</v>
      </c>
      <c r="AS262" s="512">
        <f xml:space="preserve"> InpR!AS$21</f>
        <v>0</v>
      </c>
      <c r="AT262" s="512">
        <f xml:space="preserve"> InpR!AT$21</f>
        <v>0</v>
      </c>
      <c r="AU262" s="510">
        <f xml:space="preserve"> InpR!AU$21</f>
        <v>0</v>
      </c>
      <c r="AV262" s="512">
        <f xml:space="preserve"> InpR!AV$21</f>
        <v>0</v>
      </c>
      <c r="AW262" s="512">
        <f xml:space="preserve"> InpR!AW$21</f>
        <v>0</v>
      </c>
      <c r="AX262" s="510">
        <f xml:space="preserve"> InpR!AX$21</f>
        <v>0</v>
      </c>
      <c r="AY262" s="512">
        <f xml:space="preserve"> InpR!AY$21</f>
        <v>0</v>
      </c>
      <c r="AZ262" s="512">
        <f xml:space="preserve"> InpR!AZ$21</f>
        <v>0</v>
      </c>
      <c r="BA262" s="510">
        <f xml:space="preserve"> InpR!BA$21</f>
        <v>0</v>
      </c>
      <c r="BB262" s="512">
        <f xml:space="preserve"> InpR!BB$21</f>
        <v>0</v>
      </c>
      <c r="BC262" s="512">
        <f xml:space="preserve"> InpR!BC$21</f>
        <v>0</v>
      </c>
      <c r="BD262" s="510">
        <f xml:space="preserve"> InpR!BD$21</f>
        <v>0</v>
      </c>
      <c r="BE262" s="512">
        <f xml:space="preserve"> InpR!BE$21</f>
        <v>0</v>
      </c>
      <c r="BF262" s="512">
        <f xml:space="preserve"> InpR!BF$21</f>
        <v>0</v>
      </c>
      <c r="BG262" s="510">
        <f xml:space="preserve"> InpR!BG$21</f>
        <v>0</v>
      </c>
      <c r="BH262" s="512">
        <f xml:space="preserve"> InpR!BH$21</f>
        <v>0</v>
      </c>
      <c r="BI262" s="512">
        <f xml:space="preserve"> InpR!BI$21</f>
        <v>0</v>
      </c>
    </row>
    <row r="263" spans="1:61">
      <c r="A263" s="487"/>
      <c r="B263" s="488"/>
      <c r="C263" s="488"/>
      <c r="D263" s="489"/>
      <c r="E263" s="221" t="s">
        <v>280</v>
      </c>
      <c r="F263" s="152">
        <f xml:space="preserve"> F261 * ( 1 + F262 ) ^ L260</f>
        <v>0</v>
      </c>
      <c r="G263" s="152" t="s">
        <v>100</v>
      </c>
      <c r="H263" s="152"/>
      <c r="I263" s="221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4"/>
      <c r="U263" s="154"/>
      <c r="V263" s="154"/>
      <c r="W263" s="154"/>
      <c r="X263" s="154"/>
      <c r="Y263" s="154"/>
      <c r="Z263" s="154"/>
      <c r="AA263" s="154"/>
      <c r="AB263" s="152"/>
      <c r="AC263" s="152"/>
      <c r="AD263" s="154"/>
      <c r="AE263" s="154"/>
      <c r="AF263" s="152"/>
      <c r="AG263" s="152"/>
      <c r="AH263" s="154"/>
      <c r="AI263" s="154"/>
      <c r="AJ263" s="152"/>
      <c r="AK263" s="152"/>
      <c r="AL263" s="154"/>
      <c r="AM263" s="154"/>
      <c r="AN263" s="152"/>
      <c r="AO263" s="152"/>
      <c r="AP263" s="154"/>
      <c r="AQ263" s="154"/>
      <c r="AR263" s="152"/>
      <c r="AS263" s="154"/>
      <c r="AT263" s="154"/>
      <c r="AU263" s="152"/>
      <c r="AV263" s="154"/>
      <c r="AW263" s="154"/>
      <c r="AX263" s="152"/>
      <c r="AY263" s="154"/>
      <c r="AZ263" s="154"/>
      <c r="BA263" s="152"/>
      <c r="BB263" s="154"/>
      <c r="BC263" s="154"/>
      <c r="BD263" s="152"/>
      <c r="BE263" s="154"/>
      <c r="BF263" s="154"/>
      <c r="BG263" s="152"/>
      <c r="BH263" s="154"/>
      <c r="BI263" s="154"/>
    </row>
    <row r="264" spans="1:61">
      <c r="A264" s="487"/>
      <c r="B264" s="488"/>
      <c r="C264" s="488"/>
      <c r="D264" s="489"/>
      <c r="E264" s="221"/>
      <c r="F264" s="152"/>
      <c r="G264" s="152"/>
      <c r="H264" s="152"/>
      <c r="I264" s="221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4"/>
      <c r="U264" s="154"/>
      <c r="V264" s="154"/>
      <c r="W264" s="154"/>
      <c r="X264" s="154"/>
      <c r="Y264" s="154"/>
      <c r="Z264" s="154"/>
      <c r="AA264" s="154"/>
      <c r="AB264" s="152"/>
      <c r="AC264" s="152"/>
      <c r="AD264" s="154"/>
      <c r="AE264" s="154"/>
      <c r="AF264" s="152"/>
      <c r="AG264" s="152"/>
      <c r="AH264" s="154"/>
      <c r="AI264" s="154"/>
      <c r="AJ264" s="152"/>
      <c r="AK264" s="152"/>
      <c r="AL264" s="154"/>
      <c r="AM264" s="154"/>
      <c r="AN264" s="152"/>
      <c r="AO264" s="152"/>
      <c r="AP264" s="154"/>
      <c r="AQ264" s="154"/>
      <c r="AR264" s="152"/>
      <c r="AS264" s="154"/>
      <c r="AT264" s="154"/>
      <c r="AU264" s="152"/>
      <c r="AV264" s="154"/>
      <c r="AW264" s="154"/>
      <c r="AX264" s="152"/>
      <c r="AY264" s="154"/>
      <c r="AZ264" s="154"/>
      <c r="BA264" s="152"/>
      <c r="BB264" s="154"/>
      <c r="BC264" s="154"/>
      <c r="BD264" s="152"/>
      <c r="BE264" s="154"/>
      <c r="BF264" s="154"/>
      <c r="BG264" s="152"/>
      <c r="BH264" s="154"/>
      <c r="BI264" s="154"/>
    </row>
    <row r="265" spans="1:61">
      <c r="A265" s="450"/>
      <c r="B265" s="59"/>
      <c r="C265" s="513" t="s">
        <v>247</v>
      </c>
      <c r="D265" s="452"/>
      <c r="E265" s="459"/>
      <c r="F265" s="222"/>
      <c r="G265" s="459"/>
      <c r="H265" s="152"/>
      <c r="I265" s="221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4"/>
      <c r="U265" s="154"/>
      <c r="V265" s="154"/>
      <c r="W265" s="154"/>
      <c r="X265" s="154"/>
      <c r="Y265" s="154"/>
      <c r="Z265" s="154"/>
      <c r="AA265" s="154"/>
      <c r="AB265" s="152"/>
      <c r="AC265" s="152"/>
      <c r="AD265" s="154"/>
      <c r="AE265" s="154"/>
      <c r="AF265" s="152"/>
      <c r="AG265" s="152"/>
      <c r="AH265" s="154"/>
      <c r="AI265" s="154"/>
      <c r="AJ265" s="152"/>
      <c r="AK265" s="152"/>
      <c r="AL265" s="154"/>
      <c r="AM265" s="154"/>
      <c r="AN265" s="152"/>
      <c r="AO265" s="152"/>
      <c r="AP265" s="154"/>
      <c r="AQ265" s="154"/>
      <c r="AR265" s="152"/>
      <c r="AS265" s="154"/>
      <c r="AT265" s="154"/>
      <c r="AU265" s="152"/>
      <c r="AV265" s="154"/>
      <c r="AW265" s="154"/>
      <c r="AX265" s="152"/>
      <c r="AY265" s="154"/>
      <c r="AZ265" s="154"/>
      <c r="BA265" s="152"/>
      <c r="BB265" s="154"/>
      <c r="BC265" s="154"/>
      <c r="BD265" s="152"/>
      <c r="BE265" s="154"/>
      <c r="BF265" s="154"/>
      <c r="BG265" s="152"/>
      <c r="BH265" s="154"/>
      <c r="BI265" s="154"/>
    </row>
    <row r="266" spans="1:61">
      <c r="A266" s="450"/>
      <c r="B266" s="59"/>
      <c r="C266" s="488"/>
      <c r="D266" s="452"/>
      <c r="E266" s="459"/>
      <c r="F266" s="222"/>
      <c r="G266" s="459"/>
      <c r="H266" s="152"/>
      <c r="I266" s="221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4"/>
      <c r="U266" s="154"/>
      <c r="V266" s="154"/>
      <c r="W266" s="154"/>
      <c r="X266" s="154"/>
      <c r="Y266" s="154"/>
      <c r="Z266" s="154"/>
      <c r="AA266" s="154"/>
      <c r="AB266" s="152"/>
      <c r="AC266" s="152"/>
      <c r="AD266" s="154"/>
      <c r="AE266" s="154"/>
      <c r="AF266" s="152"/>
      <c r="AG266" s="152"/>
      <c r="AH266" s="154"/>
      <c r="AI266" s="154"/>
      <c r="AJ266" s="152"/>
      <c r="AK266" s="152"/>
      <c r="AL266" s="154"/>
      <c r="AM266" s="154"/>
      <c r="AN266" s="152"/>
      <c r="AO266" s="152"/>
      <c r="AP266" s="154"/>
      <c r="AQ266" s="154"/>
      <c r="AR266" s="152"/>
      <c r="AS266" s="154"/>
      <c r="AT266" s="154"/>
      <c r="AU266" s="152"/>
      <c r="AV266" s="154"/>
      <c r="AW266" s="154"/>
      <c r="AX266" s="152"/>
      <c r="AY266" s="154"/>
      <c r="AZ266" s="154"/>
      <c r="BA266" s="152"/>
      <c r="BB266" s="154"/>
      <c r="BC266" s="154"/>
      <c r="BD266" s="152"/>
      <c r="BE266" s="154"/>
      <c r="BF266" s="154"/>
      <c r="BG266" s="152"/>
      <c r="BH266" s="154"/>
      <c r="BI266" s="154"/>
    </row>
    <row r="267" spans="1:61">
      <c r="A267" s="459"/>
      <c r="B267" s="460"/>
      <c r="C267" s="460"/>
      <c r="D267" s="461"/>
      <c r="E267" s="221" t="str">
        <f t="shared" ref="E267:AJ267" si="117" xml:space="preserve"> E$258</f>
        <v>Export incentive for export 3 to be paid at PR24 incl. financing adjustment (2017-18 FYA CPIH deflated)</v>
      </c>
      <c r="F267" s="221">
        <f t="shared" si="117"/>
        <v>0</v>
      </c>
      <c r="G267" s="221" t="str">
        <f t="shared" si="117"/>
        <v>£m</v>
      </c>
      <c r="H267" s="221">
        <f t="shared" si="117"/>
        <v>0</v>
      </c>
      <c r="I267" s="221">
        <f t="shared" si="117"/>
        <v>0</v>
      </c>
      <c r="J267" s="221">
        <f t="shared" si="117"/>
        <v>0</v>
      </c>
      <c r="K267" s="221">
        <f t="shared" si="117"/>
        <v>0</v>
      </c>
      <c r="L267" s="221">
        <f t="shared" si="117"/>
        <v>0</v>
      </c>
      <c r="M267" s="221">
        <f t="shared" si="117"/>
        <v>0</v>
      </c>
      <c r="N267" s="221">
        <f t="shared" si="117"/>
        <v>0</v>
      </c>
      <c r="O267" s="221">
        <f t="shared" si="117"/>
        <v>0</v>
      </c>
      <c r="P267" s="221">
        <f t="shared" si="117"/>
        <v>0</v>
      </c>
      <c r="Q267" s="221">
        <f t="shared" si="117"/>
        <v>0</v>
      </c>
      <c r="R267" s="221">
        <f t="shared" si="117"/>
        <v>0</v>
      </c>
      <c r="S267" s="221">
        <f t="shared" si="117"/>
        <v>0</v>
      </c>
      <c r="T267" s="221">
        <f t="shared" si="117"/>
        <v>0</v>
      </c>
      <c r="U267" s="221">
        <f t="shared" si="117"/>
        <v>0</v>
      </c>
      <c r="V267" s="221">
        <f t="shared" si="117"/>
        <v>0</v>
      </c>
      <c r="W267" s="221">
        <f t="shared" si="117"/>
        <v>0</v>
      </c>
      <c r="X267" s="221">
        <f t="shared" si="117"/>
        <v>0</v>
      </c>
      <c r="Y267" s="221">
        <f t="shared" si="117"/>
        <v>0</v>
      </c>
      <c r="Z267" s="221">
        <f t="shared" si="117"/>
        <v>0</v>
      </c>
      <c r="AA267" s="221">
        <f t="shared" si="117"/>
        <v>0</v>
      </c>
      <c r="AB267" s="221">
        <f t="shared" si="117"/>
        <v>0</v>
      </c>
      <c r="AC267" s="221">
        <f t="shared" si="117"/>
        <v>0</v>
      </c>
      <c r="AD267" s="221">
        <f t="shared" si="117"/>
        <v>0</v>
      </c>
      <c r="AE267" s="221">
        <f t="shared" si="117"/>
        <v>0</v>
      </c>
      <c r="AF267" s="221">
        <f t="shared" si="117"/>
        <v>0</v>
      </c>
      <c r="AG267" s="221">
        <f t="shared" si="117"/>
        <v>0</v>
      </c>
      <c r="AH267" s="221">
        <f t="shared" si="117"/>
        <v>0</v>
      </c>
      <c r="AI267" s="221">
        <f t="shared" si="117"/>
        <v>0</v>
      </c>
      <c r="AJ267" s="221">
        <f t="shared" si="117"/>
        <v>0</v>
      </c>
      <c r="AK267" s="221">
        <f t="shared" ref="AK267:BI267" si="118" xml:space="preserve"> AK$258</f>
        <v>0</v>
      </c>
      <c r="AL267" s="221">
        <f t="shared" si="118"/>
        <v>0</v>
      </c>
      <c r="AM267" s="221">
        <f t="shared" si="118"/>
        <v>0</v>
      </c>
      <c r="AN267" s="221">
        <f t="shared" si="118"/>
        <v>0</v>
      </c>
      <c r="AO267" s="221">
        <f t="shared" si="118"/>
        <v>0</v>
      </c>
      <c r="AP267" s="221">
        <f t="shared" si="118"/>
        <v>0</v>
      </c>
      <c r="AQ267" s="221">
        <f t="shared" si="118"/>
        <v>0</v>
      </c>
      <c r="AR267" s="221">
        <f t="shared" si="118"/>
        <v>0</v>
      </c>
      <c r="AS267" s="221">
        <f t="shared" si="118"/>
        <v>0</v>
      </c>
      <c r="AT267" s="221">
        <f t="shared" si="118"/>
        <v>0</v>
      </c>
      <c r="AU267" s="221">
        <f t="shared" si="118"/>
        <v>0</v>
      </c>
      <c r="AV267" s="221">
        <f t="shared" si="118"/>
        <v>0</v>
      </c>
      <c r="AW267" s="221">
        <f t="shared" si="118"/>
        <v>0</v>
      </c>
      <c r="AX267" s="221">
        <f t="shared" si="118"/>
        <v>0</v>
      </c>
      <c r="AY267" s="221">
        <f t="shared" si="118"/>
        <v>0</v>
      </c>
      <c r="AZ267" s="221">
        <f t="shared" si="118"/>
        <v>0</v>
      </c>
      <c r="BA267" s="221">
        <f t="shared" si="118"/>
        <v>0</v>
      </c>
      <c r="BB267" s="221">
        <f t="shared" si="118"/>
        <v>0</v>
      </c>
      <c r="BC267" s="221">
        <f t="shared" si="118"/>
        <v>0</v>
      </c>
      <c r="BD267" s="221">
        <f t="shared" si="118"/>
        <v>0</v>
      </c>
      <c r="BE267" s="221">
        <f t="shared" si="118"/>
        <v>0</v>
      </c>
      <c r="BF267" s="221">
        <f t="shared" si="118"/>
        <v>0</v>
      </c>
      <c r="BG267" s="221">
        <f t="shared" si="118"/>
        <v>0</v>
      </c>
      <c r="BH267" s="221">
        <f t="shared" si="118"/>
        <v>0</v>
      </c>
      <c r="BI267" s="221">
        <f t="shared" si="118"/>
        <v>0</v>
      </c>
    </row>
    <row r="268" spans="1:61">
      <c r="A268" s="457"/>
      <c r="B268" s="451"/>
      <c r="C268" s="451"/>
      <c r="D268" s="458"/>
      <c r="E268" s="226" t="str">
        <f xml:space="preserve"> InpR!E$64</f>
        <v>Proportion of the incentive allocated to the water resources control for export 3</v>
      </c>
      <c r="F268" s="217">
        <f xml:space="preserve"> InpR!F$64</f>
        <v>0</v>
      </c>
      <c r="G268" s="226" t="str">
        <f xml:space="preserve"> InpR!G$64</f>
        <v>%</v>
      </c>
      <c r="H268" s="226">
        <f xml:space="preserve"> InpR!H$64</f>
        <v>0</v>
      </c>
      <c r="I268" s="226">
        <f xml:space="preserve"> InpR!I$64</f>
        <v>0</v>
      </c>
      <c r="J268" s="226">
        <f xml:space="preserve"> InpR!J$64</f>
        <v>0</v>
      </c>
      <c r="K268" s="226">
        <f xml:space="preserve"> InpR!K$64</f>
        <v>0</v>
      </c>
      <c r="L268" s="226">
        <f xml:space="preserve"> InpR!L$64</f>
        <v>0</v>
      </c>
      <c r="M268" s="226">
        <f xml:space="preserve"> InpR!M$64</f>
        <v>0</v>
      </c>
      <c r="N268" s="226">
        <f xml:space="preserve"> InpR!N$64</f>
        <v>0</v>
      </c>
      <c r="O268" s="226">
        <f xml:space="preserve"> InpR!O$64</f>
        <v>0</v>
      </c>
      <c r="P268" s="226">
        <f xml:space="preserve"> InpR!P$64</f>
        <v>0</v>
      </c>
      <c r="Q268" s="226">
        <f xml:space="preserve"> InpR!Q$64</f>
        <v>0</v>
      </c>
      <c r="R268" s="226">
        <f xml:space="preserve"> InpR!R$64</f>
        <v>0</v>
      </c>
      <c r="S268" s="226">
        <f xml:space="preserve"> InpR!S$64</f>
        <v>0</v>
      </c>
      <c r="T268" s="226">
        <f xml:space="preserve"> InpR!T$64</f>
        <v>0</v>
      </c>
      <c r="U268" s="226">
        <f xml:space="preserve"> InpR!U$64</f>
        <v>0</v>
      </c>
      <c r="V268" s="226">
        <f xml:space="preserve"> InpR!V$64</f>
        <v>0</v>
      </c>
      <c r="W268" s="226">
        <f xml:space="preserve"> InpR!W$64</f>
        <v>0</v>
      </c>
      <c r="X268" s="226">
        <f xml:space="preserve"> InpR!X$64</f>
        <v>0</v>
      </c>
      <c r="Y268" s="226">
        <f xml:space="preserve"> InpR!Y$64</f>
        <v>0</v>
      </c>
      <c r="Z268" s="226">
        <f xml:space="preserve"> InpR!Z$64</f>
        <v>0</v>
      </c>
      <c r="AA268" s="226">
        <f xml:space="preserve"> InpR!AA$64</f>
        <v>0</v>
      </c>
      <c r="AB268" s="226">
        <f xml:space="preserve"> InpR!AB$64</f>
        <v>0</v>
      </c>
      <c r="AC268" s="226">
        <f xml:space="preserve"> InpR!AC$64</f>
        <v>0</v>
      </c>
      <c r="AD268" s="226">
        <f xml:space="preserve"> InpR!AD$64</f>
        <v>0</v>
      </c>
      <c r="AE268" s="226">
        <f xml:space="preserve"> InpR!AE$64</f>
        <v>0</v>
      </c>
      <c r="AF268" s="226">
        <f xml:space="preserve"> InpR!AF$64</f>
        <v>0</v>
      </c>
      <c r="AG268" s="226">
        <f xml:space="preserve"> InpR!AG$64</f>
        <v>0</v>
      </c>
      <c r="AH268" s="226">
        <f xml:space="preserve"> InpR!AH$64</f>
        <v>0</v>
      </c>
      <c r="AI268" s="226">
        <f xml:space="preserve"> InpR!AI$64</f>
        <v>0</v>
      </c>
      <c r="AJ268" s="226">
        <f xml:space="preserve"> InpR!AJ$64</f>
        <v>0</v>
      </c>
      <c r="AK268" s="226">
        <f xml:space="preserve"> InpR!AK$64</f>
        <v>0</v>
      </c>
      <c r="AL268" s="226">
        <f xml:space="preserve"> InpR!AL$64</f>
        <v>0</v>
      </c>
      <c r="AM268" s="226">
        <f xml:space="preserve"> InpR!AM$64</f>
        <v>0</v>
      </c>
      <c r="AN268" s="226">
        <f xml:space="preserve"> InpR!AN$64</f>
        <v>0</v>
      </c>
      <c r="AO268" s="226">
        <f xml:space="preserve"> InpR!AO$64</f>
        <v>0</v>
      </c>
      <c r="AP268" s="226">
        <f xml:space="preserve"> InpR!AP$64</f>
        <v>0</v>
      </c>
      <c r="AQ268" s="226">
        <f xml:space="preserve"> InpR!AQ$64</f>
        <v>0</v>
      </c>
      <c r="AR268" s="226">
        <f xml:space="preserve"> InpR!AR$64</f>
        <v>0</v>
      </c>
      <c r="AS268" s="226">
        <f xml:space="preserve"> InpR!AS$64</f>
        <v>0</v>
      </c>
      <c r="AT268" s="226">
        <f xml:space="preserve"> InpR!AT$64</f>
        <v>0</v>
      </c>
      <c r="AU268" s="226">
        <f xml:space="preserve"> InpR!AU$64</f>
        <v>0</v>
      </c>
      <c r="AV268" s="226">
        <f xml:space="preserve"> InpR!AV$64</f>
        <v>0</v>
      </c>
      <c r="AW268" s="226">
        <f xml:space="preserve"> InpR!AW$64</f>
        <v>0</v>
      </c>
      <c r="AX268" s="226">
        <f xml:space="preserve"> InpR!AX$64</f>
        <v>0</v>
      </c>
      <c r="AY268" s="226">
        <f xml:space="preserve"> InpR!AY$64</f>
        <v>0</v>
      </c>
      <c r="AZ268" s="226">
        <f xml:space="preserve"> InpR!AZ$64</f>
        <v>0</v>
      </c>
      <c r="BA268" s="226">
        <f xml:space="preserve"> InpR!BA$64</f>
        <v>0</v>
      </c>
      <c r="BB268" s="226">
        <f xml:space="preserve"> InpR!BB$64</f>
        <v>0</v>
      </c>
      <c r="BC268" s="226">
        <f xml:space="preserve"> InpR!BC$64</f>
        <v>0</v>
      </c>
      <c r="BD268" s="226">
        <f xml:space="preserve"> InpR!BD$64</f>
        <v>0</v>
      </c>
      <c r="BE268" s="226">
        <f xml:space="preserve"> InpR!BE$64</f>
        <v>0</v>
      </c>
      <c r="BF268" s="226">
        <f xml:space="preserve"> InpR!BF$64</f>
        <v>0</v>
      </c>
      <c r="BG268" s="226">
        <f xml:space="preserve"> InpR!BG$64</f>
        <v>0</v>
      </c>
      <c r="BH268" s="226">
        <f xml:space="preserve"> InpR!BH$64</f>
        <v>0</v>
      </c>
      <c r="BI268" s="226">
        <f xml:space="preserve"> InpR!BI$64</f>
        <v>0</v>
      </c>
    </row>
    <row r="269" spans="1:61">
      <c r="A269" s="450"/>
      <c r="B269" s="451"/>
      <c r="C269" s="451"/>
      <c r="D269" s="452"/>
      <c r="E269" s="221" t="s">
        <v>281</v>
      </c>
      <c r="F269" s="152">
        <f xml:space="preserve"> F267 * F268</f>
        <v>0</v>
      </c>
      <c r="G269" s="221" t="s">
        <v>100</v>
      </c>
      <c r="H269" s="152"/>
      <c r="I269" s="221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4"/>
      <c r="U269" s="154"/>
      <c r="V269" s="154"/>
      <c r="W269" s="154"/>
      <c r="X269" s="154"/>
      <c r="Y269" s="154"/>
      <c r="Z269" s="154"/>
      <c r="AA269" s="154"/>
      <c r="AB269" s="152"/>
      <c r="AC269" s="152"/>
      <c r="AD269" s="154"/>
      <c r="AE269" s="154"/>
      <c r="AF269" s="152"/>
      <c r="AG269" s="152"/>
      <c r="AH269" s="154"/>
      <c r="AI269" s="154"/>
      <c r="AJ269" s="152"/>
      <c r="AK269" s="152"/>
      <c r="AL269" s="154"/>
      <c r="AM269" s="154"/>
      <c r="AN269" s="152"/>
      <c r="AO269" s="152"/>
      <c r="AP269" s="154"/>
      <c r="AQ269" s="154"/>
      <c r="AR269" s="152"/>
      <c r="AS269" s="154"/>
      <c r="AT269" s="154"/>
      <c r="AU269" s="152"/>
      <c r="AV269" s="154"/>
      <c r="AW269" s="154"/>
      <c r="AX269" s="152"/>
      <c r="AY269" s="154"/>
      <c r="AZ269" s="154"/>
      <c r="BA269" s="152"/>
      <c r="BB269" s="154"/>
      <c r="BC269" s="154"/>
      <c r="BD269" s="152"/>
      <c r="BE269" s="154"/>
      <c r="BF269" s="154"/>
      <c r="BG269" s="152"/>
      <c r="BH269" s="154"/>
      <c r="BI269" s="154"/>
    </row>
    <row r="270" spans="1:61">
      <c r="A270" s="450"/>
      <c r="B270" s="451"/>
      <c r="C270" s="451"/>
      <c r="D270" s="452"/>
      <c r="E270" s="221"/>
      <c r="F270" s="152"/>
      <c r="G270" s="221"/>
      <c r="H270" s="152"/>
      <c r="I270" s="221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4"/>
      <c r="U270" s="154"/>
      <c r="V270" s="154"/>
      <c r="W270" s="154"/>
      <c r="X270" s="154"/>
      <c r="Y270" s="154"/>
      <c r="Z270" s="154"/>
      <c r="AA270" s="154"/>
      <c r="AB270" s="152"/>
      <c r="AC270" s="152"/>
      <c r="AD270" s="154"/>
      <c r="AE270" s="154"/>
      <c r="AF270" s="152"/>
      <c r="AG270" s="152"/>
      <c r="AH270" s="154"/>
      <c r="AI270" s="154"/>
      <c r="AJ270" s="152"/>
      <c r="AK270" s="152"/>
      <c r="AL270" s="154"/>
      <c r="AM270" s="154"/>
      <c r="AN270" s="152"/>
      <c r="AO270" s="152"/>
      <c r="AP270" s="154"/>
      <c r="AQ270" s="154"/>
      <c r="AR270" s="152"/>
      <c r="AS270" s="154"/>
      <c r="AT270" s="154"/>
      <c r="AU270" s="152"/>
      <c r="AV270" s="154"/>
      <c r="AW270" s="154"/>
      <c r="AX270" s="152"/>
      <c r="AY270" s="154"/>
      <c r="AZ270" s="154"/>
      <c r="BA270" s="152"/>
      <c r="BB270" s="154"/>
      <c r="BC270" s="154"/>
      <c r="BD270" s="152"/>
      <c r="BE270" s="154"/>
      <c r="BF270" s="154"/>
      <c r="BG270" s="152"/>
      <c r="BH270" s="154"/>
      <c r="BI270" s="154"/>
    </row>
    <row r="271" spans="1:61">
      <c r="A271" s="459"/>
      <c r="B271" s="460"/>
      <c r="C271" s="460"/>
      <c r="D271" s="461"/>
      <c r="E271" s="221" t="str">
        <f t="shared" ref="E271:AJ271" si="119" xml:space="preserve"> E$258</f>
        <v>Export incentive for export 3 to be paid at PR24 incl. financing adjustment (2017-18 FYA CPIH deflated)</v>
      </c>
      <c r="F271" s="221">
        <f t="shared" si="119"/>
        <v>0</v>
      </c>
      <c r="G271" s="221" t="str">
        <f t="shared" si="119"/>
        <v>£m</v>
      </c>
      <c r="H271" s="221">
        <f t="shared" si="119"/>
        <v>0</v>
      </c>
      <c r="I271" s="221">
        <f t="shared" si="119"/>
        <v>0</v>
      </c>
      <c r="J271" s="221">
        <f t="shared" si="119"/>
        <v>0</v>
      </c>
      <c r="K271" s="221">
        <f t="shared" si="119"/>
        <v>0</v>
      </c>
      <c r="L271" s="221">
        <f t="shared" si="119"/>
        <v>0</v>
      </c>
      <c r="M271" s="221">
        <f t="shared" si="119"/>
        <v>0</v>
      </c>
      <c r="N271" s="221">
        <f t="shared" si="119"/>
        <v>0</v>
      </c>
      <c r="O271" s="221">
        <f t="shared" si="119"/>
        <v>0</v>
      </c>
      <c r="P271" s="221">
        <f t="shared" si="119"/>
        <v>0</v>
      </c>
      <c r="Q271" s="221">
        <f t="shared" si="119"/>
        <v>0</v>
      </c>
      <c r="R271" s="221">
        <f t="shared" si="119"/>
        <v>0</v>
      </c>
      <c r="S271" s="221">
        <f t="shared" si="119"/>
        <v>0</v>
      </c>
      <c r="T271" s="221">
        <f t="shared" si="119"/>
        <v>0</v>
      </c>
      <c r="U271" s="221">
        <f t="shared" si="119"/>
        <v>0</v>
      </c>
      <c r="V271" s="221">
        <f t="shared" si="119"/>
        <v>0</v>
      </c>
      <c r="W271" s="221">
        <f t="shared" si="119"/>
        <v>0</v>
      </c>
      <c r="X271" s="221">
        <f t="shared" si="119"/>
        <v>0</v>
      </c>
      <c r="Y271" s="221">
        <f t="shared" si="119"/>
        <v>0</v>
      </c>
      <c r="Z271" s="221">
        <f t="shared" si="119"/>
        <v>0</v>
      </c>
      <c r="AA271" s="221">
        <f t="shared" si="119"/>
        <v>0</v>
      </c>
      <c r="AB271" s="221">
        <f t="shared" si="119"/>
        <v>0</v>
      </c>
      <c r="AC271" s="221">
        <f t="shared" si="119"/>
        <v>0</v>
      </c>
      <c r="AD271" s="221">
        <f t="shared" si="119"/>
        <v>0</v>
      </c>
      <c r="AE271" s="221">
        <f t="shared" si="119"/>
        <v>0</v>
      </c>
      <c r="AF271" s="221">
        <f t="shared" si="119"/>
        <v>0</v>
      </c>
      <c r="AG271" s="221">
        <f t="shared" si="119"/>
        <v>0</v>
      </c>
      <c r="AH271" s="221">
        <f t="shared" si="119"/>
        <v>0</v>
      </c>
      <c r="AI271" s="221">
        <f t="shared" si="119"/>
        <v>0</v>
      </c>
      <c r="AJ271" s="221">
        <f t="shared" si="119"/>
        <v>0</v>
      </c>
      <c r="AK271" s="221">
        <f t="shared" ref="AK271:BI271" si="120" xml:space="preserve"> AK$258</f>
        <v>0</v>
      </c>
      <c r="AL271" s="221">
        <f t="shared" si="120"/>
        <v>0</v>
      </c>
      <c r="AM271" s="221">
        <f t="shared" si="120"/>
        <v>0</v>
      </c>
      <c r="AN271" s="221">
        <f t="shared" si="120"/>
        <v>0</v>
      </c>
      <c r="AO271" s="221">
        <f t="shared" si="120"/>
        <v>0</v>
      </c>
      <c r="AP271" s="221">
        <f t="shared" si="120"/>
        <v>0</v>
      </c>
      <c r="AQ271" s="221">
        <f t="shared" si="120"/>
        <v>0</v>
      </c>
      <c r="AR271" s="221">
        <f t="shared" si="120"/>
        <v>0</v>
      </c>
      <c r="AS271" s="221">
        <f t="shared" si="120"/>
        <v>0</v>
      </c>
      <c r="AT271" s="221">
        <f t="shared" si="120"/>
        <v>0</v>
      </c>
      <c r="AU271" s="221">
        <f t="shared" si="120"/>
        <v>0</v>
      </c>
      <c r="AV271" s="221">
        <f t="shared" si="120"/>
        <v>0</v>
      </c>
      <c r="AW271" s="221">
        <f t="shared" si="120"/>
        <v>0</v>
      </c>
      <c r="AX271" s="221">
        <f t="shared" si="120"/>
        <v>0</v>
      </c>
      <c r="AY271" s="221">
        <f t="shared" si="120"/>
        <v>0</v>
      </c>
      <c r="AZ271" s="221">
        <f t="shared" si="120"/>
        <v>0</v>
      </c>
      <c r="BA271" s="221">
        <f t="shared" si="120"/>
        <v>0</v>
      </c>
      <c r="BB271" s="221">
        <f t="shared" si="120"/>
        <v>0</v>
      </c>
      <c r="BC271" s="221">
        <f t="shared" si="120"/>
        <v>0</v>
      </c>
      <c r="BD271" s="221">
        <f t="shared" si="120"/>
        <v>0</v>
      </c>
      <c r="BE271" s="221">
        <f t="shared" si="120"/>
        <v>0</v>
      </c>
      <c r="BF271" s="221">
        <f t="shared" si="120"/>
        <v>0</v>
      </c>
      <c r="BG271" s="221">
        <f t="shared" si="120"/>
        <v>0</v>
      </c>
      <c r="BH271" s="221">
        <f t="shared" si="120"/>
        <v>0</v>
      </c>
      <c r="BI271" s="221">
        <f t="shared" si="120"/>
        <v>0</v>
      </c>
    </row>
    <row r="272" spans="1:61">
      <c r="A272" s="457"/>
      <c r="B272" s="451"/>
      <c r="C272" s="451"/>
      <c r="D272" s="458"/>
      <c r="E272" s="226" t="str">
        <f xml:space="preserve"> InpR!E$64</f>
        <v>Proportion of the incentive allocated to the water resources control for export 3</v>
      </c>
      <c r="F272" s="217">
        <f xml:space="preserve"> InpR!F$64</f>
        <v>0</v>
      </c>
      <c r="G272" s="226" t="str">
        <f xml:space="preserve"> InpR!G$64</f>
        <v>%</v>
      </c>
      <c r="H272" s="226">
        <f xml:space="preserve"> InpR!H$64</f>
        <v>0</v>
      </c>
      <c r="I272" s="226">
        <f xml:space="preserve"> InpR!I$64</f>
        <v>0</v>
      </c>
      <c r="J272" s="226">
        <f xml:space="preserve"> InpR!J$64</f>
        <v>0</v>
      </c>
      <c r="K272" s="226">
        <f xml:space="preserve"> InpR!K$64</f>
        <v>0</v>
      </c>
      <c r="L272" s="226">
        <f xml:space="preserve"> InpR!L$64</f>
        <v>0</v>
      </c>
      <c r="M272" s="226">
        <f xml:space="preserve"> InpR!M$64</f>
        <v>0</v>
      </c>
      <c r="N272" s="226">
        <f xml:space="preserve"> InpR!N$64</f>
        <v>0</v>
      </c>
      <c r="O272" s="226">
        <f xml:space="preserve"> InpR!O$64</f>
        <v>0</v>
      </c>
      <c r="P272" s="226">
        <f xml:space="preserve"> InpR!P$64</f>
        <v>0</v>
      </c>
      <c r="Q272" s="226">
        <f xml:space="preserve"> InpR!Q$64</f>
        <v>0</v>
      </c>
      <c r="R272" s="226">
        <f xml:space="preserve"> InpR!R$64</f>
        <v>0</v>
      </c>
      <c r="S272" s="226">
        <f xml:space="preserve"> InpR!S$64</f>
        <v>0</v>
      </c>
      <c r="T272" s="226">
        <f xml:space="preserve"> InpR!T$64</f>
        <v>0</v>
      </c>
      <c r="U272" s="226">
        <f xml:space="preserve"> InpR!U$64</f>
        <v>0</v>
      </c>
      <c r="V272" s="226">
        <f xml:space="preserve"> InpR!V$64</f>
        <v>0</v>
      </c>
      <c r="W272" s="226">
        <f xml:space="preserve"> InpR!W$64</f>
        <v>0</v>
      </c>
      <c r="X272" s="226">
        <f xml:space="preserve"> InpR!X$64</f>
        <v>0</v>
      </c>
      <c r="Y272" s="226">
        <f xml:space="preserve"> InpR!Y$64</f>
        <v>0</v>
      </c>
      <c r="Z272" s="226">
        <f xml:space="preserve"> InpR!Z$64</f>
        <v>0</v>
      </c>
      <c r="AA272" s="226">
        <f xml:space="preserve"> InpR!AA$64</f>
        <v>0</v>
      </c>
      <c r="AB272" s="226">
        <f xml:space="preserve"> InpR!AB$64</f>
        <v>0</v>
      </c>
      <c r="AC272" s="226">
        <f xml:space="preserve"> InpR!AC$64</f>
        <v>0</v>
      </c>
      <c r="AD272" s="226">
        <f xml:space="preserve"> InpR!AD$64</f>
        <v>0</v>
      </c>
      <c r="AE272" s="226">
        <f xml:space="preserve"> InpR!AE$64</f>
        <v>0</v>
      </c>
      <c r="AF272" s="226">
        <f xml:space="preserve"> InpR!AF$64</f>
        <v>0</v>
      </c>
      <c r="AG272" s="226">
        <f xml:space="preserve"> InpR!AG$64</f>
        <v>0</v>
      </c>
      <c r="AH272" s="226">
        <f xml:space="preserve"> InpR!AH$64</f>
        <v>0</v>
      </c>
      <c r="AI272" s="226">
        <f xml:space="preserve"> InpR!AI$64</f>
        <v>0</v>
      </c>
      <c r="AJ272" s="226">
        <f xml:space="preserve"> InpR!AJ$64</f>
        <v>0</v>
      </c>
      <c r="AK272" s="226">
        <f xml:space="preserve"> InpR!AK$64</f>
        <v>0</v>
      </c>
      <c r="AL272" s="226">
        <f xml:space="preserve"> InpR!AL$64</f>
        <v>0</v>
      </c>
      <c r="AM272" s="226">
        <f xml:space="preserve"> InpR!AM$64</f>
        <v>0</v>
      </c>
      <c r="AN272" s="226">
        <f xml:space="preserve"> InpR!AN$64</f>
        <v>0</v>
      </c>
      <c r="AO272" s="226">
        <f xml:space="preserve"> InpR!AO$64</f>
        <v>0</v>
      </c>
      <c r="AP272" s="226">
        <f xml:space="preserve"> InpR!AP$64</f>
        <v>0</v>
      </c>
      <c r="AQ272" s="226">
        <f xml:space="preserve"> InpR!AQ$64</f>
        <v>0</v>
      </c>
      <c r="AR272" s="226">
        <f xml:space="preserve"> InpR!AR$64</f>
        <v>0</v>
      </c>
      <c r="AS272" s="226">
        <f xml:space="preserve"> InpR!AS$64</f>
        <v>0</v>
      </c>
      <c r="AT272" s="226">
        <f xml:space="preserve"> InpR!AT$64</f>
        <v>0</v>
      </c>
      <c r="AU272" s="226">
        <f xml:space="preserve"> InpR!AU$64</f>
        <v>0</v>
      </c>
      <c r="AV272" s="226">
        <f xml:space="preserve"> InpR!AV$64</f>
        <v>0</v>
      </c>
      <c r="AW272" s="226">
        <f xml:space="preserve"> InpR!AW$64</f>
        <v>0</v>
      </c>
      <c r="AX272" s="226">
        <f xml:space="preserve"> InpR!AX$64</f>
        <v>0</v>
      </c>
      <c r="AY272" s="226">
        <f xml:space="preserve"> InpR!AY$64</f>
        <v>0</v>
      </c>
      <c r="AZ272" s="226">
        <f xml:space="preserve"> InpR!AZ$64</f>
        <v>0</v>
      </c>
      <c r="BA272" s="226">
        <f xml:space="preserve"> InpR!BA$64</f>
        <v>0</v>
      </c>
      <c r="BB272" s="226">
        <f xml:space="preserve"> InpR!BB$64</f>
        <v>0</v>
      </c>
      <c r="BC272" s="226">
        <f xml:space="preserve"> InpR!BC$64</f>
        <v>0</v>
      </c>
      <c r="BD272" s="226">
        <f xml:space="preserve"> InpR!BD$64</f>
        <v>0</v>
      </c>
      <c r="BE272" s="226">
        <f xml:space="preserve"> InpR!BE$64</f>
        <v>0</v>
      </c>
      <c r="BF272" s="226">
        <f xml:space="preserve"> InpR!BF$64</f>
        <v>0</v>
      </c>
      <c r="BG272" s="226">
        <f xml:space="preserve"> InpR!BG$64</f>
        <v>0</v>
      </c>
      <c r="BH272" s="226">
        <f xml:space="preserve"> InpR!BH$64</f>
        <v>0</v>
      </c>
      <c r="BI272" s="226">
        <f xml:space="preserve"> InpR!BI$64</f>
        <v>0</v>
      </c>
    </row>
    <row r="273" spans="1:61">
      <c r="A273" s="450"/>
      <c r="B273" s="451"/>
      <c r="C273" s="451"/>
      <c r="D273" s="452"/>
      <c r="E273" s="221" t="s">
        <v>282</v>
      </c>
      <c r="F273" s="152">
        <f xml:space="preserve"> F271 * ( 1 - F272 )</f>
        <v>0</v>
      </c>
      <c r="G273" s="221" t="s">
        <v>100</v>
      </c>
      <c r="H273" s="152"/>
      <c r="I273" s="221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4"/>
      <c r="U273" s="154"/>
      <c r="V273" s="154"/>
      <c r="W273" s="154"/>
      <c r="X273" s="154"/>
      <c r="Y273" s="154"/>
      <c r="Z273" s="154"/>
      <c r="AA273" s="154"/>
      <c r="AB273" s="152"/>
      <c r="AC273" s="152"/>
      <c r="AD273" s="154"/>
      <c r="AE273" s="154"/>
      <c r="AF273" s="152"/>
      <c r="AG273" s="152"/>
      <c r="AH273" s="154"/>
      <c r="AI273" s="154"/>
      <c r="AJ273" s="152"/>
      <c r="AK273" s="152"/>
      <c r="AL273" s="154"/>
      <c r="AM273" s="154"/>
      <c r="AN273" s="152"/>
      <c r="AO273" s="152"/>
      <c r="AP273" s="154"/>
      <c r="AQ273" s="154"/>
      <c r="AR273" s="152"/>
      <c r="AS273" s="154"/>
      <c r="AT273" s="154"/>
      <c r="AU273" s="152"/>
      <c r="AV273" s="154"/>
      <c r="AW273" s="154"/>
      <c r="AX273" s="152"/>
      <c r="AY273" s="154"/>
      <c r="AZ273" s="154"/>
      <c r="BA273" s="152"/>
      <c r="BB273" s="154"/>
      <c r="BC273" s="154"/>
      <c r="BD273" s="152"/>
      <c r="BE273" s="154"/>
      <c r="BF273" s="154"/>
      <c r="BG273" s="152"/>
      <c r="BH273" s="154"/>
      <c r="BI273" s="154"/>
    </row>
    <row r="274" spans="1:61">
      <c r="A274" s="450"/>
      <c r="B274" s="451"/>
      <c r="C274" s="451"/>
      <c r="D274" s="452"/>
      <c r="E274" s="221"/>
      <c r="F274" s="152"/>
      <c r="G274" s="221"/>
      <c r="H274" s="152"/>
      <c r="I274" s="221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4"/>
      <c r="U274" s="154"/>
      <c r="V274" s="154"/>
      <c r="W274" s="154"/>
      <c r="X274" s="154"/>
      <c r="Y274" s="154"/>
      <c r="Z274" s="154"/>
      <c r="AA274" s="154"/>
      <c r="AB274" s="152"/>
      <c r="AC274" s="152"/>
      <c r="AD274" s="154"/>
      <c r="AE274" s="154"/>
      <c r="AF274" s="152"/>
      <c r="AG274" s="152"/>
      <c r="AH274" s="154"/>
      <c r="AI274" s="154"/>
      <c r="AJ274" s="152"/>
      <c r="AK274" s="152"/>
      <c r="AL274" s="154"/>
      <c r="AM274" s="154"/>
      <c r="AN274" s="152"/>
      <c r="AO274" s="152"/>
      <c r="AP274" s="154"/>
      <c r="AQ274" s="154"/>
      <c r="AR274" s="152"/>
      <c r="AS274" s="154"/>
      <c r="AT274" s="154"/>
      <c r="AU274" s="152"/>
      <c r="AV274" s="154"/>
      <c r="AW274" s="154"/>
      <c r="AX274" s="152"/>
      <c r="AY274" s="154"/>
      <c r="AZ274" s="154"/>
      <c r="BA274" s="152"/>
      <c r="BB274" s="154"/>
      <c r="BC274" s="154"/>
      <c r="BD274" s="152"/>
      <c r="BE274" s="154"/>
      <c r="BF274" s="154"/>
      <c r="BG274" s="152"/>
      <c r="BH274" s="154"/>
      <c r="BI274" s="154"/>
    </row>
    <row r="275" spans="1:61">
      <c r="A275" s="450"/>
      <c r="B275" s="451"/>
      <c r="C275" s="451"/>
      <c r="D275" s="452"/>
      <c r="E275" s="221" t="str">
        <f t="shared" ref="E275:AJ275" si="121" xml:space="preserve"> E$263</f>
        <v>Export incentive for export 3 to be paid after PR24 incl. financing adjustment (2017-18 FYA CPIH deflated)</v>
      </c>
      <c r="F275" s="221">
        <f t="shared" si="121"/>
        <v>0</v>
      </c>
      <c r="G275" s="221" t="str">
        <f t="shared" si="121"/>
        <v>£m</v>
      </c>
      <c r="H275" s="221">
        <f t="shared" si="121"/>
        <v>0</v>
      </c>
      <c r="I275" s="221">
        <f t="shared" si="121"/>
        <v>0</v>
      </c>
      <c r="J275" s="221">
        <f t="shared" si="121"/>
        <v>0</v>
      </c>
      <c r="K275" s="221">
        <f t="shared" si="121"/>
        <v>0</v>
      </c>
      <c r="L275" s="221">
        <f t="shared" si="121"/>
        <v>0</v>
      </c>
      <c r="M275" s="221">
        <f t="shared" si="121"/>
        <v>0</v>
      </c>
      <c r="N275" s="221">
        <f t="shared" si="121"/>
        <v>0</v>
      </c>
      <c r="O275" s="221">
        <f t="shared" si="121"/>
        <v>0</v>
      </c>
      <c r="P275" s="221">
        <f t="shared" si="121"/>
        <v>0</v>
      </c>
      <c r="Q275" s="221">
        <f t="shared" si="121"/>
        <v>0</v>
      </c>
      <c r="R275" s="221">
        <f t="shared" si="121"/>
        <v>0</v>
      </c>
      <c r="S275" s="221">
        <f t="shared" si="121"/>
        <v>0</v>
      </c>
      <c r="T275" s="221">
        <f t="shared" si="121"/>
        <v>0</v>
      </c>
      <c r="U275" s="221">
        <f t="shared" si="121"/>
        <v>0</v>
      </c>
      <c r="V275" s="221">
        <f t="shared" si="121"/>
        <v>0</v>
      </c>
      <c r="W275" s="221">
        <f t="shared" si="121"/>
        <v>0</v>
      </c>
      <c r="X275" s="221">
        <f t="shared" si="121"/>
        <v>0</v>
      </c>
      <c r="Y275" s="221">
        <f t="shared" si="121"/>
        <v>0</v>
      </c>
      <c r="Z275" s="221">
        <f t="shared" si="121"/>
        <v>0</v>
      </c>
      <c r="AA275" s="221">
        <f t="shared" si="121"/>
        <v>0</v>
      </c>
      <c r="AB275" s="221">
        <f t="shared" si="121"/>
        <v>0</v>
      </c>
      <c r="AC275" s="221">
        <f t="shared" si="121"/>
        <v>0</v>
      </c>
      <c r="AD275" s="221">
        <f t="shared" si="121"/>
        <v>0</v>
      </c>
      <c r="AE275" s="221">
        <f t="shared" si="121"/>
        <v>0</v>
      </c>
      <c r="AF275" s="221">
        <f t="shared" si="121"/>
        <v>0</v>
      </c>
      <c r="AG275" s="221">
        <f t="shared" si="121"/>
        <v>0</v>
      </c>
      <c r="AH275" s="221">
        <f t="shared" si="121"/>
        <v>0</v>
      </c>
      <c r="AI275" s="221">
        <f t="shared" si="121"/>
        <v>0</v>
      </c>
      <c r="AJ275" s="221">
        <f t="shared" si="121"/>
        <v>0</v>
      </c>
      <c r="AK275" s="221">
        <f t="shared" ref="AK275:BI275" si="122" xml:space="preserve"> AK$263</f>
        <v>0</v>
      </c>
      <c r="AL275" s="221">
        <f t="shared" si="122"/>
        <v>0</v>
      </c>
      <c r="AM275" s="221">
        <f t="shared" si="122"/>
        <v>0</v>
      </c>
      <c r="AN275" s="221">
        <f t="shared" si="122"/>
        <v>0</v>
      </c>
      <c r="AO275" s="221">
        <f t="shared" si="122"/>
        <v>0</v>
      </c>
      <c r="AP275" s="221">
        <f t="shared" si="122"/>
        <v>0</v>
      </c>
      <c r="AQ275" s="221">
        <f t="shared" si="122"/>
        <v>0</v>
      </c>
      <c r="AR275" s="221">
        <f t="shared" si="122"/>
        <v>0</v>
      </c>
      <c r="AS275" s="221">
        <f t="shared" si="122"/>
        <v>0</v>
      </c>
      <c r="AT275" s="221">
        <f t="shared" si="122"/>
        <v>0</v>
      </c>
      <c r="AU275" s="221">
        <f t="shared" si="122"/>
        <v>0</v>
      </c>
      <c r="AV275" s="221">
        <f t="shared" si="122"/>
        <v>0</v>
      </c>
      <c r="AW275" s="221">
        <f t="shared" si="122"/>
        <v>0</v>
      </c>
      <c r="AX275" s="221">
        <f t="shared" si="122"/>
        <v>0</v>
      </c>
      <c r="AY275" s="221">
        <f t="shared" si="122"/>
        <v>0</v>
      </c>
      <c r="AZ275" s="221">
        <f t="shared" si="122"/>
        <v>0</v>
      </c>
      <c r="BA275" s="221">
        <f t="shared" si="122"/>
        <v>0</v>
      </c>
      <c r="BB275" s="221">
        <f t="shared" si="122"/>
        <v>0</v>
      </c>
      <c r="BC275" s="221">
        <f t="shared" si="122"/>
        <v>0</v>
      </c>
      <c r="BD275" s="221">
        <f t="shared" si="122"/>
        <v>0</v>
      </c>
      <c r="BE275" s="221">
        <f t="shared" si="122"/>
        <v>0</v>
      </c>
      <c r="BF275" s="221">
        <f t="shared" si="122"/>
        <v>0</v>
      </c>
      <c r="BG275" s="221">
        <f t="shared" si="122"/>
        <v>0</v>
      </c>
      <c r="BH275" s="221">
        <f t="shared" si="122"/>
        <v>0</v>
      </c>
      <c r="BI275" s="221">
        <f t="shared" si="122"/>
        <v>0</v>
      </c>
    </row>
    <row r="276" spans="1:61">
      <c r="A276" s="457"/>
      <c r="B276" s="451"/>
      <c r="C276" s="451"/>
      <c r="D276" s="458"/>
      <c r="E276" s="226" t="str">
        <f xml:space="preserve"> InpR!E$64</f>
        <v>Proportion of the incentive allocated to the water resources control for export 3</v>
      </c>
      <c r="F276" s="217">
        <f xml:space="preserve"> InpR!F$64</f>
        <v>0</v>
      </c>
      <c r="G276" s="226" t="str">
        <f xml:space="preserve"> InpR!G$64</f>
        <v>%</v>
      </c>
      <c r="H276" s="226">
        <f xml:space="preserve"> InpR!H$64</f>
        <v>0</v>
      </c>
      <c r="I276" s="226">
        <f xml:space="preserve"> InpR!I$64</f>
        <v>0</v>
      </c>
      <c r="J276" s="226">
        <f xml:space="preserve"> InpR!J$64</f>
        <v>0</v>
      </c>
      <c r="K276" s="226">
        <f xml:space="preserve"> InpR!K$64</f>
        <v>0</v>
      </c>
      <c r="L276" s="226">
        <f xml:space="preserve"> InpR!L$64</f>
        <v>0</v>
      </c>
      <c r="M276" s="226">
        <f xml:space="preserve"> InpR!M$64</f>
        <v>0</v>
      </c>
      <c r="N276" s="226">
        <f xml:space="preserve"> InpR!N$64</f>
        <v>0</v>
      </c>
      <c r="O276" s="226">
        <f xml:space="preserve"> InpR!O$64</f>
        <v>0</v>
      </c>
      <c r="P276" s="226">
        <f xml:space="preserve"> InpR!P$64</f>
        <v>0</v>
      </c>
      <c r="Q276" s="226">
        <f xml:space="preserve"> InpR!Q$64</f>
        <v>0</v>
      </c>
      <c r="R276" s="226">
        <f xml:space="preserve"> InpR!R$64</f>
        <v>0</v>
      </c>
      <c r="S276" s="226">
        <f xml:space="preserve"> InpR!S$64</f>
        <v>0</v>
      </c>
      <c r="T276" s="226">
        <f xml:space="preserve"> InpR!T$64</f>
        <v>0</v>
      </c>
      <c r="U276" s="226">
        <f xml:space="preserve"> InpR!U$64</f>
        <v>0</v>
      </c>
      <c r="V276" s="226">
        <f xml:space="preserve"> InpR!V$64</f>
        <v>0</v>
      </c>
      <c r="W276" s="226">
        <f xml:space="preserve"> InpR!W$64</f>
        <v>0</v>
      </c>
      <c r="X276" s="226">
        <f xml:space="preserve"> InpR!X$64</f>
        <v>0</v>
      </c>
      <c r="Y276" s="226">
        <f xml:space="preserve"> InpR!Y$64</f>
        <v>0</v>
      </c>
      <c r="Z276" s="226">
        <f xml:space="preserve"> InpR!Z$64</f>
        <v>0</v>
      </c>
      <c r="AA276" s="226">
        <f xml:space="preserve"> InpR!AA$64</f>
        <v>0</v>
      </c>
      <c r="AB276" s="226">
        <f xml:space="preserve"> InpR!AB$64</f>
        <v>0</v>
      </c>
      <c r="AC276" s="226">
        <f xml:space="preserve"> InpR!AC$64</f>
        <v>0</v>
      </c>
      <c r="AD276" s="226">
        <f xml:space="preserve"> InpR!AD$64</f>
        <v>0</v>
      </c>
      <c r="AE276" s="226">
        <f xml:space="preserve"> InpR!AE$64</f>
        <v>0</v>
      </c>
      <c r="AF276" s="226">
        <f xml:space="preserve"> InpR!AF$64</f>
        <v>0</v>
      </c>
      <c r="AG276" s="226">
        <f xml:space="preserve"> InpR!AG$64</f>
        <v>0</v>
      </c>
      <c r="AH276" s="226">
        <f xml:space="preserve"> InpR!AH$64</f>
        <v>0</v>
      </c>
      <c r="AI276" s="226">
        <f xml:space="preserve"> InpR!AI$64</f>
        <v>0</v>
      </c>
      <c r="AJ276" s="226">
        <f xml:space="preserve"> InpR!AJ$64</f>
        <v>0</v>
      </c>
      <c r="AK276" s="226">
        <f xml:space="preserve"> InpR!AK$64</f>
        <v>0</v>
      </c>
      <c r="AL276" s="226">
        <f xml:space="preserve"> InpR!AL$64</f>
        <v>0</v>
      </c>
      <c r="AM276" s="226">
        <f xml:space="preserve"> InpR!AM$64</f>
        <v>0</v>
      </c>
      <c r="AN276" s="226">
        <f xml:space="preserve"> InpR!AN$64</f>
        <v>0</v>
      </c>
      <c r="AO276" s="226">
        <f xml:space="preserve"> InpR!AO$64</f>
        <v>0</v>
      </c>
      <c r="AP276" s="226">
        <f xml:space="preserve"> InpR!AP$64</f>
        <v>0</v>
      </c>
      <c r="AQ276" s="226">
        <f xml:space="preserve"> InpR!AQ$64</f>
        <v>0</v>
      </c>
      <c r="AR276" s="226">
        <f xml:space="preserve"> InpR!AR$64</f>
        <v>0</v>
      </c>
      <c r="AS276" s="226">
        <f xml:space="preserve"> InpR!AS$64</f>
        <v>0</v>
      </c>
      <c r="AT276" s="226">
        <f xml:space="preserve"> InpR!AT$64</f>
        <v>0</v>
      </c>
      <c r="AU276" s="226">
        <f xml:space="preserve"> InpR!AU$64</f>
        <v>0</v>
      </c>
      <c r="AV276" s="226">
        <f xml:space="preserve"> InpR!AV$64</f>
        <v>0</v>
      </c>
      <c r="AW276" s="226">
        <f xml:space="preserve"> InpR!AW$64</f>
        <v>0</v>
      </c>
      <c r="AX276" s="226">
        <f xml:space="preserve"> InpR!AX$64</f>
        <v>0</v>
      </c>
      <c r="AY276" s="226">
        <f xml:space="preserve"> InpR!AY$64</f>
        <v>0</v>
      </c>
      <c r="AZ276" s="226">
        <f xml:space="preserve"> InpR!AZ$64</f>
        <v>0</v>
      </c>
      <c r="BA276" s="226">
        <f xml:space="preserve"> InpR!BA$64</f>
        <v>0</v>
      </c>
      <c r="BB276" s="226">
        <f xml:space="preserve"> InpR!BB$64</f>
        <v>0</v>
      </c>
      <c r="BC276" s="226">
        <f xml:space="preserve"> InpR!BC$64</f>
        <v>0</v>
      </c>
      <c r="BD276" s="226">
        <f xml:space="preserve"> InpR!BD$64</f>
        <v>0</v>
      </c>
      <c r="BE276" s="226">
        <f xml:space="preserve"> InpR!BE$64</f>
        <v>0</v>
      </c>
      <c r="BF276" s="226">
        <f xml:space="preserve"> InpR!BF$64</f>
        <v>0</v>
      </c>
      <c r="BG276" s="226">
        <f xml:space="preserve"> InpR!BG$64</f>
        <v>0</v>
      </c>
      <c r="BH276" s="226">
        <f xml:space="preserve"> InpR!BH$64</f>
        <v>0</v>
      </c>
      <c r="BI276" s="226">
        <f xml:space="preserve"> InpR!BI$64</f>
        <v>0</v>
      </c>
    </row>
    <row r="277" spans="1:61">
      <c r="A277" s="457"/>
      <c r="B277" s="451"/>
      <c r="C277" s="451"/>
      <c r="D277" s="458"/>
      <c r="E277" s="221" t="s">
        <v>283</v>
      </c>
      <c r="F277" s="152">
        <f xml:space="preserve"> F275 * F276</f>
        <v>0</v>
      </c>
      <c r="G277" s="221" t="s">
        <v>100</v>
      </c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  <c r="V277" s="226"/>
      <c r="W277" s="226"/>
      <c r="X277" s="226"/>
      <c r="Y277" s="226"/>
      <c r="Z277" s="226"/>
      <c r="AA277" s="226"/>
      <c r="AB277" s="226"/>
      <c r="AC277" s="226"/>
      <c r="AD277" s="226"/>
      <c r="AE277" s="226"/>
      <c r="AF277" s="226"/>
      <c r="AG277" s="226"/>
      <c r="AH277" s="226"/>
      <c r="AI277" s="226"/>
      <c r="AJ277" s="226"/>
      <c r="AK277" s="226"/>
      <c r="AL277" s="226"/>
      <c r="AM277" s="226"/>
      <c r="AN277" s="226"/>
      <c r="AO277" s="226"/>
      <c r="AP277" s="226"/>
      <c r="AQ277" s="226"/>
      <c r="AR277" s="226"/>
      <c r="AS277" s="226"/>
      <c r="AT277" s="226"/>
      <c r="AU277" s="226"/>
      <c r="AV277" s="226"/>
      <c r="AW277" s="226"/>
      <c r="AX277" s="226"/>
      <c r="AY277" s="226"/>
      <c r="AZ277" s="226"/>
      <c r="BA277" s="226"/>
      <c r="BB277" s="226"/>
      <c r="BC277" s="226"/>
      <c r="BD277" s="226"/>
      <c r="BE277" s="226"/>
      <c r="BF277" s="226"/>
      <c r="BG277" s="226"/>
      <c r="BH277" s="226"/>
      <c r="BI277" s="226"/>
    </row>
    <row r="278" spans="1:61">
      <c r="A278" s="457"/>
      <c r="B278" s="451"/>
      <c r="C278" s="451"/>
      <c r="D278" s="458"/>
      <c r="E278" s="226"/>
      <c r="F278" s="217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6"/>
      <c r="AA278" s="226"/>
      <c r="AB278" s="226"/>
      <c r="AC278" s="226"/>
      <c r="AD278" s="226"/>
      <c r="AE278" s="226"/>
      <c r="AF278" s="226"/>
      <c r="AG278" s="226"/>
      <c r="AH278" s="226"/>
      <c r="AI278" s="226"/>
      <c r="AJ278" s="226"/>
      <c r="AK278" s="226"/>
      <c r="AL278" s="226"/>
      <c r="AM278" s="226"/>
      <c r="AN278" s="226"/>
      <c r="AO278" s="226"/>
      <c r="AP278" s="226"/>
      <c r="AQ278" s="226"/>
      <c r="AR278" s="226"/>
      <c r="AS278" s="226"/>
      <c r="AT278" s="226"/>
      <c r="AU278" s="226"/>
      <c r="AV278" s="226"/>
      <c r="AW278" s="226"/>
      <c r="AX278" s="226"/>
      <c r="AY278" s="226"/>
      <c r="AZ278" s="226"/>
      <c r="BA278" s="226"/>
      <c r="BB278" s="226"/>
      <c r="BC278" s="226"/>
      <c r="BD278" s="226"/>
      <c r="BE278" s="226"/>
      <c r="BF278" s="226"/>
      <c r="BG278" s="226"/>
      <c r="BH278" s="226"/>
      <c r="BI278" s="226"/>
    </row>
    <row r="279" spans="1:61">
      <c r="A279" s="450"/>
      <c r="B279" s="451"/>
      <c r="C279" s="451"/>
      <c r="D279" s="452"/>
      <c r="E279" s="221" t="str">
        <f t="shared" ref="E279:AJ279" si="123" xml:space="preserve"> E$263</f>
        <v>Export incentive for export 3 to be paid after PR24 incl. financing adjustment (2017-18 FYA CPIH deflated)</v>
      </c>
      <c r="F279" s="221">
        <f t="shared" si="123"/>
        <v>0</v>
      </c>
      <c r="G279" s="221" t="str">
        <f t="shared" si="123"/>
        <v>£m</v>
      </c>
      <c r="H279" s="221">
        <f t="shared" si="123"/>
        <v>0</v>
      </c>
      <c r="I279" s="221">
        <f t="shared" si="123"/>
        <v>0</v>
      </c>
      <c r="J279" s="221">
        <f t="shared" si="123"/>
        <v>0</v>
      </c>
      <c r="K279" s="221">
        <f t="shared" si="123"/>
        <v>0</v>
      </c>
      <c r="L279" s="221">
        <f t="shared" si="123"/>
        <v>0</v>
      </c>
      <c r="M279" s="221">
        <f t="shared" si="123"/>
        <v>0</v>
      </c>
      <c r="N279" s="221">
        <f t="shared" si="123"/>
        <v>0</v>
      </c>
      <c r="O279" s="221">
        <f t="shared" si="123"/>
        <v>0</v>
      </c>
      <c r="P279" s="221">
        <f t="shared" si="123"/>
        <v>0</v>
      </c>
      <c r="Q279" s="221">
        <f t="shared" si="123"/>
        <v>0</v>
      </c>
      <c r="R279" s="221">
        <f t="shared" si="123"/>
        <v>0</v>
      </c>
      <c r="S279" s="221">
        <f t="shared" si="123"/>
        <v>0</v>
      </c>
      <c r="T279" s="221">
        <f t="shared" si="123"/>
        <v>0</v>
      </c>
      <c r="U279" s="221">
        <f t="shared" si="123"/>
        <v>0</v>
      </c>
      <c r="V279" s="221">
        <f t="shared" si="123"/>
        <v>0</v>
      </c>
      <c r="W279" s="221">
        <f t="shared" si="123"/>
        <v>0</v>
      </c>
      <c r="X279" s="221">
        <f t="shared" si="123"/>
        <v>0</v>
      </c>
      <c r="Y279" s="221">
        <f t="shared" si="123"/>
        <v>0</v>
      </c>
      <c r="Z279" s="221">
        <f t="shared" si="123"/>
        <v>0</v>
      </c>
      <c r="AA279" s="221">
        <f t="shared" si="123"/>
        <v>0</v>
      </c>
      <c r="AB279" s="221">
        <f t="shared" si="123"/>
        <v>0</v>
      </c>
      <c r="AC279" s="221">
        <f t="shared" si="123"/>
        <v>0</v>
      </c>
      <c r="AD279" s="221">
        <f t="shared" si="123"/>
        <v>0</v>
      </c>
      <c r="AE279" s="221">
        <f t="shared" si="123"/>
        <v>0</v>
      </c>
      <c r="AF279" s="221">
        <f t="shared" si="123"/>
        <v>0</v>
      </c>
      <c r="AG279" s="221">
        <f t="shared" si="123"/>
        <v>0</v>
      </c>
      <c r="AH279" s="221">
        <f t="shared" si="123"/>
        <v>0</v>
      </c>
      <c r="AI279" s="221">
        <f t="shared" si="123"/>
        <v>0</v>
      </c>
      <c r="AJ279" s="221">
        <f t="shared" si="123"/>
        <v>0</v>
      </c>
      <c r="AK279" s="221">
        <f t="shared" ref="AK279:BI279" si="124" xml:space="preserve"> AK$263</f>
        <v>0</v>
      </c>
      <c r="AL279" s="221">
        <f t="shared" si="124"/>
        <v>0</v>
      </c>
      <c r="AM279" s="221">
        <f t="shared" si="124"/>
        <v>0</v>
      </c>
      <c r="AN279" s="221">
        <f t="shared" si="124"/>
        <v>0</v>
      </c>
      <c r="AO279" s="221">
        <f t="shared" si="124"/>
        <v>0</v>
      </c>
      <c r="AP279" s="221">
        <f t="shared" si="124"/>
        <v>0</v>
      </c>
      <c r="AQ279" s="221">
        <f t="shared" si="124"/>
        <v>0</v>
      </c>
      <c r="AR279" s="221">
        <f t="shared" si="124"/>
        <v>0</v>
      </c>
      <c r="AS279" s="221">
        <f t="shared" si="124"/>
        <v>0</v>
      </c>
      <c r="AT279" s="221">
        <f t="shared" si="124"/>
        <v>0</v>
      </c>
      <c r="AU279" s="221">
        <f t="shared" si="124"/>
        <v>0</v>
      </c>
      <c r="AV279" s="221">
        <f t="shared" si="124"/>
        <v>0</v>
      </c>
      <c r="AW279" s="221">
        <f t="shared" si="124"/>
        <v>0</v>
      </c>
      <c r="AX279" s="221">
        <f t="shared" si="124"/>
        <v>0</v>
      </c>
      <c r="AY279" s="221">
        <f t="shared" si="124"/>
        <v>0</v>
      </c>
      <c r="AZ279" s="221">
        <f t="shared" si="124"/>
        <v>0</v>
      </c>
      <c r="BA279" s="221">
        <f t="shared" si="124"/>
        <v>0</v>
      </c>
      <c r="BB279" s="221">
        <f t="shared" si="124"/>
        <v>0</v>
      </c>
      <c r="BC279" s="221">
        <f t="shared" si="124"/>
        <v>0</v>
      </c>
      <c r="BD279" s="221">
        <f t="shared" si="124"/>
        <v>0</v>
      </c>
      <c r="BE279" s="221">
        <f t="shared" si="124"/>
        <v>0</v>
      </c>
      <c r="BF279" s="221">
        <f t="shared" si="124"/>
        <v>0</v>
      </c>
      <c r="BG279" s="221">
        <f t="shared" si="124"/>
        <v>0</v>
      </c>
      <c r="BH279" s="221">
        <f t="shared" si="124"/>
        <v>0</v>
      </c>
      <c r="BI279" s="221">
        <f t="shared" si="124"/>
        <v>0</v>
      </c>
    </row>
    <row r="280" spans="1:61">
      <c r="A280" s="457"/>
      <c r="B280" s="451"/>
      <c r="C280" s="451"/>
      <c r="D280" s="458"/>
      <c r="E280" s="226" t="str">
        <f xml:space="preserve"> InpR!E$64</f>
        <v>Proportion of the incentive allocated to the water resources control for export 3</v>
      </c>
      <c r="F280" s="217">
        <f xml:space="preserve"> InpR!F$64</f>
        <v>0</v>
      </c>
      <c r="G280" s="226" t="str">
        <f xml:space="preserve"> InpR!G$64</f>
        <v>%</v>
      </c>
      <c r="H280" s="226">
        <f xml:space="preserve"> InpR!H$64</f>
        <v>0</v>
      </c>
      <c r="I280" s="226">
        <f xml:space="preserve"> InpR!I$64</f>
        <v>0</v>
      </c>
      <c r="J280" s="226">
        <f xml:space="preserve"> InpR!J$64</f>
        <v>0</v>
      </c>
      <c r="K280" s="226">
        <f xml:space="preserve"> InpR!K$64</f>
        <v>0</v>
      </c>
      <c r="L280" s="226">
        <f xml:space="preserve"> InpR!L$64</f>
        <v>0</v>
      </c>
      <c r="M280" s="226">
        <f xml:space="preserve"> InpR!M$64</f>
        <v>0</v>
      </c>
      <c r="N280" s="226">
        <f xml:space="preserve"> InpR!N$64</f>
        <v>0</v>
      </c>
      <c r="O280" s="226">
        <f xml:space="preserve"> InpR!O$64</f>
        <v>0</v>
      </c>
      <c r="P280" s="226">
        <f xml:space="preserve"> InpR!P$64</f>
        <v>0</v>
      </c>
      <c r="Q280" s="226">
        <f xml:space="preserve"> InpR!Q$64</f>
        <v>0</v>
      </c>
      <c r="R280" s="226">
        <f xml:space="preserve"> InpR!R$64</f>
        <v>0</v>
      </c>
      <c r="S280" s="226">
        <f xml:space="preserve"> InpR!S$64</f>
        <v>0</v>
      </c>
      <c r="T280" s="226">
        <f xml:space="preserve"> InpR!T$64</f>
        <v>0</v>
      </c>
      <c r="U280" s="226">
        <f xml:space="preserve"> InpR!U$64</f>
        <v>0</v>
      </c>
      <c r="V280" s="226">
        <f xml:space="preserve"> InpR!V$64</f>
        <v>0</v>
      </c>
      <c r="W280" s="226">
        <f xml:space="preserve"> InpR!W$64</f>
        <v>0</v>
      </c>
      <c r="X280" s="226">
        <f xml:space="preserve"> InpR!X$64</f>
        <v>0</v>
      </c>
      <c r="Y280" s="226">
        <f xml:space="preserve"> InpR!Y$64</f>
        <v>0</v>
      </c>
      <c r="Z280" s="226">
        <f xml:space="preserve"> InpR!Z$64</f>
        <v>0</v>
      </c>
      <c r="AA280" s="226">
        <f xml:space="preserve"> InpR!AA$64</f>
        <v>0</v>
      </c>
      <c r="AB280" s="226">
        <f xml:space="preserve"> InpR!AB$64</f>
        <v>0</v>
      </c>
      <c r="AC280" s="226">
        <f xml:space="preserve"> InpR!AC$64</f>
        <v>0</v>
      </c>
      <c r="AD280" s="226">
        <f xml:space="preserve"> InpR!AD$64</f>
        <v>0</v>
      </c>
      <c r="AE280" s="226">
        <f xml:space="preserve"> InpR!AE$64</f>
        <v>0</v>
      </c>
      <c r="AF280" s="226">
        <f xml:space="preserve"> InpR!AF$64</f>
        <v>0</v>
      </c>
      <c r="AG280" s="226">
        <f xml:space="preserve"> InpR!AG$64</f>
        <v>0</v>
      </c>
      <c r="AH280" s="226">
        <f xml:space="preserve"> InpR!AH$64</f>
        <v>0</v>
      </c>
      <c r="AI280" s="226">
        <f xml:space="preserve"> InpR!AI$64</f>
        <v>0</v>
      </c>
      <c r="AJ280" s="226">
        <f xml:space="preserve"> InpR!AJ$64</f>
        <v>0</v>
      </c>
      <c r="AK280" s="226">
        <f xml:space="preserve"> InpR!AK$64</f>
        <v>0</v>
      </c>
      <c r="AL280" s="226">
        <f xml:space="preserve"> InpR!AL$64</f>
        <v>0</v>
      </c>
      <c r="AM280" s="226">
        <f xml:space="preserve"> InpR!AM$64</f>
        <v>0</v>
      </c>
      <c r="AN280" s="226">
        <f xml:space="preserve"> InpR!AN$64</f>
        <v>0</v>
      </c>
      <c r="AO280" s="226">
        <f xml:space="preserve"> InpR!AO$64</f>
        <v>0</v>
      </c>
      <c r="AP280" s="226">
        <f xml:space="preserve"> InpR!AP$64</f>
        <v>0</v>
      </c>
      <c r="AQ280" s="226">
        <f xml:space="preserve"> InpR!AQ$64</f>
        <v>0</v>
      </c>
      <c r="AR280" s="226">
        <f xml:space="preserve"> InpR!AR$64</f>
        <v>0</v>
      </c>
      <c r="AS280" s="226">
        <f xml:space="preserve"> InpR!AS$64</f>
        <v>0</v>
      </c>
      <c r="AT280" s="226">
        <f xml:space="preserve"> InpR!AT$64</f>
        <v>0</v>
      </c>
      <c r="AU280" s="226">
        <f xml:space="preserve"> InpR!AU$64</f>
        <v>0</v>
      </c>
      <c r="AV280" s="226">
        <f xml:space="preserve"> InpR!AV$64</f>
        <v>0</v>
      </c>
      <c r="AW280" s="226">
        <f xml:space="preserve"> InpR!AW$64</f>
        <v>0</v>
      </c>
      <c r="AX280" s="226">
        <f xml:space="preserve"> InpR!AX$64</f>
        <v>0</v>
      </c>
      <c r="AY280" s="226">
        <f xml:space="preserve"> InpR!AY$64</f>
        <v>0</v>
      </c>
      <c r="AZ280" s="226">
        <f xml:space="preserve"> InpR!AZ$64</f>
        <v>0</v>
      </c>
      <c r="BA280" s="226">
        <f xml:space="preserve"> InpR!BA$64</f>
        <v>0</v>
      </c>
      <c r="BB280" s="226">
        <f xml:space="preserve"> InpR!BB$64</f>
        <v>0</v>
      </c>
      <c r="BC280" s="226">
        <f xml:space="preserve"> InpR!BC$64</f>
        <v>0</v>
      </c>
      <c r="BD280" s="226">
        <f xml:space="preserve"> InpR!BD$64</f>
        <v>0</v>
      </c>
      <c r="BE280" s="226">
        <f xml:space="preserve"> InpR!BE$64</f>
        <v>0</v>
      </c>
      <c r="BF280" s="226">
        <f xml:space="preserve"> InpR!BF$64</f>
        <v>0</v>
      </c>
      <c r="BG280" s="226">
        <f xml:space="preserve"> InpR!BG$64</f>
        <v>0</v>
      </c>
      <c r="BH280" s="226">
        <f xml:space="preserve"> InpR!BH$64</f>
        <v>0</v>
      </c>
      <c r="BI280" s="226">
        <f xml:space="preserve"> InpR!BI$64</f>
        <v>0</v>
      </c>
    </row>
    <row r="281" spans="1:61">
      <c r="A281" s="457"/>
      <c r="B281" s="451"/>
      <c r="C281" s="451"/>
      <c r="D281" s="458"/>
      <c r="E281" s="221" t="s">
        <v>284</v>
      </c>
      <c r="F281" s="152">
        <f xml:space="preserve"> F279 * ( 1 - F280 )</f>
        <v>0</v>
      </c>
      <c r="G281" s="221" t="s">
        <v>100</v>
      </c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6"/>
      <c r="AD281" s="226"/>
      <c r="AE281" s="226"/>
      <c r="AF281" s="226"/>
      <c r="AG281" s="226"/>
      <c r="AH281" s="226"/>
      <c r="AI281" s="226"/>
      <c r="AJ281" s="226"/>
      <c r="AK281" s="226"/>
      <c r="AL281" s="226"/>
      <c r="AM281" s="226"/>
      <c r="AN281" s="226"/>
      <c r="AO281" s="226"/>
      <c r="AP281" s="226"/>
      <c r="AQ281" s="226"/>
      <c r="AR281" s="226"/>
      <c r="AS281" s="226"/>
      <c r="AT281" s="226"/>
      <c r="AU281" s="226"/>
      <c r="AV281" s="226"/>
      <c r="AW281" s="226"/>
      <c r="AX281" s="226"/>
      <c r="AY281" s="226"/>
      <c r="AZ281" s="226"/>
      <c r="BA281" s="226"/>
      <c r="BB281" s="226"/>
      <c r="BC281" s="226"/>
      <c r="BD281" s="226"/>
      <c r="BE281" s="226"/>
      <c r="BF281" s="226"/>
      <c r="BG281" s="226"/>
      <c r="BH281" s="226"/>
      <c r="BI281" s="226"/>
    </row>
    <row r="282" spans="1:61">
      <c r="A282" s="457"/>
      <c r="B282" s="451"/>
      <c r="C282" s="451"/>
      <c r="D282" s="458"/>
      <c r="E282" s="226"/>
      <c r="F282" s="217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6"/>
      <c r="AD282" s="226"/>
      <c r="AE282" s="226"/>
      <c r="AF282" s="226"/>
      <c r="AG282" s="226"/>
      <c r="AH282" s="226"/>
      <c r="AI282" s="226"/>
      <c r="AJ282" s="226"/>
      <c r="AK282" s="226"/>
      <c r="AL282" s="226"/>
      <c r="AM282" s="226"/>
      <c r="AN282" s="226"/>
      <c r="AO282" s="226"/>
      <c r="AP282" s="226"/>
      <c r="AQ282" s="226"/>
      <c r="AR282" s="226"/>
      <c r="AS282" s="226"/>
      <c r="AT282" s="226"/>
      <c r="AU282" s="226"/>
      <c r="AV282" s="226"/>
      <c r="AW282" s="226"/>
      <c r="AX282" s="226"/>
      <c r="AY282" s="226"/>
      <c r="AZ282" s="226"/>
      <c r="BA282" s="226"/>
      <c r="BB282" s="226"/>
      <c r="BC282" s="226"/>
      <c r="BD282" s="226"/>
      <c r="BE282" s="226"/>
      <c r="BF282" s="226"/>
      <c r="BG282" s="226"/>
      <c r="BH282" s="226"/>
      <c r="BI282" s="226"/>
    </row>
    <row r="283" spans="1:61">
      <c r="A283" s="450"/>
      <c r="B283" s="59"/>
      <c r="C283" s="513" t="s">
        <v>285</v>
      </c>
      <c r="D283" s="452"/>
      <c r="E283" s="221"/>
      <c r="F283" s="152"/>
      <c r="G283" s="221"/>
      <c r="H283" s="152"/>
      <c r="I283" s="221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4"/>
      <c r="U283" s="154"/>
      <c r="V283" s="154"/>
      <c r="W283" s="154"/>
      <c r="X283" s="154"/>
      <c r="Y283" s="154"/>
      <c r="Z283" s="154"/>
      <c r="AA283" s="154"/>
      <c r="AB283" s="152"/>
      <c r="AC283" s="152"/>
      <c r="AD283" s="154"/>
      <c r="AE283" s="154"/>
      <c r="AF283" s="152"/>
      <c r="AG283" s="152"/>
      <c r="AH283" s="154"/>
      <c r="AI283" s="154"/>
      <c r="AJ283" s="152"/>
      <c r="AK283" s="152"/>
      <c r="AL283" s="154"/>
      <c r="AM283" s="154"/>
      <c r="AN283" s="152"/>
      <c r="AO283" s="152"/>
      <c r="AP283" s="154"/>
      <c r="AQ283" s="154"/>
      <c r="AR283" s="152"/>
      <c r="AS283" s="154"/>
      <c r="AT283" s="154"/>
      <c r="AU283" s="152"/>
      <c r="AV283" s="154"/>
      <c r="AW283" s="154"/>
      <c r="AX283" s="152"/>
      <c r="AY283" s="154"/>
      <c r="AZ283" s="154"/>
      <c r="BA283" s="152"/>
      <c r="BB283" s="154"/>
      <c r="BC283" s="154"/>
      <c r="BD283" s="152"/>
      <c r="BE283" s="154"/>
      <c r="BF283" s="154"/>
      <c r="BG283" s="152"/>
      <c r="BH283" s="154"/>
      <c r="BI283" s="154"/>
    </row>
    <row r="284" spans="1:61">
      <c r="A284" s="450"/>
      <c r="B284" s="451"/>
      <c r="C284" s="451"/>
      <c r="D284" s="452"/>
      <c r="E284" s="459"/>
      <c r="F284" s="152"/>
      <c r="G284" s="221"/>
      <c r="H284" s="152"/>
      <c r="I284" s="221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4"/>
      <c r="U284" s="154"/>
      <c r="V284" s="154"/>
      <c r="W284" s="154"/>
      <c r="X284" s="154"/>
      <c r="Y284" s="154"/>
      <c r="Z284" s="154"/>
      <c r="AA284" s="154"/>
      <c r="AB284" s="152"/>
      <c r="AC284" s="152"/>
      <c r="AD284" s="154"/>
      <c r="AE284" s="154"/>
      <c r="AF284" s="152"/>
      <c r="AG284" s="152"/>
      <c r="AH284" s="154"/>
      <c r="AI284" s="154"/>
      <c r="AJ284" s="152"/>
      <c r="AK284" s="152"/>
      <c r="AL284" s="154"/>
      <c r="AM284" s="154"/>
      <c r="AN284" s="152"/>
      <c r="AO284" s="152"/>
      <c r="AP284" s="154"/>
      <c r="AQ284" s="154"/>
      <c r="AR284" s="152"/>
      <c r="AS284" s="154"/>
      <c r="AT284" s="154"/>
      <c r="AU284" s="152"/>
      <c r="AV284" s="154"/>
      <c r="AW284" s="154"/>
      <c r="AX284" s="152"/>
      <c r="AY284" s="154"/>
      <c r="AZ284" s="154"/>
      <c r="BA284" s="152"/>
      <c r="BB284" s="154"/>
      <c r="BC284" s="154"/>
      <c r="BD284" s="152"/>
      <c r="BE284" s="154"/>
      <c r="BF284" s="154"/>
      <c r="BG284" s="152"/>
      <c r="BH284" s="154"/>
      <c r="BI284" s="154"/>
    </row>
    <row r="285" spans="1:61">
      <c r="A285" s="450"/>
      <c r="B285" s="451"/>
      <c r="C285" s="451"/>
      <c r="D285" s="452"/>
      <c r="E285" s="214" t="str">
        <f xml:space="preserve"> InpR!E$19</f>
        <v>Does the company have an Ofwat-approved trading and procurement code?</v>
      </c>
      <c r="F285" s="214">
        <f xml:space="preserve"> InpR!F$19</f>
        <v>0</v>
      </c>
      <c r="G285" s="214" t="str">
        <f xml:space="preserve"> InpR!G$19</f>
        <v>True/false</v>
      </c>
      <c r="H285" s="226">
        <f xml:space="preserve"> InpR!H$19</f>
        <v>0</v>
      </c>
      <c r="I285" s="226">
        <f xml:space="preserve"> InpR!I$19</f>
        <v>0</v>
      </c>
      <c r="J285" s="226">
        <f xml:space="preserve"> InpR!J$19</f>
        <v>0</v>
      </c>
      <c r="K285" s="226">
        <f xml:space="preserve"> InpR!K$19</f>
        <v>0</v>
      </c>
      <c r="L285" s="226">
        <f xml:space="preserve"> InpR!L$19</f>
        <v>0</v>
      </c>
      <c r="M285" s="226">
        <f xml:space="preserve"> InpR!M$19</f>
        <v>0</v>
      </c>
      <c r="N285" s="226">
        <f xml:space="preserve"> InpR!N$19</f>
        <v>0</v>
      </c>
      <c r="O285" s="226">
        <f xml:space="preserve"> InpR!O$19</f>
        <v>0</v>
      </c>
      <c r="P285" s="226">
        <f xml:space="preserve"> InpR!P$19</f>
        <v>0</v>
      </c>
      <c r="Q285" s="226">
        <f xml:space="preserve"> InpR!Q$19</f>
        <v>0</v>
      </c>
      <c r="R285" s="226">
        <f xml:space="preserve"> InpR!R$19</f>
        <v>0</v>
      </c>
      <c r="S285" s="226">
        <f xml:space="preserve"> InpR!S$19</f>
        <v>0</v>
      </c>
      <c r="T285" s="226">
        <f xml:space="preserve"> InpR!T$19</f>
        <v>0</v>
      </c>
      <c r="U285" s="226">
        <f xml:space="preserve"> InpR!U$19</f>
        <v>0</v>
      </c>
      <c r="V285" s="226">
        <f xml:space="preserve"> InpR!V$19</f>
        <v>0</v>
      </c>
      <c r="W285" s="226">
        <f xml:space="preserve"> InpR!W$19</f>
        <v>0</v>
      </c>
      <c r="X285" s="226">
        <f xml:space="preserve"> InpR!X$19</f>
        <v>0</v>
      </c>
      <c r="Y285" s="226">
        <f xml:space="preserve"> InpR!Y$19</f>
        <v>0</v>
      </c>
      <c r="Z285" s="226">
        <f xml:space="preserve"> InpR!Z$19</f>
        <v>0</v>
      </c>
      <c r="AA285" s="226">
        <f xml:space="preserve"> InpR!AA$19</f>
        <v>0</v>
      </c>
      <c r="AB285" s="226">
        <f xml:space="preserve"> InpR!AB$19</f>
        <v>0</v>
      </c>
      <c r="AC285" s="226">
        <f xml:space="preserve"> InpR!AC$19</f>
        <v>0</v>
      </c>
      <c r="AD285" s="226">
        <f xml:space="preserve"> InpR!AD$19</f>
        <v>0</v>
      </c>
      <c r="AE285" s="226">
        <f xml:space="preserve"> InpR!AE$19</f>
        <v>0</v>
      </c>
      <c r="AF285" s="226">
        <f xml:space="preserve"> InpR!AF$19</f>
        <v>0</v>
      </c>
      <c r="AG285" s="226">
        <f xml:space="preserve"> InpR!AG$19</f>
        <v>0</v>
      </c>
      <c r="AH285" s="226">
        <f xml:space="preserve"> InpR!AH$19</f>
        <v>0</v>
      </c>
      <c r="AI285" s="226">
        <f xml:space="preserve"> InpR!AI$19</f>
        <v>0</v>
      </c>
      <c r="AJ285" s="226">
        <f xml:space="preserve"> InpR!AJ$19</f>
        <v>0</v>
      </c>
      <c r="AK285" s="226">
        <f xml:space="preserve"> InpR!AK$19</f>
        <v>0</v>
      </c>
      <c r="AL285" s="226">
        <f xml:space="preserve"> InpR!AL$19</f>
        <v>0</v>
      </c>
      <c r="AM285" s="226">
        <f xml:space="preserve"> InpR!AM$19</f>
        <v>0</v>
      </c>
      <c r="AN285" s="226">
        <f xml:space="preserve"> InpR!AN$19</f>
        <v>0</v>
      </c>
      <c r="AO285" s="226">
        <f xml:space="preserve"> InpR!AO$19</f>
        <v>0</v>
      </c>
      <c r="AP285" s="226">
        <f xml:space="preserve"> InpR!AP$19</f>
        <v>0</v>
      </c>
      <c r="AQ285" s="226">
        <f xml:space="preserve"> InpR!AQ$19</f>
        <v>0</v>
      </c>
      <c r="AR285" s="226">
        <f xml:space="preserve"> InpR!AR$19</f>
        <v>0</v>
      </c>
      <c r="AS285" s="226">
        <f xml:space="preserve"> InpR!AS$19</f>
        <v>0</v>
      </c>
      <c r="AT285" s="226">
        <f xml:space="preserve"> InpR!AT$19</f>
        <v>0</v>
      </c>
      <c r="AU285" s="226">
        <f xml:space="preserve"> InpR!AU$19</f>
        <v>0</v>
      </c>
      <c r="AV285" s="226">
        <f xml:space="preserve"> InpR!AV$19</f>
        <v>0</v>
      </c>
      <c r="AW285" s="226">
        <f xml:space="preserve"> InpR!AW$19</f>
        <v>0</v>
      </c>
      <c r="AX285" s="226">
        <f xml:space="preserve"> InpR!AX$19</f>
        <v>0</v>
      </c>
      <c r="AY285" s="226">
        <f xml:space="preserve"> InpR!AY$19</f>
        <v>0</v>
      </c>
      <c r="AZ285" s="226">
        <f xml:space="preserve"> InpR!AZ$19</f>
        <v>0</v>
      </c>
      <c r="BA285" s="226">
        <f xml:space="preserve"> InpR!BA$19</f>
        <v>0</v>
      </c>
      <c r="BB285" s="226">
        <f xml:space="preserve"> InpR!BB$19</f>
        <v>0</v>
      </c>
      <c r="BC285" s="226">
        <f xml:space="preserve"> InpR!BC$19</f>
        <v>0</v>
      </c>
      <c r="BD285" s="226">
        <f xml:space="preserve"> InpR!BD$19</f>
        <v>0</v>
      </c>
      <c r="BE285" s="226">
        <f xml:space="preserve"> InpR!BE$19</f>
        <v>0</v>
      </c>
      <c r="BF285" s="226">
        <f xml:space="preserve"> InpR!BF$19</f>
        <v>0</v>
      </c>
      <c r="BG285" s="226">
        <f xml:space="preserve"> InpR!BG$19</f>
        <v>0</v>
      </c>
      <c r="BH285" s="226">
        <f xml:space="preserve"> InpR!BH$19</f>
        <v>0</v>
      </c>
      <c r="BI285" s="226">
        <f xml:space="preserve"> InpR!BI$19</f>
        <v>0</v>
      </c>
    </row>
    <row r="286" spans="1:61" ht="24.95" customHeight="1">
      <c r="A286" s="450"/>
      <c r="B286" s="451"/>
      <c r="C286" s="451"/>
      <c r="D286" s="452"/>
      <c r="E286" s="224" t="str">
        <f xml:space="preserve"> InpR!E$62</f>
        <v>Has the company produced a report to evidence that export 3 is a new export and complies with its Ofwat-approved trading and procurement code?</v>
      </c>
      <c r="F286" s="224">
        <f xml:space="preserve"> InpR!F$62</f>
        <v>0</v>
      </c>
      <c r="G286" s="224" t="str">
        <f xml:space="preserve"> InpR!G$62</f>
        <v>True/false</v>
      </c>
      <c r="H286" s="224">
        <f xml:space="preserve"> InpR!H$62</f>
        <v>0</v>
      </c>
      <c r="I286" s="224">
        <f xml:space="preserve"> InpR!I$62</f>
        <v>0</v>
      </c>
      <c r="J286" s="224">
        <f xml:space="preserve"> InpR!J$62</f>
        <v>0</v>
      </c>
      <c r="K286" s="224">
        <f xml:space="preserve"> InpR!K$62</f>
        <v>0</v>
      </c>
      <c r="L286" s="224">
        <f xml:space="preserve"> InpR!L$62</f>
        <v>0</v>
      </c>
      <c r="M286" s="224">
        <f xml:space="preserve"> InpR!M$62</f>
        <v>0</v>
      </c>
      <c r="N286" s="224">
        <f xml:space="preserve"> InpR!N$62</f>
        <v>0</v>
      </c>
      <c r="O286" s="224">
        <f xml:space="preserve"> InpR!O$62</f>
        <v>0</v>
      </c>
      <c r="P286" s="224">
        <f xml:space="preserve"> InpR!P$62</f>
        <v>0</v>
      </c>
      <c r="Q286" s="224">
        <f xml:space="preserve"> InpR!Q$62</f>
        <v>0</v>
      </c>
      <c r="R286" s="224">
        <f xml:space="preserve"> InpR!R$62</f>
        <v>0</v>
      </c>
      <c r="S286" s="224">
        <f xml:space="preserve"> InpR!S$62</f>
        <v>0</v>
      </c>
      <c r="T286" s="224">
        <f xml:space="preserve"> InpR!T$62</f>
        <v>0</v>
      </c>
      <c r="U286" s="224">
        <f xml:space="preserve"> InpR!U$62</f>
        <v>0</v>
      </c>
      <c r="V286" s="224">
        <f xml:space="preserve"> InpR!V$62</f>
        <v>0</v>
      </c>
      <c r="W286" s="224">
        <f xml:space="preserve"> InpR!W$62</f>
        <v>0</v>
      </c>
      <c r="X286" s="224">
        <f xml:space="preserve"> InpR!X$62</f>
        <v>0</v>
      </c>
      <c r="Y286" s="224">
        <f xml:space="preserve"> InpR!Y$62</f>
        <v>0</v>
      </c>
      <c r="Z286" s="224">
        <f xml:space="preserve"> InpR!Z$62</f>
        <v>0</v>
      </c>
      <c r="AA286" s="224">
        <f xml:space="preserve"> InpR!AA$62</f>
        <v>0</v>
      </c>
      <c r="AB286" s="224">
        <f xml:space="preserve"> InpR!AB$62</f>
        <v>0</v>
      </c>
      <c r="AC286" s="224">
        <f xml:space="preserve"> InpR!AC$62</f>
        <v>0</v>
      </c>
      <c r="AD286" s="224">
        <f xml:space="preserve"> InpR!AD$62</f>
        <v>0</v>
      </c>
      <c r="AE286" s="224">
        <f xml:space="preserve"> InpR!AE$62</f>
        <v>0</v>
      </c>
      <c r="AF286" s="224">
        <f xml:space="preserve"> InpR!AF$62</f>
        <v>0</v>
      </c>
      <c r="AG286" s="224">
        <f xml:space="preserve"> InpR!AG$62</f>
        <v>0</v>
      </c>
      <c r="AH286" s="224">
        <f xml:space="preserve"> InpR!AH$62</f>
        <v>0</v>
      </c>
      <c r="AI286" s="224">
        <f xml:space="preserve"> InpR!AI$62</f>
        <v>0</v>
      </c>
      <c r="AJ286" s="224">
        <f xml:space="preserve"> InpR!AJ$62</f>
        <v>0</v>
      </c>
      <c r="AK286" s="224">
        <f xml:space="preserve"> InpR!AK$62</f>
        <v>0</v>
      </c>
      <c r="AL286" s="224">
        <f xml:space="preserve"> InpR!AL$62</f>
        <v>0</v>
      </c>
      <c r="AM286" s="224">
        <f xml:space="preserve"> InpR!AM$62</f>
        <v>0</v>
      </c>
      <c r="AN286" s="224">
        <f xml:space="preserve"> InpR!AN$62</f>
        <v>0</v>
      </c>
      <c r="AO286" s="224">
        <f xml:space="preserve"> InpR!AO$62</f>
        <v>0</v>
      </c>
      <c r="AP286" s="224">
        <f xml:space="preserve"> InpR!AP$62</f>
        <v>0</v>
      </c>
      <c r="AQ286" s="224">
        <f xml:space="preserve"> InpR!AQ$62</f>
        <v>0</v>
      </c>
      <c r="AR286" s="224">
        <f xml:space="preserve"> InpR!AR$62</f>
        <v>0</v>
      </c>
      <c r="AS286" s="224">
        <f xml:space="preserve"> InpR!AS$62</f>
        <v>0</v>
      </c>
      <c r="AT286" s="224">
        <f xml:space="preserve"> InpR!AT$62</f>
        <v>0</v>
      </c>
      <c r="AU286" s="224">
        <f xml:space="preserve"> InpR!AU$62</f>
        <v>0</v>
      </c>
      <c r="AV286" s="224">
        <f xml:space="preserve"> InpR!AV$62</f>
        <v>0</v>
      </c>
      <c r="AW286" s="224">
        <f xml:space="preserve"> InpR!AW$62</f>
        <v>0</v>
      </c>
      <c r="AX286" s="224">
        <f xml:space="preserve"> InpR!AX$62</f>
        <v>0</v>
      </c>
      <c r="AY286" s="224">
        <f xml:space="preserve"> InpR!AY$62</f>
        <v>0</v>
      </c>
      <c r="AZ286" s="224">
        <f xml:space="preserve"> InpR!AZ$62</f>
        <v>0</v>
      </c>
      <c r="BA286" s="224">
        <f xml:space="preserve"> InpR!BA$62</f>
        <v>0</v>
      </c>
      <c r="BB286" s="224">
        <f xml:space="preserve"> InpR!BB$62</f>
        <v>0</v>
      </c>
      <c r="BC286" s="224">
        <f xml:space="preserve"> InpR!BC$62</f>
        <v>0</v>
      </c>
      <c r="BD286" s="224">
        <f xml:space="preserve"> InpR!BD$62</f>
        <v>0</v>
      </c>
      <c r="BE286" s="224">
        <f xml:space="preserve"> InpR!BE$62</f>
        <v>0</v>
      </c>
      <c r="BF286" s="224">
        <f xml:space="preserve"> InpR!BF$62</f>
        <v>0</v>
      </c>
      <c r="BG286" s="224">
        <f xml:space="preserve"> InpR!BG$62</f>
        <v>0</v>
      </c>
      <c r="BH286" s="224">
        <f xml:space="preserve"> InpR!BH$62</f>
        <v>0</v>
      </c>
      <c r="BI286" s="224">
        <f xml:space="preserve"> InpR!BI$62</f>
        <v>0</v>
      </c>
    </row>
    <row r="287" spans="1:61">
      <c r="A287" s="487"/>
      <c r="B287" s="488"/>
      <c r="C287" s="488"/>
      <c r="D287" s="489"/>
      <c r="E287" s="221" t="s">
        <v>253</v>
      </c>
      <c r="F287" s="490" t="b">
        <f xml:space="preserve"> IF( AND( F285, F286 ), TRUE, FALSE )</f>
        <v>0</v>
      </c>
      <c r="G287" s="221" t="s">
        <v>126</v>
      </c>
      <c r="H287" s="152"/>
      <c r="I287" s="221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4"/>
      <c r="U287" s="154"/>
      <c r="V287" s="154"/>
      <c r="W287" s="154"/>
      <c r="X287" s="154"/>
      <c r="Y287" s="154"/>
      <c r="Z287" s="154"/>
      <c r="AA287" s="154"/>
      <c r="AB287" s="152"/>
      <c r="AC287" s="152"/>
      <c r="AD287" s="154"/>
      <c r="AE287" s="154"/>
      <c r="AF287" s="152"/>
      <c r="AG287" s="152"/>
      <c r="AH287" s="154"/>
      <c r="AI287" s="154"/>
      <c r="AJ287" s="152"/>
      <c r="AK287" s="152"/>
      <c r="AL287" s="154"/>
      <c r="AM287" s="154"/>
      <c r="AN287" s="152"/>
      <c r="AO287" s="152"/>
      <c r="AP287" s="154"/>
      <c r="AQ287" s="154"/>
      <c r="AR287" s="152"/>
      <c r="AS287" s="154"/>
      <c r="AT287" s="154"/>
      <c r="AU287" s="152"/>
      <c r="AV287" s="154"/>
      <c r="AW287" s="154"/>
      <c r="AX287" s="152"/>
      <c r="AY287" s="154"/>
      <c r="AZ287" s="154"/>
      <c r="BA287" s="152"/>
      <c r="BB287" s="154"/>
      <c r="BC287" s="154"/>
      <c r="BD287" s="152"/>
      <c r="BE287" s="154"/>
      <c r="BF287" s="154"/>
      <c r="BG287" s="152"/>
      <c r="BH287" s="154"/>
      <c r="BI287" s="154"/>
    </row>
    <row r="288" spans="1:61">
      <c r="A288" s="450"/>
      <c r="B288" s="451"/>
      <c r="C288" s="451"/>
      <c r="D288" s="452"/>
      <c r="E288" s="221"/>
      <c r="F288" s="152"/>
      <c r="G288" s="459"/>
      <c r="H288" s="152"/>
      <c r="I288" s="221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4"/>
      <c r="U288" s="154"/>
      <c r="V288" s="154"/>
      <c r="W288" s="154"/>
      <c r="X288" s="154"/>
      <c r="Y288" s="154"/>
      <c r="Z288" s="154"/>
      <c r="AA288" s="154"/>
      <c r="AB288" s="152"/>
      <c r="AC288" s="152"/>
      <c r="AD288" s="154"/>
      <c r="AE288" s="154"/>
      <c r="AF288" s="152"/>
      <c r="AG288" s="152"/>
      <c r="AH288" s="154"/>
      <c r="AI288" s="154"/>
      <c r="AJ288" s="152"/>
      <c r="AK288" s="152"/>
      <c r="AL288" s="154"/>
      <c r="AM288" s="154"/>
      <c r="AN288" s="152"/>
      <c r="AO288" s="152"/>
      <c r="AP288" s="154"/>
      <c r="AQ288" s="154"/>
      <c r="AR288" s="152"/>
      <c r="AS288" s="154"/>
      <c r="AT288" s="154"/>
      <c r="AU288" s="152"/>
      <c r="AV288" s="154"/>
      <c r="AW288" s="154"/>
      <c r="AX288" s="152"/>
      <c r="AY288" s="154"/>
      <c r="AZ288" s="154"/>
      <c r="BA288" s="152"/>
      <c r="BB288" s="154"/>
      <c r="BC288" s="154"/>
      <c r="BD288" s="152"/>
      <c r="BE288" s="154"/>
      <c r="BF288" s="154"/>
      <c r="BG288" s="152"/>
      <c r="BH288" s="154"/>
      <c r="BI288" s="154"/>
    </row>
    <row r="289" spans="1:61">
      <c r="A289" s="450"/>
      <c r="B289" s="59"/>
      <c r="C289" s="513" t="s">
        <v>254</v>
      </c>
      <c r="D289" s="452"/>
      <c r="E289" s="221"/>
      <c r="F289" s="222"/>
      <c r="G289" s="459"/>
      <c r="H289" s="152"/>
      <c r="I289" s="221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4"/>
      <c r="U289" s="154"/>
      <c r="V289" s="154"/>
      <c r="W289" s="154"/>
      <c r="X289" s="154"/>
      <c r="Y289" s="154"/>
      <c r="Z289" s="154"/>
      <c r="AA289" s="154"/>
      <c r="AB289" s="152"/>
      <c r="AC289" s="152"/>
      <c r="AD289" s="154"/>
      <c r="AE289" s="154"/>
      <c r="AF289" s="152"/>
      <c r="AG289" s="152"/>
      <c r="AH289" s="154"/>
      <c r="AI289" s="154"/>
      <c r="AJ289" s="152"/>
      <c r="AK289" s="152"/>
      <c r="AL289" s="154"/>
      <c r="AM289" s="154"/>
      <c r="AN289" s="152"/>
      <c r="AO289" s="152"/>
      <c r="AP289" s="154"/>
      <c r="AQ289" s="154"/>
      <c r="AR289" s="152"/>
      <c r="AS289" s="154"/>
      <c r="AT289" s="154"/>
      <c r="AU289" s="152"/>
      <c r="AV289" s="154"/>
      <c r="AW289" s="154"/>
      <c r="AX289" s="152"/>
      <c r="AY289" s="154"/>
      <c r="AZ289" s="154"/>
      <c r="BA289" s="152"/>
      <c r="BB289" s="154"/>
      <c r="BC289" s="154"/>
      <c r="BD289" s="152"/>
      <c r="BE289" s="154"/>
      <c r="BF289" s="154"/>
      <c r="BG289" s="152"/>
      <c r="BH289" s="154"/>
      <c r="BI289" s="154"/>
    </row>
    <row r="290" spans="1:61">
      <c r="A290" s="450"/>
      <c r="B290" s="59"/>
      <c r="C290" s="488"/>
      <c r="D290" s="452"/>
      <c r="E290" s="221"/>
      <c r="F290" s="222"/>
      <c r="G290" s="459"/>
      <c r="H290" s="152"/>
      <c r="I290" s="221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4"/>
      <c r="U290" s="154"/>
      <c r="V290" s="154"/>
      <c r="W290" s="154"/>
      <c r="X290" s="154"/>
      <c r="Y290" s="154"/>
      <c r="Z290" s="154"/>
      <c r="AA290" s="154"/>
      <c r="AB290" s="152"/>
      <c r="AC290" s="152"/>
      <c r="AD290" s="154"/>
      <c r="AE290" s="154"/>
      <c r="AF290" s="152"/>
      <c r="AG290" s="152"/>
      <c r="AH290" s="154"/>
      <c r="AI290" s="154"/>
      <c r="AJ290" s="152"/>
      <c r="AK290" s="152"/>
      <c r="AL290" s="154"/>
      <c r="AM290" s="154"/>
      <c r="AN290" s="152"/>
      <c r="AO290" s="152"/>
      <c r="AP290" s="154"/>
      <c r="AQ290" s="154"/>
      <c r="AR290" s="152"/>
      <c r="AS290" s="154"/>
      <c r="AT290" s="154"/>
      <c r="AU290" s="152"/>
      <c r="AV290" s="154"/>
      <c r="AW290" s="154"/>
      <c r="AX290" s="152"/>
      <c r="AY290" s="154"/>
      <c r="AZ290" s="154"/>
      <c r="BA290" s="152"/>
      <c r="BB290" s="154"/>
      <c r="BC290" s="154"/>
      <c r="BD290" s="152"/>
      <c r="BE290" s="154"/>
      <c r="BF290" s="154"/>
      <c r="BG290" s="152"/>
      <c r="BH290" s="154"/>
      <c r="BI290" s="154"/>
    </row>
    <row r="291" spans="1:61">
      <c r="A291" s="450"/>
      <c r="B291" s="488"/>
      <c r="C291" s="451"/>
      <c r="D291" s="452"/>
      <c r="E291" s="221" t="str">
        <f t="shared" ref="E291:AJ291" si="125" xml:space="preserve"> E$287</f>
        <v>Compliance with trading and procurement code</v>
      </c>
      <c r="F291" s="221" t="b">
        <f t="shared" si="125"/>
        <v>0</v>
      </c>
      <c r="G291" s="221" t="str">
        <f t="shared" si="125"/>
        <v>True/false</v>
      </c>
      <c r="H291" s="221">
        <f t="shared" si="125"/>
        <v>0</v>
      </c>
      <c r="I291" s="221">
        <f t="shared" si="125"/>
        <v>0</v>
      </c>
      <c r="J291" s="221">
        <f t="shared" si="125"/>
        <v>0</v>
      </c>
      <c r="K291" s="221">
        <f t="shared" si="125"/>
        <v>0</v>
      </c>
      <c r="L291" s="221">
        <f t="shared" si="125"/>
        <v>0</v>
      </c>
      <c r="M291" s="221">
        <f t="shared" si="125"/>
        <v>0</v>
      </c>
      <c r="N291" s="221">
        <f t="shared" si="125"/>
        <v>0</v>
      </c>
      <c r="O291" s="221">
        <f t="shared" si="125"/>
        <v>0</v>
      </c>
      <c r="P291" s="221">
        <f t="shared" si="125"/>
        <v>0</v>
      </c>
      <c r="Q291" s="221">
        <f t="shared" si="125"/>
        <v>0</v>
      </c>
      <c r="R291" s="221">
        <f t="shared" si="125"/>
        <v>0</v>
      </c>
      <c r="S291" s="221">
        <f t="shared" si="125"/>
        <v>0</v>
      </c>
      <c r="T291" s="221">
        <f t="shared" si="125"/>
        <v>0</v>
      </c>
      <c r="U291" s="221">
        <f t="shared" si="125"/>
        <v>0</v>
      </c>
      <c r="V291" s="221">
        <f t="shared" si="125"/>
        <v>0</v>
      </c>
      <c r="W291" s="221">
        <f t="shared" si="125"/>
        <v>0</v>
      </c>
      <c r="X291" s="221">
        <f t="shared" si="125"/>
        <v>0</v>
      </c>
      <c r="Y291" s="221">
        <f t="shared" si="125"/>
        <v>0</v>
      </c>
      <c r="Z291" s="221">
        <f t="shared" si="125"/>
        <v>0</v>
      </c>
      <c r="AA291" s="221">
        <f t="shared" si="125"/>
        <v>0</v>
      </c>
      <c r="AB291" s="221">
        <f t="shared" si="125"/>
        <v>0</v>
      </c>
      <c r="AC291" s="221">
        <f t="shared" si="125"/>
        <v>0</v>
      </c>
      <c r="AD291" s="221">
        <f t="shared" si="125"/>
        <v>0</v>
      </c>
      <c r="AE291" s="221">
        <f t="shared" si="125"/>
        <v>0</v>
      </c>
      <c r="AF291" s="221">
        <f t="shared" si="125"/>
        <v>0</v>
      </c>
      <c r="AG291" s="221">
        <f t="shared" si="125"/>
        <v>0</v>
      </c>
      <c r="AH291" s="221">
        <f t="shared" si="125"/>
        <v>0</v>
      </c>
      <c r="AI291" s="221">
        <f t="shared" si="125"/>
        <v>0</v>
      </c>
      <c r="AJ291" s="221">
        <f t="shared" si="125"/>
        <v>0</v>
      </c>
      <c r="AK291" s="221">
        <f t="shared" ref="AK291:BI291" si="126" xml:space="preserve"> AK$287</f>
        <v>0</v>
      </c>
      <c r="AL291" s="221">
        <f t="shared" si="126"/>
        <v>0</v>
      </c>
      <c r="AM291" s="221">
        <f t="shared" si="126"/>
        <v>0</v>
      </c>
      <c r="AN291" s="221">
        <f t="shared" si="126"/>
        <v>0</v>
      </c>
      <c r="AO291" s="221">
        <f t="shared" si="126"/>
        <v>0</v>
      </c>
      <c r="AP291" s="221">
        <f t="shared" si="126"/>
        <v>0</v>
      </c>
      <c r="AQ291" s="221">
        <f t="shared" si="126"/>
        <v>0</v>
      </c>
      <c r="AR291" s="221">
        <f t="shared" si="126"/>
        <v>0</v>
      </c>
      <c r="AS291" s="221">
        <f t="shared" si="126"/>
        <v>0</v>
      </c>
      <c r="AT291" s="221">
        <f t="shared" si="126"/>
        <v>0</v>
      </c>
      <c r="AU291" s="221">
        <f t="shared" si="126"/>
        <v>0</v>
      </c>
      <c r="AV291" s="221">
        <f t="shared" si="126"/>
        <v>0</v>
      </c>
      <c r="AW291" s="221">
        <f t="shared" si="126"/>
        <v>0</v>
      </c>
      <c r="AX291" s="221">
        <f t="shared" si="126"/>
        <v>0</v>
      </c>
      <c r="AY291" s="221">
        <f t="shared" si="126"/>
        <v>0</v>
      </c>
      <c r="AZ291" s="221">
        <f t="shared" si="126"/>
        <v>0</v>
      </c>
      <c r="BA291" s="221">
        <f t="shared" si="126"/>
        <v>0</v>
      </c>
      <c r="BB291" s="221">
        <f t="shared" si="126"/>
        <v>0</v>
      </c>
      <c r="BC291" s="221">
        <f t="shared" si="126"/>
        <v>0</v>
      </c>
      <c r="BD291" s="221">
        <f t="shared" si="126"/>
        <v>0</v>
      </c>
      <c r="BE291" s="221">
        <f t="shared" si="126"/>
        <v>0</v>
      </c>
      <c r="BF291" s="221">
        <f t="shared" si="126"/>
        <v>0</v>
      </c>
      <c r="BG291" s="221">
        <f t="shared" si="126"/>
        <v>0</v>
      </c>
      <c r="BH291" s="221">
        <f t="shared" si="126"/>
        <v>0</v>
      </c>
      <c r="BI291" s="221">
        <f t="shared" si="126"/>
        <v>0</v>
      </c>
    </row>
    <row r="292" spans="1:61">
      <c r="A292" s="450"/>
      <c r="B292" s="488"/>
      <c r="C292" s="451"/>
      <c r="D292" s="452"/>
      <c r="E292" s="221" t="str">
        <f t="shared" ref="E292:AJ292" si="127" xml:space="preserve"> E$269</f>
        <v>Export incentive for export 3 to be paid to the water resources control at PR24 (2017-18 FYA CPIH deflated)</v>
      </c>
      <c r="F292" s="221">
        <f t="shared" si="127"/>
        <v>0</v>
      </c>
      <c r="G292" s="221" t="str">
        <f t="shared" si="127"/>
        <v>£m</v>
      </c>
      <c r="H292" s="221">
        <f t="shared" si="127"/>
        <v>0</v>
      </c>
      <c r="I292" s="221">
        <f t="shared" si="127"/>
        <v>0</v>
      </c>
      <c r="J292" s="221">
        <f t="shared" si="127"/>
        <v>0</v>
      </c>
      <c r="K292" s="221">
        <f t="shared" si="127"/>
        <v>0</v>
      </c>
      <c r="L292" s="221">
        <f t="shared" si="127"/>
        <v>0</v>
      </c>
      <c r="M292" s="221">
        <f t="shared" si="127"/>
        <v>0</v>
      </c>
      <c r="N292" s="221">
        <f t="shared" si="127"/>
        <v>0</v>
      </c>
      <c r="O292" s="221">
        <f t="shared" si="127"/>
        <v>0</v>
      </c>
      <c r="P292" s="221">
        <f t="shared" si="127"/>
        <v>0</v>
      </c>
      <c r="Q292" s="221">
        <f t="shared" si="127"/>
        <v>0</v>
      </c>
      <c r="R292" s="221">
        <f t="shared" si="127"/>
        <v>0</v>
      </c>
      <c r="S292" s="221">
        <f t="shared" si="127"/>
        <v>0</v>
      </c>
      <c r="T292" s="221">
        <f t="shared" si="127"/>
        <v>0</v>
      </c>
      <c r="U292" s="221">
        <f t="shared" si="127"/>
        <v>0</v>
      </c>
      <c r="V292" s="221">
        <f t="shared" si="127"/>
        <v>0</v>
      </c>
      <c r="W292" s="221">
        <f t="shared" si="127"/>
        <v>0</v>
      </c>
      <c r="X292" s="221">
        <f t="shared" si="127"/>
        <v>0</v>
      </c>
      <c r="Y292" s="221">
        <f t="shared" si="127"/>
        <v>0</v>
      </c>
      <c r="Z292" s="221">
        <f t="shared" si="127"/>
        <v>0</v>
      </c>
      <c r="AA292" s="221">
        <f t="shared" si="127"/>
        <v>0</v>
      </c>
      <c r="AB292" s="221">
        <f t="shared" si="127"/>
        <v>0</v>
      </c>
      <c r="AC292" s="221">
        <f t="shared" si="127"/>
        <v>0</v>
      </c>
      <c r="AD292" s="221">
        <f t="shared" si="127"/>
        <v>0</v>
      </c>
      <c r="AE292" s="221">
        <f t="shared" si="127"/>
        <v>0</v>
      </c>
      <c r="AF292" s="221">
        <f t="shared" si="127"/>
        <v>0</v>
      </c>
      <c r="AG292" s="221">
        <f t="shared" si="127"/>
        <v>0</v>
      </c>
      <c r="AH292" s="221">
        <f t="shared" si="127"/>
        <v>0</v>
      </c>
      <c r="AI292" s="221">
        <f t="shared" si="127"/>
        <v>0</v>
      </c>
      <c r="AJ292" s="221">
        <f t="shared" si="127"/>
        <v>0</v>
      </c>
      <c r="AK292" s="221">
        <f t="shared" ref="AK292:BI292" si="128" xml:space="preserve"> AK$269</f>
        <v>0</v>
      </c>
      <c r="AL292" s="221">
        <f t="shared" si="128"/>
        <v>0</v>
      </c>
      <c r="AM292" s="221">
        <f t="shared" si="128"/>
        <v>0</v>
      </c>
      <c r="AN292" s="221">
        <f t="shared" si="128"/>
        <v>0</v>
      </c>
      <c r="AO292" s="221">
        <f t="shared" si="128"/>
        <v>0</v>
      </c>
      <c r="AP292" s="221">
        <f t="shared" si="128"/>
        <v>0</v>
      </c>
      <c r="AQ292" s="221">
        <f t="shared" si="128"/>
        <v>0</v>
      </c>
      <c r="AR292" s="221">
        <f t="shared" si="128"/>
        <v>0</v>
      </c>
      <c r="AS292" s="221">
        <f t="shared" si="128"/>
        <v>0</v>
      </c>
      <c r="AT292" s="221">
        <f t="shared" si="128"/>
        <v>0</v>
      </c>
      <c r="AU292" s="221">
        <f t="shared" si="128"/>
        <v>0</v>
      </c>
      <c r="AV292" s="221">
        <f t="shared" si="128"/>
        <v>0</v>
      </c>
      <c r="AW292" s="221">
        <f t="shared" si="128"/>
        <v>0</v>
      </c>
      <c r="AX292" s="221">
        <f t="shared" si="128"/>
        <v>0</v>
      </c>
      <c r="AY292" s="221">
        <f t="shared" si="128"/>
        <v>0</v>
      </c>
      <c r="AZ292" s="221">
        <f t="shared" si="128"/>
        <v>0</v>
      </c>
      <c r="BA292" s="221">
        <f t="shared" si="128"/>
        <v>0</v>
      </c>
      <c r="BB292" s="221">
        <f t="shared" si="128"/>
        <v>0</v>
      </c>
      <c r="BC292" s="221">
        <f t="shared" si="128"/>
        <v>0</v>
      </c>
      <c r="BD292" s="221">
        <f t="shared" si="128"/>
        <v>0</v>
      </c>
      <c r="BE292" s="221">
        <f t="shared" si="128"/>
        <v>0</v>
      </c>
      <c r="BF292" s="221">
        <f t="shared" si="128"/>
        <v>0</v>
      </c>
      <c r="BG292" s="221">
        <f t="shared" si="128"/>
        <v>0</v>
      </c>
      <c r="BH292" s="221">
        <f t="shared" si="128"/>
        <v>0</v>
      </c>
      <c r="BI292" s="221">
        <f t="shared" si="128"/>
        <v>0</v>
      </c>
    </row>
    <row r="293" spans="1:61">
      <c r="A293" s="450"/>
      <c r="B293" s="488"/>
      <c r="C293" s="451"/>
      <c r="D293" s="452"/>
      <c r="E293" s="221" t="s">
        <v>281</v>
      </c>
      <c r="F293" s="221">
        <f xml:space="preserve"> IF( F291, F292, 0)</f>
        <v>0</v>
      </c>
      <c r="G293" s="221" t="s">
        <v>100</v>
      </c>
      <c r="H293" s="152"/>
      <c r="I293" s="221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4"/>
      <c r="U293" s="154"/>
      <c r="V293" s="154"/>
      <c r="W293" s="154"/>
      <c r="X293" s="154"/>
      <c r="Y293" s="154"/>
      <c r="Z293" s="154"/>
      <c r="AA293" s="154"/>
      <c r="AB293" s="152"/>
      <c r="AC293" s="152"/>
      <c r="AD293" s="154"/>
      <c r="AE293" s="154"/>
      <c r="AF293" s="152"/>
      <c r="AG293" s="152"/>
      <c r="AH293" s="154"/>
      <c r="AI293" s="154"/>
      <c r="AJ293" s="152"/>
      <c r="AK293" s="152"/>
      <c r="AL293" s="154"/>
      <c r="AM293" s="154"/>
      <c r="AN293" s="152"/>
      <c r="AO293" s="152"/>
      <c r="AP293" s="154"/>
      <c r="AQ293" s="154"/>
      <c r="AR293" s="152"/>
      <c r="AS293" s="154"/>
      <c r="AT293" s="154"/>
      <c r="AU293" s="152"/>
      <c r="AV293" s="154"/>
      <c r="AW293" s="154"/>
      <c r="AX293" s="152"/>
      <c r="AY293" s="154"/>
      <c r="AZ293" s="154"/>
      <c r="BA293" s="152"/>
      <c r="BB293" s="154"/>
      <c r="BC293" s="154"/>
      <c r="BD293" s="152"/>
      <c r="BE293" s="154"/>
      <c r="BF293" s="154"/>
      <c r="BG293" s="152"/>
      <c r="BH293" s="154"/>
      <c r="BI293" s="154"/>
    </row>
    <row r="294" spans="1:61">
      <c r="A294" s="450"/>
      <c r="B294" s="451"/>
      <c r="C294" s="451"/>
      <c r="D294" s="452"/>
      <c r="E294" s="221"/>
      <c r="F294" s="152"/>
      <c r="G294" s="221"/>
      <c r="H294" s="152"/>
      <c r="I294" s="221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4"/>
      <c r="U294" s="154"/>
      <c r="V294" s="154"/>
      <c r="W294" s="154"/>
      <c r="X294" s="154"/>
      <c r="Y294" s="154"/>
      <c r="Z294" s="154"/>
      <c r="AA294" s="154"/>
      <c r="AB294" s="152"/>
      <c r="AC294" s="152"/>
      <c r="AD294" s="154"/>
      <c r="AE294" s="154"/>
      <c r="AF294" s="152"/>
      <c r="AG294" s="152"/>
      <c r="AH294" s="154"/>
      <c r="AI294" s="154"/>
      <c r="AJ294" s="152"/>
      <c r="AK294" s="152"/>
      <c r="AL294" s="154"/>
      <c r="AM294" s="154"/>
      <c r="AN294" s="152"/>
      <c r="AO294" s="152"/>
      <c r="AP294" s="154"/>
      <c r="AQ294" s="154"/>
      <c r="AR294" s="152"/>
      <c r="AS294" s="154"/>
      <c r="AT294" s="154"/>
      <c r="AU294" s="152"/>
      <c r="AV294" s="154"/>
      <c r="AW294" s="154"/>
      <c r="AX294" s="152"/>
      <c r="AY294" s="154"/>
      <c r="AZ294" s="154"/>
      <c r="BA294" s="152"/>
      <c r="BB294" s="154"/>
      <c r="BC294" s="154"/>
      <c r="BD294" s="152"/>
      <c r="BE294" s="154"/>
      <c r="BF294" s="154"/>
      <c r="BG294" s="152"/>
      <c r="BH294" s="154"/>
      <c r="BI294" s="154"/>
    </row>
    <row r="295" spans="1:61">
      <c r="A295" s="450"/>
      <c r="B295" s="451"/>
      <c r="C295" s="451"/>
      <c r="D295" s="452"/>
      <c r="E295" s="221" t="str">
        <f t="shared" ref="E295:AJ295" si="129" xml:space="preserve"> E$287</f>
        <v>Compliance with trading and procurement code</v>
      </c>
      <c r="F295" s="221" t="b">
        <f t="shared" si="129"/>
        <v>0</v>
      </c>
      <c r="G295" s="221" t="str">
        <f t="shared" si="129"/>
        <v>True/false</v>
      </c>
      <c r="H295" s="221">
        <f t="shared" si="129"/>
        <v>0</v>
      </c>
      <c r="I295" s="221">
        <f t="shared" si="129"/>
        <v>0</v>
      </c>
      <c r="J295" s="221">
        <f t="shared" si="129"/>
        <v>0</v>
      </c>
      <c r="K295" s="221">
        <f t="shared" si="129"/>
        <v>0</v>
      </c>
      <c r="L295" s="221">
        <f t="shared" si="129"/>
        <v>0</v>
      </c>
      <c r="M295" s="221">
        <f t="shared" si="129"/>
        <v>0</v>
      </c>
      <c r="N295" s="221">
        <f t="shared" si="129"/>
        <v>0</v>
      </c>
      <c r="O295" s="221">
        <f t="shared" si="129"/>
        <v>0</v>
      </c>
      <c r="P295" s="221">
        <f t="shared" si="129"/>
        <v>0</v>
      </c>
      <c r="Q295" s="221">
        <f t="shared" si="129"/>
        <v>0</v>
      </c>
      <c r="R295" s="221">
        <f t="shared" si="129"/>
        <v>0</v>
      </c>
      <c r="S295" s="221">
        <f t="shared" si="129"/>
        <v>0</v>
      </c>
      <c r="T295" s="221">
        <f t="shared" si="129"/>
        <v>0</v>
      </c>
      <c r="U295" s="221">
        <f t="shared" si="129"/>
        <v>0</v>
      </c>
      <c r="V295" s="221">
        <f t="shared" si="129"/>
        <v>0</v>
      </c>
      <c r="W295" s="221">
        <f t="shared" si="129"/>
        <v>0</v>
      </c>
      <c r="X295" s="221">
        <f t="shared" si="129"/>
        <v>0</v>
      </c>
      <c r="Y295" s="221">
        <f t="shared" si="129"/>
        <v>0</v>
      </c>
      <c r="Z295" s="221">
        <f t="shared" si="129"/>
        <v>0</v>
      </c>
      <c r="AA295" s="221">
        <f t="shared" si="129"/>
        <v>0</v>
      </c>
      <c r="AB295" s="221">
        <f t="shared" si="129"/>
        <v>0</v>
      </c>
      <c r="AC295" s="221">
        <f t="shared" si="129"/>
        <v>0</v>
      </c>
      <c r="AD295" s="221">
        <f t="shared" si="129"/>
        <v>0</v>
      </c>
      <c r="AE295" s="221">
        <f t="shared" si="129"/>
        <v>0</v>
      </c>
      <c r="AF295" s="221">
        <f t="shared" si="129"/>
        <v>0</v>
      </c>
      <c r="AG295" s="221">
        <f t="shared" si="129"/>
        <v>0</v>
      </c>
      <c r="AH295" s="221">
        <f t="shared" si="129"/>
        <v>0</v>
      </c>
      <c r="AI295" s="221">
        <f t="shared" si="129"/>
        <v>0</v>
      </c>
      <c r="AJ295" s="221">
        <f t="shared" si="129"/>
        <v>0</v>
      </c>
      <c r="AK295" s="221">
        <f t="shared" ref="AK295:BI295" si="130" xml:space="preserve"> AK$287</f>
        <v>0</v>
      </c>
      <c r="AL295" s="221">
        <f t="shared" si="130"/>
        <v>0</v>
      </c>
      <c r="AM295" s="221">
        <f t="shared" si="130"/>
        <v>0</v>
      </c>
      <c r="AN295" s="221">
        <f t="shared" si="130"/>
        <v>0</v>
      </c>
      <c r="AO295" s="221">
        <f t="shared" si="130"/>
        <v>0</v>
      </c>
      <c r="AP295" s="221">
        <f t="shared" si="130"/>
        <v>0</v>
      </c>
      <c r="AQ295" s="221">
        <f t="shared" si="130"/>
        <v>0</v>
      </c>
      <c r="AR295" s="221">
        <f t="shared" si="130"/>
        <v>0</v>
      </c>
      <c r="AS295" s="221">
        <f t="shared" si="130"/>
        <v>0</v>
      </c>
      <c r="AT295" s="221">
        <f t="shared" si="130"/>
        <v>0</v>
      </c>
      <c r="AU295" s="221">
        <f t="shared" si="130"/>
        <v>0</v>
      </c>
      <c r="AV295" s="221">
        <f t="shared" si="130"/>
        <v>0</v>
      </c>
      <c r="AW295" s="221">
        <f t="shared" si="130"/>
        <v>0</v>
      </c>
      <c r="AX295" s="221">
        <f t="shared" si="130"/>
        <v>0</v>
      </c>
      <c r="AY295" s="221">
        <f t="shared" si="130"/>
        <v>0</v>
      </c>
      <c r="AZ295" s="221">
        <f t="shared" si="130"/>
        <v>0</v>
      </c>
      <c r="BA295" s="221">
        <f t="shared" si="130"/>
        <v>0</v>
      </c>
      <c r="BB295" s="221">
        <f t="shared" si="130"/>
        <v>0</v>
      </c>
      <c r="BC295" s="221">
        <f t="shared" si="130"/>
        <v>0</v>
      </c>
      <c r="BD295" s="221">
        <f t="shared" si="130"/>
        <v>0</v>
      </c>
      <c r="BE295" s="221">
        <f t="shared" si="130"/>
        <v>0</v>
      </c>
      <c r="BF295" s="221">
        <f t="shared" si="130"/>
        <v>0</v>
      </c>
      <c r="BG295" s="221">
        <f t="shared" si="130"/>
        <v>0</v>
      </c>
      <c r="BH295" s="221">
        <f t="shared" si="130"/>
        <v>0</v>
      </c>
      <c r="BI295" s="221">
        <f t="shared" si="130"/>
        <v>0</v>
      </c>
    </row>
    <row r="296" spans="1:61">
      <c r="A296" s="450"/>
      <c r="B296" s="451"/>
      <c r="C296" s="451"/>
      <c r="D296" s="452"/>
      <c r="E296" s="221" t="str">
        <f t="shared" ref="E296:AJ296" si="131" xml:space="preserve"> E$273</f>
        <v>Export incentive for export 3 to be paid to the network plus water control at PR24 (2017-18 FYA CPIH deflated)</v>
      </c>
      <c r="F296" s="221">
        <f t="shared" si="131"/>
        <v>0</v>
      </c>
      <c r="G296" s="221" t="str">
        <f t="shared" si="131"/>
        <v>£m</v>
      </c>
      <c r="H296" s="221">
        <f t="shared" si="131"/>
        <v>0</v>
      </c>
      <c r="I296" s="221">
        <f t="shared" si="131"/>
        <v>0</v>
      </c>
      <c r="J296" s="221">
        <f t="shared" si="131"/>
        <v>0</v>
      </c>
      <c r="K296" s="221">
        <f t="shared" si="131"/>
        <v>0</v>
      </c>
      <c r="L296" s="221">
        <f t="shared" si="131"/>
        <v>0</v>
      </c>
      <c r="M296" s="221">
        <f t="shared" si="131"/>
        <v>0</v>
      </c>
      <c r="N296" s="221">
        <f t="shared" si="131"/>
        <v>0</v>
      </c>
      <c r="O296" s="221">
        <f t="shared" si="131"/>
        <v>0</v>
      </c>
      <c r="P296" s="221">
        <f t="shared" si="131"/>
        <v>0</v>
      </c>
      <c r="Q296" s="221">
        <f t="shared" si="131"/>
        <v>0</v>
      </c>
      <c r="R296" s="221">
        <f t="shared" si="131"/>
        <v>0</v>
      </c>
      <c r="S296" s="221">
        <f t="shared" si="131"/>
        <v>0</v>
      </c>
      <c r="T296" s="221">
        <f t="shared" si="131"/>
        <v>0</v>
      </c>
      <c r="U296" s="221">
        <f t="shared" si="131"/>
        <v>0</v>
      </c>
      <c r="V296" s="221">
        <f t="shared" si="131"/>
        <v>0</v>
      </c>
      <c r="W296" s="221">
        <f t="shared" si="131"/>
        <v>0</v>
      </c>
      <c r="X296" s="221">
        <f t="shared" si="131"/>
        <v>0</v>
      </c>
      <c r="Y296" s="221">
        <f t="shared" si="131"/>
        <v>0</v>
      </c>
      <c r="Z296" s="221">
        <f t="shared" si="131"/>
        <v>0</v>
      </c>
      <c r="AA296" s="221">
        <f t="shared" si="131"/>
        <v>0</v>
      </c>
      <c r="AB296" s="221">
        <f t="shared" si="131"/>
        <v>0</v>
      </c>
      <c r="AC296" s="221">
        <f t="shared" si="131"/>
        <v>0</v>
      </c>
      <c r="AD296" s="221">
        <f t="shared" si="131"/>
        <v>0</v>
      </c>
      <c r="AE296" s="221">
        <f t="shared" si="131"/>
        <v>0</v>
      </c>
      <c r="AF296" s="221">
        <f t="shared" si="131"/>
        <v>0</v>
      </c>
      <c r="AG296" s="221">
        <f t="shared" si="131"/>
        <v>0</v>
      </c>
      <c r="AH296" s="221">
        <f t="shared" si="131"/>
        <v>0</v>
      </c>
      <c r="AI296" s="221">
        <f t="shared" si="131"/>
        <v>0</v>
      </c>
      <c r="AJ296" s="221">
        <f t="shared" si="131"/>
        <v>0</v>
      </c>
      <c r="AK296" s="221">
        <f t="shared" ref="AK296:BI296" si="132" xml:space="preserve"> AK$273</f>
        <v>0</v>
      </c>
      <c r="AL296" s="221">
        <f t="shared" si="132"/>
        <v>0</v>
      </c>
      <c r="AM296" s="221">
        <f t="shared" si="132"/>
        <v>0</v>
      </c>
      <c r="AN296" s="221">
        <f t="shared" si="132"/>
        <v>0</v>
      </c>
      <c r="AO296" s="221">
        <f t="shared" si="132"/>
        <v>0</v>
      </c>
      <c r="AP296" s="221">
        <f t="shared" si="132"/>
        <v>0</v>
      </c>
      <c r="AQ296" s="221">
        <f t="shared" si="132"/>
        <v>0</v>
      </c>
      <c r="AR296" s="221">
        <f t="shared" si="132"/>
        <v>0</v>
      </c>
      <c r="AS296" s="221">
        <f t="shared" si="132"/>
        <v>0</v>
      </c>
      <c r="AT296" s="221">
        <f t="shared" si="132"/>
        <v>0</v>
      </c>
      <c r="AU296" s="221">
        <f t="shared" si="132"/>
        <v>0</v>
      </c>
      <c r="AV296" s="221">
        <f t="shared" si="132"/>
        <v>0</v>
      </c>
      <c r="AW296" s="221">
        <f t="shared" si="132"/>
        <v>0</v>
      </c>
      <c r="AX296" s="221">
        <f t="shared" si="132"/>
        <v>0</v>
      </c>
      <c r="AY296" s="221">
        <f t="shared" si="132"/>
        <v>0</v>
      </c>
      <c r="AZ296" s="221">
        <f t="shared" si="132"/>
        <v>0</v>
      </c>
      <c r="BA296" s="221">
        <f t="shared" si="132"/>
        <v>0</v>
      </c>
      <c r="BB296" s="221">
        <f t="shared" si="132"/>
        <v>0</v>
      </c>
      <c r="BC296" s="221">
        <f t="shared" si="132"/>
        <v>0</v>
      </c>
      <c r="BD296" s="221">
        <f t="shared" si="132"/>
        <v>0</v>
      </c>
      <c r="BE296" s="221">
        <f t="shared" si="132"/>
        <v>0</v>
      </c>
      <c r="BF296" s="221">
        <f t="shared" si="132"/>
        <v>0</v>
      </c>
      <c r="BG296" s="221">
        <f t="shared" si="132"/>
        <v>0</v>
      </c>
      <c r="BH296" s="221">
        <f t="shared" si="132"/>
        <v>0</v>
      </c>
      <c r="BI296" s="221">
        <f t="shared" si="132"/>
        <v>0</v>
      </c>
    </row>
    <row r="297" spans="1:61">
      <c r="A297" s="491"/>
      <c r="B297" s="488"/>
      <c r="C297" s="488"/>
      <c r="D297" s="489"/>
      <c r="E297" s="221" t="s">
        <v>282</v>
      </c>
      <c r="F297" s="221">
        <f xml:space="preserve"> IF( F295, F296, 0)</f>
        <v>0</v>
      </c>
      <c r="G297" s="221" t="s">
        <v>100</v>
      </c>
      <c r="H297" s="152"/>
      <c r="I297" s="221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4"/>
      <c r="U297" s="154"/>
      <c r="V297" s="154"/>
      <c r="W297" s="154"/>
      <c r="X297" s="154"/>
      <c r="Y297" s="154"/>
      <c r="Z297" s="154"/>
      <c r="AA297" s="154"/>
      <c r="AB297" s="152"/>
      <c r="AC297" s="152"/>
      <c r="AD297" s="154"/>
      <c r="AE297" s="154"/>
      <c r="AF297" s="152"/>
      <c r="AG297" s="152"/>
      <c r="AH297" s="154"/>
      <c r="AI297" s="154"/>
      <c r="AJ297" s="152"/>
      <c r="AK297" s="152"/>
      <c r="AL297" s="154"/>
      <c r="AM297" s="154"/>
      <c r="AN297" s="152"/>
      <c r="AO297" s="152"/>
      <c r="AP297" s="154"/>
      <c r="AQ297" s="154"/>
      <c r="AR297" s="152"/>
      <c r="AS297" s="154"/>
      <c r="AT297" s="154"/>
      <c r="AU297" s="152"/>
      <c r="AV297" s="154"/>
      <c r="AW297" s="154"/>
      <c r="AX297" s="152"/>
      <c r="AY297" s="154"/>
      <c r="AZ297" s="154"/>
      <c r="BA297" s="152"/>
      <c r="BB297" s="154"/>
      <c r="BC297" s="154"/>
      <c r="BD297" s="152"/>
      <c r="BE297" s="154"/>
      <c r="BF297" s="154"/>
      <c r="BG297" s="152"/>
      <c r="BH297" s="154"/>
      <c r="BI297" s="154"/>
    </row>
    <row r="298" spans="1:61">
      <c r="A298" s="491"/>
      <c r="B298" s="492"/>
      <c r="C298" s="492"/>
      <c r="D298" s="493"/>
      <c r="E298" s="459"/>
      <c r="F298" s="222"/>
      <c r="G298" s="459"/>
      <c r="H298" s="222"/>
      <c r="I298" s="459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19"/>
      <c r="U298" s="219"/>
      <c r="V298" s="219"/>
      <c r="W298" s="219"/>
      <c r="X298" s="219"/>
      <c r="Y298" s="219"/>
      <c r="Z298" s="219"/>
      <c r="AA298" s="219"/>
      <c r="AB298" s="222"/>
      <c r="AC298" s="222"/>
      <c r="AD298" s="219"/>
      <c r="AE298" s="219"/>
      <c r="AF298" s="222"/>
      <c r="AG298" s="222"/>
      <c r="AH298" s="219"/>
      <c r="AI298" s="219"/>
      <c r="AJ298" s="222"/>
      <c r="AK298" s="222"/>
      <c r="AL298" s="219"/>
      <c r="AM298" s="219"/>
      <c r="AN298" s="222"/>
      <c r="AO298" s="222"/>
      <c r="AP298" s="219"/>
      <c r="AQ298" s="219"/>
      <c r="AR298" s="222"/>
      <c r="AS298" s="219"/>
      <c r="AT298" s="219"/>
      <c r="AU298" s="222"/>
      <c r="AV298" s="219"/>
      <c r="AW298" s="219"/>
      <c r="AX298" s="222"/>
      <c r="AY298" s="219"/>
      <c r="AZ298" s="219"/>
      <c r="BA298" s="222"/>
      <c r="BB298" s="219"/>
      <c r="BC298" s="219"/>
      <c r="BD298" s="222"/>
      <c r="BE298" s="219"/>
      <c r="BF298" s="219"/>
      <c r="BG298" s="222"/>
      <c r="BH298" s="219"/>
      <c r="BI298" s="219"/>
    </row>
    <row r="299" spans="1:61">
      <c r="A299" s="487"/>
      <c r="B299" s="488"/>
      <c r="C299" s="488"/>
      <c r="D299" s="489"/>
      <c r="E299" s="221" t="str">
        <f t="shared" ref="E299:AJ299" si="133" xml:space="preserve"> E$287</f>
        <v>Compliance with trading and procurement code</v>
      </c>
      <c r="F299" s="221" t="b">
        <f t="shared" si="133"/>
        <v>0</v>
      </c>
      <c r="G299" s="221" t="str">
        <f t="shared" si="133"/>
        <v>True/false</v>
      </c>
      <c r="H299" s="221">
        <f t="shared" si="133"/>
        <v>0</v>
      </c>
      <c r="I299" s="221">
        <f t="shared" si="133"/>
        <v>0</v>
      </c>
      <c r="J299" s="221">
        <f t="shared" si="133"/>
        <v>0</v>
      </c>
      <c r="K299" s="221">
        <f t="shared" si="133"/>
        <v>0</v>
      </c>
      <c r="L299" s="221">
        <f t="shared" si="133"/>
        <v>0</v>
      </c>
      <c r="M299" s="221">
        <f t="shared" si="133"/>
        <v>0</v>
      </c>
      <c r="N299" s="221">
        <f t="shared" si="133"/>
        <v>0</v>
      </c>
      <c r="O299" s="221">
        <f t="shared" si="133"/>
        <v>0</v>
      </c>
      <c r="P299" s="221">
        <f t="shared" si="133"/>
        <v>0</v>
      </c>
      <c r="Q299" s="221">
        <f t="shared" si="133"/>
        <v>0</v>
      </c>
      <c r="R299" s="221">
        <f t="shared" si="133"/>
        <v>0</v>
      </c>
      <c r="S299" s="221">
        <f t="shared" si="133"/>
        <v>0</v>
      </c>
      <c r="T299" s="221">
        <f t="shared" si="133"/>
        <v>0</v>
      </c>
      <c r="U299" s="221">
        <f t="shared" si="133"/>
        <v>0</v>
      </c>
      <c r="V299" s="221">
        <f t="shared" si="133"/>
        <v>0</v>
      </c>
      <c r="W299" s="221">
        <f t="shared" si="133"/>
        <v>0</v>
      </c>
      <c r="X299" s="221">
        <f t="shared" si="133"/>
        <v>0</v>
      </c>
      <c r="Y299" s="221">
        <f t="shared" si="133"/>
        <v>0</v>
      </c>
      <c r="Z299" s="221">
        <f t="shared" si="133"/>
        <v>0</v>
      </c>
      <c r="AA299" s="221">
        <f t="shared" si="133"/>
        <v>0</v>
      </c>
      <c r="AB299" s="221">
        <f t="shared" si="133"/>
        <v>0</v>
      </c>
      <c r="AC299" s="221">
        <f t="shared" si="133"/>
        <v>0</v>
      </c>
      <c r="AD299" s="221">
        <f t="shared" si="133"/>
        <v>0</v>
      </c>
      <c r="AE299" s="221">
        <f t="shared" si="133"/>
        <v>0</v>
      </c>
      <c r="AF299" s="221">
        <f t="shared" si="133"/>
        <v>0</v>
      </c>
      <c r="AG299" s="221">
        <f t="shared" si="133"/>
        <v>0</v>
      </c>
      <c r="AH299" s="221">
        <f t="shared" si="133"/>
        <v>0</v>
      </c>
      <c r="AI299" s="221">
        <f t="shared" si="133"/>
        <v>0</v>
      </c>
      <c r="AJ299" s="221">
        <f t="shared" si="133"/>
        <v>0</v>
      </c>
      <c r="AK299" s="221">
        <f t="shared" ref="AK299:BI299" si="134" xml:space="preserve"> AK$287</f>
        <v>0</v>
      </c>
      <c r="AL299" s="221">
        <f t="shared" si="134"/>
        <v>0</v>
      </c>
      <c r="AM299" s="221">
        <f t="shared" si="134"/>
        <v>0</v>
      </c>
      <c r="AN299" s="221">
        <f t="shared" si="134"/>
        <v>0</v>
      </c>
      <c r="AO299" s="221">
        <f t="shared" si="134"/>
        <v>0</v>
      </c>
      <c r="AP299" s="221">
        <f t="shared" si="134"/>
        <v>0</v>
      </c>
      <c r="AQ299" s="221">
        <f t="shared" si="134"/>
        <v>0</v>
      </c>
      <c r="AR299" s="221">
        <f t="shared" si="134"/>
        <v>0</v>
      </c>
      <c r="AS299" s="221">
        <f t="shared" si="134"/>
        <v>0</v>
      </c>
      <c r="AT299" s="221">
        <f t="shared" si="134"/>
        <v>0</v>
      </c>
      <c r="AU299" s="221">
        <f t="shared" si="134"/>
        <v>0</v>
      </c>
      <c r="AV299" s="221">
        <f t="shared" si="134"/>
        <v>0</v>
      </c>
      <c r="AW299" s="221">
        <f t="shared" si="134"/>
        <v>0</v>
      </c>
      <c r="AX299" s="221">
        <f t="shared" si="134"/>
        <v>0</v>
      </c>
      <c r="AY299" s="221">
        <f t="shared" si="134"/>
        <v>0</v>
      </c>
      <c r="AZ299" s="221">
        <f t="shared" si="134"/>
        <v>0</v>
      </c>
      <c r="BA299" s="221">
        <f t="shared" si="134"/>
        <v>0</v>
      </c>
      <c r="BB299" s="221">
        <f t="shared" si="134"/>
        <v>0</v>
      </c>
      <c r="BC299" s="221">
        <f t="shared" si="134"/>
        <v>0</v>
      </c>
      <c r="BD299" s="221">
        <f t="shared" si="134"/>
        <v>0</v>
      </c>
      <c r="BE299" s="221">
        <f t="shared" si="134"/>
        <v>0</v>
      </c>
      <c r="BF299" s="221">
        <f t="shared" si="134"/>
        <v>0</v>
      </c>
      <c r="BG299" s="221">
        <f t="shared" si="134"/>
        <v>0</v>
      </c>
      <c r="BH299" s="221">
        <f t="shared" si="134"/>
        <v>0</v>
      </c>
      <c r="BI299" s="221">
        <f t="shared" si="134"/>
        <v>0</v>
      </c>
    </row>
    <row r="300" spans="1:61">
      <c r="A300" s="450"/>
      <c r="B300" s="451"/>
      <c r="C300" s="451"/>
      <c r="D300" s="452"/>
      <c r="E300" s="221" t="str">
        <f t="shared" ref="E300:AJ300" si="135" xml:space="preserve"> E$277</f>
        <v>Export incentive for export 3 to be paid to the water resources control after PR24 (2017-18 FYA CPIH deflated)</v>
      </c>
      <c r="F300" s="221">
        <f t="shared" si="135"/>
        <v>0</v>
      </c>
      <c r="G300" s="221" t="str">
        <f t="shared" si="135"/>
        <v>£m</v>
      </c>
      <c r="H300" s="221">
        <f t="shared" si="135"/>
        <v>0</v>
      </c>
      <c r="I300" s="221">
        <f t="shared" si="135"/>
        <v>0</v>
      </c>
      <c r="J300" s="221">
        <f t="shared" si="135"/>
        <v>0</v>
      </c>
      <c r="K300" s="221">
        <f t="shared" si="135"/>
        <v>0</v>
      </c>
      <c r="L300" s="221">
        <f t="shared" si="135"/>
        <v>0</v>
      </c>
      <c r="M300" s="221">
        <f t="shared" si="135"/>
        <v>0</v>
      </c>
      <c r="N300" s="221">
        <f t="shared" si="135"/>
        <v>0</v>
      </c>
      <c r="O300" s="221">
        <f t="shared" si="135"/>
        <v>0</v>
      </c>
      <c r="P300" s="221">
        <f t="shared" si="135"/>
        <v>0</v>
      </c>
      <c r="Q300" s="221">
        <f t="shared" si="135"/>
        <v>0</v>
      </c>
      <c r="R300" s="221">
        <f t="shared" si="135"/>
        <v>0</v>
      </c>
      <c r="S300" s="221">
        <f t="shared" si="135"/>
        <v>0</v>
      </c>
      <c r="T300" s="221">
        <f t="shared" si="135"/>
        <v>0</v>
      </c>
      <c r="U300" s="221">
        <f t="shared" si="135"/>
        <v>0</v>
      </c>
      <c r="V300" s="221">
        <f t="shared" si="135"/>
        <v>0</v>
      </c>
      <c r="W300" s="221">
        <f t="shared" si="135"/>
        <v>0</v>
      </c>
      <c r="X300" s="221">
        <f t="shared" si="135"/>
        <v>0</v>
      </c>
      <c r="Y300" s="221">
        <f t="shared" si="135"/>
        <v>0</v>
      </c>
      <c r="Z300" s="221">
        <f t="shared" si="135"/>
        <v>0</v>
      </c>
      <c r="AA300" s="221">
        <f t="shared" si="135"/>
        <v>0</v>
      </c>
      <c r="AB300" s="221">
        <f t="shared" si="135"/>
        <v>0</v>
      </c>
      <c r="AC300" s="221">
        <f t="shared" si="135"/>
        <v>0</v>
      </c>
      <c r="AD300" s="221">
        <f t="shared" si="135"/>
        <v>0</v>
      </c>
      <c r="AE300" s="221">
        <f t="shared" si="135"/>
        <v>0</v>
      </c>
      <c r="AF300" s="221">
        <f t="shared" si="135"/>
        <v>0</v>
      </c>
      <c r="AG300" s="221">
        <f t="shared" si="135"/>
        <v>0</v>
      </c>
      <c r="AH300" s="221">
        <f t="shared" si="135"/>
        <v>0</v>
      </c>
      <c r="AI300" s="221">
        <f t="shared" si="135"/>
        <v>0</v>
      </c>
      <c r="AJ300" s="221">
        <f t="shared" si="135"/>
        <v>0</v>
      </c>
      <c r="AK300" s="221">
        <f t="shared" ref="AK300:BI300" si="136" xml:space="preserve"> AK$277</f>
        <v>0</v>
      </c>
      <c r="AL300" s="221">
        <f t="shared" si="136"/>
        <v>0</v>
      </c>
      <c r="AM300" s="221">
        <f t="shared" si="136"/>
        <v>0</v>
      </c>
      <c r="AN300" s="221">
        <f t="shared" si="136"/>
        <v>0</v>
      </c>
      <c r="AO300" s="221">
        <f t="shared" si="136"/>
        <v>0</v>
      </c>
      <c r="AP300" s="221">
        <f t="shared" si="136"/>
        <v>0</v>
      </c>
      <c r="AQ300" s="221">
        <f t="shared" si="136"/>
        <v>0</v>
      </c>
      <c r="AR300" s="221">
        <f t="shared" si="136"/>
        <v>0</v>
      </c>
      <c r="AS300" s="221">
        <f t="shared" si="136"/>
        <v>0</v>
      </c>
      <c r="AT300" s="221">
        <f t="shared" si="136"/>
        <v>0</v>
      </c>
      <c r="AU300" s="221">
        <f t="shared" si="136"/>
        <v>0</v>
      </c>
      <c r="AV300" s="221">
        <f t="shared" si="136"/>
        <v>0</v>
      </c>
      <c r="AW300" s="221">
        <f t="shared" si="136"/>
        <v>0</v>
      </c>
      <c r="AX300" s="221">
        <f t="shared" si="136"/>
        <v>0</v>
      </c>
      <c r="AY300" s="221">
        <f t="shared" si="136"/>
        <v>0</v>
      </c>
      <c r="AZ300" s="221">
        <f t="shared" si="136"/>
        <v>0</v>
      </c>
      <c r="BA300" s="221">
        <f t="shared" si="136"/>
        <v>0</v>
      </c>
      <c r="BB300" s="221">
        <f t="shared" si="136"/>
        <v>0</v>
      </c>
      <c r="BC300" s="221">
        <f t="shared" si="136"/>
        <v>0</v>
      </c>
      <c r="BD300" s="221">
        <f t="shared" si="136"/>
        <v>0</v>
      </c>
      <c r="BE300" s="221">
        <f t="shared" si="136"/>
        <v>0</v>
      </c>
      <c r="BF300" s="221">
        <f t="shared" si="136"/>
        <v>0</v>
      </c>
      <c r="BG300" s="221">
        <f t="shared" si="136"/>
        <v>0</v>
      </c>
      <c r="BH300" s="221">
        <f t="shared" si="136"/>
        <v>0</v>
      </c>
      <c r="BI300" s="221">
        <f t="shared" si="136"/>
        <v>0</v>
      </c>
    </row>
    <row r="301" spans="1:61">
      <c r="A301" s="487"/>
      <c r="B301" s="488"/>
      <c r="C301" s="488"/>
      <c r="D301" s="489"/>
      <c r="E301" s="221" t="s">
        <v>283</v>
      </c>
      <c r="F301" s="221">
        <f xml:space="preserve"> IF( F299, F300, 0)</f>
        <v>0</v>
      </c>
      <c r="G301" s="221" t="s">
        <v>100</v>
      </c>
      <c r="H301" s="152"/>
      <c r="I301" s="221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4"/>
      <c r="U301" s="154"/>
      <c r="V301" s="154"/>
      <c r="W301" s="154"/>
      <c r="X301" s="154"/>
      <c r="Y301" s="154"/>
      <c r="Z301" s="154"/>
      <c r="AA301" s="154"/>
      <c r="AB301" s="152"/>
      <c r="AC301" s="152"/>
      <c r="AD301" s="154"/>
      <c r="AE301" s="154"/>
      <c r="AF301" s="152"/>
      <c r="AG301" s="152"/>
      <c r="AH301" s="154"/>
      <c r="AI301" s="154"/>
      <c r="AJ301" s="152"/>
      <c r="AK301" s="152"/>
      <c r="AL301" s="154"/>
      <c r="AM301" s="154"/>
      <c r="AN301" s="152"/>
      <c r="AO301" s="152"/>
      <c r="AP301" s="154"/>
      <c r="AQ301" s="154"/>
      <c r="AR301" s="152"/>
      <c r="AS301" s="154"/>
      <c r="AT301" s="154"/>
      <c r="AU301" s="152"/>
      <c r="AV301" s="154"/>
      <c r="AW301" s="154"/>
      <c r="AX301" s="152"/>
      <c r="AY301" s="154"/>
      <c r="AZ301" s="154"/>
      <c r="BA301" s="152"/>
      <c r="BB301" s="154"/>
      <c r="BC301" s="154"/>
      <c r="BD301" s="152"/>
      <c r="BE301" s="154"/>
      <c r="BF301" s="154"/>
      <c r="BG301" s="152"/>
      <c r="BH301" s="154"/>
      <c r="BI301" s="154"/>
    </row>
    <row r="302" spans="1:61">
      <c r="A302" s="487"/>
      <c r="B302" s="488"/>
      <c r="C302" s="488"/>
      <c r="D302" s="489"/>
      <c r="E302" s="221"/>
      <c r="F302" s="221"/>
      <c r="G302" s="221"/>
      <c r="H302" s="152"/>
      <c r="I302" s="221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4"/>
      <c r="U302" s="154"/>
      <c r="V302" s="154"/>
      <c r="W302" s="154"/>
      <c r="X302" s="154"/>
      <c r="Y302" s="154"/>
      <c r="Z302" s="154"/>
      <c r="AA302" s="154"/>
      <c r="AB302" s="152"/>
      <c r="AC302" s="152"/>
      <c r="AD302" s="154"/>
      <c r="AE302" s="154"/>
      <c r="AF302" s="152"/>
      <c r="AG302" s="152"/>
      <c r="AH302" s="154"/>
      <c r="AI302" s="154"/>
      <c r="AJ302" s="152"/>
      <c r="AK302" s="152"/>
      <c r="AL302" s="154"/>
      <c r="AM302" s="154"/>
      <c r="AN302" s="152"/>
      <c r="AO302" s="152"/>
      <c r="AP302" s="154"/>
      <c r="AQ302" s="154"/>
      <c r="AR302" s="152"/>
      <c r="AS302" s="154"/>
      <c r="AT302" s="154"/>
      <c r="AU302" s="152"/>
      <c r="AV302" s="154"/>
      <c r="AW302" s="154"/>
      <c r="AX302" s="152"/>
      <c r="AY302" s="154"/>
      <c r="AZ302" s="154"/>
      <c r="BA302" s="152"/>
      <c r="BB302" s="154"/>
      <c r="BC302" s="154"/>
      <c r="BD302" s="152"/>
      <c r="BE302" s="154"/>
      <c r="BF302" s="154"/>
      <c r="BG302" s="152"/>
      <c r="BH302" s="154"/>
      <c r="BI302" s="154"/>
    </row>
    <row r="303" spans="1:61">
      <c r="A303" s="487"/>
      <c r="B303" s="488"/>
      <c r="C303" s="488"/>
      <c r="D303" s="489"/>
      <c r="E303" s="221" t="str">
        <f t="shared" ref="E303:AJ303" si="137" xml:space="preserve"> E$287</f>
        <v>Compliance with trading and procurement code</v>
      </c>
      <c r="F303" s="221" t="b">
        <f t="shared" si="137"/>
        <v>0</v>
      </c>
      <c r="G303" s="221" t="str">
        <f t="shared" si="137"/>
        <v>True/false</v>
      </c>
      <c r="H303" s="221">
        <f t="shared" si="137"/>
        <v>0</v>
      </c>
      <c r="I303" s="221">
        <f t="shared" si="137"/>
        <v>0</v>
      </c>
      <c r="J303" s="221">
        <f t="shared" si="137"/>
        <v>0</v>
      </c>
      <c r="K303" s="221">
        <f t="shared" si="137"/>
        <v>0</v>
      </c>
      <c r="L303" s="221">
        <f t="shared" si="137"/>
        <v>0</v>
      </c>
      <c r="M303" s="221">
        <f t="shared" si="137"/>
        <v>0</v>
      </c>
      <c r="N303" s="221">
        <f t="shared" si="137"/>
        <v>0</v>
      </c>
      <c r="O303" s="221">
        <f t="shared" si="137"/>
        <v>0</v>
      </c>
      <c r="P303" s="221">
        <f t="shared" si="137"/>
        <v>0</v>
      </c>
      <c r="Q303" s="221">
        <f t="shared" si="137"/>
        <v>0</v>
      </c>
      <c r="R303" s="221">
        <f t="shared" si="137"/>
        <v>0</v>
      </c>
      <c r="S303" s="221">
        <f t="shared" si="137"/>
        <v>0</v>
      </c>
      <c r="T303" s="221">
        <f t="shared" si="137"/>
        <v>0</v>
      </c>
      <c r="U303" s="221">
        <f t="shared" si="137"/>
        <v>0</v>
      </c>
      <c r="V303" s="221">
        <f t="shared" si="137"/>
        <v>0</v>
      </c>
      <c r="W303" s="221">
        <f t="shared" si="137"/>
        <v>0</v>
      </c>
      <c r="X303" s="221">
        <f t="shared" si="137"/>
        <v>0</v>
      </c>
      <c r="Y303" s="221">
        <f t="shared" si="137"/>
        <v>0</v>
      </c>
      <c r="Z303" s="221">
        <f t="shared" si="137"/>
        <v>0</v>
      </c>
      <c r="AA303" s="221">
        <f t="shared" si="137"/>
        <v>0</v>
      </c>
      <c r="AB303" s="221">
        <f t="shared" si="137"/>
        <v>0</v>
      </c>
      <c r="AC303" s="221">
        <f t="shared" si="137"/>
        <v>0</v>
      </c>
      <c r="AD303" s="221">
        <f t="shared" si="137"/>
        <v>0</v>
      </c>
      <c r="AE303" s="221">
        <f t="shared" si="137"/>
        <v>0</v>
      </c>
      <c r="AF303" s="221">
        <f t="shared" si="137"/>
        <v>0</v>
      </c>
      <c r="AG303" s="221">
        <f t="shared" si="137"/>
        <v>0</v>
      </c>
      <c r="AH303" s="221">
        <f t="shared" si="137"/>
        <v>0</v>
      </c>
      <c r="AI303" s="221">
        <f t="shared" si="137"/>
        <v>0</v>
      </c>
      <c r="AJ303" s="221">
        <f t="shared" si="137"/>
        <v>0</v>
      </c>
      <c r="AK303" s="221">
        <f t="shared" ref="AK303:BI303" si="138" xml:space="preserve"> AK$287</f>
        <v>0</v>
      </c>
      <c r="AL303" s="221">
        <f t="shared" si="138"/>
        <v>0</v>
      </c>
      <c r="AM303" s="221">
        <f t="shared" si="138"/>
        <v>0</v>
      </c>
      <c r="AN303" s="221">
        <f t="shared" si="138"/>
        <v>0</v>
      </c>
      <c r="AO303" s="221">
        <f t="shared" si="138"/>
        <v>0</v>
      </c>
      <c r="AP303" s="221">
        <f t="shared" si="138"/>
        <v>0</v>
      </c>
      <c r="AQ303" s="221">
        <f t="shared" si="138"/>
        <v>0</v>
      </c>
      <c r="AR303" s="221">
        <f t="shared" si="138"/>
        <v>0</v>
      </c>
      <c r="AS303" s="221">
        <f t="shared" si="138"/>
        <v>0</v>
      </c>
      <c r="AT303" s="221">
        <f t="shared" si="138"/>
        <v>0</v>
      </c>
      <c r="AU303" s="221">
        <f t="shared" si="138"/>
        <v>0</v>
      </c>
      <c r="AV303" s="221">
        <f t="shared" si="138"/>
        <v>0</v>
      </c>
      <c r="AW303" s="221">
        <f t="shared" si="138"/>
        <v>0</v>
      </c>
      <c r="AX303" s="221">
        <f t="shared" si="138"/>
        <v>0</v>
      </c>
      <c r="AY303" s="221">
        <f t="shared" si="138"/>
        <v>0</v>
      </c>
      <c r="AZ303" s="221">
        <f t="shared" si="138"/>
        <v>0</v>
      </c>
      <c r="BA303" s="221">
        <f t="shared" si="138"/>
        <v>0</v>
      </c>
      <c r="BB303" s="221">
        <f t="shared" si="138"/>
        <v>0</v>
      </c>
      <c r="BC303" s="221">
        <f t="shared" si="138"/>
        <v>0</v>
      </c>
      <c r="BD303" s="221">
        <f t="shared" si="138"/>
        <v>0</v>
      </c>
      <c r="BE303" s="221">
        <f t="shared" si="138"/>
        <v>0</v>
      </c>
      <c r="BF303" s="221">
        <f t="shared" si="138"/>
        <v>0</v>
      </c>
      <c r="BG303" s="221">
        <f t="shared" si="138"/>
        <v>0</v>
      </c>
      <c r="BH303" s="221">
        <f t="shared" si="138"/>
        <v>0</v>
      </c>
      <c r="BI303" s="221">
        <f t="shared" si="138"/>
        <v>0</v>
      </c>
    </row>
    <row r="304" spans="1:61">
      <c r="A304" s="450"/>
      <c r="B304" s="451"/>
      <c r="C304" s="451"/>
      <c r="D304" s="452"/>
      <c r="E304" s="221" t="str">
        <f t="shared" ref="E304:AJ304" si="139" xml:space="preserve"> E$281</f>
        <v>Export incentive for export 3 to be paid to the network plus water control after PR24 (2017-18 FYA CPIH deflated)</v>
      </c>
      <c r="F304" s="221">
        <f t="shared" si="139"/>
        <v>0</v>
      </c>
      <c r="G304" s="221" t="str">
        <f t="shared" si="139"/>
        <v>£m</v>
      </c>
      <c r="H304" s="221">
        <f t="shared" si="139"/>
        <v>0</v>
      </c>
      <c r="I304" s="221">
        <f t="shared" si="139"/>
        <v>0</v>
      </c>
      <c r="J304" s="221">
        <f t="shared" si="139"/>
        <v>0</v>
      </c>
      <c r="K304" s="221">
        <f t="shared" si="139"/>
        <v>0</v>
      </c>
      <c r="L304" s="221">
        <f t="shared" si="139"/>
        <v>0</v>
      </c>
      <c r="M304" s="221">
        <f t="shared" si="139"/>
        <v>0</v>
      </c>
      <c r="N304" s="221">
        <f t="shared" si="139"/>
        <v>0</v>
      </c>
      <c r="O304" s="221">
        <f t="shared" si="139"/>
        <v>0</v>
      </c>
      <c r="P304" s="221">
        <f t="shared" si="139"/>
        <v>0</v>
      </c>
      <c r="Q304" s="221">
        <f t="shared" si="139"/>
        <v>0</v>
      </c>
      <c r="R304" s="221">
        <f t="shared" si="139"/>
        <v>0</v>
      </c>
      <c r="S304" s="221">
        <f t="shared" si="139"/>
        <v>0</v>
      </c>
      <c r="T304" s="221">
        <f t="shared" si="139"/>
        <v>0</v>
      </c>
      <c r="U304" s="221">
        <f t="shared" si="139"/>
        <v>0</v>
      </c>
      <c r="V304" s="221">
        <f t="shared" si="139"/>
        <v>0</v>
      </c>
      <c r="W304" s="221">
        <f t="shared" si="139"/>
        <v>0</v>
      </c>
      <c r="X304" s="221">
        <f t="shared" si="139"/>
        <v>0</v>
      </c>
      <c r="Y304" s="221">
        <f t="shared" si="139"/>
        <v>0</v>
      </c>
      <c r="Z304" s="221">
        <f t="shared" si="139"/>
        <v>0</v>
      </c>
      <c r="AA304" s="221">
        <f t="shared" si="139"/>
        <v>0</v>
      </c>
      <c r="AB304" s="221">
        <f t="shared" si="139"/>
        <v>0</v>
      </c>
      <c r="AC304" s="221">
        <f t="shared" si="139"/>
        <v>0</v>
      </c>
      <c r="AD304" s="221">
        <f t="shared" si="139"/>
        <v>0</v>
      </c>
      <c r="AE304" s="221">
        <f t="shared" si="139"/>
        <v>0</v>
      </c>
      <c r="AF304" s="221">
        <f t="shared" si="139"/>
        <v>0</v>
      </c>
      <c r="AG304" s="221">
        <f t="shared" si="139"/>
        <v>0</v>
      </c>
      <c r="AH304" s="221">
        <f t="shared" si="139"/>
        <v>0</v>
      </c>
      <c r="AI304" s="221">
        <f t="shared" si="139"/>
        <v>0</v>
      </c>
      <c r="AJ304" s="221">
        <f t="shared" si="139"/>
        <v>0</v>
      </c>
      <c r="AK304" s="221">
        <f t="shared" ref="AK304:BI304" si="140" xml:space="preserve"> AK$281</f>
        <v>0</v>
      </c>
      <c r="AL304" s="221">
        <f t="shared" si="140"/>
        <v>0</v>
      </c>
      <c r="AM304" s="221">
        <f t="shared" si="140"/>
        <v>0</v>
      </c>
      <c r="AN304" s="221">
        <f t="shared" si="140"/>
        <v>0</v>
      </c>
      <c r="AO304" s="221">
        <f t="shared" si="140"/>
        <v>0</v>
      </c>
      <c r="AP304" s="221">
        <f t="shared" si="140"/>
        <v>0</v>
      </c>
      <c r="AQ304" s="221">
        <f t="shared" si="140"/>
        <v>0</v>
      </c>
      <c r="AR304" s="221">
        <f t="shared" si="140"/>
        <v>0</v>
      </c>
      <c r="AS304" s="221">
        <f t="shared" si="140"/>
        <v>0</v>
      </c>
      <c r="AT304" s="221">
        <f t="shared" si="140"/>
        <v>0</v>
      </c>
      <c r="AU304" s="221">
        <f t="shared" si="140"/>
        <v>0</v>
      </c>
      <c r="AV304" s="221">
        <f t="shared" si="140"/>
        <v>0</v>
      </c>
      <c r="AW304" s="221">
        <f t="shared" si="140"/>
        <v>0</v>
      </c>
      <c r="AX304" s="221">
        <f t="shared" si="140"/>
        <v>0</v>
      </c>
      <c r="AY304" s="221">
        <f t="shared" si="140"/>
        <v>0</v>
      </c>
      <c r="AZ304" s="221">
        <f t="shared" si="140"/>
        <v>0</v>
      </c>
      <c r="BA304" s="221">
        <f t="shared" si="140"/>
        <v>0</v>
      </c>
      <c r="BB304" s="221">
        <f t="shared" si="140"/>
        <v>0</v>
      </c>
      <c r="BC304" s="221">
        <f t="shared" si="140"/>
        <v>0</v>
      </c>
      <c r="BD304" s="221">
        <f t="shared" si="140"/>
        <v>0</v>
      </c>
      <c r="BE304" s="221">
        <f t="shared" si="140"/>
        <v>0</v>
      </c>
      <c r="BF304" s="221">
        <f t="shared" si="140"/>
        <v>0</v>
      </c>
      <c r="BG304" s="221">
        <f t="shared" si="140"/>
        <v>0</v>
      </c>
      <c r="BH304" s="221">
        <f t="shared" si="140"/>
        <v>0</v>
      </c>
      <c r="BI304" s="221">
        <f t="shared" si="140"/>
        <v>0</v>
      </c>
    </row>
    <row r="305" spans="1:61">
      <c r="A305" s="450"/>
      <c r="B305" s="451"/>
      <c r="C305" s="451"/>
      <c r="D305" s="452"/>
      <c r="E305" s="221" t="s">
        <v>284</v>
      </c>
      <c r="F305" s="221">
        <f xml:space="preserve"> IF( F303, F304, 0)</f>
        <v>0</v>
      </c>
      <c r="G305" s="221" t="s">
        <v>100</v>
      </c>
      <c r="H305" s="152"/>
      <c r="I305" s="221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4"/>
      <c r="U305" s="154"/>
      <c r="V305" s="154"/>
      <c r="W305" s="154"/>
      <c r="X305" s="154"/>
      <c r="Y305" s="154"/>
      <c r="Z305" s="154"/>
      <c r="AA305" s="154"/>
      <c r="AB305" s="152"/>
      <c r="AC305" s="152"/>
      <c r="AD305" s="154"/>
      <c r="AE305" s="154"/>
      <c r="AF305" s="152"/>
      <c r="AG305" s="152"/>
      <c r="AH305" s="154"/>
      <c r="AI305" s="154"/>
      <c r="AJ305" s="152"/>
      <c r="AK305" s="152"/>
      <c r="AL305" s="154"/>
      <c r="AM305" s="154"/>
      <c r="AN305" s="152"/>
      <c r="AO305" s="152"/>
      <c r="AP305" s="154"/>
      <c r="AQ305" s="154"/>
      <c r="AR305" s="152"/>
      <c r="AS305" s="154"/>
      <c r="AT305" s="154"/>
      <c r="AU305" s="152"/>
      <c r="AV305" s="154"/>
      <c r="AW305" s="154"/>
      <c r="AX305" s="152"/>
      <c r="AY305" s="154"/>
      <c r="AZ305" s="154"/>
      <c r="BA305" s="152"/>
      <c r="BB305" s="154"/>
      <c r="BC305" s="154"/>
      <c r="BD305" s="152"/>
      <c r="BE305" s="154"/>
      <c r="BF305" s="154"/>
      <c r="BG305" s="152"/>
      <c r="BH305" s="154"/>
      <c r="BI305" s="154"/>
    </row>
    <row r="306" spans="1:61">
      <c r="A306" s="450"/>
      <c r="B306" s="451"/>
      <c r="C306" s="451"/>
      <c r="D306" s="452"/>
      <c r="E306" s="221"/>
      <c r="F306" s="221"/>
      <c r="G306" s="221"/>
      <c r="H306" s="152"/>
      <c r="I306" s="221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4"/>
      <c r="U306" s="154"/>
      <c r="V306" s="154"/>
      <c r="W306" s="154"/>
      <c r="X306" s="154"/>
      <c r="Y306" s="154"/>
      <c r="Z306" s="154"/>
      <c r="AA306" s="154"/>
      <c r="AB306" s="152"/>
      <c r="AC306" s="152"/>
      <c r="AD306" s="154"/>
      <c r="AE306" s="154"/>
      <c r="AF306" s="152"/>
      <c r="AG306" s="152"/>
      <c r="AH306" s="154"/>
      <c r="AI306" s="154"/>
      <c r="AJ306" s="152"/>
      <c r="AK306" s="152"/>
      <c r="AL306" s="154"/>
      <c r="AM306" s="154"/>
      <c r="AN306" s="152"/>
      <c r="AO306" s="152"/>
      <c r="AP306" s="154"/>
      <c r="AQ306" s="154"/>
      <c r="AR306" s="152"/>
      <c r="AS306" s="154"/>
      <c r="AT306" s="154"/>
      <c r="AU306" s="152"/>
      <c r="AV306" s="154"/>
      <c r="AW306" s="154"/>
      <c r="AX306" s="152"/>
      <c r="AY306" s="154"/>
      <c r="AZ306" s="154"/>
      <c r="BA306" s="152"/>
      <c r="BB306" s="154"/>
      <c r="BC306" s="154"/>
      <c r="BD306" s="152"/>
      <c r="BE306" s="154"/>
      <c r="BF306" s="154"/>
      <c r="BG306" s="152"/>
      <c r="BH306" s="154"/>
      <c r="BI306" s="154"/>
    </row>
    <row r="307" spans="1:61">
      <c r="A307" s="62"/>
      <c r="B307" s="67" t="s">
        <v>286</v>
      </c>
      <c r="D307" s="72"/>
      <c r="E307" s="165"/>
      <c r="F307" s="165"/>
      <c r="G307" s="62"/>
      <c r="H307" s="156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AB307" s="62"/>
      <c r="AC307" s="62"/>
      <c r="AF307" s="62"/>
      <c r="AG307" s="62"/>
      <c r="AJ307" s="62"/>
      <c r="AK307" s="62"/>
      <c r="AN307" s="62"/>
      <c r="AO307" s="62"/>
      <c r="AR307" s="62"/>
      <c r="AU307" s="62"/>
      <c r="AX307" s="62"/>
      <c r="BA307" s="62"/>
      <c r="BD307" s="62"/>
      <c r="BG307" s="62"/>
    </row>
    <row r="308" spans="1:61">
      <c r="A308" s="176"/>
      <c r="B308" s="176"/>
      <c r="C308" s="176"/>
      <c r="D308" s="176"/>
      <c r="E308" s="176"/>
      <c r="F308" s="176"/>
      <c r="G308" s="178"/>
      <c r="H308" s="180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  <c r="AA308" s="176"/>
      <c r="AB308" s="176"/>
      <c r="AC308" s="176"/>
      <c r="AD308" s="176"/>
      <c r="AE308" s="176"/>
      <c r="AF308" s="176"/>
      <c r="AG308" s="176"/>
      <c r="AH308" s="176"/>
      <c r="AI308" s="176"/>
      <c r="AJ308" s="176"/>
      <c r="AK308" s="176"/>
      <c r="AL308" s="176"/>
      <c r="AM308" s="176"/>
      <c r="AN308" s="176"/>
      <c r="AO308" s="176"/>
      <c r="AP308" s="176"/>
      <c r="AQ308" s="176"/>
      <c r="AR308" s="176"/>
      <c r="AS308" s="176"/>
      <c r="AT308" s="176"/>
      <c r="AU308" s="176"/>
      <c r="AV308" s="176"/>
      <c r="AW308" s="176"/>
      <c r="AX308" s="176"/>
      <c r="AY308" s="176"/>
      <c r="AZ308" s="176"/>
      <c r="BA308" s="176"/>
      <c r="BB308" s="176"/>
      <c r="BC308" s="176"/>
      <c r="BD308" s="176"/>
      <c r="BE308" s="176"/>
      <c r="BF308" s="176"/>
      <c r="BG308" s="176"/>
      <c r="BH308" s="176"/>
      <c r="BI308" s="176"/>
    </row>
    <row r="309" spans="1:61">
      <c r="A309" s="182"/>
      <c r="B309" s="182"/>
      <c r="C309" s="182"/>
      <c r="D309" s="182"/>
      <c r="E309" s="547" t="str">
        <f>InpR!E$25</f>
        <v>Total value of export incentive to be paid after PR19 (2017-18 FYA CPIH deflated)</v>
      </c>
      <c r="F309" s="548">
        <f>InpR!F$25</f>
        <v>0</v>
      </c>
      <c r="G309" s="547" t="str">
        <f>InpR!G$25</f>
        <v>£m</v>
      </c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82"/>
      <c r="AR309" s="182"/>
      <c r="AS309" s="182"/>
      <c r="AT309" s="182"/>
      <c r="AU309" s="182"/>
      <c r="AV309" s="182"/>
      <c r="AW309" s="182"/>
      <c r="AX309" s="182"/>
      <c r="AY309" s="182"/>
      <c r="AZ309" s="182"/>
      <c r="BA309" s="182"/>
      <c r="BB309" s="182"/>
      <c r="BC309" s="182"/>
      <c r="BD309" s="182"/>
      <c r="BE309" s="182"/>
      <c r="BF309" s="182"/>
      <c r="BG309" s="182"/>
      <c r="BH309" s="182"/>
      <c r="BI309" s="182"/>
    </row>
    <row r="310" spans="1:61">
      <c r="A310" s="182"/>
      <c r="B310" s="182"/>
      <c r="C310" s="182"/>
      <c r="D310" s="182"/>
      <c r="E310" s="240" t="str">
        <f>InpR!E$27</f>
        <v>Proportion of export incentive to be paid after PR19 allocated to the water resources control</v>
      </c>
      <c r="F310" s="377">
        <f>InpR!F$27</f>
        <v>0</v>
      </c>
      <c r="G310" s="240" t="str">
        <f>InpR!G$27</f>
        <v>%</v>
      </c>
      <c r="H310" s="241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82"/>
      <c r="AR310" s="182"/>
      <c r="AS310" s="182"/>
      <c r="AT310" s="182"/>
      <c r="AU310" s="182"/>
      <c r="AV310" s="182"/>
      <c r="AW310" s="182"/>
      <c r="AX310" s="182"/>
      <c r="AY310" s="182"/>
      <c r="AZ310" s="182"/>
      <c r="BA310" s="182"/>
      <c r="BB310" s="182"/>
      <c r="BC310" s="182"/>
      <c r="BD310" s="182"/>
      <c r="BE310" s="182"/>
      <c r="BF310" s="182"/>
      <c r="BG310" s="182"/>
      <c r="BH310" s="182"/>
      <c r="BI310" s="182"/>
    </row>
    <row r="311" spans="1:61" ht="16.350000000000001" customHeight="1">
      <c r="A311" s="197"/>
      <c r="B311" s="197"/>
      <c r="C311" s="197"/>
      <c r="D311" s="197"/>
      <c r="E311" s="210" t="s">
        <v>287</v>
      </c>
      <c r="F311" s="546">
        <f xml:space="preserve"> F309 * F310</f>
        <v>0</v>
      </c>
      <c r="G311" s="210" t="s">
        <v>100</v>
      </c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  <c r="AM311" s="197"/>
      <c r="AN311" s="197"/>
      <c r="AO311" s="197"/>
      <c r="AP311" s="197"/>
      <c r="AQ311" s="197"/>
      <c r="AR311" s="197"/>
      <c r="AS311" s="197"/>
      <c r="AT311" s="197"/>
      <c r="AU311" s="197"/>
      <c r="AV311" s="197"/>
      <c r="AW311" s="197"/>
      <c r="AX311" s="197"/>
      <c r="AY311" s="197"/>
      <c r="AZ311" s="197"/>
      <c r="BA311" s="197"/>
      <c r="BB311" s="197"/>
      <c r="BC311" s="197"/>
      <c r="BD311" s="197"/>
      <c r="BE311" s="197"/>
      <c r="BF311" s="197"/>
      <c r="BG311" s="197"/>
      <c r="BH311" s="197"/>
      <c r="BI311" s="197"/>
    </row>
    <row r="312" spans="1:61" ht="16.350000000000001" customHeight="1">
      <c r="A312" s="197"/>
      <c r="B312" s="197"/>
      <c r="C312" s="197"/>
      <c r="D312" s="197"/>
      <c r="E312" s="210"/>
      <c r="F312" s="546"/>
      <c r="G312" s="210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  <c r="AR312" s="197"/>
      <c r="AS312" s="197"/>
      <c r="AT312" s="197"/>
      <c r="AU312" s="197"/>
      <c r="AV312" s="197"/>
      <c r="AW312" s="197"/>
      <c r="AX312" s="197"/>
      <c r="AY312" s="197"/>
      <c r="AZ312" s="197"/>
      <c r="BA312" s="197"/>
      <c r="BB312" s="197"/>
      <c r="BC312" s="197"/>
      <c r="BD312" s="197"/>
      <c r="BE312" s="197"/>
      <c r="BF312" s="197"/>
      <c r="BG312" s="197"/>
      <c r="BH312" s="197"/>
      <c r="BI312" s="197"/>
    </row>
    <row r="313" spans="1:61">
      <c r="A313" s="182"/>
      <c r="B313" s="182"/>
      <c r="C313" s="182"/>
      <c r="D313" s="182"/>
      <c r="E313" s="547" t="str">
        <f>InpR!E$25</f>
        <v>Total value of export incentive to be paid after PR19 (2017-18 FYA CPIH deflated)</v>
      </c>
      <c r="F313" s="548">
        <f>InpR!F$25</f>
        <v>0</v>
      </c>
      <c r="G313" s="547" t="str">
        <f>InpR!G$25</f>
        <v>£m</v>
      </c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82"/>
      <c r="AR313" s="182"/>
      <c r="AS313" s="182"/>
      <c r="AT313" s="182"/>
      <c r="AU313" s="182"/>
      <c r="AV313" s="182"/>
      <c r="AW313" s="182"/>
      <c r="AX313" s="182"/>
      <c r="AY313" s="182"/>
      <c r="AZ313" s="182"/>
      <c r="BA313" s="182"/>
      <c r="BB313" s="182"/>
      <c r="BC313" s="182"/>
      <c r="BD313" s="182"/>
      <c r="BE313" s="182"/>
      <c r="BF313" s="182"/>
      <c r="BG313" s="182"/>
      <c r="BH313" s="182"/>
      <c r="BI313" s="182"/>
    </row>
    <row r="314" spans="1:61">
      <c r="A314" s="182"/>
      <c r="B314" s="182"/>
      <c r="C314" s="182"/>
      <c r="D314" s="182"/>
      <c r="E314" s="240" t="str">
        <f>InpR!E$27</f>
        <v>Proportion of export incentive to be paid after PR19 allocated to the water resources control</v>
      </c>
      <c r="F314" s="377">
        <f>InpR!F$27</f>
        <v>0</v>
      </c>
      <c r="G314" s="240" t="str">
        <f>InpR!G$27</f>
        <v>%</v>
      </c>
      <c r="H314" s="241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82"/>
      <c r="AR314" s="182"/>
      <c r="AS314" s="182"/>
      <c r="AT314" s="182"/>
      <c r="AU314" s="182"/>
      <c r="AV314" s="182"/>
      <c r="AW314" s="182"/>
      <c r="AX314" s="182"/>
      <c r="AY314" s="182"/>
      <c r="AZ314" s="182"/>
      <c r="BA314" s="182"/>
      <c r="BB314" s="182"/>
      <c r="BC314" s="182"/>
      <c r="BD314" s="182"/>
      <c r="BE314" s="182"/>
      <c r="BF314" s="182"/>
      <c r="BG314" s="182"/>
      <c r="BH314" s="182"/>
      <c r="BI314" s="182"/>
    </row>
    <row r="315" spans="1:61" ht="16.350000000000001" customHeight="1">
      <c r="A315" s="197"/>
      <c r="B315" s="197"/>
      <c r="C315" s="197"/>
      <c r="D315" s="197"/>
      <c r="E315" s="210" t="s">
        <v>288</v>
      </c>
      <c r="F315" s="546">
        <f xml:space="preserve"> F309 * ( 1 - F314 )</f>
        <v>0</v>
      </c>
      <c r="G315" s="210" t="s">
        <v>100</v>
      </c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  <c r="AR315" s="197"/>
      <c r="AS315" s="197"/>
      <c r="AT315" s="197"/>
      <c r="AU315" s="197"/>
      <c r="AV315" s="197"/>
      <c r="AW315" s="197"/>
      <c r="AX315" s="197"/>
      <c r="AY315" s="197"/>
      <c r="AZ315" s="197"/>
      <c r="BA315" s="197"/>
      <c r="BB315" s="197"/>
      <c r="BC315" s="197"/>
      <c r="BD315" s="197"/>
      <c r="BE315" s="197"/>
      <c r="BF315" s="197"/>
      <c r="BG315" s="197"/>
      <c r="BH315" s="197"/>
      <c r="BI315" s="197"/>
    </row>
    <row r="316" spans="1:61">
      <c r="A316" s="450"/>
      <c r="B316" s="451"/>
      <c r="C316" s="451"/>
      <c r="D316" s="452"/>
      <c r="E316" s="221"/>
      <c r="F316" s="221"/>
      <c r="G316" s="221"/>
      <c r="H316" s="152"/>
      <c r="I316" s="221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4"/>
      <c r="U316" s="154"/>
      <c r="V316" s="154"/>
      <c r="W316" s="154"/>
      <c r="X316" s="154"/>
      <c r="Y316" s="154"/>
      <c r="Z316" s="154"/>
      <c r="AA316" s="154"/>
      <c r="AB316" s="152"/>
      <c r="AC316" s="152"/>
      <c r="AD316" s="154"/>
      <c r="AE316" s="154"/>
      <c r="AF316" s="152"/>
      <c r="AG316" s="152"/>
      <c r="AH316" s="154"/>
      <c r="AI316" s="154"/>
      <c r="AJ316" s="152"/>
      <c r="AK316" s="152"/>
      <c r="AL316" s="154"/>
      <c r="AM316" s="154"/>
      <c r="AN316" s="152"/>
      <c r="AO316" s="152"/>
      <c r="AP316" s="154"/>
      <c r="AQ316" s="154"/>
      <c r="AR316" s="152"/>
      <c r="AS316" s="154"/>
      <c r="AT316" s="154"/>
      <c r="AU316" s="152"/>
      <c r="AV316" s="154"/>
      <c r="AW316" s="154"/>
      <c r="AX316" s="152"/>
      <c r="AY316" s="154"/>
      <c r="AZ316" s="154"/>
      <c r="BA316" s="152"/>
      <c r="BB316" s="154"/>
      <c r="BC316" s="154"/>
      <c r="BD316" s="152"/>
      <c r="BE316" s="154"/>
      <c r="BF316" s="154"/>
      <c r="BG316" s="152"/>
      <c r="BH316" s="154"/>
      <c r="BI316" s="154"/>
    </row>
    <row r="317" spans="1:61">
      <c r="A317" s="450"/>
      <c r="B317" s="513" t="s">
        <v>289</v>
      </c>
      <c r="C317" s="451"/>
      <c r="D317" s="452"/>
      <c r="E317" s="221"/>
      <c r="F317" s="221"/>
      <c r="G317" s="221"/>
      <c r="H317" s="152"/>
      <c r="I317" s="221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4"/>
      <c r="U317" s="154"/>
      <c r="V317" s="154"/>
      <c r="W317" s="154"/>
      <c r="X317" s="154"/>
      <c r="Y317" s="154"/>
      <c r="Z317" s="154"/>
      <c r="AA317" s="154"/>
      <c r="AB317" s="152"/>
      <c r="AC317" s="152"/>
      <c r="AD317" s="154"/>
      <c r="AE317" s="154"/>
      <c r="AF317" s="152"/>
      <c r="AG317" s="152"/>
      <c r="AH317" s="154"/>
      <c r="AI317" s="154"/>
      <c r="AJ317" s="152"/>
      <c r="AK317" s="152"/>
      <c r="AL317" s="154"/>
      <c r="AM317" s="154"/>
      <c r="AN317" s="152"/>
      <c r="AO317" s="152"/>
      <c r="AP317" s="154"/>
      <c r="AQ317" s="154"/>
      <c r="AR317" s="152"/>
      <c r="AS317" s="154"/>
      <c r="AT317" s="154"/>
      <c r="AU317" s="152"/>
      <c r="AV317" s="154"/>
      <c r="AW317" s="154"/>
      <c r="AX317" s="152"/>
      <c r="AY317" s="154"/>
      <c r="AZ317" s="154"/>
      <c r="BA317" s="152"/>
      <c r="BB317" s="154"/>
      <c r="BC317" s="154"/>
      <c r="BD317" s="152"/>
      <c r="BE317" s="154"/>
      <c r="BF317" s="154"/>
      <c r="BG317" s="152"/>
      <c r="BH317" s="154"/>
      <c r="BI317" s="154"/>
    </row>
    <row r="318" spans="1:61">
      <c r="A318" s="450"/>
      <c r="B318" s="513"/>
      <c r="C318" s="451"/>
      <c r="D318" s="452"/>
      <c r="E318" s="221"/>
      <c r="F318" s="221"/>
      <c r="G318" s="221"/>
      <c r="H318" s="152"/>
      <c r="I318" s="221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4"/>
      <c r="U318" s="154"/>
      <c r="V318" s="154"/>
      <c r="W318" s="154"/>
      <c r="X318" s="154"/>
      <c r="Y318" s="154"/>
      <c r="Z318" s="154"/>
      <c r="AA318" s="154"/>
      <c r="AB318" s="152"/>
      <c r="AC318" s="152"/>
      <c r="AD318" s="154"/>
      <c r="AE318" s="154"/>
      <c r="AF318" s="152"/>
      <c r="AG318" s="152"/>
      <c r="AH318" s="154"/>
      <c r="AI318" s="154"/>
      <c r="AJ318" s="152"/>
      <c r="AK318" s="152"/>
      <c r="AL318" s="154"/>
      <c r="AM318" s="154"/>
      <c r="AN318" s="152"/>
      <c r="AO318" s="152"/>
      <c r="AP318" s="154"/>
      <c r="AQ318" s="154"/>
      <c r="AR318" s="152"/>
      <c r="AS318" s="154"/>
      <c r="AT318" s="154"/>
      <c r="AU318" s="152"/>
      <c r="AV318" s="154"/>
      <c r="AW318" s="154"/>
      <c r="AX318" s="152"/>
      <c r="AY318" s="154"/>
      <c r="AZ318" s="154"/>
      <c r="BA318" s="152"/>
      <c r="BB318" s="154"/>
      <c r="BC318" s="154"/>
      <c r="BD318" s="152"/>
      <c r="BE318" s="154"/>
      <c r="BF318" s="154"/>
      <c r="BG318" s="152"/>
      <c r="BH318" s="154"/>
      <c r="BI318" s="154"/>
    </row>
    <row r="319" spans="1:61">
      <c r="A319" s="450"/>
      <c r="B319" s="513"/>
      <c r="C319" s="451"/>
      <c r="D319" s="452"/>
      <c r="E319" s="221" t="str">
        <f t="shared" ref="E319:AJ319" si="141" xml:space="preserve"> E$99</f>
        <v>Export incentive for export 1 to be paid to the water resources control at PR24 (2017-18 FYA CPIH deflated)</v>
      </c>
      <c r="F319" s="221">
        <f t="shared" si="141"/>
        <v>0</v>
      </c>
      <c r="G319" s="221" t="str">
        <f t="shared" si="141"/>
        <v>£m</v>
      </c>
      <c r="H319" s="152">
        <f t="shared" si="141"/>
        <v>0</v>
      </c>
      <c r="I319" s="221">
        <f t="shared" si="141"/>
        <v>0</v>
      </c>
      <c r="J319" s="152">
        <f t="shared" si="141"/>
        <v>0</v>
      </c>
      <c r="K319" s="152">
        <f t="shared" si="141"/>
        <v>0</v>
      </c>
      <c r="L319" s="152">
        <f t="shared" si="141"/>
        <v>0</v>
      </c>
      <c r="M319" s="152">
        <f t="shared" si="141"/>
        <v>0</v>
      </c>
      <c r="N319" s="152">
        <f t="shared" si="141"/>
        <v>0</v>
      </c>
      <c r="O319" s="152">
        <f t="shared" si="141"/>
        <v>0</v>
      </c>
      <c r="P319" s="152">
        <f t="shared" si="141"/>
        <v>0</v>
      </c>
      <c r="Q319" s="152">
        <f t="shared" si="141"/>
        <v>0</v>
      </c>
      <c r="R319" s="152">
        <f t="shared" si="141"/>
        <v>0</v>
      </c>
      <c r="S319" s="152">
        <f t="shared" si="141"/>
        <v>0</v>
      </c>
      <c r="T319" s="154">
        <f t="shared" si="141"/>
        <v>0</v>
      </c>
      <c r="U319" s="154">
        <f t="shared" si="141"/>
        <v>0</v>
      </c>
      <c r="V319" s="154">
        <f t="shared" si="141"/>
        <v>0</v>
      </c>
      <c r="W319" s="154">
        <f t="shared" si="141"/>
        <v>0</v>
      </c>
      <c r="X319" s="154">
        <f t="shared" si="141"/>
        <v>0</v>
      </c>
      <c r="Y319" s="154">
        <f t="shared" si="141"/>
        <v>0</v>
      </c>
      <c r="Z319" s="154">
        <f t="shared" si="141"/>
        <v>0</v>
      </c>
      <c r="AA319" s="154">
        <f t="shared" si="141"/>
        <v>0</v>
      </c>
      <c r="AB319" s="152">
        <f t="shared" si="141"/>
        <v>0</v>
      </c>
      <c r="AC319" s="152">
        <f t="shared" si="141"/>
        <v>0</v>
      </c>
      <c r="AD319" s="154">
        <f t="shared" si="141"/>
        <v>0</v>
      </c>
      <c r="AE319" s="154">
        <f t="shared" si="141"/>
        <v>0</v>
      </c>
      <c r="AF319" s="152">
        <f t="shared" si="141"/>
        <v>0</v>
      </c>
      <c r="AG319" s="152">
        <f t="shared" si="141"/>
        <v>0</v>
      </c>
      <c r="AH319" s="154">
        <f t="shared" si="141"/>
        <v>0</v>
      </c>
      <c r="AI319" s="154">
        <f t="shared" si="141"/>
        <v>0</v>
      </c>
      <c r="AJ319" s="152">
        <f t="shared" si="141"/>
        <v>0</v>
      </c>
      <c r="AK319" s="152">
        <f t="shared" ref="AK319:BI319" si="142" xml:space="preserve"> AK$99</f>
        <v>0</v>
      </c>
      <c r="AL319" s="154">
        <f t="shared" si="142"/>
        <v>0</v>
      </c>
      <c r="AM319" s="154">
        <f t="shared" si="142"/>
        <v>0</v>
      </c>
      <c r="AN319" s="152">
        <f t="shared" si="142"/>
        <v>0</v>
      </c>
      <c r="AO319" s="152">
        <f t="shared" si="142"/>
        <v>0</v>
      </c>
      <c r="AP319" s="154">
        <f t="shared" si="142"/>
        <v>0</v>
      </c>
      <c r="AQ319" s="154">
        <f t="shared" si="142"/>
        <v>0</v>
      </c>
      <c r="AR319" s="152">
        <f t="shared" si="142"/>
        <v>0</v>
      </c>
      <c r="AS319" s="154">
        <f t="shared" si="142"/>
        <v>0</v>
      </c>
      <c r="AT319" s="154">
        <f t="shared" si="142"/>
        <v>0</v>
      </c>
      <c r="AU319" s="152">
        <f t="shared" si="142"/>
        <v>0</v>
      </c>
      <c r="AV319" s="154">
        <f t="shared" si="142"/>
        <v>0</v>
      </c>
      <c r="AW319" s="154">
        <f t="shared" si="142"/>
        <v>0</v>
      </c>
      <c r="AX319" s="152">
        <f t="shared" si="142"/>
        <v>0</v>
      </c>
      <c r="AY319" s="154">
        <f t="shared" si="142"/>
        <v>0</v>
      </c>
      <c r="AZ319" s="154">
        <f t="shared" si="142"/>
        <v>0</v>
      </c>
      <c r="BA319" s="152">
        <f t="shared" si="142"/>
        <v>0</v>
      </c>
      <c r="BB319" s="154">
        <f t="shared" si="142"/>
        <v>0</v>
      </c>
      <c r="BC319" s="154">
        <f t="shared" si="142"/>
        <v>0</v>
      </c>
      <c r="BD319" s="152">
        <f t="shared" si="142"/>
        <v>0</v>
      </c>
      <c r="BE319" s="154">
        <f t="shared" si="142"/>
        <v>0</v>
      </c>
      <c r="BF319" s="154">
        <f t="shared" si="142"/>
        <v>0</v>
      </c>
      <c r="BG319" s="152">
        <f t="shared" si="142"/>
        <v>0</v>
      </c>
      <c r="BH319" s="154">
        <f t="shared" si="142"/>
        <v>0</v>
      </c>
      <c r="BI319" s="154">
        <f t="shared" si="142"/>
        <v>0</v>
      </c>
    </row>
    <row r="320" spans="1:61">
      <c r="A320" s="450"/>
      <c r="B320" s="513"/>
      <c r="C320" s="451"/>
      <c r="D320" s="452"/>
      <c r="E320" s="221" t="str">
        <f xml:space="preserve"> E$196</f>
        <v>Export incentive for export 2 to be paid to the water resources control at PR24 (2017-18 FYA CPIH deflated)</v>
      </c>
      <c r="F320" s="221">
        <f t="shared" ref="F320:BI320" si="143" xml:space="preserve"> F$196</f>
        <v>0</v>
      </c>
      <c r="G320" s="221" t="str">
        <f t="shared" si="143"/>
        <v>£m</v>
      </c>
      <c r="H320" s="221">
        <f t="shared" si="143"/>
        <v>0</v>
      </c>
      <c r="I320" s="221">
        <f t="shared" si="143"/>
        <v>0</v>
      </c>
      <c r="J320" s="221">
        <f t="shared" si="143"/>
        <v>0</v>
      </c>
      <c r="K320" s="221">
        <f t="shared" si="143"/>
        <v>0</v>
      </c>
      <c r="L320" s="221">
        <f t="shared" si="143"/>
        <v>0</v>
      </c>
      <c r="M320" s="221">
        <f t="shared" si="143"/>
        <v>0</v>
      </c>
      <c r="N320" s="221">
        <f t="shared" si="143"/>
        <v>0</v>
      </c>
      <c r="O320" s="221">
        <f t="shared" si="143"/>
        <v>0</v>
      </c>
      <c r="P320" s="221">
        <f t="shared" si="143"/>
        <v>0</v>
      </c>
      <c r="Q320" s="221">
        <f t="shared" si="143"/>
        <v>0</v>
      </c>
      <c r="R320" s="221">
        <f t="shared" si="143"/>
        <v>0</v>
      </c>
      <c r="S320" s="221">
        <f t="shared" si="143"/>
        <v>0</v>
      </c>
      <c r="T320" s="221">
        <f t="shared" si="143"/>
        <v>0</v>
      </c>
      <c r="U320" s="221">
        <f t="shared" si="143"/>
        <v>0</v>
      </c>
      <c r="V320" s="221">
        <f t="shared" si="143"/>
        <v>0</v>
      </c>
      <c r="W320" s="221">
        <f t="shared" si="143"/>
        <v>0</v>
      </c>
      <c r="X320" s="221">
        <f t="shared" si="143"/>
        <v>0</v>
      </c>
      <c r="Y320" s="221">
        <f t="shared" si="143"/>
        <v>0</v>
      </c>
      <c r="Z320" s="221">
        <f t="shared" si="143"/>
        <v>0</v>
      </c>
      <c r="AA320" s="221">
        <f t="shared" si="143"/>
        <v>0</v>
      </c>
      <c r="AB320" s="221">
        <f t="shared" si="143"/>
        <v>0</v>
      </c>
      <c r="AC320" s="221">
        <f t="shared" si="143"/>
        <v>0</v>
      </c>
      <c r="AD320" s="221">
        <f t="shared" si="143"/>
        <v>0</v>
      </c>
      <c r="AE320" s="221">
        <f t="shared" si="143"/>
        <v>0</v>
      </c>
      <c r="AF320" s="221">
        <f t="shared" si="143"/>
        <v>0</v>
      </c>
      <c r="AG320" s="221">
        <f t="shared" si="143"/>
        <v>0</v>
      </c>
      <c r="AH320" s="221">
        <f t="shared" si="143"/>
        <v>0</v>
      </c>
      <c r="AI320" s="221">
        <f t="shared" si="143"/>
        <v>0</v>
      </c>
      <c r="AJ320" s="221">
        <f t="shared" si="143"/>
        <v>0</v>
      </c>
      <c r="AK320" s="221">
        <f t="shared" si="143"/>
        <v>0</v>
      </c>
      <c r="AL320" s="221">
        <f t="shared" si="143"/>
        <v>0</v>
      </c>
      <c r="AM320" s="221">
        <f t="shared" si="143"/>
        <v>0</v>
      </c>
      <c r="AN320" s="221">
        <f t="shared" si="143"/>
        <v>0</v>
      </c>
      <c r="AO320" s="221">
        <f t="shared" si="143"/>
        <v>0</v>
      </c>
      <c r="AP320" s="221">
        <f t="shared" si="143"/>
        <v>0</v>
      </c>
      <c r="AQ320" s="221">
        <f t="shared" si="143"/>
        <v>0</v>
      </c>
      <c r="AR320" s="221">
        <f t="shared" si="143"/>
        <v>0</v>
      </c>
      <c r="AS320" s="221">
        <f t="shared" si="143"/>
        <v>0</v>
      </c>
      <c r="AT320" s="221">
        <f t="shared" si="143"/>
        <v>0</v>
      </c>
      <c r="AU320" s="221">
        <f t="shared" si="143"/>
        <v>0</v>
      </c>
      <c r="AV320" s="221">
        <f t="shared" si="143"/>
        <v>0</v>
      </c>
      <c r="AW320" s="221">
        <f t="shared" si="143"/>
        <v>0</v>
      </c>
      <c r="AX320" s="221">
        <f t="shared" si="143"/>
        <v>0</v>
      </c>
      <c r="AY320" s="221">
        <f t="shared" si="143"/>
        <v>0</v>
      </c>
      <c r="AZ320" s="221">
        <f t="shared" si="143"/>
        <v>0</v>
      </c>
      <c r="BA320" s="221">
        <f t="shared" si="143"/>
        <v>0</v>
      </c>
      <c r="BB320" s="221">
        <f t="shared" si="143"/>
        <v>0</v>
      </c>
      <c r="BC320" s="221">
        <f t="shared" si="143"/>
        <v>0</v>
      </c>
      <c r="BD320" s="221">
        <f t="shared" si="143"/>
        <v>0</v>
      </c>
      <c r="BE320" s="221">
        <f t="shared" si="143"/>
        <v>0</v>
      </c>
      <c r="BF320" s="221">
        <f t="shared" si="143"/>
        <v>0</v>
      </c>
      <c r="BG320" s="221">
        <f t="shared" si="143"/>
        <v>0</v>
      </c>
      <c r="BH320" s="221">
        <f t="shared" si="143"/>
        <v>0</v>
      </c>
      <c r="BI320" s="221">
        <f t="shared" si="143"/>
        <v>0</v>
      </c>
    </row>
    <row r="321" spans="1:61">
      <c r="A321" s="450"/>
      <c r="B321" s="513"/>
      <c r="C321" s="451"/>
      <c r="D321" s="452"/>
      <c r="E321" s="221" t="str">
        <f xml:space="preserve"> E$293</f>
        <v>Export incentive for export 3 to be paid to the water resources control at PR24 (2017-18 FYA CPIH deflated)</v>
      </c>
      <c r="F321" s="221">
        <f t="shared" ref="F321:BI321" si="144" xml:space="preserve"> F$293</f>
        <v>0</v>
      </c>
      <c r="G321" s="221" t="str">
        <f t="shared" si="144"/>
        <v>£m</v>
      </c>
      <c r="H321" s="221">
        <f t="shared" si="144"/>
        <v>0</v>
      </c>
      <c r="I321" s="221">
        <f t="shared" si="144"/>
        <v>0</v>
      </c>
      <c r="J321" s="221">
        <f t="shared" si="144"/>
        <v>0</v>
      </c>
      <c r="K321" s="221">
        <f t="shared" si="144"/>
        <v>0</v>
      </c>
      <c r="L321" s="221">
        <f t="shared" si="144"/>
        <v>0</v>
      </c>
      <c r="M321" s="221">
        <f t="shared" si="144"/>
        <v>0</v>
      </c>
      <c r="N321" s="221">
        <f t="shared" si="144"/>
        <v>0</v>
      </c>
      <c r="O321" s="221">
        <f t="shared" si="144"/>
        <v>0</v>
      </c>
      <c r="P321" s="221">
        <f t="shared" si="144"/>
        <v>0</v>
      </c>
      <c r="Q321" s="221">
        <f t="shared" si="144"/>
        <v>0</v>
      </c>
      <c r="R321" s="221">
        <f t="shared" si="144"/>
        <v>0</v>
      </c>
      <c r="S321" s="221">
        <f t="shared" si="144"/>
        <v>0</v>
      </c>
      <c r="T321" s="221">
        <f t="shared" si="144"/>
        <v>0</v>
      </c>
      <c r="U321" s="221">
        <f t="shared" si="144"/>
        <v>0</v>
      </c>
      <c r="V321" s="221">
        <f t="shared" si="144"/>
        <v>0</v>
      </c>
      <c r="W321" s="221">
        <f t="shared" si="144"/>
        <v>0</v>
      </c>
      <c r="X321" s="221">
        <f t="shared" si="144"/>
        <v>0</v>
      </c>
      <c r="Y321" s="221">
        <f t="shared" si="144"/>
        <v>0</v>
      </c>
      <c r="Z321" s="221">
        <f t="shared" si="144"/>
        <v>0</v>
      </c>
      <c r="AA321" s="221">
        <f t="shared" si="144"/>
        <v>0</v>
      </c>
      <c r="AB321" s="221">
        <f t="shared" si="144"/>
        <v>0</v>
      </c>
      <c r="AC321" s="221">
        <f t="shared" si="144"/>
        <v>0</v>
      </c>
      <c r="AD321" s="221">
        <f t="shared" si="144"/>
        <v>0</v>
      </c>
      <c r="AE321" s="221">
        <f t="shared" si="144"/>
        <v>0</v>
      </c>
      <c r="AF321" s="221">
        <f t="shared" si="144"/>
        <v>0</v>
      </c>
      <c r="AG321" s="221">
        <f t="shared" si="144"/>
        <v>0</v>
      </c>
      <c r="AH321" s="221">
        <f t="shared" si="144"/>
        <v>0</v>
      </c>
      <c r="AI321" s="221">
        <f t="shared" si="144"/>
        <v>0</v>
      </c>
      <c r="AJ321" s="221">
        <f t="shared" si="144"/>
        <v>0</v>
      </c>
      <c r="AK321" s="221">
        <f t="shared" si="144"/>
        <v>0</v>
      </c>
      <c r="AL321" s="221">
        <f t="shared" si="144"/>
        <v>0</v>
      </c>
      <c r="AM321" s="221">
        <f t="shared" si="144"/>
        <v>0</v>
      </c>
      <c r="AN321" s="221">
        <f t="shared" si="144"/>
        <v>0</v>
      </c>
      <c r="AO321" s="221">
        <f t="shared" si="144"/>
        <v>0</v>
      </c>
      <c r="AP321" s="221">
        <f t="shared" si="144"/>
        <v>0</v>
      </c>
      <c r="AQ321" s="221">
        <f t="shared" si="144"/>
        <v>0</v>
      </c>
      <c r="AR321" s="221">
        <f t="shared" si="144"/>
        <v>0</v>
      </c>
      <c r="AS321" s="221">
        <f t="shared" si="144"/>
        <v>0</v>
      </c>
      <c r="AT321" s="221">
        <f t="shared" si="144"/>
        <v>0</v>
      </c>
      <c r="AU321" s="221">
        <f t="shared" si="144"/>
        <v>0</v>
      </c>
      <c r="AV321" s="221">
        <f t="shared" si="144"/>
        <v>0</v>
      </c>
      <c r="AW321" s="221">
        <f t="shared" si="144"/>
        <v>0</v>
      </c>
      <c r="AX321" s="221">
        <f t="shared" si="144"/>
        <v>0</v>
      </c>
      <c r="AY321" s="221">
        <f t="shared" si="144"/>
        <v>0</v>
      </c>
      <c r="AZ321" s="221">
        <f t="shared" si="144"/>
        <v>0</v>
      </c>
      <c r="BA321" s="221">
        <f t="shared" si="144"/>
        <v>0</v>
      </c>
      <c r="BB321" s="221">
        <f t="shared" si="144"/>
        <v>0</v>
      </c>
      <c r="BC321" s="221">
        <f t="shared" si="144"/>
        <v>0</v>
      </c>
      <c r="BD321" s="221">
        <f t="shared" si="144"/>
        <v>0</v>
      </c>
      <c r="BE321" s="221">
        <f t="shared" si="144"/>
        <v>0</v>
      </c>
      <c r="BF321" s="221">
        <f t="shared" si="144"/>
        <v>0</v>
      </c>
      <c r="BG321" s="221">
        <f t="shared" si="144"/>
        <v>0</v>
      </c>
      <c r="BH321" s="221">
        <f t="shared" si="144"/>
        <v>0</v>
      </c>
      <c r="BI321" s="221">
        <f t="shared" si="144"/>
        <v>0</v>
      </c>
    </row>
    <row r="322" spans="1:61">
      <c r="A322" s="450"/>
      <c r="B322" s="513"/>
      <c r="C322" s="451"/>
      <c r="D322" s="452"/>
      <c r="E322" s="501" t="s">
        <v>290</v>
      </c>
      <c r="F322" s="501">
        <f xml:space="preserve"> SUM( F319:F321 )</f>
        <v>0</v>
      </c>
      <c r="G322" s="501" t="s">
        <v>100</v>
      </c>
      <c r="H322" s="500"/>
      <c r="I322" s="501"/>
      <c r="J322" s="501"/>
      <c r="K322" s="501"/>
      <c r="L322" s="501"/>
      <c r="M322" s="501"/>
      <c r="N322" s="501"/>
      <c r="O322" s="501"/>
      <c r="P322" s="501"/>
      <c r="Q322" s="501"/>
      <c r="R322" s="501"/>
      <c r="S322" s="501"/>
      <c r="T322" s="501"/>
      <c r="U322" s="501"/>
      <c r="V322" s="501"/>
      <c r="W322" s="501"/>
      <c r="X322" s="501"/>
      <c r="Y322" s="501"/>
      <c r="Z322" s="501"/>
      <c r="AA322" s="501"/>
      <c r="AB322" s="501"/>
      <c r="AC322" s="501"/>
      <c r="AD322" s="501"/>
      <c r="AE322" s="501"/>
      <c r="AF322" s="501"/>
      <c r="AG322" s="501"/>
      <c r="AH322" s="501"/>
      <c r="AI322" s="501"/>
      <c r="AJ322" s="501"/>
      <c r="AK322" s="501"/>
      <c r="AL322" s="501"/>
      <c r="AM322" s="501"/>
      <c r="AN322" s="501"/>
      <c r="AO322" s="501"/>
      <c r="AP322" s="501"/>
      <c r="AQ322" s="501"/>
      <c r="AR322" s="501"/>
      <c r="AS322" s="501"/>
      <c r="AT322" s="501"/>
      <c r="AU322" s="501"/>
      <c r="AV322" s="501"/>
      <c r="AW322" s="501"/>
      <c r="AX322" s="501"/>
      <c r="AY322" s="501"/>
      <c r="AZ322" s="501"/>
      <c r="BA322" s="501"/>
      <c r="BB322" s="501"/>
      <c r="BC322" s="501"/>
      <c r="BD322" s="501"/>
      <c r="BE322" s="501"/>
      <c r="BF322" s="501"/>
      <c r="BG322" s="501"/>
      <c r="BH322" s="501"/>
      <c r="BI322" s="501"/>
    </row>
    <row r="323" spans="1:61">
      <c r="A323" s="450"/>
      <c r="B323" s="513"/>
      <c r="C323" s="451"/>
      <c r="D323" s="452"/>
      <c r="E323" s="221"/>
      <c r="F323" s="221"/>
      <c r="G323" s="221"/>
      <c r="H323" s="152"/>
      <c r="I323" s="221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4"/>
      <c r="U323" s="154"/>
      <c r="V323" s="154"/>
      <c r="W323" s="154"/>
      <c r="X323" s="154"/>
      <c r="Y323" s="154"/>
      <c r="Z323" s="154"/>
      <c r="AA323" s="154"/>
      <c r="AB323" s="152"/>
      <c r="AC323" s="152"/>
      <c r="AD323" s="154"/>
      <c r="AE323" s="154"/>
      <c r="AF323" s="152"/>
      <c r="AG323" s="152"/>
      <c r="AH323" s="154"/>
      <c r="AI323" s="154"/>
      <c r="AJ323" s="152"/>
      <c r="AK323" s="152"/>
      <c r="AL323" s="154"/>
      <c r="AM323" s="154"/>
      <c r="AN323" s="152"/>
      <c r="AO323" s="152"/>
      <c r="AP323" s="154"/>
      <c r="AQ323" s="154"/>
      <c r="AR323" s="152"/>
      <c r="AS323" s="154"/>
      <c r="AT323" s="154"/>
      <c r="AU323" s="152"/>
      <c r="AV323" s="154"/>
      <c r="AW323" s="154"/>
      <c r="AX323" s="152"/>
      <c r="AY323" s="154"/>
      <c r="AZ323" s="154"/>
      <c r="BA323" s="152"/>
      <c r="BB323" s="154"/>
      <c r="BC323" s="154"/>
      <c r="BD323" s="152"/>
      <c r="BE323" s="154"/>
      <c r="BF323" s="154"/>
      <c r="BG323" s="152"/>
      <c r="BH323" s="154"/>
      <c r="BI323" s="154"/>
    </row>
    <row r="324" spans="1:61">
      <c r="A324" s="450"/>
      <c r="B324" s="513"/>
      <c r="C324" s="451"/>
      <c r="D324" s="452"/>
      <c r="E324" s="221" t="str">
        <f xml:space="preserve"> E$103</f>
        <v>Export incentive for export 1 to be paid to the network plus water control at PR24 (2017-18 FYA CPIH deflated)</v>
      </c>
      <c r="F324" s="221">
        <f t="shared" ref="F324:BI324" si="145" xml:space="preserve"> F$103</f>
        <v>0</v>
      </c>
      <c r="G324" s="221" t="str">
        <f t="shared" si="145"/>
        <v>£m</v>
      </c>
      <c r="H324" s="221">
        <f t="shared" si="145"/>
        <v>0</v>
      </c>
      <c r="I324" s="221">
        <f t="shared" si="145"/>
        <v>0</v>
      </c>
      <c r="J324" s="221">
        <f t="shared" si="145"/>
        <v>0</v>
      </c>
      <c r="K324" s="221">
        <f t="shared" si="145"/>
        <v>0</v>
      </c>
      <c r="L324" s="221">
        <f t="shared" si="145"/>
        <v>0</v>
      </c>
      <c r="M324" s="221">
        <f t="shared" si="145"/>
        <v>0</v>
      </c>
      <c r="N324" s="221">
        <f t="shared" si="145"/>
        <v>0</v>
      </c>
      <c r="O324" s="221">
        <f t="shared" si="145"/>
        <v>0</v>
      </c>
      <c r="P324" s="221">
        <f t="shared" si="145"/>
        <v>0</v>
      </c>
      <c r="Q324" s="221">
        <f t="shared" si="145"/>
        <v>0</v>
      </c>
      <c r="R324" s="221">
        <f t="shared" si="145"/>
        <v>0</v>
      </c>
      <c r="S324" s="221">
        <f t="shared" si="145"/>
        <v>0</v>
      </c>
      <c r="T324" s="221">
        <f t="shared" si="145"/>
        <v>0</v>
      </c>
      <c r="U324" s="221">
        <f t="shared" si="145"/>
        <v>0</v>
      </c>
      <c r="V324" s="221">
        <f t="shared" si="145"/>
        <v>0</v>
      </c>
      <c r="W324" s="221">
        <f t="shared" si="145"/>
        <v>0</v>
      </c>
      <c r="X324" s="221">
        <f t="shared" si="145"/>
        <v>0</v>
      </c>
      <c r="Y324" s="221">
        <f t="shared" si="145"/>
        <v>0</v>
      </c>
      <c r="Z324" s="221">
        <f t="shared" si="145"/>
        <v>0</v>
      </c>
      <c r="AA324" s="221">
        <f t="shared" si="145"/>
        <v>0</v>
      </c>
      <c r="AB324" s="221">
        <f t="shared" si="145"/>
        <v>0</v>
      </c>
      <c r="AC324" s="221">
        <f t="shared" si="145"/>
        <v>0</v>
      </c>
      <c r="AD324" s="221">
        <f t="shared" si="145"/>
        <v>0</v>
      </c>
      <c r="AE324" s="221">
        <f t="shared" si="145"/>
        <v>0</v>
      </c>
      <c r="AF324" s="221">
        <f t="shared" si="145"/>
        <v>0</v>
      </c>
      <c r="AG324" s="221">
        <f t="shared" si="145"/>
        <v>0</v>
      </c>
      <c r="AH324" s="221">
        <f t="shared" si="145"/>
        <v>0</v>
      </c>
      <c r="AI324" s="221">
        <f t="shared" si="145"/>
        <v>0</v>
      </c>
      <c r="AJ324" s="221">
        <f t="shared" si="145"/>
        <v>0</v>
      </c>
      <c r="AK324" s="221">
        <f t="shared" si="145"/>
        <v>0</v>
      </c>
      <c r="AL324" s="221">
        <f t="shared" si="145"/>
        <v>0</v>
      </c>
      <c r="AM324" s="221">
        <f t="shared" si="145"/>
        <v>0</v>
      </c>
      <c r="AN324" s="221">
        <f t="shared" si="145"/>
        <v>0</v>
      </c>
      <c r="AO324" s="221">
        <f t="shared" si="145"/>
        <v>0</v>
      </c>
      <c r="AP324" s="221">
        <f t="shared" si="145"/>
        <v>0</v>
      </c>
      <c r="AQ324" s="221">
        <f t="shared" si="145"/>
        <v>0</v>
      </c>
      <c r="AR324" s="221">
        <f t="shared" si="145"/>
        <v>0</v>
      </c>
      <c r="AS324" s="221">
        <f t="shared" si="145"/>
        <v>0</v>
      </c>
      <c r="AT324" s="221">
        <f t="shared" si="145"/>
        <v>0</v>
      </c>
      <c r="AU324" s="221">
        <f t="shared" si="145"/>
        <v>0</v>
      </c>
      <c r="AV324" s="221">
        <f t="shared" si="145"/>
        <v>0</v>
      </c>
      <c r="AW324" s="221">
        <f t="shared" si="145"/>
        <v>0</v>
      </c>
      <c r="AX324" s="221">
        <f t="shared" si="145"/>
        <v>0</v>
      </c>
      <c r="AY324" s="221">
        <f t="shared" si="145"/>
        <v>0</v>
      </c>
      <c r="AZ324" s="221">
        <f t="shared" si="145"/>
        <v>0</v>
      </c>
      <c r="BA324" s="221">
        <f t="shared" si="145"/>
        <v>0</v>
      </c>
      <c r="BB324" s="221">
        <f t="shared" si="145"/>
        <v>0</v>
      </c>
      <c r="BC324" s="221">
        <f t="shared" si="145"/>
        <v>0</v>
      </c>
      <c r="BD324" s="221">
        <f t="shared" si="145"/>
        <v>0</v>
      </c>
      <c r="BE324" s="221">
        <f t="shared" si="145"/>
        <v>0</v>
      </c>
      <c r="BF324" s="221">
        <f t="shared" si="145"/>
        <v>0</v>
      </c>
      <c r="BG324" s="221">
        <f t="shared" si="145"/>
        <v>0</v>
      </c>
      <c r="BH324" s="221">
        <f t="shared" si="145"/>
        <v>0</v>
      </c>
      <c r="BI324" s="221">
        <f t="shared" si="145"/>
        <v>0</v>
      </c>
    </row>
    <row r="325" spans="1:61">
      <c r="A325" s="450"/>
      <c r="B325" s="513"/>
      <c r="C325" s="451"/>
      <c r="D325" s="452"/>
      <c r="E325" s="221" t="str">
        <f xml:space="preserve"> E$200</f>
        <v>Export incentive for export 2 to be paid to the network plus water control at PR24 (2017-18 FYA CPIH deflated)</v>
      </c>
      <c r="F325" s="221">
        <f t="shared" ref="F325:BI325" si="146" xml:space="preserve"> F$200</f>
        <v>0</v>
      </c>
      <c r="G325" s="221" t="str">
        <f t="shared" si="146"/>
        <v>£m</v>
      </c>
      <c r="H325" s="221">
        <f t="shared" si="146"/>
        <v>0</v>
      </c>
      <c r="I325" s="221">
        <f t="shared" si="146"/>
        <v>0</v>
      </c>
      <c r="J325" s="221">
        <f t="shared" si="146"/>
        <v>0</v>
      </c>
      <c r="K325" s="221">
        <f t="shared" si="146"/>
        <v>0</v>
      </c>
      <c r="L325" s="221">
        <f t="shared" si="146"/>
        <v>0</v>
      </c>
      <c r="M325" s="221">
        <f t="shared" si="146"/>
        <v>0</v>
      </c>
      <c r="N325" s="221">
        <f t="shared" si="146"/>
        <v>0</v>
      </c>
      <c r="O325" s="221">
        <f t="shared" si="146"/>
        <v>0</v>
      </c>
      <c r="P325" s="221">
        <f t="shared" si="146"/>
        <v>0</v>
      </c>
      <c r="Q325" s="221">
        <f t="shared" si="146"/>
        <v>0</v>
      </c>
      <c r="R325" s="221">
        <f t="shared" si="146"/>
        <v>0</v>
      </c>
      <c r="S325" s="221">
        <f t="shared" si="146"/>
        <v>0</v>
      </c>
      <c r="T325" s="221">
        <f t="shared" si="146"/>
        <v>0</v>
      </c>
      <c r="U325" s="221">
        <f t="shared" si="146"/>
        <v>0</v>
      </c>
      <c r="V325" s="221">
        <f t="shared" si="146"/>
        <v>0</v>
      </c>
      <c r="W325" s="221">
        <f t="shared" si="146"/>
        <v>0</v>
      </c>
      <c r="X325" s="221">
        <f t="shared" si="146"/>
        <v>0</v>
      </c>
      <c r="Y325" s="221">
        <f t="shared" si="146"/>
        <v>0</v>
      </c>
      <c r="Z325" s="221">
        <f t="shared" si="146"/>
        <v>0</v>
      </c>
      <c r="AA325" s="221">
        <f t="shared" si="146"/>
        <v>0</v>
      </c>
      <c r="AB325" s="221">
        <f t="shared" si="146"/>
        <v>0</v>
      </c>
      <c r="AC325" s="221">
        <f t="shared" si="146"/>
        <v>0</v>
      </c>
      <c r="AD325" s="221">
        <f t="shared" si="146"/>
        <v>0</v>
      </c>
      <c r="AE325" s="221">
        <f t="shared" si="146"/>
        <v>0</v>
      </c>
      <c r="AF325" s="221">
        <f t="shared" si="146"/>
        <v>0</v>
      </c>
      <c r="AG325" s="221">
        <f t="shared" si="146"/>
        <v>0</v>
      </c>
      <c r="AH325" s="221">
        <f t="shared" si="146"/>
        <v>0</v>
      </c>
      <c r="AI325" s="221">
        <f t="shared" si="146"/>
        <v>0</v>
      </c>
      <c r="AJ325" s="221">
        <f t="shared" si="146"/>
        <v>0</v>
      </c>
      <c r="AK325" s="221">
        <f t="shared" si="146"/>
        <v>0</v>
      </c>
      <c r="AL325" s="221">
        <f t="shared" si="146"/>
        <v>0</v>
      </c>
      <c r="AM325" s="221">
        <f t="shared" si="146"/>
        <v>0</v>
      </c>
      <c r="AN325" s="221">
        <f t="shared" si="146"/>
        <v>0</v>
      </c>
      <c r="AO325" s="221">
        <f t="shared" si="146"/>
        <v>0</v>
      </c>
      <c r="AP325" s="221">
        <f t="shared" si="146"/>
        <v>0</v>
      </c>
      <c r="AQ325" s="221">
        <f t="shared" si="146"/>
        <v>0</v>
      </c>
      <c r="AR325" s="221">
        <f t="shared" si="146"/>
        <v>0</v>
      </c>
      <c r="AS325" s="221">
        <f t="shared" si="146"/>
        <v>0</v>
      </c>
      <c r="AT325" s="221">
        <f t="shared" si="146"/>
        <v>0</v>
      </c>
      <c r="AU325" s="221">
        <f t="shared" si="146"/>
        <v>0</v>
      </c>
      <c r="AV325" s="221">
        <f t="shared" si="146"/>
        <v>0</v>
      </c>
      <c r="AW325" s="221">
        <f t="shared" si="146"/>
        <v>0</v>
      </c>
      <c r="AX325" s="221">
        <f t="shared" si="146"/>
        <v>0</v>
      </c>
      <c r="AY325" s="221">
        <f t="shared" si="146"/>
        <v>0</v>
      </c>
      <c r="AZ325" s="221">
        <f t="shared" si="146"/>
        <v>0</v>
      </c>
      <c r="BA325" s="221">
        <f t="shared" si="146"/>
        <v>0</v>
      </c>
      <c r="BB325" s="221">
        <f t="shared" si="146"/>
        <v>0</v>
      </c>
      <c r="BC325" s="221">
        <f t="shared" si="146"/>
        <v>0</v>
      </c>
      <c r="BD325" s="221">
        <f t="shared" si="146"/>
        <v>0</v>
      </c>
      <c r="BE325" s="221">
        <f t="shared" si="146"/>
        <v>0</v>
      </c>
      <c r="BF325" s="221">
        <f t="shared" si="146"/>
        <v>0</v>
      </c>
      <c r="BG325" s="221">
        <f t="shared" si="146"/>
        <v>0</v>
      </c>
      <c r="BH325" s="221">
        <f t="shared" si="146"/>
        <v>0</v>
      </c>
      <c r="BI325" s="221">
        <f t="shared" si="146"/>
        <v>0</v>
      </c>
    </row>
    <row r="326" spans="1:61">
      <c r="A326" s="450"/>
      <c r="B326" s="513"/>
      <c r="C326" s="451"/>
      <c r="D326" s="452"/>
      <c r="E326" s="221" t="str">
        <f xml:space="preserve"> E$297</f>
        <v>Export incentive for export 3 to be paid to the network plus water control at PR24 (2017-18 FYA CPIH deflated)</v>
      </c>
      <c r="F326" s="221">
        <f t="shared" ref="F326:BI326" si="147" xml:space="preserve"> F$297</f>
        <v>0</v>
      </c>
      <c r="G326" s="221" t="str">
        <f t="shared" si="147"/>
        <v>£m</v>
      </c>
      <c r="H326" s="221">
        <f t="shared" si="147"/>
        <v>0</v>
      </c>
      <c r="I326" s="221">
        <f t="shared" si="147"/>
        <v>0</v>
      </c>
      <c r="J326" s="221">
        <f t="shared" si="147"/>
        <v>0</v>
      </c>
      <c r="K326" s="221">
        <f t="shared" si="147"/>
        <v>0</v>
      </c>
      <c r="L326" s="221">
        <f t="shared" si="147"/>
        <v>0</v>
      </c>
      <c r="M326" s="221">
        <f t="shared" si="147"/>
        <v>0</v>
      </c>
      <c r="N326" s="221">
        <f t="shared" si="147"/>
        <v>0</v>
      </c>
      <c r="O326" s="221">
        <f t="shared" si="147"/>
        <v>0</v>
      </c>
      <c r="P326" s="221">
        <f t="shared" si="147"/>
        <v>0</v>
      </c>
      <c r="Q326" s="221">
        <f t="shared" si="147"/>
        <v>0</v>
      </c>
      <c r="R326" s="221">
        <f t="shared" si="147"/>
        <v>0</v>
      </c>
      <c r="S326" s="221">
        <f t="shared" si="147"/>
        <v>0</v>
      </c>
      <c r="T326" s="221">
        <f t="shared" si="147"/>
        <v>0</v>
      </c>
      <c r="U326" s="221">
        <f t="shared" si="147"/>
        <v>0</v>
      </c>
      <c r="V326" s="221">
        <f t="shared" si="147"/>
        <v>0</v>
      </c>
      <c r="W326" s="221">
        <f t="shared" si="147"/>
        <v>0</v>
      </c>
      <c r="X326" s="221">
        <f t="shared" si="147"/>
        <v>0</v>
      </c>
      <c r="Y326" s="221">
        <f t="shared" si="147"/>
        <v>0</v>
      </c>
      <c r="Z326" s="221">
        <f t="shared" si="147"/>
        <v>0</v>
      </c>
      <c r="AA326" s="221">
        <f t="shared" si="147"/>
        <v>0</v>
      </c>
      <c r="AB326" s="221">
        <f t="shared" si="147"/>
        <v>0</v>
      </c>
      <c r="AC326" s="221">
        <f t="shared" si="147"/>
        <v>0</v>
      </c>
      <c r="AD326" s="221">
        <f t="shared" si="147"/>
        <v>0</v>
      </c>
      <c r="AE326" s="221">
        <f t="shared" si="147"/>
        <v>0</v>
      </c>
      <c r="AF326" s="221">
        <f t="shared" si="147"/>
        <v>0</v>
      </c>
      <c r="AG326" s="221">
        <f t="shared" si="147"/>
        <v>0</v>
      </c>
      <c r="AH326" s="221">
        <f t="shared" si="147"/>
        <v>0</v>
      </c>
      <c r="AI326" s="221">
        <f t="shared" si="147"/>
        <v>0</v>
      </c>
      <c r="AJ326" s="221">
        <f t="shared" si="147"/>
        <v>0</v>
      </c>
      <c r="AK326" s="221">
        <f t="shared" si="147"/>
        <v>0</v>
      </c>
      <c r="AL326" s="221">
        <f t="shared" si="147"/>
        <v>0</v>
      </c>
      <c r="AM326" s="221">
        <f t="shared" si="147"/>
        <v>0</v>
      </c>
      <c r="AN326" s="221">
        <f t="shared" si="147"/>
        <v>0</v>
      </c>
      <c r="AO326" s="221">
        <f t="shared" si="147"/>
        <v>0</v>
      </c>
      <c r="AP326" s="221">
        <f t="shared" si="147"/>
        <v>0</v>
      </c>
      <c r="AQ326" s="221">
        <f t="shared" si="147"/>
        <v>0</v>
      </c>
      <c r="AR326" s="221">
        <f t="shared" si="147"/>
        <v>0</v>
      </c>
      <c r="AS326" s="221">
        <f t="shared" si="147"/>
        <v>0</v>
      </c>
      <c r="AT326" s="221">
        <f t="shared" si="147"/>
        <v>0</v>
      </c>
      <c r="AU326" s="221">
        <f t="shared" si="147"/>
        <v>0</v>
      </c>
      <c r="AV326" s="221">
        <f t="shared" si="147"/>
        <v>0</v>
      </c>
      <c r="AW326" s="221">
        <f t="shared" si="147"/>
        <v>0</v>
      </c>
      <c r="AX326" s="221">
        <f t="shared" si="147"/>
        <v>0</v>
      </c>
      <c r="AY326" s="221">
        <f t="shared" si="147"/>
        <v>0</v>
      </c>
      <c r="AZ326" s="221">
        <f t="shared" si="147"/>
        <v>0</v>
      </c>
      <c r="BA326" s="221">
        <f t="shared" si="147"/>
        <v>0</v>
      </c>
      <c r="BB326" s="221">
        <f t="shared" si="147"/>
        <v>0</v>
      </c>
      <c r="BC326" s="221">
        <f t="shared" si="147"/>
        <v>0</v>
      </c>
      <c r="BD326" s="221">
        <f t="shared" si="147"/>
        <v>0</v>
      </c>
      <c r="BE326" s="221">
        <f t="shared" si="147"/>
        <v>0</v>
      </c>
      <c r="BF326" s="221">
        <f t="shared" si="147"/>
        <v>0</v>
      </c>
      <c r="BG326" s="221">
        <f t="shared" si="147"/>
        <v>0</v>
      </c>
      <c r="BH326" s="221">
        <f t="shared" si="147"/>
        <v>0</v>
      </c>
      <c r="BI326" s="221">
        <f t="shared" si="147"/>
        <v>0</v>
      </c>
    </row>
    <row r="327" spans="1:61">
      <c r="A327" s="450"/>
      <c r="B327" s="513"/>
      <c r="C327" s="451"/>
      <c r="D327" s="452"/>
      <c r="E327" s="501" t="s">
        <v>291</v>
      </c>
      <c r="F327" s="501">
        <f xml:space="preserve"> SUM( F324:F326 )</f>
        <v>0</v>
      </c>
      <c r="G327" s="501" t="s">
        <v>100</v>
      </c>
      <c r="H327" s="221"/>
      <c r="I327" s="221"/>
      <c r="J327" s="221"/>
      <c r="K327" s="221"/>
      <c r="L327" s="221"/>
      <c r="M327" s="221"/>
      <c r="N327" s="221"/>
      <c r="O327" s="221"/>
      <c r="P327" s="221"/>
      <c r="Q327" s="221"/>
      <c r="R327" s="221"/>
      <c r="S327" s="221"/>
      <c r="T327" s="221"/>
      <c r="U327" s="221"/>
      <c r="V327" s="221"/>
      <c r="W327" s="221"/>
      <c r="X327" s="221"/>
      <c r="Y327" s="221"/>
      <c r="Z327" s="221"/>
      <c r="AA327" s="221"/>
      <c r="AB327" s="221"/>
      <c r="AC327" s="221"/>
      <c r="AD327" s="221"/>
      <c r="AE327" s="221"/>
      <c r="AF327" s="221"/>
      <c r="AG327" s="221"/>
      <c r="AH327" s="221"/>
      <c r="AI327" s="221"/>
      <c r="AJ327" s="221"/>
      <c r="AK327" s="221"/>
      <c r="AL327" s="221"/>
      <c r="AM327" s="221"/>
      <c r="AN327" s="221"/>
      <c r="AO327" s="221"/>
      <c r="AP327" s="221"/>
      <c r="AQ327" s="221"/>
      <c r="AR327" s="221"/>
      <c r="AS327" s="221"/>
      <c r="AT327" s="221"/>
      <c r="AU327" s="221"/>
      <c r="AV327" s="221"/>
      <c r="AW327" s="221"/>
      <c r="AX327" s="221"/>
      <c r="AY327" s="221"/>
      <c r="AZ327" s="221"/>
      <c r="BA327" s="221"/>
      <c r="BB327" s="221"/>
      <c r="BC327" s="221"/>
      <c r="BD327" s="221"/>
      <c r="BE327" s="221"/>
      <c r="BF327" s="221"/>
      <c r="BG327" s="221"/>
      <c r="BH327" s="221"/>
      <c r="BI327" s="221"/>
    </row>
    <row r="328" spans="1:61">
      <c r="A328" s="450"/>
      <c r="B328" s="513"/>
      <c r="C328" s="451"/>
      <c r="D328" s="452"/>
      <c r="E328" s="221"/>
      <c r="F328" s="221"/>
      <c r="G328" s="22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1"/>
      <c r="X328" s="221"/>
      <c r="Y328" s="221"/>
      <c r="Z328" s="221"/>
      <c r="AA328" s="221"/>
      <c r="AB328" s="221"/>
      <c r="AC328" s="221"/>
      <c r="AD328" s="221"/>
      <c r="AE328" s="221"/>
      <c r="AF328" s="221"/>
      <c r="AG328" s="221"/>
      <c r="AH328" s="221"/>
      <c r="AI328" s="221"/>
      <c r="AJ328" s="221"/>
      <c r="AK328" s="221"/>
      <c r="AL328" s="221"/>
      <c r="AM328" s="221"/>
      <c r="AN328" s="221"/>
      <c r="AO328" s="221"/>
      <c r="AP328" s="221"/>
      <c r="AQ328" s="221"/>
      <c r="AR328" s="221"/>
      <c r="AS328" s="221"/>
      <c r="AT328" s="221"/>
      <c r="AU328" s="221"/>
      <c r="AV328" s="221"/>
      <c r="AW328" s="221"/>
      <c r="AX328" s="221"/>
      <c r="AY328" s="221"/>
      <c r="AZ328" s="221"/>
      <c r="BA328" s="221"/>
      <c r="BB328" s="221"/>
      <c r="BC328" s="221"/>
      <c r="BD328" s="221"/>
      <c r="BE328" s="221"/>
      <c r="BF328" s="221"/>
      <c r="BG328" s="221"/>
      <c r="BH328" s="221"/>
      <c r="BI328" s="221"/>
    </row>
    <row r="329" spans="1:61">
      <c r="A329" s="450"/>
      <c r="B329" s="513"/>
      <c r="C329" s="451"/>
      <c r="D329" s="452"/>
      <c r="E329" s="221" t="str">
        <f xml:space="preserve"> E$107</f>
        <v>Export incentive for export 1 to be paid to the water resources control after PR24 (2017-18 FYA CPIH deflated)</v>
      </c>
      <c r="F329" s="221">
        <f t="shared" ref="F329:BI329" si="148" xml:space="preserve"> F$107</f>
        <v>0</v>
      </c>
      <c r="G329" s="221" t="str">
        <f t="shared" si="148"/>
        <v>£m</v>
      </c>
      <c r="H329" s="221">
        <f t="shared" si="148"/>
        <v>0</v>
      </c>
      <c r="I329" s="221">
        <f t="shared" si="148"/>
        <v>0</v>
      </c>
      <c r="J329" s="221">
        <f t="shared" si="148"/>
        <v>0</v>
      </c>
      <c r="K329" s="221">
        <f t="shared" si="148"/>
        <v>0</v>
      </c>
      <c r="L329" s="221">
        <f t="shared" si="148"/>
        <v>0</v>
      </c>
      <c r="M329" s="221">
        <f t="shared" si="148"/>
        <v>0</v>
      </c>
      <c r="N329" s="221">
        <f t="shared" si="148"/>
        <v>0</v>
      </c>
      <c r="O329" s="221">
        <f t="shared" si="148"/>
        <v>0</v>
      </c>
      <c r="P329" s="221">
        <f t="shared" si="148"/>
        <v>0</v>
      </c>
      <c r="Q329" s="221">
        <f t="shared" si="148"/>
        <v>0</v>
      </c>
      <c r="R329" s="221">
        <f t="shared" si="148"/>
        <v>0</v>
      </c>
      <c r="S329" s="221">
        <f t="shared" si="148"/>
        <v>0</v>
      </c>
      <c r="T329" s="221">
        <f t="shared" si="148"/>
        <v>0</v>
      </c>
      <c r="U329" s="221">
        <f t="shared" si="148"/>
        <v>0</v>
      </c>
      <c r="V329" s="221">
        <f t="shared" si="148"/>
        <v>0</v>
      </c>
      <c r="W329" s="221">
        <f t="shared" si="148"/>
        <v>0</v>
      </c>
      <c r="X329" s="221">
        <f t="shared" si="148"/>
        <v>0</v>
      </c>
      <c r="Y329" s="221">
        <f t="shared" si="148"/>
        <v>0</v>
      </c>
      <c r="Z329" s="221">
        <f t="shared" si="148"/>
        <v>0</v>
      </c>
      <c r="AA329" s="221">
        <f t="shared" si="148"/>
        <v>0</v>
      </c>
      <c r="AB329" s="221">
        <f t="shared" si="148"/>
        <v>0</v>
      </c>
      <c r="AC329" s="221">
        <f t="shared" si="148"/>
        <v>0</v>
      </c>
      <c r="AD329" s="221">
        <f t="shared" si="148"/>
        <v>0</v>
      </c>
      <c r="AE329" s="221">
        <f t="shared" si="148"/>
        <v>0</v>
      </c>
      <c r="AF329" s="221">
        <f t="shared" si="148"/>
        <v>0</v>
      </c>
      <c r="AG329" s="221">
        <f t="shared" si="148"/>
        <v>0</v>
      </c>
      <c r="AH329" s="221">
        <f t="shared" si="148"/>
        <v>0</v>
      </c>
      <c r="AI329" s="221">
        <f t="shared" si="148"/>
        <v>0</v>
      </c>
      <c r="AJ329" s="221">
        <f t="shared" si="148"/>
        <v>0</v>
      </c>
      <c r="AK329" s="221">
        <f t="shared" si="148"/>
        <v>0</v>
      </c>
      <c r="AL329" s="221">
        <f t="shared" si="148"/>
        <v>0</v>
      </c>
      <c r="AM329" s="221">
        <f t="shared" si="148"/>
        <v>0</v>
      </c>
      <c r="AN329" s="221">
        <f t="shared" si="148"/>
        <v>0</v>
      </c>
      <c r="AO329" s="221">
        <f t="shared" si="148"/>
        <v>0</v>
      </c>
      <c r="AP329" s="221">
        <f t="shared" si="148"/>
        <v>0</v>
      </c>
      <c r="AQ329" s="221">
        <f t="shared" si="148"/>
        <v>0</v>
      </c>
      <c r="AR329" s="221">
        <f t="shared" si="148"/>
        <v>0</v>
      </c>
      <c r="AS329" s="221">
        <f t="shared" si="148"/>
        <v>0</v>
      </c>
      <c r="AT329" s="221">
        <f t="shared" si="148"/>
        <v>0</v>
      </c>
      <c r="AU329" s="221">
        <f t="shared" si="148"/>
        <v>0</v>
      </c>
      <c r="AV329" s="221">
        <f t="shared" si="148"/>
        <v>0</v>
      </c>
      <c r="AW329" s="221">
        <f t="shared" si="148"/>
        <v>0</v>
      </c>
      <c r="AX329" s="221">
        <f t="shared" si="148"/>
        <v>0</v>
      </c>
      <c r="AY329" s="221">
        <f t="shared" si="148"/>
        <v>0</v>
      </c>
      <c r="AZ329" s="221">
        <f t="shared" si="148"/>
        <v>0</v>
      </c>
      <c r="BA329" s="221">
        <f t="shared" si="148"/>
        <v>0</v>
      </c>
      <c r="BB329" s="221">
        <f t="shared" si="148"/>
        <v>0</v>
      </c>
      <c r="BC329" s="221">
        <f t="shared" si="148"/>
        <v>0</v>
      </c>
      <c r="BD329" s="221">
        <f t="shared" si="148"/>
        <v>0</v>
      </c>
      <c r="BE329" s="221">
        <f t="shared" si="148"/>
        <v>0</v>
      </c>
      <c r="BF329" s="221">
        <f t="shared" si="148"/>
        <v>0</v>
      </c>
      <c r="BG329" s="221">
        <f t="shared" si="148"/>
        <v>0</v>
      </c>
      <c r="BH329" s="221">
        <f t="shared" si="148"/>
        <v>0</v>
      </c>
      <c r="BI329" s="221">
        <f t="shared" si="148"/>
        <v>0</v>
      </c>
    </row>
    <row r="330" spans="1:61">
      <c r="A330" s="450"/>
      <c r="B330" s="513"/>
      <c r="C330" s="451"/>
      <c r="D330" s="452"/>
      <c r="E330" s="221" t="str">
        <f xml:space="preserve"> E$204</f>
        <v>Export incentive for export 2 to be paid to the water resources control after PR24 (2017-18 FYA CPIH deflated)</v>
      </c>
      <c r="F330" s="221">
        <f t="shared" ref="F330:BI330" si="149" xml:space="preserve"> F$204</f>
        <v>0</v>
      </c>
      <c r="G330" s="221" t="str">
        <f t="shared" si="149"/>
        <v>£m</v>
      </c>
      <c r="H330" s="221">
        <f t="shared" si="149"/>
        <v>0</v>
      </c>
      <c r="I330" s="221">
        <f t="shared" si="149"/>
        <v>0</v>
      </c>
      <c r="J330" s="221">
        <f t="shared" si="149"/>
        <v>0</v>
      </c>
      <c r="K330" s="221">
        <f t="shared" si="149"/>
        <v>0</v>
      </c>
      <c r="L330" s="221">
        <f t="shared" si="149"/>
        <v>0</v>
      </c>
      <c r="M330" s="221">
        <f t="shared" si="149"/>
        <v>0</v>
      </c>
      <c r="N330" s="221">
        <f t="shared" si="149"/>
        <v>0</v>
      </c>
      <c r="O330" s="221">
        <f t="shared" si="149"/>
        <v>0</v>
      </c>
      <c r="P330" s="221">
        <f t="shared" si="149"/>
        <v>0</v>
      </c>
      <c r="Q330" s="221">
        <f t="shared" si="149"/>
        <v>0</v>
      </c>
      <c r="R330" s="221">
        <f t="shared" si="149"/>
        <v>0</v>
      </c>
      <c r="S330" s="221">
        <f t="shared" si="149"/>
        <v>0</v>
      </c>
      <c r="T330" s="221">
        <f t="shared" si="149"/>
        <v>0</v>
      </c>
      <c r="U330" s="221">
        <f t="shared" si="149"/>
        <v>0</v>
      </c>
      <c r="V330" s="221">
        <f t="shared" si="149"/>
        <v>0</v>
      </c>
      <c r="W330" s="221">
        <f t="shared" si="149"/>
        <v>0</v>
      </c>
      <c r="X330" s="221">
        <f t="shared" si="149"/>
        <v>0</v>
      </c>
      <c r="Y330" s="221">
        <f t="shared" si="149"/>
        <v>0</v>
      </c>
      <c r="Z330" s="221">
        <f t="shared" si="149"/>
        <v>0</v>
      </c>
      <c r="AA330" s="221">
        <f t="shared" si="149"/>
        <v>0</v>
      </c>
      <c r="AB330" s="221">
        <f t="shared" si="149"/>
        <v>0</v>
      </c>
      <c r="AC330" s="221">
        <f t="shared" si="149"/>
        <v>0</v>
      </c>
      <c r="AD330" s="221">
        <f t="shared" si="149"/>
        <v>0</v>
      </c>
      <c r="AE330" s="221">
        <f t="shared" si="149"/>
        <v>0</v>
      </c>
      <c r="AF330" s="221">
        <f t="shared" si="149"/>
        <v>0</v>
      </c>
      <c r="AG330" s="221">
        <f t="shared" si="149"/>
        <v>0</v>
      </c>
      <c r="AH330" s="221">
        <f t="shared" si="149"/>
        <v>0</v>
      </c>
      <c r="AI330" s="221">
        <f t="shared" si="149"/>
        <v>0</v>
      </c>
      <c r="AJ330" s="221">
        <f t="shared" si="149"/>
        <v>0</v>
      </c>
      <c r="AK330" s="221">
        <f t="shared" si="149"/>
        <v>0</v>
      </c>
      <c r="AL330" s="221">
        <f t="shared" si="149"/>
        <v>0</v>
      </c>
      <c r="AM330" s="221">
        <f t="shared" si="149"/>
        <v>0</v>
      </c>
      <c r="AN330" s="221">
        <f t="shared" si="149"/>
        <v>0</v>
      </c>
      <c r="AO330" s="221">
        <f t="shared" si="149"/>
        <v>0</v>
      </c>
      <c r="AP330" s="221">
        <f t="shared" si="149"/>
        <v>0</v>
      </c>
      <c r="AQ330" s="221">
        <f t="shared" si="149"/>
        <v>0</v>
      </c>
      <c r="AR330" s="221">
        <f t="shared" si="149"/>
        <v>0</v>
      </c>
      <c r="AS330" s="221">
        <f t="shared" si="149"/>
        <v>0</v>
      </c>
      <c r="AT330" s="221">
        <f t="shared" si="149"/>
        <v>0</v>
      </c>
      <c r="AU330" s="221">
        <f t="shared" si="149"/>
        <v>0</v>
      </c>
      <c r="AV330" s="221">
        <f t="shared" si="149"/>
        <v>0</v>
      </c>
      <c r="AW330" s="221">
        <f t="shared" si="149"/>
        <v>0</v>
      </c>
      <c r="AX330" s="221">
        <f t="shared" si="149"/>
        <v>0</v>
      </c>
      <c r="AY330" s="221">
        <f t="shared" si="149"/>
        <v>0</v>
      </c>
      <c r="AZ330" s="221">
        <f t="shared" si="149"/>
        <v>0</v>
      </c>
      <c r="BA330" s="221">
        <f t="shared" si="149"/>
        <v>0</v>
      </c>
      <c r="BB330" s="221">
        <f t="shared" si="149"/>
        <v>0</v>
      </c>
      <c r="BC330" s="221">
        <f t="shared" si="149"/>
        <v>0</v>
      </c>
      <c r="BD330" s="221">
        <f t="shared" si="149"/>
        <v>0</v>
      </c>
      <c r="BE330" s="221">
        <f t="shared" si="149"/>
        <v>0</v>
      </c>
      <c r="BF330" s="221">
        <f t="shared" si="149"/>
        <v>0</v>
      </c>
      <c r="BG330" s="221">
        <f t="shared" si="149"/>
        <v>0</v>
      </c>
      <c r="BH330" s="221">
        <f t="shared" si="149"/>
        <v>0</v>
      </c>
      <c r="BI330" s="221">
        <f t="shared" si="149"/>
        <v>0</v>
      </c>
    </row>
    <row r="331" spans="1:61">
      <c r="A331" s="450"/>
      <c r="B331" s="513"/>
      <c r="C331" s="451"/>
      <c r="D331" s="452"/>
      <c r="E331" s="221" t="str">
        <f t="shared" ref="E331:AJ331" si="150" xml:space="preserve"> E$301</f>
        <v>Export incentive for export 3 to be paid to the water resources control after PR24 (2017-18 FYA CPIH deflated)</v>
      </c>
      <c r="F331" s="221">
        <f t="shared" si="150"/>
        <v>0</v>
      </c>
      <c r="G331" s="221" t="str">
        <f t="shared" si="150"/>
        <v>£m</v>
      </c>
      <c r="H331" s="221">
        <f t="shared" si="150"/>
        <v>0</v>
      </c>
      <c r="I331" s="221">
        <f t="shared" si="150"/>
        <v>0</v>
      </c>
      <c r="J331" s="221">
        <f t="shared" si="150"/>
        <v>0</v>
      </c>
      <c r="K331" s="221">
        <f t="shared" si="150"/>
        <v>0</v>
      </c>
      <c r="L331" s="221">
        <f t="shared" si="150"/>
        <v>0</v>
      </c>
      <c r="M331" s="221">
        <f t="shared" si="150"/>
        <v>0</v>
      </c>
      <c r="N331" s="221">
        <f t="shared" si="150"/>
        <v>0</v>
      </c>
      <c r="O331" s="221">
        <f t="shared" si="150"/>
        <v>0</v>
      </c>
      <c r="P331" s="221">
        <f t="shared" si="150"/>
        <v>0</v>
      </c>
      <c r="Q331" s="221">
        <f t="shared" si="150"/>
        <v>0</v>
      </c>
      <c r="R331" s="221">
        <f t="shared" si="150"/>
        <v>0</v>
      </c>
      <c r="S331" s="221">
        <f t="shared" si="150"/>
        <v>0</v>
      </c>
      <c r="T331" s="221">
        <f t="shared" si="150"/>
        <v>0</v>
      </c>
      <c r="U331" s="221">
        <f t="shared" si="150"/>
        <v>0</v>
      </c>
      <c r="V331" s="221">
        <f t="shared" si="150"/>
        <v>0</v>
      </c>
      <c r="W331" s="221">
        <f t="shared" si="150"/>
        <v>0</v>
      </c>
      <c r="X331" s="221">
        <f t="shared" si="150"/>
        <v>0</v>
      </c>
      <c r="Y331" s="221">
        <f t="shared" si="150"/>
        <v>0</v>
      </c>
      <c r="Z331" s="221">
        <f t="shared" si="150"/>
        <v>0</v>
      </c>
      <c r="AA331" s="221">
        <f t="shared" si="150"/>
        <v>0</v>
      </c>
      <c r="AB331" s="221">
        <f t="shared" si="150"/>
        <v>0</v>
      </c>
      <c r="AC331" s="221">
        <f t="shared" si="150"/>
        <v>0</v>
      </c>
      <c r="AD331" s="221">
        <f t="shared" si="150"/>
        <v>0</v>
      </c>
      <c r="AE331" s="221">
        <f t="shared" si="150"/>
        <v>0</v>
      </c>
      <c r="AF331" s="221">
        <f t="shared" si="150"/>
        <v>0</v>
      </c>
      <c r="AG331" s="221">
        <f t="shared" si="150"/>
        <v>0</v>
      </c>
      <c r="AH331" s="221">
        <f t="shared" si="150"/>
        <v>0</v>
      </c>
      <c r="AI331" s="221">
        <f t="shared" si="150"/>
        <v>0</v>
      </c>
      <c r="AJ331" s="221">
        <f t="shared" si="150"/>
        <v>0</v>
      </c>
      <c r="AK331" s="221">
        <f t="shared" ref="AK331:BI331" si="151" xml:space="preserve"> AK$301</f>
        <v>0</v>
      </c>
      <c r="AL331" s="221">
        <f t="shared" si="151"/>
        <v>0</v>
      </c>
      <c r="AM331" s="221">
        <f t="shared" si="151"/>
        <v>0</v>
      </c>
      <c r="AN331" s="221">
        <f t="shared" si="151"/>
        <v>0</v>
      </c>
      <c r="AO331" s="221">
        <f t="shared" si="151"/>
        <v>0</v>
      </c>
      <c r="AP331" s="221">
        <f t="shared" si="151"/>
        <v>0</v>
      </c>
      <c r="AQ331" s="221">
        <f t="shared" si="151"/>
        <v>0</v>
      </c>
      <c r="AR331" s="221">
        <f t="shared" si="151"/>
        <v>0</v>
      </c>
      <c r="AS331" s="221">
        <f t="shared" si="151"/>
        <v>0</v>
      </c>
      <c r="AT331" s="221">
        <f t="shared" si="151"/>
        <v>0</v>
      </c>
      <c r="AU331" s="221">
        <f t="shared" si="151"/>
        <v>0</v>
      </c>
      <c r="AV331" s="221">
        <f t="shared" si="151"/>
        <v>0</v>
      </c>
      <c r="AW331" s="221">
        <f t="shared" si="151"/>
        <v>0</v>
      </c>
      <c r="AX331" s="221">
        <f t="shared" si="151"/>
        <v>0</v>
      </c>
      <c r="AY331" s="221">
        <f t="shared" si="151"/>
        <v>0</v>
      </c>
      <c r="AZ331" s="221">
        <f t="shared" si="151"/>
        <v>0</v>
      </c>
      <c r="BA331" s="221">
        <f t="shared" si="151"/>
        <v>0</v>
      </c>
      <c r="BB331" s="221">
        <f t="shared" si="151"/>
        <v>0</v>
      </c>
      <c r="BC331" s="221">
        <f t="shared" si="151"/>
        <v>0</v>
      </c>
      <c r="BD331" s="221">
        <f t="shared" si="151"/>
        <v>0</v>
      </c>
      <c r="BE331" s="221">
        <f t="shared" si="151"/>
        <v>0</v>
      </c>
      <c r="BF331" s="221">
        <f t="shared" si="151"/>
        <v>0</v>
      </c>
      <c r="BG331" s="221">
        <f t="shared" si="151"/>
        <v>0</v>
      </c>
      <c r="BH331" s="221">
        <f t="shared" si="151"/>
        <v>0</v>
      </c>
      <c r="BI331" s="221">
        <f t="shared" si="151"/>
        <v>0</v>
      </c>
    </row>
    <row r="332" spans="1:61">
      <c r="A332" s="450"/>
      <c r="B332" s="513"/>
      <c r="C332" s="451"/>
      <c r="D332" s="452"/>
      <c r="E332" s="501" t="s">
        <v>292</v>
      </c>
      <c r="F332" s="501">
        <f xml:space="preserve"> SUM( F329:F331 )</f>
        <v>0</v>
      </c>
      <c r="G332" s="501" t="s">
        <v>100</v>
      </c>
      <c r="H332" s="221"/>
      <c r="I332" s="221"/>
      <c r="J332" s="221"/>
      <c r="K332" s="221"/>
      <c r="L332" s="221"/>
      <c r="M332" s="221"/>
      <c r="N332" s="221"/>
      <c r="O332" s="221"/>
      <c r="P332" s="221"/>
      <c r="Q332" s="221"/>
      <c r="R332" s="221"/>
      <c r="S332" s="221"/>
      <c r="T332" s="221"/>
      <c r="U332" s="221"/>
      <c r="V332" s="221"/>
      <c r="W332" s="221"/>
      <c r="X332" s="221"/>
      <c r="Y332" s="221"/>
      <c r="Z332" s="221"/>
      <c r="AA332" s="221"/>
      <c r="AB332" s="221"/>
      <c r="AC332" s="221"/>
      <c r="AD332" s="221"/>
      <c r="AE332" s="221"/>
      <c r="AF332" s="221"/>
      <c r="AG332" s="221"/>
      <c r="AH332" s="221"/>
      <c r="AI332" s="221"/>
      <c r="AJ332" s="221"/>
      <c r="AK332" s="221"/>
      <c r="AL332" s="221"/>
      <c r="AM332" s="221"/>
      <c r="AN332" s="221"/>
      <c r="AO332" s="221"/>
      <c r="AP332" s="221"/>
      <c r="AQ332" s="221"/>
      <c r="AR332" s="221"/>
      <c r="AS332" s="221"/>
      <c r="AT332" s="221"/>
      <c r="AU332" s="221"/>
      <c r="AV332" s="221"/>
      <c r="AW332" s="221"/>
      <c r="AX332" s="221"/>
      <c r="AY332" s="221"/>
      <c r="AZ332" s="221"/>
      <c r="BA332" s="221"/>
      <c r="BB332" s="221"/>
      <c r="BC332" s="221"/>
      <c r="BD332" s="221"/>
      <c r="BE332" s="221"/>
      <c r="BF332" s="221"/>
      <c r="BG332" s="221"/>
      <c r="BH332" s="221"/>
      <c r="BI332" s="221"/>
    </row>
    <row r="333" spans="1:61">
      <c r="A333" s="450"/>
      <c r="B333" s="513"/>
      <c r="C333" s="451"/>
      <c r="D333" s="452"/>
      <c r="E333" s="221"/>
      <c r="F333" s="221"/>
      <c r="G333" s="221"/>
      <c r="H333" s="221"/>
      <c r="I333" s="221"/>
      <c r="J333" s="221"/>
      <c r="K333" s="221"/>
      <c r="L333" s="221"/>
      <c r="M333" s="221"/>
      <c r="N333" s="221"/>
      <c r="O333" s="221"/>
      <c r="P333" s="221"/>
      <c r="Q333" s="221"/>
      <c r="R333" s="221"/>
      <c r="S333" s="221"/>
      <c r="T333" s="221"/>
      <c r="U333" s="221"/>
      <c r="V333" s="221"/>
      <c r="W333" s="221"/>
      <c r="X333" s="221"/>
      <c r="Y333" s="221"/>
      <c r="Z333" s="221"/>
      <c r="AA333" s="221"/>
      <c r="AB333" s="221"/>
      <c r="AC333" s="221"/>
      <c r="AD333" s="221"/>
      <c r="AE333" s="221"/>
      <c r="AF333" s="221"/>
      <c r="AG333" s="221"/>
      <c r="AH333" s="221"/>
      <c r="AI333" s="221"/>
      <c r="AJ333" s="221"/>
      <c r="AK333" s="221"/>
      <c r="AL333" s="221"/>
      <c r="AM333" s="221"/>
      <c r="AN333" s="221"/>
      <c r="AO333" s="221"/>
      <c r="AP333" s="221"/>
      <c r="AQ333" s="221"/>
      <c r="AR333" s="221"/>
      <c r="AS333" s="221"/>
      <c r="AT333" s="221"/>
      <c r="AU333" s="221"/>
      <c r="AV333" s="221"/>
      <c r="AW333" s="221"/>
      <c r="AX333" s="221"/>
      <c r="AY333" s="221"/>
      <c r="AZ333" s="221"/>
      <c r="BA333" s="221"/>
      <c r="BB333" s="221"/>
      <c r="BC333" s="221"/>
      <c r="BD333" s="221"/>
      <c r="BE333" s="221"/>
      <c r="BF333" s="221"/>
      <c r="BG333" s="221"/>
      <c r="BH333" s="221"/>
      <c r="BI333" s="221"/>
    </row>
    <row r="334" spans="1:61">
      <c r="A334" s="450"/>
      <c r="B334" s="513"/>
      <c r="C334" s="451"/>
      <c r="D334" s="452"/>
      <c r="E334" s="221" t="str">
        <f xml:space="preserve"> E$111</f>
        <v>Export incentive for export 1 to be paid to the network plus water control after PR24 (2017-18 FYA CPIH deflated)</v>
      </c>
      <c r="F334" s="221">
        <f t="shared" ref="F334:BI334" si="152" xml:space="preserve"> F$111</f>
        <v>0</v>
      </c>
      <c r="G334" s="221" t="str">
        <f t="shared" si="152"/>
        <v>£m</v>
      </c>
      <c r="H334" s="221">
        <f t="shared" si="152"/>
        <v>0</v>
      </c>
      <c r="I334" s="221">
        <f t="shared" si="152"/>
        <v>0</v>
      </c>
      <c r="J334" s="221">
        <f t="shared" si="152"/>
        <v>0</v>
      </c>
      <c r="K334" s="221">
        <f t="shared" si="152"/>
        <v>0</v>
      </c>
      <c r="L334" s="221">
        <f t="shared" si="152"/>
        <v>0</v>
      </c>
      <c r="M334" s="221">
        <f t="shared" si="152"/>
        <v>0</v>
      </c>
      <c r="N334" s="221">
        <f t="shared" si="152"/>
        <v>0</v>
      </c>
      <c r="O334" s="221">
        <f t="shared" si="152"/>
        <v>0</v>
      </c>
      <c r="P334" s="221">
        <f t="shared" si="152"/>
        <v>0</v>
      </c>
      <c r="Q334" s="221">
        <f t="shared" si="152"/>
        <v>0</v>
      </c>
      <c r="R334" s="221">
        <f t="shared" si="152"/>
        <v>0</v>
      </c>
      <c r="S334" s="221">
        <f t="shared" si="152"/>
        <v>0</v>
      </c>
      <c r="T334" s="221">
        <f t="shared" si="152"/>
        <v>0</v>
      </c>
      <c r="U334" s="221">
        <f t="shared" si="152"/>
        <v>0</v>
      </c>
      <c r="V334" s="221">
        <f t="shared" si="152"/>
        <v>0</v>
      </c>
      <c r="W334" s="221">
        <f t="shared" si="152"/>
        <v>0</v>
      </c>
      <c r="X334" s="221">
        <f t="shared" si="152"/>
        <v>0</v>
      </c>
      <c r="Y334" s="221">
        <f t="shared" si="152"/>
        <v>0</v>
      </c>
      <c r="Z334" s="221">
        <f t="shared" si="152"/>
        <v>0</v>
      </c>
      <c r="AA334" s="221">
        <f t="shared" si="152"/>
        <v>0</v>
      </c>
      <c r="AB334" s="221">
        <f t="shared" si="152"/>
        <v>0</v>
      </c>
      <c r="AC334" s="221">
        <f t="shared" si="152"/>
        <v>0</v>
      </c>
      <c r="AD334" s="221">
        <f t="shared" si="152"/>
        <v>0</v>
      </c>
      <c r="AE334" s="221">
        <f t="shared" si="152"/>
        <v>0</v>
      </c>
      <c r="AF334" s="221">
        <f t="shared" si="152"/>
        <v>0</v>
      </c>
      <c r="AG334" s="221">
        <f t="shared" si="152"/>
        <v>0</v>
      </c>
      <c r="AH334" s="221">
        <f t="shared" si="152"/>
        <v>0</v>
      </c>
      <c r="AI334" s="221">
        <f t="shared" si="152"/>
        <v>0</v>
      </c>
      <c r="AJ334" s="221">
        <f t="shared" si="152"/>
        <v>0</v>
      </c>
      <c r="AK334" s="221">
        <f t="shared" si="152"/>
        <v>0</v>
      </c>
      <c r="AL334" s="221">
        <f t="shared" si="152"/>
        <v>0</v>
      </c>
      <c r="AM334" s="221">
        <f t="shared" si="152"/>
        <v>0</v>
      </c>
      <c r="AN334" s="221">
        <f t="shared" si="152"/>
        <v>0</v>
      </c>
      <c r="AO334" s="221">
        <f t="shared" si="152"/>
        <v>0</v>
      </c>
      <c r="AP334" s="221">
        <f t="shared" si="152"/>
        <v>0</v>
      </c>
      <c r="AQ334" s="221">
        <f t="shared" si="152"/>
        <v>0</v>
      </c>
      <c r="AR334" s="221">
        <f t="shared" si="152"/>
        <v>0</v>
      </c>
      <c r="AS334" s="221">
        <f t="shared" si="152"/>
        <v>0</v>
      </c>
      <c r="AT334" s="221">
        <f t="shared" si="152"/>
        <v>0</v>
      </c>
      <c r="AU334" s="221">
        <f t="shared" si="152"/>
        <v>0</v>
      </c>
      <c r="AV334" s="221">
        <f t="shared" si="152"/>
        <v>0</v>
      </c>
      <c r="AW334" s="221">
        <f t="shared" si="152"/>
        <v>0</v>
      </c>
      <c r="AX334" s="221">
        <f t="shared" si="152"/>
        <v>0</v>
      </c>
      <c r="AY334" s="221">
        <f t="shared" si="152"/>
        <v>0</v>
      </c>
      <c r="AZ334" s="221">
        <f t="shared" si="152"/>
        <v>0</v>
      </c>
      <c r="BA334" s="221">
        <f t="shared" si="152"/>
        <v>0</v>
      </c>
      <c r="BB334" s="221">
        <f t="shared" si="152"/>
        <v>0</v>
      </c>
      <c r="BC334" s="221">
        <f t="shared" si="152"/>
        <v>0</v>
      </c>
      <c r="BD334" s="221">
        <f t="shared" si="152"/>
        <v>0</v>
      </c>
      <c r="BE334" s="221">
        <f t="shared" si="152"/>
        <v>0</v>
      </c>
      <c r="BF334" s="221">
        <f t="shared" si="152"/>
        <v>0</v>
      </c>
      <c r="BG334" s="221">
        <f t="shared" si="152"/>
        <v>0</v>
      </c>
      <c r="BH334" s="221">
        <f t="shared" si="152"/>
        <v>0</v>
      </c>
      <c r="BI334" s="221">
        <f t="shared" si="152"/>
        <v>0</v>
      </c>
    </row>
    <row r="335" spans="1:61">
      <c r="A335" s="450"/>
      <c r="B335" s="513"/>
      <c r="C335" s="451"/>
      <c r="D335" s="452"/>
      <c r="E335" s="221" t="str">
        <f xml:space="preserve"> E$208</f>
        <v>Export incentive for export 2 to be paid to the network plus water control after PR24 (2017-18 FYA CPIH deflated)</v>
      </c>
      <c r="F335" s="221">
        <f t="shared" ref="F335:BI335" si="153" xml:space="preserve"> F$208</f>
        <v>0</v>
      </c>
      <c r="G335" s="221" t="str">
        <f t="shared" si="153"/>
        <v>£m</v>
      </c>
      <c r="H335" s="221">
        <f t="shared" si="153"/>
        <v>0</v>
      </c>
      <c r="I335" s="221">
        <f t="shared" si="153"/>
        <v>0</v>
      </c>
      <c r="J335" s="221">
        <f t="shared" si="153"/>
        <v>0</v>
      </c>
      <c r="K335" s="221">
        <f t="shared" si="153"/>
        <v>0</v>
      </c>
      <c r="L335" s="221">
        <f t="shared" si="153"/>
        <v>0</v>
      </c>
      <c r="M335" s="221">
        <f t="shared" si="153"/>
        <v>0</v>
      </c>
      <c r="N335" s="221">
        <f t="shared" si="153"/>
        <v>0</v>
      </c>
      <c r="O335" s="221">
        <f t="shared" si="153"/>
        <v>0</v>
      </c>
      <c r="P335" s="221">
        <f t="shared" si="153"/>
        <v>0</v>
      </c>
      <c r="Q335" s="221">
        <f t="shared" si="153"/>
        <v>0</v>
      </c>
      <c r="R335" s="221">
        <f t="shared" si="153"/>
        <v>0</v>
      </c>
      <c r="S335" s="221">
        <f t="shared" si="153"/>
        <v>0</v>
      </c>
      <c r="T335" s="221">
        <f t="shared" si="153"/>
        <v>0</v>
      </c>
      <c r="U335" s="221">
        <f t="shared" si="153"/>
        <v>0</v>
      </c>
      <c r="V335" s="221">
        <f t="shared" si="153"/>
        <v>0</v>
      </c>
      <c r="W335" s="221">
        <f t="shared" si="153"/>
        <v>0</v>
      </c>
      <c r="X335" s="221">
        <f t="shared" si="153"/>
        <v>0</v>
      </c>
      <c r="Y335" s="221">
        <f t="shared" si="153"/>
        <v>0</v>
      </c>
      <c r="Z335" s="221">
        <f t="shared" si="153"/>
        <v>0</v>
      </c>
      <c r="AA335" s="221">
        <f t="shared" si="153"/>
        <v>0</v>
      </c>
      <c r="AB335" s="221">
        <f t="shared" si="153"/>
        <v>0</v>
      </c>
      <c r="AC335" s="221">
        <f t="shared" si="153"/>
        <v>0</v>
      </c>
      <c r="AD335" s="221">
        <f t="shared" si="153"/>
        <v>0</v>
      </c>
      <c r="AE335" s="221">
        <f t="shared" si="153"/>
        <v>0</v>
      </c>
      <c r="AF335" s="221">
        <f t="shared" si="153"/>
        <v>0</v>
      </c>
      <c r="AG335" s="221">
        <f t="shared" si="153"/>
        <v>0</v>
      </c>
      <c r="AH335" s="221">
        <f t="shared" si="153"/>
        <v>0</v>
      </c>
      <c r="AI335" s="221">
        <f t="shared" si="153"/>
        <v>0</v>
      </c>
      <c r="AJ335" s="221">
        <f t="shared" si="153"/>
        <v>0</v>
      </c>
      <c r="AK335" s="221">
        <f t="shared" si="153"/>
        <v>0</v>
      </c>
      <c r="AL335" s="221">
        <f t="shared" si="153"/>
        <v>0</v>
      </c>
      <c r="AM335" s="221">
        <f t="shared" si="153"/>
        <v>0</v>
      </c>
      <c r="AN335" s="221">
        <f t="shared" si="153"/>
        <v>0</v>
      </c>
      <c r="AO335" s="221">
        <f t="shared" si="153"/>
        <v>0</v>
      </c>
      <c r="AP335" s="221">
        <f t="shared" si="153"/>
        <v>0</v>
      </c>
      <c r="AQ335" s="221">
        <f t="shared" si="153"/>
        <v>0</v>
      </c>
      <c r="AR335" s="221">
        <f t="shared" si="153"/>
        <v>0</v>
      </c>
      <c r="AS335" s="221">
        <f t="shared" si="153"/>
        <v>0</v>
      </c>
      <c r="AT335" s="221">
        <f t="shared" si="153"/>
        <v>0</v>
      </c>
      <c r="AU335" s="221">
        <f t="shared" si="153"/>
        <v>0</v>
      </c>
      <c r="AV335" s="221">
        <f t="shared" si="153"/>
        <v>0</v>
      </c>
      <c r="AW335" s="221">
        <f t="shared" si="153"/>
        <v>0</v>
      </c>
      <c r="AX335" s="221">
        <f t="shared" si="153"/>
        <v>0</v>
      </c>
      <c r="AY335" s="221">
        <f t="shared" si="153"/>
        <v>0</v>
      </c>
      <c r="AZ335" s="221">
        <f t="shared" si="153"/>
        <v>0</v>
      </c>
      <c r="BA335" s="221">
        <f t="shared" si="153"/>
        <v>0</v>
      </c>
      <c r="BB335" s="221">
        <f t="shared" si="153"/>
        <v>0</v>
      </c>
      <c r="BC335" s="221">
        <f t="shared" si="153"/>
        <v>0</v>
      </c>
      <c r="BD335" s="221">
        <f t="shared" si="153"/>
        <v>0</v>
      </c>
      <c r="BE335" s="221">
        <f t="shared" si="153"/>
        <v>0</v>
      </c>
      <c r="BF335" s="221">
        <f t="shared" si="153"/>
        <v>0</v>
      </c>
      <c r="BG335" s="221">
        <f t="shared" si="153"/>
        <v>0</v>
      </c>
      <c r="BH335" s="221">
        <f t="shared" si="153"/>
        <v>0</v>
      </c>
      <c r="BI335" s="221">
        <f t="shared" si="153"/>
        <v>0</v>
      </c>
    </row>
    <row r="336" spans="1:61">
      <c r="A336" s="450"/>
      <c r="B336" s="513"/>
      <c r="C336" s="451"/>
      <c r="D336" s="452"/>
      <c r="E336" s="221" t="str">
        <f t="shared" ref="E336:AJ336" si="154" xml:space="preserve"> E$305</f>
        <v>Export incentive for export 3 to be paid to the network plus water control after PR24 (2017-18 FYA CPIH deflated)</v>
      </c>
      <c r="F336" s="221">
        <f t="shared" si="154"/>
        <v>0</v>
      </c>
      <c r="G336" s="221" t="str">
        <f t="shared" si="154"/>
        <v>£m</v>
      </c>
      <c r="H336" s="221">
        <f t="shared" si="154"/>
        <v>0</v>
      </c>
      <c r="I336" s="221">
        <f t="shared" si="154"/>
        <v>0</v>
      </c>
      <c r="J336" s="221">
        <f t="shared" si="154"/>
        <v>0</v>
      </c>
      <c r="K336" s="221">
        <f t="shared" si="154"/>
        <v>0</v>
      </c>
      <c r="L336" s="221">
        <f t="shared" si="154"/>
        <v>0</v>
      </c>
      <c r="M336" s="221">
        <f t="shared" si="154"/>
        <v>0</v>
      </c>
      <c r="N336" s="221">
        <f t="shared" si="154"/>
        <v>0</v>
      </c>
      <c r="O336" s="221">
        <f t="shared" si="154"/>
        <v>0</v>
      </c>
      <c r="P336" s="221">
        <f t="shared" si="154"/>
        <v>0</v>
      </c>
      <c r="Q336" s="221">
        <f t="shared" si="154"/>
        <v>0</v>
      </c>
      <c r="R336" s="221">
        <f t="shared" si="154"/>
        <v>0</v>
      </c>
      <c r="S336" s="221">
        <f t="shared" si="154"/>
        <v>0</v>
      </c>
      <c r="T336" s="221">
        <f t="shared" si="154"/>
        <v>0</v>
      </c>
      <c r="U336" s="221">
        <f t="shared" si="154"/>
        <v>0</v>
      </c>
      <c r="V336" s="221">
        <f t="shared" si="154"/>
        <v>0</v>
      </c>
      <c r="W336" s="221">
        <f t="shared" si="154"/>
        <v>0</v>
      </c>
      <c r="X336" s="221">
        <f t="shared" si="154"/>
        <v>0</v>
      </c>
      <c r="Y336" s="221">
        <f t="shared" si="154"/>
        <v>0</v>
      </c>
      <c r="Z336" s="221">
        <f t="shared" si="154"/>
        <v>0</v>
      </c>
      <c r="AA336" s="221">
        <f t="shared" si="154"/>
        <v>0</v>
      </c>
      <c r="AB336" s="221">
        <f t="shared" si="154"/>
        <v>0</v>
      </c>
      <c r="AC336" s="221">
        <f t="shared" si="154"/>
        <v>0</v>
      </c>
      <c r="AD336" s="221">
        <f t="shared" si="154"/>
        <v>0</v>
      </c>
      <c r="AE336" s="221">
        <f t="shared" si="154"/>
        <v>0</v>
      </c>
      <c r="AF336" s="221">
        <f t="shared" si="154"/>
        <v>0</v>
      </c>
      <c r="AG336" s="221">
        <f t="shared" si="154"/>
        <v>0</v>
      </c>
      <c r="AH336" s="221">
        <f t="shared" si="154"/>
        <v>0</v>
      </c>
      <c r="AI336" s="221">
        <f t="shared" si="154"/>
        <v>0</v>
      </c>
      <c r="AJ336" s="221">
        <f t="shared" si="154"/>
        <v>0</v>
      </c>
      <c r="AK336" s="221">
        <f t="shared" ref="AK336:BI336" si="155" xml:space="preserve"> AK$305</f>
        <v>0</v>
      </c>
      <c r="AL336" s="221">
        <f t="shared" si="155"/>
        <v>0</v>
      </c>
      <c r="AM336" s="221">
        <f t="shared" si="155"/>
        <v>0</v>
      </c>
      <c r="AN336" s="221">
        <f t="shared" si="155"/>
        <v>0</v>
      </c>
      <c r="AO336" s="221">
        <f t="shared" si="155"/>
        <v>0</v>
      </c>
      <c r="AP336" s="221">
        <f t="shared" si="155"/>
        <v>0</v>
      </c>
      <c r="AQ336" s="221">
        <f t="shared" si="155"/>
        <v>0</v>
      </c>
      <c r="AR336" s="221">
        <f t="shared" si="155"/>
        <v>0</v>
      </c>
      <c r="AS336" s="221">
        <f t="shared" si="155"/>
        <v>0</v>
      </c>
      <c r="AT336" s="221">
        <f t="shared" si="155"/>
        <v>0</v>
      </c>
      <c r="AU336" s="221">
        <f t="shared" si="155"/>
        <v>0</v>
      </c>
      <c r="AV336" s="221">
        <f t="shared" si="155"/>
        <v>0</v>
      </c>
      <c r="AW336" s="221">
        <f t="shared" si="155"/>
        <v>0</v>
      </c>
      <c r="AX336" s="221">
        <f t="shared" si="155"/>
        <v>0</v>
      </c>
      <c r="AY336" s="221">
        <f t="shared" si="155"/>
        <v>0</v>
      </c>
      <c r="AZ336" s="221">
        <f t="shared" si="155"/>
        <v>0</v>
      </c>
      <c r="BA336" s="221">
        <f t="shared" si="155"/>
        <v>0</v>
      </c>
      <c r="BB336" s="221">
        <f t="shared" si="155"/>
        <v>0</v>
      </c>
      <c r="BC336" s="221">
        <f t="shared" si="155"/>
        <v>0</v>
      </c>
      <c r="BD336" s="221">
        <f t="shared" si="155"/>
        <v>0</v>
      </c>
      <c r="BE336" s="221">
        <f t="shared" si="155"/>
        <v>0</v>
      </c>
      <c r="BF336" s="221">
        <f t="shared" si="155"/>
        <v>0</v>
      </c>
      <c r="BG336" s="221">
        <f t="shared" si="155"/>
        <v>0</v>
      </c>
      <c r="BH336" s="221">
        <f t="shared" si="155"/>
        <v>0</v>
      </c>
      <c r="BI336" s="221">
        <f t="shared" si="155"/>
        <v>0</v>
      </c>
    </row>
    <row r="337" spans="1:61">
      <c r="A337" s="450"/>
      <c r="B337" s="513"/>
      <c r="C337" s="451"/>
      <c r="D337" s="452"/>
      <c r="E337" s="501" t="s">
        <v>293</v>
      </c>
      <c r="F337" s="501">
        <f xml:space="preserve"> SUM( F334:F336 )</f>
        <v>0</v>
      </c>
      <c r="G337" s="501" t="s">
        <v>100</v>
      </c>
      <c r="H337" s="221"/>
      <c r="I337" s="221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  <c r="T337" s="221"/>
      <c r="U337" s="221"/>
      <c r="V337" s="221"/>
      <c r="W337" s="221"/>
      <c r="X337" s="221"/>
      <c r="Y337" s="221"/>
      <c r="Z337" s="221"/>
      <c r="AA337" s="221"/>
      <c r="AB337" s="221"/>
      <c r="AC337" s="221"/>
      <c r="AD337" s="221"/>
      <c r="AE337" s="221"/>
      <c r="AF337" s="221"/>
      <c r="AG337" s="221"/>
      <c r="AH337" s="221"/>
      <c r="AI337" s="221"/>
      <c r="AJ337" s="221"/>
      <c r="AK337" s="221"/>
      <c r="AL337" s="221"/>
      <c r="AM337" s="221"/>
      <c r="AN337" s="221"/>
      <c r="AO337" s="221"/>
      <c r="AP337" s="221"/>
      <c r="AQ337" s="221"/>
      <c r="AR337" s="221"/>
      <c r="AS337" s="221"/>
      <c r="AT337" s="221"/>
      <c r="AU337" s="221"/>
      <c r="AV337" s="221"/>
      <c r="AW337" s="221"/>
      <c r="AX337" s="221"/>
      <c r="AY337" s="221"/>
      <c r="AZ337" s="221"/>
      <c r="BA337" s="221"/>
      <c r="BB337" s="221"/>
      <c r="BC337" s="221"/>
      <c r="BD337" s="221"/>
      <c r="BE337" s="221"/>
      <c r="BF337" s="221"/>
      <c r="BG337" s="221"/>
      <c r="BH337" s="221"/>
      <c r="BI337" s="221"/>
    </row>
    <row r="338" spans="1:61">
      <c r="A338" s="450"/>
      <c r="B338" s="451"/>
      <c r="C338" s="451"/>
      <c r="D338" s="452"/>
      <c r="E338" s="221"/>
      <c r="F338" s="221"/>
      <c r="G338" s="221"/>
      <c r="H338" s="152"/>
      <c r="I338" s="221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4"/>
      <c r="U338" s="154"/>
      <c r="V338" s="154"/>
      <c r="W338" s="154"/>
      <c r="X338" s="154"/>
      <c r="Y338" s="154"/>
      <c r="Z338" s="154"/>
      <c r="AA338" s="154"/>
      <c r="AB338" s="152"/>
      <c r="AC338" s="152"/>
      <c r="AD338" s="154"/>
      <c r="AE338" s="154"/>
      <c r="AF338" s="152"/>
      <c r="AG338" s="152"/>
      <c r="AH338" s="154"/>
      <c r="AI338" s="154"/>
      <c r="AJ338" s="152"/>
      <c r="AK338" s="152"/>
      <c r="AL338" s="154"/>
      <c r="AM338" s="154"/>
      <c r="AN338" s="152"/>
      <c r="AO338" s="152"/>
      <c r="AP338" s="154"/>
      <c r="AQ338" s="154"/>
      <c r="AR338" s="152"/>
      <c r="AS338" s="154"/>
      <c r="AT338" s="154"/>
      <c r="AU338" s="152"/>
      <c r="AV338" s="154"/>
      <c r="AW338" s="154"/>
      <c r="AX338" s="152"/>
      <c r="AY338" s="154"/>
      <c r="AZ338" s="154"/>
      <c r="BA338" s="152"/>
      <c r="BB338" s="154"/>
      <c r="BC338" s="154"/>
      <c r="BD338" s="152"/>
      <c r="BE338" s="154"/>
      <c r="BF338" s="154"/>
      <c r="BG338" s="152"/>
      <c r="BH338" s="154"/>
      <c r="BI338" s="154"/>
    </row>
    <row r="339" spans="1:61">
      <c r="A339" s="514" t="s">
        <v>294</v>
      </c>
      <c r="B339" s="515"/>
      <c r="C339" s="515"/>
      <c r="D339" s="516"/>
      <c r="E339" s="517"/>
      <c r="F339" s="518"/>
      <c r="G339" s="517"/>
      <c r="H339" s="518"/>
      <c r="I339" s="519"/>
      <c r="J339" s="518"/>
      <c r="K339" s="518"/>
      <c r="L339" s="518"/>
      <c r="M339" s="518"/>
      <c r="N339" s="518"/>
      <c r="O339" s="518"/>
      <c r="P339" s="518"/>
      <c r="Q339" s="518"/>
      <c r="R339" s="518"/>
      <c r="S339" s="518"/>
      <c r="T339" s="518"/>
      <c r="U339" s="518"/>
      <c r="V339" s="518"/>
      <c r="W339" s="518"/>
      <c r="X339" s="518"/>
      <c r="Y339" s="518"/>
      <c r="Z339" s="518"/>
      <c r="AA339" s="518"/>
      <c r="AB339" s="518"/>
      <c r="AC339" s="518"/>
      <c r="AD339" s="518"/>
      <c r="AE339" s="518"/>
      <c r="AF339" s="518"/>
      <c r="AG339" s="518"/>
      <c r="AH339" s="518"/>
      <c r="AI339" s="518"/>
      <c r="AJ339" s="518"/>
      <c r="AK339" s="518"/>
      <c r="AL339" s="518"/>
      <c r="AM339" s="518"/>
      <c r="AN339" s="518"/>
      <c r="AO339" s="518"/>
      <c r="AP339" s="518"/>
      <c r="AQ339" s="518"/>
      <c r="AR339" s="518"/>
      <c r="AS339" s="518"/>
      <c r="AT339" s="518"/>
      <c r="AU339" s="518"/>
      <c r="AV339" s="518"/>
      <c r="AW339" s="518"/>
      <c r="AX339" s="518"/>
      <c r="AY339" s="518"/>
      <c r="AZ339" s="518"/>
      <c r="BA339" s="518"/>
      <c r="BB339" s="518"/>
      <c r="BC339" s="518"/>
      <c r="BD339" s="518"/>
      <c r="BE339" s="518"/>
      <c r="BF339" s="518"/>
      <c r="BG339" s="518"/>
      <c r="BH339" s="518"/>
      <c r="BI339" s="518"/>
    </row>
    <row r="340" spans="1:61"/>
    <row r="341" spans="1:61" hidden="1"/>
    <row r="342" spans="1:61" hidden="1"/>
    <row r="343" spans="1:61" hidden="1"/>
    <row r="344" spans="1:61" hidden="1"/>
    <row r="345" spans="1:61" hidden="1"/>
    <row r="346" spans="1:61" hidden="1"/>
    <row r="347" spans="1:61" hidden="1"/>
    <row r="348" spans="1:61" hidden="1"/>
    <row r="349" spans="1:61" hidden="1"/>
    <row r="350" spans="1:61" hidden="1"/>
    <row r="351" spans="1:61" hidden="1"/>
    <row r="352" spans="1:61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spans="1:61" hidden="1"/>
    <row r="514" spans="1:61" hidden="1"/>
    <row r="515" spans="1:61" hidden="1"/>
    <row r="516" spans="1:61" hidden="1"/>
    <row r="517" spans="1:61" hidden="1"/>
    <row r="518" spans="1:61" hidden="1">
      <c r="A518" s="59"/>
      <c r="B518" s="59"/>
      <c r="C518" s="59"/>
      <c r="D518" s="59"/>
      <c r="E518" s="59"/>
      <c r="G518" s="59"/>
      <c r="I518" s="59"/>
      <c r="T518" s="59"/>
      <c r="U518" s="59"/>
      <c r="V518" s="59"/>
      <c r="W518" s="59"/>
      <c r="X518" s="59"/>
      <c r="Y518" s="59"/>
      <c r="Z518" s="59"/>
      <c r="AA518" s="59"/>
      <c r="AD518" s="59"/>
      <c r="AE518" s="59"/>
      <c r="AH518" s="59"/>
      <c r="AI518" s="59"/>
      <c r="AL518" s="59"/>
      <c r="AM518" s="59"/>
      <c r="AP518" s="59"/>
      <c r="AQ518" s="59"/>
      <c r="AS518" s="59"/>
      <c r="AT518" s="59"/>
      <c r="AV518" s="59"/>
      <c r="AW518" s="59"/>
      <c r="AY518" s="59"/>
      <c r="AZ518" s="59"/>
      <c r="BB518" s="59"/>
      <c r="BC518" s="59"/>
      <c r="BE518" s="59"/>
      <c r="BF518" s="59"/>
      <c r="BH518" s="59"/>
      <c r="BI518" s="59"/>
    </row>
    <row r="519" spans="1:61" hidden="1">
      <c r="A519" s="59"/>
      <c r="B519" s="59"/>
      <c r="C519" s="59"/>
      <c r="D519" s="59"/>
      <c r="E519" s="59"/>
      <c r="G519" s="59"/>
      <c r="I519" s="59"/>
      <c r="T519" s="59"/>
      <c r="U519" s="59"/>
      <c r="V519" s="59"/>
      <c r="W519" s="59"/>
      <c r="X519" s="59"/>
      <c r="Y519" s="59"/>
      <c r="Z519" s="59"/>
      <c r="AA519" s="59"/>
      <c r="AD519" s="59"/>
      <c r="AE519" s="59"/>
      <c r="AH519" s="59"/>
      <c r="AI519" s="59"/>
      <c r="AL519" s="59"/>
      <c r="AM519" s="59"/>
      <c r="AP519" s="59"/>
      <c r="AQ519" s="59"/>
      <c r="AS519" s="59"/>
      <c r="AT519" s="59"/>
      <c r="AV519" s="59"/>
      <c r="AW519" s="59"/>
      <c r="AY519" s="59"/>
      <c r="AZ519" s="59"/>
      <c r="BB519" s="59"/>
      <c r="BC519" s="59"/>
      <c r="BE519" s="59"/>
      <c r="BF519" s="59"/>
      <c r="BH519" s="59"/>
      <c r="BI519" s="59"/>
    </row>
    <row r="520" spans="1:61" hidden="1"/>
    <row r="521" spans="1:61" hidden="1"/>
    <row r="522" spans="1:61" hidden="1"/>
    <row r="523" spans="1:61" hidden="1"/>
    <row r="524" spans="1:61" hidden="1"/>
    <row r="525" spans="1:61" hidden="1"/>
    <row r="526" spans="1:61" hidden="1"/>
    <row r="527" spans="1:61" hidden="1"/>
    <row r="528" spans="1:61" hidden="1"/>
    <row r="529" hidden="1"/>
  </sheetData>
  <conditionalFormatting sqref="J4:BI4">
    <cfRule type="cellIs" dxfId="5" priority="5" operator="equal">
      <formula>"Post-Fcst"</formula>
    </cfRule>
    <cfRule type="cellIs" dxfId="4" priority="6" operator="equal">
      <formula>"Forecast"</formula>
    </cfRule>
    <cfRule type="cellIs" dxfId="3" priority="7" operator="equal">
      <formula>"Pre Fcst"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Width="5" fitToHeight="0" orientation="portrait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fitToPage="1"/>
  </sheetPr>
  <dimension ref="A1:XFD209"/>
  <sheetViews>
    <sheetView showGridLines="0" zoomScale="127" zoomScaleNormal="127" workbookViewId="0">
      <pane xSplit="9" ySplit="7" topLeftCell="J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1" width="1.85546875" style="68" customWidth="1"/>
    <col min="2" max="3" width="1.85546875" style="75" customWidth="1"/>
    <col min="4" max="4" width="1.85546875" style="71" customWidth="1"/>
    <col min="5" max="5" width="85.7109375" style="161" customWidth="1"/>
    <col min="6" max="6" width="12.5703125" style="59" customWidth="1"/>
    <col min="7" max="7" width="10.140625" style="161" bestFit="1" customWidth="1"/>
    <col min="8" max="8" width="11.5703125" style="157" customWidth="1"/>
    <col min="9" max="9" width="4.5703125" style="228" customWidth="1"/>
    <col min="10" max="14" width="11.5703125" style="59" customWidth="1"/>
    <col min="15" max="15" width="9.85546875" style="59" customWidth="1"/>
    <col min="16" max="27" width="11.5703125" hidden="1" customWidth="1"/>
    <col min="28" max="36" width="10.42578125" hidden="1" customWidth="1"/>
    <col min="37" max="61" width="9.85546875" hidden="1" customWidth="1"/>
    <col min="62" max="16384" width="0" style="59" hidden="1"/>
  </cols>
  <sheetData>
    <row r="1" spans="1:68" s="1" customFormat="1" ht="30">
      <c r="A1" s="4" t="str">
        <f ca="1" xml:space="preserve"> RIGHT(CELL("filename", $A$1), LEN(CELL("filename", $A$1)) - SEARCH("]", CELL("filename", $A$1)))</f>
        <v>Import incentive</v>
      </c>
      <c r="B1" s="73"/>
      <c r="C1" s="73"/>
      <c r="D1" s="69"/>
      <c r="E1" s="168"/>
      <c r="G1" s="171"/>
      <c r="H1" s="174"/>
      <c r="I1" s="378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</row>
    <row r="2" spans="1:68" s="187" customFormat="1">
      <c r="A2" s="184"/>
      <c r="B2" s="185"/>
      <c r="C2" s="185"/>
      <c r="D2" s="186"/>
      <c r="E2" s="561" t="str">
        <f>Time!E$23</f>
        <v>Model Period BEG</v>
      </c>
      <c r="F2" s="562"/>
      <c r="G2" s="561"/>
      <c r="H2" s="567"/>
      <c r="I2" s="568"/>
      <c r="J2" s="562">
        <f>Time!J$23</f>
        <v>43556</v>
      </c>
      <c r="K2" s="562">
        <f>Time!K$23</f>
        <v>43922</v>
      </c>
      <c r="L2" s="562">
        <f>Time!L$23</f>
        <v>44287</v>
      </c>
      <c r="M2" s="562">
        <f>Time!M$23</f>
        <v>44652</v>
      </c>
      <c r="N2" s="562">
        <f>Time!N$23</f>
        <v>45017</v>
      </c>
      <c r="O2" s="562">
        <f>Time!O$23</f>
        <v>45383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</row>
    <row r="3" spans="1:68" s="184" customFormat="1">
      <c r="B3" s="185"/>
      <c r="C3" s="185"/>
      <c r="D3" s="186"/>
      <c r="E3" s="561" t="str">
        <f>Time!E$24</f>
        <v>Model Period END</v>
      </c>
      <c r="F3" s="562"/>
      <c r="G3" s="561"/>
      <c r="H3" s="567"/>
      <c r="I3" s="568"/>
      <c r="J3" s="562">
        <f>Time!J$24</f>
        <v>43921</v>
      </c>
      <c r="K3" s="562">
        <f>Time!K$24</f>
        <v>44286</v>
      </c>
      <c r="L3" s="562">
        <f>Time!L$24</f>
        <v>44651</v>
      </c>
      <c r="M3" s="562">
        <f>Time!M$24</f>
        <v>45016</v>
      </c>
      <c r="N3" s="562">
        <f>Time!N$24</f>
        <v>45382</v>
      </c>
      <c r="O3" s="562">
        <f>Time!O$24</f>
        <v>45747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187"/>
      <c r="BK3" s="187"/>
      <c r="BL3" s="187"/>
      <c r="BM3" s="187"/>
      <c r="BN3" s="187"/>
      <c r="BO3" s="187"/>
      <c r="BP3" s="187"/>
    </row>
    <row r="4" spans="1:68" s="188" customFormat="1">
      <c r="B4" s="189"/>
      <c r="C4" s="189"/>
      <c r="D4" s="190"/>
      <c r="E4" s="561" t="str">
        <f>Time!E$60</f>
        <v>Pre Forecast vs Forecast</v>
      </c>
      <c r="F4" s="562"/>
      <c r="G4" s="561"/>
      <c r="H4" s="567"/>
      <c r="I4" s="568"/>
      <c r="J4" s="562" t="str">
        <f>Time!J$60</f>
        <v>Pre Fcst</v>
      </c>
      <c r="K4" s="562" t="str">
        <f>Time!K$60</f>
        <v>Forecast</v>
      </c>
      <c r="L4" s="562" t="str">
        <f>Time!L$60</f>
        <v>Forecast</v>
      </c>
      <c r="M4" s="562" t="str">
        <f>Time!M$60</f>
        <v>Forecast</v>
      </c>
      <c r="N4" s="562" t="str">
        <f>Time!N$60</f>
        <v>Forecast</v>
      </c>
      <c r="O4" s="562" t="str">
        <f>Time!O$60</f>
        <v>Forecast</v>
      </c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187"/>
      <c r="BK4" s="187"/>
      <c r="BL4" s="187"/>
      <c r="BM4" s="187"/>
      <c r="BN4" s="187"/>
      <c r="BO4" s="187"/>
      <c r="BP4" s="187"/>
    </row>
    <row r="5" spans="1:68" s="191" customFormat="1">
      <c r="B5" s="192"/>
      <c r="C5" s="192"/>
      <c r="D5" s="193"/>
      <c r="E5" s="564" t="str">
        <f>Time!E$102</f>
        <v>Financial Year Ending</v>
      </c>
      <c r="F5" s="565"/>
      <c r="G5" s="564"/>
      <c r="H5" s="569"/>
      <c r="I5" s="570"/>
      <c r="J5" s="566">
        <f>Time!J$102</f>
        <v>2020</v>
      </c>
      <c r="K5" s="566">
        <f>Time!K$102</f>
        <v>2021</v>
      </c>
      <c r="L5" s="566">
        <f>Time!L$102</f>
        <v>2022</v>
      </c>
      <c r="M5" s="566">
        <f>Time!M$102</f>
        <v>2023</v>
      </c>
      <c r="N5" s="566">
        <f>Time!N$102</f>
        <v>2024</v>
      </c>
      <c r="O5" s="566">
        <f>Time!O$102</f>
        <v>2025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195"/>
      <c r="BK5" s="195"/>
      <c r="BL5" s="195"/>
      <c r="BM5" s="195"/>
      <c r="BN5" s="195"/>
      <c r="BO5" s="195"/>
      <c r="BP5" s="195"/>
    </row>
    <row r="6" spans="1:68" s="191" customFormat="1">
      <c r="B6" s="192"/>
      <c r="C6" s="192"/>
      <c r="D6" s="193"/>
      <c r="E6" s="564" t="str">
        <f>Time!E$12</f>
        <v>Model column counter</v>
      </c>
      <c r="F6" s="565"/>
      <c r="G6" s="564"/>
      <c r="H6" s="569"/>
      <c r="I6" s="570"/>
      <c r="J6" s="565">
        <f>Time!J$12</f>
        <v>1</v>
      </c>
      <c r="K6" s="565">
        <f>Time!K$12</f>
        <v>2</v>
      </c>
      <c r="L6" s="565">
        <f>Time!L$12</f>
        <v>3</v>
      </c>
      <c r="M6" s="565">
        <f>Time!M$12</f>
        <v>4</v>
      </c>
      <c r="N6" s="565">
        <f>Time!N$12</f>
        <v>5</v>
      </c>
      <c r="O6" s="565">
        <f>Time!O$12</f>
        <v>6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194"/>
      <c r="BK6" s="194"/>
      <c r="BL6" s="194"/>
      <c r="BM6" s="194"/>
      <c r="BN6" s="194"/>
      <c r="BO6" s="194"/>
      <c r="BP6" s="194"/>
    </row>
    <row r="7" spans="1:68" s="35" customFormat="1">
      <c r="B7" s="74"/>
      <c r="C7" s="74"/>
      <c r="D7" s="70"/>
      <c r="E7" s="169"/>
      <c r="F7" s="40" t="s">
        <v>115</v>
      </c>
      <c r="G7" s="169" t="s">
        <v>116</v>
      </c>
      <c r="H7" s="196" t="s">
        <v>117</v>
      </c>
      <c r="I7" s="379"/>
      <c r="J7" s="40"/>
      <c r="K7" s="40"/>
      <c r="L7" s="40"/>
      <c r="M7" s="40"/>
      <c r="N7" s="40"/>
      <c r="O7" s="40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</row>
    <row r="8" spans="1:68"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</row>
    <row r="9" spans="1:68">
      <c r="A9" s="453" t="s">
        <v>295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</row>
    <row r="10" spans="1:68" s="62" customFormat="1">
      <c r="A10" s="457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</row>
    <row r="11" spans="1:68">
      <c r="B11" s="513" t="s">
        <v>285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</row>
    <row r="12" spans="1:68" s="15" customFormat="1">
      <c r="A12" s="154"/>
      <c r="B12" s="457"/>
      <c r="C12" s="451"/>
      <c r="D12" s="458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</row>
    <row r="13" spans="1:68" s="205" customFormat="1">
      <c r="A13" s="450"/>
      <c r="B13" s="451"/>
      <c r="C13" s="451"/>
      <c r="D13" s="452"/>
      <c r="E13" s="214" t="str">
        <f xml:space="preserve"> InpR!E$19</f>
        <v>Does the company have an Ofwat-approved trading and procurement code?</v>
      </c>
      <c r="F13" s="214">
        <f xml:space="preserve"> InpR!F$19</f>
        <v>0</v>
      </c>
      <c r="G13" s="214" t="str">
        <f xml:space="preserve"> InpR!G$19</f>
        <v>True/false</v>
      </c>
      <c r="H13" s="226">
        <f xml:space="preserve"> InpR!H$19</f>
        <v>0</v>
      </c>
      <c r="I13" s="226">
        <f xml:space="preserve"> InpR!I$19</f>
        <v>0</v>
      </c>
      <c r="J13" s="226">
        <f xml:space="preserve"> InpR!J$19</f>
        <v>0</v>
      </c>
      <c r="K13" s="226">
        <f xml:space="preserve"> InpR!K$19</f>
        <v>0</v>
      </c>
      <c r="L13" s="226">
        <f xml:space="preserve"> InpR!L$19</f>
        <v>0</v>
      </c>
      <c r="M13" s="226">
        <f xml:space="preserve"> InpR!M$19</f>
        <v>0</v>
      </c>
      <c r="N13" s="226">
        <f xml:space="preserve"> InpR!N$19</f>
        <v>0</v>
      </c>
      <c r="O13" s="226">
        <f xml:space="preserve"> InpR!O$19</f>
        <v>0</v>
      </c>
      <c r="P13" s="226">
        <f xml:space="preserve"> InpR!P$19</f>
        <v>0</v>
      </c>
      <c r="Q13" s="226">
        <f xml:space="preserve"> InpR!Q$19</f>
        <v>0</v>
      </c>
      <c r="R13" s="226">
        <f xml:space="preserve"> InpR!R$19</f>
        <v>0</v>
      </c>
      <c r="S13" s="226">
        <f xml:space="preserve"> InpR!S$19</f>
        <v>0</v>
      </c>
      <c r="T13" s="226">
        <f xml:space="preserve"> InpR!T$19</f>
        <v>0</v>
      </c>
      <c r="U13" s="226">
        <f xml:space="preserve"> InpR!U$19</f>
        <v>0</v>
      </c>
      <c r="V13" s="226">
        <f xml:space="preserve"> InpR!V$19</f>
        <v>0</v>
      </c>
      <c r="W13" s="226">
        <f xml:space="preserve"> InpR!W$19</f>
        <v>0</v>
      </c>
      <c r="X13" s="226">
        <f xml:space="preserve"> InpR!X$19</f>
        <v>0</v>
      </c>
      <c r="Y13" s="226">
        <f xml:space="preserve"> InpR!Y$19</f>
        <v>0</v>
      </c>
      <c r="Z13" s="226">
        <f xml:space="preserve"> InpR!Z$19</f>
        <v>0</v>
      </c>
      <c r="AA13" s="226">
        <f xml:space="preserve"> InpR!AA$19</f>
        <v>0</v>
      </c>
      <c r="AB13" s="226">
        <f xml:space="preserve"> InpR!AB$19</f>
        <v>0</v>
      </c>
      <c r="AC13" s="226">
        <f xml:space="preserve"> InpR!AC$19</f>
        <v>0</v>
      </c>
      <c r="AD13" s="226">
        <f xml:space="preserve"> InpR!AD$19</f>
        <v>0</v>
      </c>
      <c r="AE13" s="226">
        <f xml:space="preserve"> InpR!AE$19</f>
        <v>0</v>
      </c>
      <c r="AF13" s="226">
        <f xml:space="preserve"> InpR!AF$19</f>
        <v>0</v>
      </c>
      <c r="AG13" s="226">
        <f xml:space="preserve"> InpR!AG$19</f>
        <v>0</v>
      </c>
      <c r="AH13" s="226">
        <f xml:space="preserve"> InpR!AH$19</f>
        <v>0</v>
      </c>
      <c r="AI13" s="226">
        <f xml:space="preserve"> InpR!AI$19</f>
        <v>0</v>
      </c>
      <c r="AJ13" s="226">
        <f xml:space="preserve"> InpR!AJ$19</f>
        <v>0</v>
      </c>
      <c r="AK13" s="226">
        <f xml:space="preserve"> InpR!AK$19</f>
        <v>0</v>
      </c>
      <c r="AL13" s="226">
        <f xml:space="preserve"> InpR!AL$19</f>
        <v>0</v>
      </c>
      <c r="AM13" s="226">
        <f xml:space="preserve"> InpR!AM$19</f>
        <v>0</v>
      </c>
      <c r="AN13" s="226">
        <f xml:space="preserve"> InpR!AN$19</f>
        <v>0</v>
      </c>
      <c r="AO13" s="226">
        <f xml:space="preserve"> InpR!AO$19</f>
        <v>0</v>
      </c>
      <c r="AP13" s="226">
        <f xml:space="preserve"> InpR!AP$19</f>
        <v>0</v>
      </c>
      <c r="AQ13" s="226">
        <f xml:space="preserve"> InpR!AQ$19</f>
        <v>0</v>
      </c>
      <c r="AR13" s="226">
        <f xml:space="preserve"> InpR!AR$19</f>
        <v>0</v>
      </c>
      <c r="AS13" s="226">
        <f xml:space="preserve"> InpR!AS$19</f>
        <v>0</v>
      </c>
      <c r="AT13" s="226">
        <f xml:space="preserve"> InpR!AT$19</f>
        <v>0</v>
      </c>
      <c r="AU13" s="226">
        <f xml:space="preserve"> InpR!AU$19</f>
        <v>0</v>
      </c>
      <c r="AV13" s="226">
        <f xml:space="preserve"> InpR!AV$19</f>
        <v>0</v>
      </c>
      <c r="AW13" s="226">
        <f xml:space="preserve"> InpR!AW$19</f>
        <v>0</v>
      </c>
      <c r="AX13" s="226">
        <f xml:space="preserve"> InpR!AX$19</f>
        <v>0</v>
      </c>
      <c r="AY13" s="226">
        <f xml:space="preserve"> InpR!AY$19</f>
        <v>0</v>
      </c>
      <c r="AZ13" s="226">
        <f xml:space="preserve"> InpR!AZ$19</f>
        <v>0</v>
      </c>
      <c r="BA13" s="226">
        <f xml:space="preserve"> InpR!BA$19</f>
        <v>0</v>
      </c>
      <c r="BB13" s="226">
        <f xml:space="preserve"> InpR!BB$19</f>
        <v>0</v>
      </c>
      <c r="BC13" s="226">
        <f xml:space="preserve"> InpR!BC$19</f>
        <v>0</v>
      </c>
      <c r="BD13" s="226">
        <f xml:space="preserve"> InpR!BD$19</f>
        <v>0</v>
      </c>
      <c r="BE13" s="226">
        <f xml:space="preserve"> InpR!BE$19</f>
        <v>0</v>
      </c>
      <c r="BF13" s="226">
        <f xml:space="preserve"> InpR!BF$19</f>
        <v>0</v>
      </c>
      <c r="BG13" s="226">
        <f xml:space="preserve"> InpR!BG$19</f>
        <v>0</v>
      </c>
      <c r="BH13" s="226">
        <f xml:space="preserve"> InpR!BH$19</f>
        <v>0</v>
      </c>
      <c r="BI13" s="226">
        <f xml:space="preserve"> InpR!BI$19</f>
        <v>0</v>
      </c>
    </row>
    <row r="14" spans="1:68" ht="24.95" customHeight="1">
      <c r="A14" s="450"/>
      <c r="B14" s="451"/>
      <c r="C14" s="451"/>
      <c r="D14" s="452"/>
      <c r="E14" s="524" t="str">
        <f xml:space="preserve"> InpR!E$82</f>
        <v>Has the company produced a report to evidence that import 1 is a new import and complies with its Ofwat-approved trading and procurement code?</v>
      </c>
      <c r="F14" s="524">
        <f xml:space="preserve"> InpR!F$82</f>
        <v>0</v>
      </c>
      <c r="G14" s="524" t="str">
        <f xml:space="preserve"> InpR!G$82</f>
        <v>True/false</v>
      </c>
      <c r="H14" s="524">
        <f xml:space="preserve"> InpR!H$82</f>
        <v>0</v>
      </c>
      <c r="I14" s="524">
        <f xml:space="preserve"> InpR!I$82</f>
        <v>0</v>
      </c>
      <c r="J14" s="524">
        <f xml:space="preserve"> InpR!J$82</f>
        <v>0</v>
      </c>
      <c r="K14" s="524">
        <f xml:space="preserve"> InpR!K$82</f>
        <v>0</v>
      </c>
      <c r="L14" s="524">
        <f xml:space="preserve"> InpR!L$82</f>
        <v>0</v>
      </c>
      <c r="M14" s="524">
        <f xml:space="preserve"> InpR!M$82</f>
        <v>0</v>
      </c>
      <c r="N14" s="524">
        <f xml:space="preserve"> InpR!N$82</f>
        <v>0</v>
      </c>
      <c r="O14" s="524">
        <f xml:space="preserve"> InpR!O$82</f>
        <v>0</v>
      </c>
      <c r="P14" s="224">
        <f xml:space="preserve"> InpR!P$62</f>
        <v>0</v>
      </c>
      <c r="Q14" s="224">
        <f xml:space="preserve"> InpR!Q$62</f>
        <v>0</v>
      </c>
      <c r="R14" s="224">
        <f xml:space="preserve"> InpR!R$62</f>
        <v>0</v>
      </c>
      <c r="S14" s="224">
        <f xml:space="preserve"> InpR!S$62</f>
        <v>0</v>
      </c>
      <c r="T14" s="224">
        <f xml:space="preserve"> InpR!T$62</f>
        <v>0</v>
      </c>
      <c r="U14" s="224">
        <f xml:space="preserve"> InpR!U$62</f>
        <v>0</v>
      </c>
      <c r="V14" s="224">
        <f xml:space="preserve"> InpR!V$62</f>
        <v>0</v>
      </c>
      <c r="W14" s="224">
        <f xml:space="preserve"> InpR!W$62</f>
        <v>0</v>
      </c>
      <c r="X14" s="224">
        <f xml:space="preserve"> InpR!X$62</f>
        <v>0</v>
      </c>
      <c r="Y14" s="224">
        <f xml:space="preserve"> InpR!Y$62</f>
        <v>0</v>
      </c>
      <c r="Z14" s="224">
        <f xml:space="preserve"> InpR!Z$62</f>
        <v>0</v>
      </c>
      <c r="AA14" s="224">
        <f xml:space="preserve"> InpR!AA$62</f>
        <v>0</v>
      </c>
      <c r="AB14" s="224">
        <f xml:space="preserve"> InpR!AB$62</f>
        <v>0</v>
      </c>
      <c r="AC14" s="224">
        <f xml:space="preserve"> InpR!AC$62</f>
        <v>0</v>
      </c>
      <c r="AD14" s="224">
        <f xml:space="preserve"> InpR!AD$62</f>
        <v>0</v>
      </c>
      <c r="AE14" s="224">
        <f xml:space="preserve"> InpR!AE$62</f>
        <v>0</v>
      </c>
      <c r="AF14" s="224">
        <f xml:space="preserve"> InpR!AF$62</f>
        <v>0</v>
      </c>
      <c r="AG14" s="224">
        <f xml:space="preserve"> InpR!AG$62</f>
        <v>0</v>
      </c>
      <c r="AH14" s="224">
        <f xml:space="preserve"> InpR!AH$62</f>
        <v>0</v>
      </c>
      <c r="AI14" s="224">
        <f xml:space="preserve"> InpR!AI$62</f>
        <v>0</v>
      </c>
      <c r="AJ14" s="224">
        <f xml:space="preserve"> InpR!AJ$62</f>
        <v>0</v>
      </c>
      <c r="AK14" s="224">
        <f xml:space="preserve"> InpR!AK$62</f>
        <v>0</v>
      </c>
      <c r="AL14" s="224">
        <f xml:space="preserve"> InpR!AL$62</f>
        <v>0</v>
      </c>
      <c r="AM14" s="224">
        <f xml:space="preserve"> InpR!AM$62</f>
        <v>0</v>
      </c>
      <c r="AN14" s="224">
        <f xml:space="preserve"> InpR!AN$62</f>
        <v>0</v>
      </c>
      <c r="AO14" s="224">
        <f xml:space="preserve"> InpR!AO$62</f>
        <v>0</v>
      </c>
      <c r="AP14" s="224">
        <f xml:space="preserve"> InpR!AP$62</f>
        <v>0</v>
      </c>
      <c r="AQ14" s="224">
        <f xml:space="preserve"> InpR!AQ$62</f>
        <v>0</v>
      </c>
      <c r="AR14" s="224">
        <f xml:space="preserve"> InpR!AR$62</f>
        <v>0</v>
      </c>
      <c r="AS14" s="224">
        <f xml:space="preserve"> InpR!AS$62</f>
        <v>0</v>
      </c>
      <c r="AT14" s="224">
        <f xml:space="preserve"> InpR!AT$62</f>
        <v>0</v>
      </c>
      <c r="AU14" s="224">
        <f xml:space="preserve"> InpR!AU$62</f>
        <v>0</v>
      </c>
      <c r="AV14" s="224">
        <f xml:space="preserve"> InpR!AV$62</f>
        <v>0</v>
      </c>
      <c r="AW14" s="224">
        <f xml:space="preserve"> InpR!AW$62</f>
        <v>0</v>
      </c>
      <c r="AX14" s="224">
        <f xml:space="preserve"> InpR!AX$62</f>
        <v>0</v>
      </c>
      <c r="AY14" s="224">
        <f xml:space="preserve"> InpR!AY$62</f>
        <v>0</v>
      </c>
      <c r="AZ14" s="224">
        <f xml:space="preserve"> InpR!AZ$62</f>
        <v>0</v>
      </c>
      <c r="BA14" s="224">
        <f xml:space="preserve"> InpR!BA$62</f>
        <v>0</v>
      </c>
      <c r="BB14" s="224">
        <f xml:space="preserve"> InpR!BB$62</f>
        <v>0</v>
      </c>
      <c r="BC14" s="224">
        <f xml:space="preserve"> InpR!BC$62</f>
        <v>0</v>
      </c>
      <c r="BD14" s="224">
        <f xml:space="preserve"> InpR!BD$62</f>
        <v>0</v>
      </c>
      <c r="BE14" s="224">
        <f xml:space="preserve"> InpR!BE$62</f>
        <v>0</v>
      </c>
      <c r="BF14" s="224">
        <f xml:space="preserve"> InpR!BF$62</f>
        <v>0</v>
      </c>
      <c r="BG14" s="224">
        <f xml:space="preserve"> InpR!BG$62</f>
        <v>0</v>
      </c>
      <c r="BH14" s="224">
        <f xml:space="preserve"> InpR!BH$62</f>
        <v>0</v>
      </c>
      <c r="BI14" s="224">
        <f xml:space="preserve"> InpR!BI$62</f>
        <v>0</v>
      </c>
    </row>
    <row r="15" spans="1:68" s="208" customFormat="1">
      <c r="A15" s="487"/>
      <c r="B15" s="488"/>
      <c r="C15" s="488"/>
      <c r="D15" s="489"/>
      <c r="E15" s="221" t="s">
        <v>296</v>
      </c>
      <c r="F15" s="490" t="b">
        <f xml:space="preserve"> IF( AND( F13, F14 ), TRUE, FALSE )</f>
        <v>0</v>
      </c>
      <c r="G15" s="221" t="s">
        <v>126</v>
      </c>
      <c r="H15" s="152"/>
      <c r="I15" s="221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4"/>
      <c r="U15" s="154"/>
      <c r="V15" s="154"/>
      <c r="W15" s="154"/>
      <c r="X15" s="154"/>
      <c r="Y15" s="154"/>
      <c r="Z15" s="154"/>
      <c r="AA15" s="154"/>
      <c r="AB15" s="152"/>
      <c r="AC15" s="152"/>
      <c r="AD15" s="154"/>
      <c r="AE15" s="154"/>
      <c r="AF15" s="152"/>
      <c r="AG15" s="152"/>
      <c r="AH15" s="154"/>
      <c r="AI15" s="154"/>
      <c r="AJ15" s="152"/>
      <c r="AK15" s="152"/>
      <c r="AL15" s="154"/>
      <c r="AM15" s="154"/>
      <c r="AN15" s="152"/>
      <c r="AO15" s="152"/>
      <c r="AP15" s="154"/>
      <c r="AQ15" s="154"/>
      <c r="AR15" s="152"/>
      <c r="AS15" s="154"/>
      <c r="AT15" s="154"/>
      <c r="AU15" s="152"/>
      <c r="AV15" s="154"/>
      <c r="AW15" s="154"/>
      <c r="AX15" s="152"/>
      <c r="AY15" s="154"/>
      <c r="AZ15" s="154"/>
      <c r="BA15" s="152"/>
      <c r="BB15" s="154"/>
      <c r="BC15" s="154"/>
      <c r="BD15" s="152"/>
      <c r="BE15" s="154"/>
      <c r="BF15" s="154"/>
      <c r="BG15" s="152"/>
      <c r="BH15" s="154"/>
      <c r="BI15" s="154"/>
    </row>
    <row r="16" spans="1:68" s="208" customFormat="1">
      <c r="A16" s="487"/>
      <c r="B16" s="488"/>
      <c r="C16" s="488"/>
      <c r="D16" s="489"/>
      <c r="E16" s="221"/>
      <c r="F16" s="490"/>
      <c r="G16" s="221"/>
      <c r="H16" s="152"/>
      <c r="I16" s="221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4"/>
      <c r="U16" s="154"/>
      <c r="V16" s="154"/>
      <c r="W16" s="154"/>
      <c r="X16" s="154"/>
      <c r="Y16" s="154"/>
      <c r="Z16" s="154"/>
      <c r="AA16" s="154"/>
      <c r="AB16" s="152"/>
      <c r="AC16" s="152"/>
      <c r="AD16" s="154"/>
      <c r="AE16" s="154"/>
      <c r="AF16" s="152"/>
      <c r="AG16" s="152"/>
      <c r="AH16" s="154"/>
      <c r="AI16" s="154"/>
      <c r="AJ16" s="152"/>
      <c r="AK16" s="152"/>
      <c r="AL16" s="154"/>
      <c r="AM16" s="154"/>
      <c r="AN16" s="152"/>
      <c r="AO16" s="152"/>
      <c r="AP16" s="154"/>
      <c r="AQ16" s="154"/>
      <c r="AR16" s="152"/>
      <c r="AS16" s="154"/>
      <c r="AT16" s="154"/>
      <c r="AU16" s="152"/>
      <c r="AV16" s="154"/>
      <c r="AW16" s="154"/>
      <c r="AX16" s="152"/>
      <c r="AY16" s="154"/>
      <c r="AZ16" s="154"/>
      <c r="BA16" s="152"/>
      <c r="BB16" s="154"/>
      <c r="BC16" s="154"/>
      <c r="BD16" s="152"/>
      <c r="BE16" s="154"/>
      <c r="BF16" s="154"/>
      <c r="BG16" s="152"/>
      <c r="BH16" s="154"/>
      <c r="BI16" s="154"/>
    </row>
    <row r="17" spans="1:61" s="205" customFormat="1">
      <c r="A17" s="450"/>
      <c r="B17" s="451"/>
      <c r="C17" s="451"/>
      <c r="D17" s="452"/>
      <c r="E17" s="214" t="str">
        <f xml:space="preserve"> InpR!E$19</f>
        <v>Does the company have an Ofwat-approved trading and procurement code?</v>
      </c>
      <c r="F17" s="214">
        <f xml:space="preserve"> InpR!F$19</f>
        <v>0</v>
      </c>
      <c r="G17" s="214" t="str">
        <f xml:space="preserve"> InpR!G$19</f>
        <v>True/false</v>
      </c>
      <c r="H17" s="226">
        <f xml:space="preserve"> InpR!H$19</f>
        <v>0</v>
      </c>
      <c r="I17" s="226">
        <f xml:space="preserve"> InpR!I$19</f>
        <v>0</v>
      </c>
      <c r="J17" s="226">
        <f xml:space="preserve"> InpR!J$19</f>
        <v>0</v>
      </c>
      <c r="K17" s="226">
        <f xml:space="preserve"> InpR!K$19</f>
        <v>0</v>
      </c>
      <c r="L17" s="226">
        <f xml:space="preserve"> InpR!L$19</f>
        <v>0</v>
      </c>
      <c r="M17" s="226">
        <f xml:space="preserve"> InpR!M$19</f>
        <v>0</v>
      </c>
      <c r="N17" s="226">
        <f xml:space="preserve"> InpR!N$19</f>
        <v>0</v>
      </c>
      <c r="O17" s="226">
        <f xml:space="preserve"> InpR!O$19</f>
        <v>0</v>
      </c>
      <c r="P17" s="226">
        <f xml:space="preserve"> InpR!P$19</f>
        <v>0</v>
      </c>
      <c r="Q17" s="226">
        <f xml:space="preserve"> InpR!Q$19</f>
        <v>0</v>
      </c>
      <c r="R17" s="226">
        <f xml:space="preserve"> InpR!R$19</f>
        <v>0</v>
      </c>
      <c r="S17" s="226">
        <f xml:space="preserve"> InpR!S$19</f>
        <v>0</v>
      </c>
      <c r="T17" s="226">
        <f xml:space="preserve"> InpR!T$19</f>
        <v>0</v>
      </c>
      <c r="U17" s="226">
        <f xml:space="preserve"> InpR!U$19</f>
        <v>0</v>
      </c>
      <c r="V17" s="226">
        <f xml:space="preserve"> InpR!V$19</f>
        <v>0</v>
      </c>
      <c r="W17" s="226">
        <f xml:space="preserve"> InpR!W$19</f>
        <v>0</v>
      </c>
      <c r="X17" s="226">
        <f xml:space="preserve"> InpR!X$19</f>
        <v>0</v>
      </c>
      <c r="Y17" s="226">
        <f xml:space="preserve"> InpR!Y$19</f>
        <v>0</v>
      </c>
      <c r="Z17" s="226">
        <f xml:space="preserve"> InpR!Z$19</f>
        <v>0</v>
      </c>
      <c r="AA17" s="226">
        <f xml:space="preserve"> InpR!AA$19</f>
        <v>0</v>
      </c>
      <c r="AB17" s="226">
        <f xml:space="preserve"> InpR!AB$19</f>
        <v>0</v>
      </c>
      <c r="AC17" s="226">
        <f xml:space="preserve"> InpR!AC$19</f>
        <v>0</v>
      </c>
      <c r="AD17" s="226">
        <f xml:space="preserve"> InpR!AD$19</f>
        <v>0</v>
      </c>
      <c r="AE17" s="226">
        <f xml:space="preserve"> InpR!AE$19</f>
        <v>0</v>
      </c>
      <c r="AF17" s="226">
        <f xml:space="preserve"> InpR!AF$19</f>
        <v>0</v>
      </c>
      <c r="AG17" s="226">
        <f xml:space="preserve"> InpR!AG$19</f>
        <v>0</v>
      </c>
      <c r="AH17" s="226">
        <f xml:space="preserve"> InpR!AH$19</f>
        <v>0</v>
      </c>
      <c r="AI17" s="226">
        <f xml:space="preserve"> InpR!AI$19</f>
        <v>0</v>
      </c>
      <c r="AJ17" s="226">
        <f xml:space="preserve"> InpR!AJ$19</f>
        <v>0</v>
      </c>
      <c r="AK17" s="226">
        <f xml:space="preserve"> InpR!AK$19</f>
        <v>0</v>
      </c>
      <c r="AL17" s="226">
        <f xml:space="preserve"> InpR!AL$19</f>
        <v>0</v>
      </c>
      <c r="AM17" s="226">
        <f xml:space="preserve"> InpR!AM$19</f>
        <v>0</v>
      </c>
      <c r="AN17" s="226">
        <f xml:space="preserve"> InpR!AN$19</f>
        <v>0</v>
      </c>
      <c r="AO17" s="226">
        <f xml:space="preserve"> InpR!AO$19</f>
        <v>0</v>
      </c>
      <c r="AP17" s="226">
        <f xml:space="preserve"> InpR!AP$19</f>
        <v>0</v>
      </c>
      <c r="AQ17" s="226">
        <f xml:space="preserve"> InpR!AQ$19</f>
        <v>0</v>
      </c>
      <c r="AR17" s="226">
        <f xml:space="preserve"> InpR!AR$19</f>
        <v>0</v>
      </c>
      <c r="AS17" s="226">
        <f xml:space="preserve"> InpR!AS$19</f>
        <v>0</v>
      </c>
      <c r="AT17" s="226">
        <f xml:space="preserve"> InpR!AT$19</f>
        <v>0</v>
      </c>
      <c r="AU17" s="226">
        <f xml:space="preserve"> InpR!AU$19</f>
        <v>0</v>
      </c>
      <c r="AV17" s="226">
        <f xml:space="preserve"> InpR!AV$19</f>
        <v>0</v>
      </c>
      <c r="AW17" s="226">
        <f xml:space="preserve"> InpR!AW$19</f>
        <v>0</v>
      </c>
      <c r="AX17" s="226">
        <f xml:space="preserve"> InpR!AX$19</f>
        <v>0</v>
      </c>
      <c r="AY17" s="226">
        <f xml:space="preserve"> InpR!AY$19</f>
        <v>0</v>
      </c>
      <c r="AZ17" s="226">
        <f xml:space="preserve"> InpR!AZ$19</f>
        <v>0</v>
      </c>
      <c r="BA17" s="226">
        <f xml:space="preserve"> InpR!BA$19</f>
        <v>0</v>
      </c>
      <c r="BB17" s="226">
        <f xml:space="preserve"> InpR!BB$19</f>
        <v>0</v>
      </c>
      <c r="BC17" s="226">
        <f xml:space="preserve"> InpR!BC$19</f>
        <v>0</v>
      </c>
      <c r="BD17" s="226">
        <f xml:space="preserve"> InpR!BD$19</f>
        <v>0</v>
      </c>
      <c r="BE17" s="226">
        <f xml:space="preserve"> InpR!BE$19</f>
        <v>0</v>
      </c>
      <c r="BF17" s="226">
        <f xml:space="preserve"> InpR!BF$19</f>
        <v>0</v>
      </c>
      <c r="BG17" s="226">
        <f xml:space="preserve"> InpR!BG$19</f>
        <v>0</v>
      </c>
      <c r="BH17" s="226">
        <f xml:space="preserve"> InpR!BH$19</f>
        <v>0</v>
      </c>
      <c r="BI17" s="226">
        <f xml:space="preserve"> InpR!BI$19</f>
        <v>0</v>
      </c>
    </row>
    <row r="18" spans="1:61" s="208" customFormat="1" ht="25.5">
      <c r="A18" s="487"/>
      <c r="B18" s="488"/>
      <c r="C18" s="488"/>
      <c r="D18" s="489"/>
      <c r="E18" s="524" t="str">
        <f xml:space="preserve"> InpR!E$92</f>
        <v>Has the company produced a report to evidence that import 2 is a new import and complies with its Ofwat-approved trading and procurement code?</v>
      </c>
      <c r="F18" s="524">
        <f xml:space="preserve"> InpR!F$92</f>
        <v>0</v>
      </c>
      <c r="G18" s="524" t="str">
        <f xml:space="preserve"> InpR!G$92</f>
        <v>True/false</v>
      </c>
      <c r="H18" s="524">
        <f xml:space="preserve"> InpR!H$92</f>
        <v>0</v>
      </c>
      <c r="I18" s="524">
        <f xml:space="preserve"> InpR!I$92</f>
        <v>0</v>
      </c>
      <c r="J18" s="524">
        <f xml:space="preserve"> InpR!J$92</f>
        <v>0</v>
      </c>
      <c r="K18" s="524">
        <f xml:space="preserve"> InpR!K$92</f>
        <v>0</v>
      </c>
      <c r="L18" s="524">
        <f xml:space="preserve"> InpR!L$92</f>
        <v>0</v>
      </c>
      <c r="M18" s="524">
        <f xml:space="preserve"> InpR!M$92</f>
        <v>0</v>
      </c>
      <c r="N18" s="524">
        <f xml:space="preserve"> InpR!N$92</f>
        <v>0</v>
      </c>
      <c r="O18" s="524">
        <f xml:space="preserve"> InpR!O$92</f>
        <v>0</v>
      </c>
      <c r="P18" s="152"/>
      <c r="Q18" s="152"/>
      <c r="R18" s="152"/>
      <c r="S18" s="152"/>
      <c r="T18" s="154"/>
      <c r="U18" s="154"/>
      <c r="V18" s="154"/>
      <c r="W18" s="154"/>
      <c r="X18" s="154"/>
      <c r="Y18" s="154"/>
      <c r="Z18" s="154"/>
      <c r="AA18" s="154"/>
      <c r="AB18" s="152"/>
      <c r="AC18" s="152"/>
      <c r="AD18" s="154"/>
      <c r="AE18" s="154"/>
      <c r="AF18" s="152"/>
      <c r="AG18" s="152"/>
      <c r="AH18" s="154"/>
      <c r="AI18" s="154"/>
      <c r="AJ18" s="152"/>
      <c r="AK18" s="152"/>
      <c r="AL18" s="154"/>
      <c r="AM18" s="154"/>
      <c r="AN18" s="152"/>
      <c r="AO18" s="152"/>
      <c r="AP18" s="154"/>
      <c r="AQ18" s="154"/>
      <c r="AR18" s="152"/>
      <c r="AS18" s="154"/>
      <c r="AT18" s="154"/>
      <c r="AU18" s="152"/>
      <c r="AV18" s="154"/>
      <c r="AW18" s="154"/>
      <c r="AX18" s="152"/>
      <c r="AY18" s="154"/>
      <c r="AZ18" s="154"/>
      <c r="BA18" s="152"/>
      <c r="BB18" s="154"/>
      <c r="BC18" s="154"/>
      <c r="BD18" s="152"/>
      <c r="BE18" s="154"/>
      <c r="BF18" s="154"/>
      <c r="BG18" s="152"/>
      <c r="BH18" s="154"/>
      <c r="BI18" s="154"/>
    </row>
    <row r="19" spans="1:61" s="15" customFormat="1">
      <c r="A19" s="154"/>
      <c r="B19" s="457"/>
      <c r="C19" s="451"/>
      <c r="D19" s="458"/>
      <c r="E19" s="221" t="s">
        <v>297</v>
      </c>
      <c r="F19" s="490" t="b">
        <f xml:space="preserve"> IF( AND( F17, F18 ), TRUE, FALSE )</f>
        <v>0</v>
      </c>
      <c r="G19" s="221" t="s">
        <v>126</v>
      </c>
      <c r="H19" s="154"/>
      <c r="I19" s="154"/>
      <c r="J19" s="154"/>
      <c r="K19" s="154"/>
      <c r="L19" s="154"/>
      <c r="M19" s="154"/>
      <c r="N19" s="154"/>
      <c r="O19" s="154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</row>
    <row r="20" spans="1:61" s="15" customFormat="1">
      <c r="A20" s="154"/>
      <c r="B20" s="457"/>
      <c r="C20" s="451"/>
      <c r="D20" s="458"/>
      <c r="E20" s="221"/>
      <c r="F20" s="490"/>
      <c r="G20" s="221"/>
      <c r="H20" s="154"/>
      <c r="I20" s="154"/>
      <c r="J20" s="154"/>
      <c r="K20" s="154"/>
      <c r="L20" s="154"/>
      <c r="M20" s="154"/>
      <c r="N20" s="154"/>
      <c r="O20" s="154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</row>
    <row r="21" spans="1:61" s="205" customFormat="1">
      <c r="A21" s="450"/>
      <c r="B21" s="451"/>
      <c r="C21" s="451"/>
      <c r="D21" s="452"/>
      <c r="E21" s="214" t="str">
        <f xml:space="preserve"> InpR!E$19</f>
        <v>Does the company have an Ofwat-approved trading and procurement code?</v>
      </c>
      <c r="F21" s="214">
        <f xml:space="preserve"> InpR!F$19</f>
        <v>0</v>
      </c>
      <c r="G21" s="214" t="str">
        <f xml:space="preserve"> InpR!G$19</f>
        <v>True/false</v>
      </c>
      <c r="H21" s="226">
        <f xml:space="preserve"> InpR!H$19</f>
        <v>0</v>
      </c>
      <c r="I21" s="226">
        <f xml:space="preserve"> InpR!I$19</f>
        <v>0</v>
      </c>
      <c r="J21" s="226">
        <f xml:space="preserve"> InpR!J$19</f>
        <v>0</v>
      </c>
      <c r="K21" s="226">
        <f xml:space="preserve"> InpR!K$19</f>
        <v>0</v>
      </c>
      <c r="L21" s="226">
        <f xml:space="preserve"> InpR!L$19</f>
        <v>0</v>
      </c>
      <c r="M21" s="226">
        <f xml:space="preserve"> InpR!M$19</f>
        <v>0</v>
      </c>
      <c r="N21" s="226">
        <f xml:space="preserve"> InpR!N$19</f>
        <v>0</v>
      </c>
      <c r="O21" s="226">
        <f xml:space="preserve"> InpR!O$19</f>
        <v>0</v>
      </c>
      <c r="P21" s="226">
        <f xml:space="preserve"> InpR!P$19</f>
        <v>0</v>
      </c>
      <c r="Q21" s="226">
        <f xml:space="preserve"> InpR!Q$19</f>
        <v>0</v>
      </c>
      <c r="R21" s="226">
        <f xml:space="preserve"> InpR!R$19</f>
        <v>0</v>
      </c>
      <c r="S21" s="226">
        <f xml:space="preserve"> InpR!S$19</f>
        <v>0</v>
      </c>
      <c r="T21" s="226">
        <f xml:space="preserve"> InpR!T$19</f>
        <v>0</v>
      </c>
      <c r="U21" s="226">
        <f xml:space="preserve"> InpR!U$19</f>
        <v>0</v>
      </c>
      <c r="V21" s="226">
        <f xml:space="preserve"> InpR!V$19</f>
        <v>0</v>
      </c>
      <c r="W21" s="226">
        <f xml:space="preserve"> InpR!W$19</f>
        <v>0</v>
      </c>
      <c r="X21" s="226">
        <f xml:space="preserve"> InpR!X$19</f>
        <v>0</v>
      </c>
      <c r="Y21" s="226">
        <f xml:space="preserve"> InpR!Y$19</f>
        <v>0</v>
      </c>
      <c r="Z21" s="226">
        <f xml:space="preserve"> InpR!Z$19</f>
        <v>0</v>
      </c>
      <c r="AA21" s="226">
        <f xml:space="preserve"> InpR!AA$19</f>
        <v>0</v>
      </c>
      <c r="AB21" s="226">
        <f xml:space="preserve"> InpR!AB$19</f>
        <v>0</v>
      </c>
      <c r="AC21" s="226">
        <f xml:space="preserve"> InpR!AC$19</f>
        <v>0</v>
      </c>
      <c r="AD21" s="226">
        <f xml:space="preserve"> InpR!AD$19</f>
        <v>0</v>
      </c>
      <c r="AE21" s="226">
        <f xml:space="preserve"> InpR!AE$19</f>
        <v>0</v>
      </c>
      <c r="AF21" s="226">
        <f xml:space="preserve"> InpR!AF$19</f>
        <v>0</v>
      </c>
      <c r="AG21" s="226">
        <f xml:space="preserve"> InpR!AG$19</f>
        <v>0</v>
      </c>
      <c r="AH21" s="226">
        <f xml:space="preserve"> InpR!AH$19</f>
        <v>0</v>
      </c>
      <c r="AI21" s="226">
        <f xml:space="preserve"> InpR!AI$19</f>
        <v>0</v>
      </c>
      <c r="AJ21" s="226">
        <f xml:space="preserve"> InpR!AJ$19</f>
        <v>0</v>
      </c>
      <c r="AK21" s="226">
        <f xml:space="preserve"> InpR!AK$19</f>
        <v>0</v>
      </c>
      <c r="AL21" s="226">
        <f xml:space="preserve"> InpR!AL$19</f>
        <v>0</v>
      </c>
      <c r="AM21" s="226">
        <f xml:space="preserve"> InpR!AM$19</f>
        <v>0</v>
      </c>
      <c r="AN21" s="226">
        <f xml:space="preserve"> InpR!AN$19</f>
        <v>0</v>
      </c>
      <c r="AO21" s="226">
        <f xml:space="preserve"> InpR!AO$19</f>
        <v>0</v>
      </c>
      <c r="AP21" s="226">
        <f xml:space="preserve"> InpR!AP$19</f>
        <v>0</v>
      </c>
      <c r="AQ21" s="226">
        <f xml:space="preserve"> InpR!AQ$19</f>
        <v>0</v>
      </c>
      <c r="AR21" s="226">
        <f xml:space="preserve"> InpR!AR$19</f>
        <v>0</v>
      </c>
      <c r="AS21" s="226">
        <f xml:space="preserve"> InpR!AS$19</f>
        <v>0</v>
      </c>
      <c r="AT21" s="226">
        <f xml:space="preserve"> InpR!AT$19</f>
        <v>0</v>
      </c>
      <c r="AU21" s="226">
        <f xml:space="preserve"> InpR!AU$19</f>
        <v>0</v>
      </c>
      <c r="AV21" s="226">
        <f xml:space="preserve"> InpR!AV$19</f>
        <v>0</v>
      </c>
      <c r="AW21" s="226">
        <f xml:space="preserve"> InpR!AW$19</f>
        <v>0</v>
      </c>
      <c r="AX21" s="226">
        <f xml:space="preserve"> InpR!AX$19</f>
        <v>0</v>
      </c>
      <c r="AY21" s="226">
        <f xml:space="preserve"> InpR!AY$19</f>
        <v>0</v>
      </c>
      <c r="AZ21" s="226">
        <f xml:space="preserve"> InpR!AZ$19</f>
        <v>0</v>
      </c>
      <c r="BA21" s="226">
        <f xml:space="preserve"> InpR!BA$19</f>
        <v>0</v>
      </c>
      <c r="BB21" s="226">
        <f xml:space="preserve"> InpR!BB$19</f>
        <v>0</v>
      </c>
      <c r="BC21" s="226">
        <f xml:space="preserve"> InpR!BC$19</f>
        <v>0</v>
      </c>
      <c r="BD21" s="226">
        <f xml:space="preserve"> InpR!BD$19</f>
        <v>0</v>
      </c>
      <c r="BE21" s="226">
        <f xml:space="preserve"> InpR!BE$19</f>
        <v>0</v>
      </c>
      <c r="BF21" s="226">
        <f xml:space="preserve"> InpR!BF$19</f>
        <v>0</v>
      </c>
      <c r="BG21" s="226">
        <f xml:space="preserve"> InpR!BG$19</f>
        <v>0</v>
      </c>
      <c r="BH21" s="226">
        <f xml:space="preserve"> InpR!BH$19</f>
        <v>0</v>
      </c>
      <c r="BI21" s="226">
        <f xml:space="preserve"> InpR!BI$19</f>
        <v>0</v>
      </c>
    </row>
    <row r="22" spans="1:61" s="15" customFormat="1" ht="25.5">
      <c r="A22" s="154"/>
      <c r="B22" s="457"/>
      <c r="C22" s="451"/>
      <c r="D22" s="458"/>
      <c r="E22" s="524" t="str">
        <f xml:space="preserve"> InpR!E$102</f>
        <v>Has the company produced a report to evidence that import 3 is a new import and complies with its Ofwat-approved trading and procurement code?</v>
      </c>
      <c r="F22" s="524">
        <f xml:space="preserve"> InpR!F$102</f>
        <v>0</v>
      </c>
      <c r="G22" s="524" t="str">
        <f xml:space="preserve"> InpR!G$102</f>
        <v>True/false</v>
      </c>
      <c r="H22" s="524">
        <f xml:space="preserve"> InpR!H$102</f>
        <v>0</v>
      </c>
      <c r="I22" s="524">
        <f xml:space="preserve"> InpR!I$102</f>
        <v>0</v>
      </c>
      <c r="J22" s="524">
        <f xml:space="preserve"> InpR!J$102</f>
        <v>0</v>
      </c>
      <c r="K22" s="524">
        <f xml:space="preserve"> InpR!K$102</f>
        <v>0</v>
      </c>
      <c r="L22" s="524">
        <f xml:space="preserve"> InpR!L$102</f>
        <v>0</v>
      </c>
      <c r="M22" s="524">
        <f xml:space="preserve"> InpR!M$102</f>
        <v>0</v>
      </c>
      <c r="N22" s="524">
        <f xml:space="preserve"> InpR!N$102</f>
        <v>0</v>
      </c>
      <c r="O22" s="524">
        <f xml:space="preserve"> InpR!O$102</f>
        <v>0</v>
      </c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</row>
    <row r="23" spans="1:61" s="15" customFormat="1">
      <c r="A23" s="154"/>
      <c r="B23" s="457"/>
      <c r="C23" s="451"/>
      <c r="D23" s="458"/>
      <c r="E23" s="221" t="s">
        <v>298</v>
      </c>
      <c r="F23" s="490" t="b">
        <f xml:space="preserve"> IF( AND( F21, F22 ), TRUE, FALSE )</f>
        <v>0</v>
      </c>
      <c r="G23" s="221" t="s">
        <v>126</v>
      </c>
      <c r="H23" s="154"/>
      <c r="I23" s="154"/>
      <c r="J23" s="154"/>
      <c r="K23" s="154"/>
      <c r="L23" s="154"/>
      <c r="M23" s="154"/>
      <c r="N23" s="154"/>
      <c r="O23" s="154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</row>
    <row r="24" spans="1:61" s="15" customFormat="1">
      <c r="A24" s="154"/>
      <c r="B24" s="457"/>
      <c r="C24" s="451"/>
      <c r="D24" s="458"/>
      <c r="E24" s="221"/>
      <c r="F24" s="490"/>
      <c r="G24" s="221"/>
      <c r="H24" s="154"/>
      <c r="I24" s="154"/>
      <c r="J24" s="154"/>
      <c r="K24" s="154"/>
      <c r="L24" s="154"/>
      <c r="M24" s="154"/>
      <c r="N24" s="154"/>
      <c r="O24" s="154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</row>
    <row r="25" spans="1:61" s="62" customFormat="1">
      <c r="A25" s="457"/>
      <c r="B25" s="451"/>
      <c r="C25" s="451"/>
      <c r="D25" s="458"/>
      <c r="E25" s="226" t="str">
        <f xml:space="preserve"> InpR!E$86</f>
        <v>Cost of water imported under new import 1 (2017-18 FYA CPIH deflated)</v>
      </c>
      <c r="F25" s="226">
        <f xml:space="preserve"> InpR!F$86</f>
        <v>0</v>
      </c>
      <c r="G25" s="226" t="str">
        <f xml:space="preserve"> InpR!G$86</f>
        <v xml:space="preserve">£m </v>
      </c>
      <c r="H25" s="226">
        <f xml:space="preserve"> InpR!H$86</f>
        <v>0</v>
      </c>
      <c r="I25" s="226">
        <f xml:space="preserve"> InpR!I$86</f>
        <v>0</v>
      </c>
      <c r="J25" s="226">
        <f xml:space="preserve"> InpR!J$86</f>
        <v>0</v>
      </c>
      <c r="K25" s="226">
        <f xml:space="preserve"> InpR!K$86</f>
        <v>0</v>
      </c>
      <c r="L25" s="226">
        <f xml:space="preserve"> InpR!L$86</f>
        <v>0</v>
      </c>
      <c r="M25" s="226">
        <f xml:space="preserve"> InpR!M$86</f>
        <v>0</v>
      </c>
      <c r="N25" s="226">
        <f xml:space="preserve"> InpR!N$86</f>
        <v>0</v>
      </c>
      <c r="O25" s="226">
        <f xml:space="preserve"> InpR!O$86</f>
        <v>0</v>
      </c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</row>
    <row r="26" spans="1:61" s="62" customFormat="1">
      <c r="A26" s="457"/>
      <c r="B26" s="451"/>
      <c r="C26" s="451"/>
      <c r="D26" s="458"/>
      <c r="E26" s="216" t="str">
        <f xml:space="preserve"> E$15</f>
        <v>Compliance with trading and procurement code for import 1</v>
      </c>
      <c r="F26" s="216" t="b">
        <f xml:space="preserve"> F$15</f>
        <v>0</v>
      </c>
      <c r="G26" s="216" t="str">
        <f xml:space="preserve"> G$15</f>
        <v>True/false</v>
      </c>
      <c r="H26" s="226"/>
      <c r="I26" s="226"/>
      <c r="J26" s="226"/>
      <c r="K26" s="226"/>
      <c r="L26" s="226"/>
      <c r="M26" s="226"/>
      <c r="N26" s="226"/>
      <c r="O26" s="22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</row>
    <row r="27" spans="1:61" s="545" customFormat="1">
      <c r="A27" s="540"/>
      <c r="B27" s="541"/>
      <c r="C27" s="541"/>
      <c r="D27" s="542"/>
      <c r="E27" s="543" t="s">
        <v>156</v>
      </c>
      <c r="F27" s="543"/>
      <c r="G27" s="543" t="s">
        <v>100</v>
      </c>
      <c r="H27" s="543">
        <f xml:space="preserve"> SUM( J27:O27 )</f>
        <v>0</v>
      </c>
      <c r="I27" s="543"/>
      <c r="J27" s="543">
        <f t="shared" ref="J27:O27" si="0" xml:space="preserve"> IF( $F26, J25, 0 )</f>
        <v>0</v>
      </c>
      <c r="K27" s="543">
        <f t="shared" si="0"/>
        <v>0</v>
      </c>
      <c r="L27" s="543">
        <f t="shared" si="0"/>
        <v>0</v>
      </c>
      <c r="M27" s="543">
        <f t="shared" si="0"/>
        <v>0</v>
      </c>
      <c r="N27" s="543">
        <f t="shared" si="0"/>
        <v>0</v>
      </c>
      <c r="O27" s="543">
        <f t="shared" si="0"/>
        <v>0</v>
      </c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544"/>
      <c r="AU27" s="544"/>
      <c r="AV27" s="544"/>
      <c r="AW27" s="544"/>
      <c r="AX27" s="544"/>
      <c r="AY27" s="544"/>
      <c r="AZ27" s="544"/>
      <c r="BA27" s="544"/>
      <c r="BB27" s="544"/>
      <c r="BC27" s="544"/>
      <c r="BD27" s="544"/>
      <c r="BE27" s="544"/>
      <c r="BF27" s="544"/>
      <c r="BG27" s="544"/>
      <c r="BH27" s="544"/>
      <c r="BI27" s="544"/>
    </row>
    <row r="28" spans="1:61" s="62" customFormat="1">
      <c r="A28" s="457"/>
      <c r="B28" s="451"/>
      <c r="C28" s="451"/>
      <c r="D28" s="458"/>
      <c r="E28" s="216"/>
      <c r="F28" s="216"/>
      <c r="G28" s="216"/>
      <c r="H28" s="226"/>
      <c r="I28" s="226"/>
      <c r="J28" s="226"/>
      <c r="K28" s="226"/>
      <c r="L28" s="226"/>
      <c r="M28" s="226"/>
      <c r="N28" s="226"/>
      <c r="O28" s="22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</row>
    <row r="29" spans="1:61" s="62" customFormat="1">
      <c r="A29" s="457"/>
      <c r="B29" s="451"/>
      <c r="C29" s="451"/>
      <c r="D29" s="458"/>
      <c r="E29" s="214" t="str">
        <f xml:space="preserve"> InpR!E$96</f>
        <v>Cost of water imported under new import 2 (2017-18 FYA CPIH deflated)</v>
      </c>
      <c r="F29" s="214">
        <f xml:space="preserve"> InpR!F$96</f>
        <v>0</v>
      </c>
      <c r="G29" s="214" t="str">
        <f xml:space="preserve"> InpR!G$96</f>
        <v xml:space="preserve">£m </v>
      </c>
      <c r="H29" s="214">
        <f xml:space="preserve"> InpR!H$96</f>
        <v>0</v>
      </c>
      <c r="I29" s="214">
        <f xml:space="preserve"> InpR!I$96</f>
        <v>0</v>
      </c>
      <c r="J29" s="214">
        <f xml:space="preserve"> InpR!J$96</f>
        <v>0</v>
      </c>
      <c r="K29" s="214">
        <f xml:space="preserve"> InpR!K$96</f>
        <v>0</v>
      </c>
      <c r="L29" s="214">
        <f xml:space="preserve"> InpR!L$96</f>
        <v>0</v>
      </c>
      <c r="M29" s="214">
        <f xml:space="preserve"> InpR!M$96</f>
        <v>0</v>
      </c>
      <c r="N29" s="214">
        <f xml:space="preserve"> InpR!N$96</f>
        <v>0</v>
      </c>
      <c r="O29" s="214">
        <f xml:space="preserve"> InpR!O$96</f>
        <v>0</v>
      </c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</row>
    <row r="30" spans="1:61" s="62" customFormat="1">
      <c r="A30" s="457"/>
      <c r="B30" s="451"/>
      <c r="C30" s="451"/>
      <c r="D30" s="458"/>
      <c r="E30" s="216" t="str">
        <f xml:space="preserve"> E$19</f>
        <v>Compliance with trading and procurement code for import 2</v>
      </c>
      <c r="F30" s="216" t="b">
        <f xml:space="preserve"> F$19</f>
        <v>0</v>
      </c>
      <c r="G30" s="216" t="str">
        <f xml:space="preserve"> G$19</f>
        <v>True/false</v>
      </c>
      <c r="H30" s="226"/>
      <c r="I30" s="226"/>
      <c r="J30" s="226"/>
      <c r="K30" s="226"/>
      <c r="L30" s="226"/>
      <c r="M30" s="226"/>
      <c r="N30" s="226"/>
      <c r="O30" s="22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</row>
    <row r="31" spans="1:61" s="545" customFormat="1">
      <c r="A31" s="540"/>
      <c r="B31" s="541"/>
      <c r="C31" s="541"/>
      <c r="D31" s="542"/>
      <c r="E31" s="543" t="s">
        <v>160</v>
      </c>
      <c r="F31" s="543"/>
      <c r="G31" s="543" t="s">
        <v>100</v>
      </c>
      <c r="H31" s="543">
        <f xml:space="preserve"> SUM( J31:O31 )</f>
        <v>0</v>
      </c>
      <c r="I31" s="543"/>
      <c r="J31" s="543">
        <f t="shared" ref="J31:O31" si="1" xml:space="preserve"> IF( $F30, J29, 0 )</f>
        <v>0</v>
      </c>
      <c r="K31" s="543">
        <f t="shared" si="1"/>
        <v>0</v>
      </c>
      <c r="L31" s="543">
        <f t="shared" si="1"/>
        <v>0</v>
      </c>
      <c r="M31" s="543">
        <f t="shared" si="1"/>
        <v>0</v>
      </c>
      <c r="N31" s="543">
        <f t="shared" si="1"/>
        <v>0</v>
      </c>
      <c r="O31" s="543">
        <f t="shared" si="1"/>
        <v>0</v>
      </c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/>
      <c r="AL31" s="544"/>
      <c r="AM31" s="544"/>
      <c r="AN31" s="544"/>
      <c r="AO31" s="544"/>
      <c r="AP31" s="544"/>
      <c r="AQ31" s="544"/>
      <c r="AR31" s="544"/>
      <c r="AS31" s="544"/>
      <c r="AT31" s="544"/>
      <c r="AU31" s="544"/>
      <c r="AV31" s="544"/>
      <c r="AW31" s="544"/>
      <c r="AX31" s="544"/>
      <c r="AY31" s="544"/>
      <c r="AZ31" s="544"/>
      <c r="BA31" s="544"/>
      <c r="BB31" s="544"/>
      <c r="BC31" s="544"/>
      <c r="BD31" s="544"/>
      <c r="BE31" s="544"/>
      <c r="BF31" s="544"/>
      <c r="BG31" s="544"/>
      <c r="BH31" s="544"/>
      <c r="BI31" s="544"/>
    </row>
    <row r="32" spans="1:61" s="62" customFormat="1">
      <c r="A32" s="457"/>
      <c r="B32" s="451"/>
      <c r="C32" s="451"/>
      <c r="D32" s="458"/>
      <c r="E32" s="216"/>
      <c r="F32" s="216"/>
      <c r="G32" s="216"/>
      <c r="H32" s="226"/>
      <c r="I32" s="226"/>
      <c r="J32" s="226"/>
      <c r="K32" s="226"/>
      <c r="L32" s="226"/>
      <c r="M32" s="226"/>
      <c r="N32" s="226"/>
      <c r="O32" s="22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</row>
    <row r="33" spans="1:61" s="62" customFormat="1">
      <c r="A33" s="457"/>
      <c r="B33" s="451"/>
      <c r="C33" s="451"/>
      <c r="D33" s="458"/>
      <c r="E33" s="523" t="str">
        <f xml:space="preserve"> InpR!E$106</f>
        <v>Cost of water imported under new import 3 (2017-18 FYA CPIH deflated)</v>
      </c>
      <c r="F33" s="523">
        <f xml:space="preserve"> InpR!F$106</f>
        <v>0</v>
      </c>
      <c r="G33" s="523" t="str">
        <f xml:space="preserve"> InpR!G$106</f>
        <v xml:space="preserve">£m </v>
      </c>
      <c r="H33" s="523">
        <f xml:space="preserve"> InpR!H$106</f>
        <v>0</v>
      </c>
      <c r="I33" s="523">
        <f xml:space="preserve"> InpR!I$106</f>
        <v>0</v>
      </c>
      <c r="J33" s="523">
        <f xml:space="preserve"> InpR!J$106</f>
        <v>0</v>
      </c>
      <c r="K33" s="523">
        <f xml:space="preserve"> InpR!K$106</f>
        <v>0</v>
      </c>
      <c r="L33" s="523">
        <f xml:space="preserve"> InpR!L$106</f>
        <v>0</v>
      </c>
      <c r="M33" s="523">
        <f xml:space="preserve"> InpR!M$106</f>
        <v>0</v>
      </c>
      <c r="N33" s="523">
        <f xml:space="preserve"> InpR!N$106</f>
        <v>0</v>
      </c>
      <c r="O33" s="523">
        <f xml:space="preserve"> InpR!O$106</f>
        <v>0</v>
      </c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</row>
    <row r="34" spans="1:61" s="62" customFormat="1">
      <c r="A34" s="457"/>
      <c r="B34" s="451"/>
      <c r="C34" s="451"/>
      <c r="D34" s="458"/>
      <c r="E34" s="216" t="str">
        <f xml:space="preserve"> E$23</f>
        <v>Compliance with trading and procurement code for import 3</v>
      </c>
      <c r="F34" s="216" t="b">
        <f xml:space="preserve"> F$23</f>
        <v>0</v>
      </c>
      <c r="G34" s="216" t="str">
        <f xml:space="preserve"> G$23</f>
        <v>True/false</v>
      </c>
      <c r="H34" s="226"/>
      <c r="I34" s="226"/>
      <c r="J34" s="226"/>
      <c r="K34" s="226"/>
      <c r="L34" s="226"/>
      <c r="M34" s="226"/>
      <c r="N34" s="226"/>
      <c r="O34" s="22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</row>
    <row r="35" spans="1:61" s="545" customFormat="1">
      <c r="A35" s="540"/>
      <c r="B35" s="541"/>
      <c r="C35" s="541"/>
      <c r="D35" s="542"/>
      <c r="E35" s="543" t="s">
        <v>164</v>
      </c>
      <c r="F35" s="543"/>
      <c r="G35" s="543" t="s">
        <v>100</v>
      </c>
      <c r="H35" s="543">
        <f xml:space="preserve"> SUM( J35:O35 )</f>
        <v>0</v>
      </c>
      <c r="I35" s="543"/>
      <c r="J35" s="543">
        <f t="shared" ref="J35:O35" si="2" xml:space="preserve"> IF( $F34, J33, 0 )</f>
        <v>0</v>
      </c>
      <c r="K35" s="543">
        <f t="shared" si="2"/>
        <v>0</v>
      </c>
      <c r="L35" s="543">
        <f t="shared" si="2"/>
        <v>0</v>
      </c>
      <c r="M35" s="543">
        <f t="shared" si="2"/>
        <v>0</v>
      </c>
      <c r="N35" s="543">
        <f t="shared" si="2"/>
        <v>0</v>
      </c>
      <c r="O35" s="543">
        <f t="shared" si="2"/>
        <v>0</v>
      </c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  <c r="AE35" s="544"/>
      <c r="AF35" s="544"/>
      <c r="AG35" s="544"/>
      <c r="AH35" s="544"/>
      <c r="AI35" s="544"/>
      <c r="AJ35" s="544"/>
      <c r="AK35" s="544"/>
      <c r="AL35" s="544"/>
      <c r="AM35" s="544"/>
      <c r="AN35" s="544"/>
      <c r="AO35" s="544"/>
      <c r="AP35" s="544"/>
      <c r="AQ35" s="544"/>
      <c r="AR35" s="544"/>
      <c r="AS35" s="544"/>
      <c r="AT35" s="544"/>
      <c r="AU35" s="544"/>
      <c r="AV35" s="544"/>
      <c r="AW35" s="544"/>
      <c r="AX35" s="544"/>
      <c r="AY35" s="544"/>
      <c r="AZ35" s="544"/>
      <c r="BA35" s="544"/>
      <c r="BB35" s="544"/>
      <c r="BC35" s="544"/>
      <c r="BD35" s="544"/>
      <c r="BE35" s="544"/>
      <c r="BF35" s="544"/>
      <c r="BG35" s="544"/>
      <c r="BH35" s="544"/>
      <c r="BI35" s="544"/>
    </row>
    <row r="36" spans="1:61" customFormat="1">
      <c r="A36" s="476"/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</row>
    <row r="37" spans="1:61" s="62" customFormat="1">
      <c r="A37" s="457"/>
      <c r="B37" s="457" t="s">
        <v>152</v>
      </c>
      <c r="C37" s="451"/>
      <c r="D37" s="458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</row>
    <row r="38" spans="1:61" s="62" customFormat="1">
      <c r="A38" s="457"/>
      <c r="B38" s="451"/>
      <c r="C38" s="451"/>
      <c r="D38" s="458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</row>
    <row r="39" spans="1:61">
      <c r="A39" s="450"/>
      <c r="B39" s="451"/>
      <c r="C39" s="451"/>
      <c r="D39" s="452"/>
      <c r="E39" s="523" t="str">
        <f xml:space="preserve"> InpR!E$80</f>
        <v>Name/reference of import trade</v>
      </c>
      <c r="F39" s="523">
        <f xml:space="preserve"> InpR!F$80</f>
        <v>0</v>
      </c>
      <c r="G39" s="523" t="str">
        <f xml:space="preserve"> InpR!G$80</f>
        <v>Text</v>
      </c>
      <c r="H39" s="523">
        <f xml:space="preserve"> InpR!H$80</f>
        <v>0</v>
      </c>
      <c r="I39" s="523">
        <f xml:space="preserve"> InpR!I$80</f>
        <v>0</v>
      </c>
      <c r="J39" s="523">
        <f xml:space="preserve"> InpR!J$80</f>
        <v>0</v>
      </c>
      <c r="K39" s="523">
        <f xml:space="preserve"> InpR!K$80</f>
        <v>0</v>
      </c>
      <c r="L39" s="523">
        <f xml:space="preserve"> InpR!L$80</f>
        <v>0</v>
      </c>
      <c r="M39" s="523">
        <f xml:space="preserve"> InpR!M$80</f>
        <v>0</v>
      </c>
      <c r="N39" s="523">
        <f xml:space="preserve"> InpR!N$80</f>
        <v>0</v>
      </c>
      <c r="O39" s="523">
        <f xml:space="preserve"> InpR!O$80</f>
        <v>0</v>
      </c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</row>
    <row r="40" spans="1:61" customFormat="1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</row>
    <row r="41" spans="1:61" s="205" customFormat="1" ht="25.5" customHeight="1">
      <c r="A41" s="463"/>
      <c r="B41" s="464"/>
      <c r="C41" s="464"/>
      <c r="D41" s="465"/>
      <c r="E41" s="524" t="str">
        <f xml:space="preserve"> InpR!E$82</f>
        <v>Has the company produced a report to evidence that import 1 is a new import and complies with its Ofwat-approved trading and procurement code?</v>
      </c>
      <c r="F41" s="524">
        <f xml:space="preserve"> InpR!F$82</f>
        <v>0</v>
      </c>
      <c r="G41" s="524" t="str">
        <f xml:space="preserve"> InpR!G$82</f>
        <v>True/false</v>
      </c>
      <c r="H41" s="524">
        <f xml:space="preserve"> InpR!H$82</f>
        <v>0</v>
      </c>
      <c r="I41" s="524">
        <f xml:space="preserve"> InpR!I$82</f>
        <v>0</v>
      </c>
      <c r="J41" s="524">
        <f xml:space="preserve"> InpR!J$82</f>
        <v>0</v>
      </c>
      <c r="K41" s="524">
        <f xml:space="preserve"> InpR!K$82</f>
        <v>0</v>
      </c>
      <c r="L41" s="524">
        <f xml:space="preserve"> InpR!L$82</f>
        <v>0</v>
      </c>
      <c r="M41" s="524">
        <f xml:space="preserve"> InpR!M$82</f>
        <v>0</v>
      </c>
      <c r="N41" s="524">
        <f xml:space="preserve"> InpR!N$82</f>
        <v>0</v>
      </c>
      <c r="O41" s="524">
        <f xml:space="preserve"> InpR!O$82</f>
        <v>0</v>
      </c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</row>
    <row r="42" spans="1:61">
      <c r="A42" s="450"/>
      <c r="B42" s="451"/>
      <c r="C42" s="451"/>
      <c r="D42" s="4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</row>
    <row r="43" spans="1:61" s="205" customFormat="1">
      <c r="A43" s="463"/>
      <c r="B43" s="464"/>
      <c r="C43" s="464"/>
      <c r="D43" s="465"/>
      <c r="E43" s="494" t="str">
        <f xml:space="preserve"> InpR!E$84</f>
        <v>Proportion of the incentive allocated to the water resources control for import 1</v>
      </c>
      <c r="F43" s="529">
        <f xml:space="preserve"> InpR!F$84</f>
        <v>0</v>
      </c>
      <c r="G43" s="494" t="str">
        <f xml:space="preserve"> InpR!G$84</f>
        <v>%</v>
      </c>
      <c r="H43" s="494">
        <f xml:space="preserve"> InpR!H$84</f>
        <v>0</v>
      </c>
      <c r="I43" s="494">
        <f xml:space="preserve"> InpR!I$84</f>
        <v>0</v>
      </c>
      <c r="J43" s="494">
        <f xml:space="preserve"> InpR!J$84</f>
        <v>0</v>
      </c>
      <c r="K43" s="494">
        <f xml:space="preserve"> InpR!K$84</f>
        <v>0</v>
      </c>
      <c r="L43" s="494">
        <f xml:space="preserve"> InpR!L$84</f>
        <v>0</v>
      </c>
      <c r="M43" s="494">
        <f xml:space="preserve"> InpR!M$84</f>
        <v>0</v>
      </c>
      <c r="N43" s="494">
        <f xml:space="preserve"> InpR!N$84</f>
        <v>0</v>
      </c>
      <c r="O43" s="494">
        <f xml:space="preserve"> InpR!O$84</f>
        <v>0</v>
      </c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</row>
    <row r="44" spans="1:61">
      <c r="A44" s="450"/>
      <c r="B44" s="451"/>
      <c r="C44" s="451"/>
      <c r="D44" s="452"/>
      <c r="E44" s="221" t="s">
        <v>299</v>
      </c>
      <c r="F44" s="508">
        <f xml:space="preserve"> 1 - F43</f>
        <v>1</v>
      </c>
      <c r="G44" s="152" t="s">
        <v>120</v>
      </c>
      <c r="H44" s="152"/>
      <c r="I44" s="152"/>
      <c r="J44" s="476"/>
      <c r="K44" s="476"/>
      <c r="L44" s="476"/>
      <c r="M44" s="476"/>
      <c r="N44" s="476"/>
      <c r="O44" s="47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</row>
    <row r="45" spans="1:61">
      <c r="A45" s="450"/>
      <c r="B45" s="451"/>
      <c r="C45" s="451"/>
      <c r="D45" s="452"/>
      <c r="E45" s="152"/>
      <c r="F45" s="152"/>
      <c r="G45" s="152"/>
      <c r="H45" s="152"/>
      <c r="I45" s="152"/>
      <c r="J45" s="476"/>
      <c r="K45" s="476"/>
      <c r="L45" s="476"/>
      <c r="M45" s="476"/>
      <c r="N45" s="476"/>
      <c r="O45" s="47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</row>
    <row r="46" spans="1:61">
      <c r="A46" s="450"/>
      <c r="B46" s="451"/>
      <c r="C46" s="451"/>
      <c r="D46" s="452"/>
      <c r="E46" s="494" t="str">
        <f xml:space="preserve"> InpR!E$84</f>
        <v>Proportion of the incentive allocated to the water resources control for import 1</v>
      </c>
      <c r="F46" s="529">
        <f xml:space="preserve"> InpR!F$84</f>
        <v>0</v>
      </c>
      <c r="G46" s="494" t="str">
        <f xml:space="preserve"> InpR!G$84</f>
        <v>%</v>
      </c>
      <c r="H46" s="494">
        <f xml:space="preserve"> InpR!H$84</f>
        <v>0</v>
      </c>
      <c r="I46" s="494">
        <f xml:space="preserve"> InpR!I$84</f>
        <v>0</v>
      </c>
      <c r="J46" s="494">
        <f xml:space="preserve"> InpR!J$84</f>
        <v>0</v>
      </c>
      <c r="K46" s="494">
        <f xml:space="preserve"> InpR!K$84</f>
        <v>0</v>
      </c>
      <c r="L46" s="494">
        <f xml:space="preserve"> InpR!L$84</f>
        <v>0</v>
      </c>
      <c r="M46" s="494">
        <f xml:space="preserve"> InpR!M$84</f>
        <v>0</v>
      </c>
      <c r="N46" s="494">
        <f xml:space="preserve"> InpR!N$84</f>
        <v>0</v>
      </c>
      <c r="O46" s="494">
        <f xml:space="preserve"> InpR!O$84</f>
        <v>0</v>
      </c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</row>
    <row r="47" spans="1:61" s="62" customFormat="1">
      <c r="A47" s="457"/>
      <c r="B47" s="451"/>
      <c r="C47" s="451"/>
      <c r="D47" s="458"/>
      <c r="E47" s="216" t="str">
        <f t="shared" ref="E47:O47" si="3" xml:space="preserve"> E$27</f>
        <v>Cost of water imported under new import 1 (2017-18 FYA CPIH deflated)</v>
      </c>
      <c r="F47" s="216">
        <f t="shared" si="3"/>
        <v>0</v>
      </c>
      <c r="G47" s="216" t="str">
        <f t="shared" si="3"/>
        <v>£m</v>
      </c>
      <c r="H47" s="216">
        <f t="shared" si="3"/>
        <v>0</v>
      </c>
      <c r="I47" s="216">
        <f t="shared" si="3"/>
        <v>0</v>
      </c>
      <c r="J47" s="216">
        <f t="shared" si="3"/>
        <v>0</v>
      </c>
      <c r="K47" s="216">
        <f t="shared" si="3"/>
        <v>0</v>
      </c>
      <c r="L47" s="216">
        <f t="shared" si="3"/>
        <v>0</v>
      </c>
      <c r="M47" s="216">
        <f t="shared" si="3"/>
        <v>0</v>
      </c>
      <c r="N47" s="216">
        <f t="shared" si="3"/>
        <v>0</v>
      </c>
      <c r="O47" s="216">
        <f t="shared" si="3"/>
        <v>0</v>
      </c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</row>
    <row r="48" spans="1:61" s="62" customFormat="1">
      <c r="A48" s="457"/>
      <c r="B48" s="451"/>
      <c r="C48" s="451"/>
      <c r="D48" s="458"/>
      <c r="E48" s="154" t="s">
        <v>300</v>
      </c>
      <c r="F48" s="154"/>
      <c r="G48" s="154" t="s">
        <v>100</v>
      </c>
      <c r="H48" s="154">
        <f xml:space="preserve"> SUM(J48:BI48)</f>
        <v>0</v>
      </c>
      <c r="I48" s="154"/>
      <c r="J48" s="220">
        <f t="shared" ref="J48:O48" si="4" xml:space="preserve"> J$47 * $F46</f>
        <v>0</v>
      </c>
      <c r="K48" s="220">
        <f t="shared" si="4"/>
        <v>0</v>
      </c>
      <c r="L48" s="220">
        <f t="shared" si="4"/>
        <v>0</v>
      </c>
      <c r="M48" s="220">
        <f t="shared" si="4"/>
        <v>0</v>
      </c>
      <c r="N48" s="220">
        <f t="shared" si="4"/>
        <v>0</v>
      </c>
      <c r="O48" s="220">
        <f t="shared" si="4"/>
        <v>0</v>
      </c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</row>
    <row r="49" spans="1:61">
      <c r="A49" s="450"/>
      <c r="B49" s="451"/>
      <c r="C49" s="451"/>
      <c r="D49" s="452"/>
      <c r="E49" s="154"/>
      <c r="F49" s="152"/>
      <c r="G49" s="152"/>
      <c r="H49" s="152"/>
      <c r="I49" s="152"/>
      <c r="J49" s="220"/>
      <c r="K49" s="220"/>
      <c r="L49" s="220"/>
      <c r="M49" s="220"/>
      <c r="N49" s="220"/>
      <c r="O49" s="220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</row>
    <row r="50" spans="1:61">
      <c r="A50" s="450"/>
      <c r="B50" s="451"/>
      <c r="C50" s="451"/>
      <c r="D50" s="452"/>
      <c r="E50" s="154" t="str">
        <f xml:space="preserve"> E$44</f>
        <v>Proportion of the incentive allocated to the network plus water control for import 1</v>
      </c>
      <c r="F50" s="508">
        <f xml:space="preserve"> F$44</f>
        <v>1</v>
      </c>
      <c r="G50" s="152" t="str">
        <f xml:space="preserve"> G$44</f>
        <v>%</v>
      </c>
      <c r="H50" s="154">
        <f xml:space="preserve"> H$44</f>
        <v>0</v>
      </c>
      <c r="I50" s="154">
        <f t="shared" ref="I50:O50" si="5" xml:space="preserve"> I$44</f>
        <v>0</v>
      </c>
      <c r="J50" s="154">
        <f t="shared" si="5"/>
        <v>0</v>
      </c>
      <c r="K50" s="154">
        <f t="shared" si="5"/>
        <v>0</v>
      </c>
      <c r="L50" s="154">
        <f t="shared" si="5"/>
        <v>0</v>
      </c>
      <c r="M50" s="154">
        <f t="shared" si="5"/>
        <v>0</v>
      </c>
      <c r="N50" s="154">
        <f t="shared" si="5"/>
        <v>0</v>
      </c>
      <c r="O50" s="154">
        <f t="shared" si="5"/>
        <v>0</v>
      </c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</row>
    <row r="51" spans="1:61" s="62" customFormat="1">
      <c r="A51" s="457"/>
      <c r="B51" s="451"/>
      <c r="C51" s="451"/>
      <c r="D51" s="458"/>
      <c r="E51" s="216" t="str">
        <f t="shared" ref="E51:O51" si="6" xml:space="preserve"> E$27</f>
        <v>Cost of water imported under new import 1 (2017-18 FYA CPIH deflated)</v>
      </c>
      <c r="F51" s="216">
        <f t="shared" si="6"/>
        <v>0</v>
      </c>
      <c r="G51" s="216" t="str">
        <f t="shared" si="6"/>
        <v>£m</v>
      </c>
      <c r="H51" s="216">
        <f t="shared" si="6"/>
        <v>0</v>
      </c>
      <c r="I51" s="216">
        <f t="shared" si="6"/>
        <v>0</v>
      </c>
      <c r="J51" s="216">
        <f t="shared" si="6"/>
        <v>0</v>
      </c>
      <c r="K51" s="216">
        <f t="shared" si="6"/>
        <v>0</v>
      </c>
      <c r="L51" s="216">
        <f t="shared" si="6"/>
        <v>0</v>
      </c>
      <c r="M51" s="216">
        <f t="shared" si="6"/>
        <v>0</v>
      </c>
      <c r="N51" s="216">
        <f t="shared" si="6"/>
        <v>0</v>
      </c>
      <c r="O51" s="216">
        <f t="shared" si="6"/>
        <v>0</v>
      </c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</row>
    <row r="52" spans="1:61" s="62" customFormat="1">
      <c r="A52" s="457"/>
      <c r="B52" s="451"/>
      <c r="C52" s="451"/>
      <c r="D52" s="458"/>
      <c r="E52" s="154" t="s">
        <v>301</v>
      </c>
      <c r="F52" s="154"/>
      <c r="G52" s="154" t="s">
        <v>100</v>
      </c>
      <c r="H52" s="154">
        <f xml:space="preserve"> SUM(J52:BI52)</f>
        <v>0</v>
      </c>
      <c r="I52" s="154"/>
      <c r="J52" s="220">
        <f t="shared" ref="J52:O52" si="7" xml:space="preserve"> J$51 * $F50</f>
        <v>0</v>
      </c>
      <c r="K52" s="220">
        <f t="shared" si="7"/>
        <v>0</v>
      </c>
      <c r="L52" s="220">
        <f t="shared" si="7"/>
        <v>0</v>
      </c>
      <c r="M52" s="220">
        <f t="shared" si="7"/>
        <v>0</v>
      </c>
      <c r="N52" s="220">
        <f t="shared" si="7"/>
        <v>0</v>
      </c>
      <c r="O52" s="220">
        <f t="shared" si="7"/>
        <v>0</v>
      </c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</row>
    <row r="53" spans="1:61">
      <c r="A53" s="450"/>
      <c r="B53" s="451"/>
      <c r="C53" s="451"/>
      <c r="D53" s="4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</row>
    <row r="54" spans="1:61" s="15" customFormat="1">
      <c r="A54" s="476"/>
      <c r="B54" s="457" t="s">
        <v>157</v>
      </c>
      <c r="C54" s="476"/>
      <c r="D54" s="476"/>
      <c r="E54" s="476"/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</row>
    <row r="55" spans="1:61" s="62" customFormat="1">
      <c r="A55" s="457"/>
      <c r="B55" s="451"/>
      <c r="C55" s="451"/>
      <c r="D55" s="458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</row>
    <row r="56" spans="1:61" s="205" customFormat="1">
      <c r="A56" s="463"/>
      <c r="B56" s="464"/>
      <c r="C56" s="464"/>
      <c r="D56" s="465"/>
      <c r="E56" s="523" t="str">
        <f xml:space="preserve"> InpR!E$90</f>
        <v>Name/reference of import trade</v>
      </c>
      <c r="F56" s="523">
        <f xml:space="preserve"> InpR!F$90</f>
        <v>0</v>
      </c>
      <c r="G56" s="523" t="str">
        <f xml:space="preserve"> InpR!G$90</f>
        <v>Text</v>
      </c>
      <c r="H56" s="523">
        <f xml:space="preserve"> InpR!H$90</f>
        <v>0</v>
      </c>
      <c r="I56" s="523">
        <f xml:space="preserve"> InpR!I$90</f>
        <v>0</v>
      </c>
      <c r="J56" s="523">
        <f xml:space="preserve"> InpR!J$90</f>
        <v>0</v>
      </c>
      <c r="K56" s="523">
        <f xml:space="preserve"> InpR!K$90</f>
        <v>0</v>
      </c>
      <c r="L56" s="523">
        <f xml:space="preserve"> InpR!L$90</f>
        <v>0</v>
      </c>
      <c r="M56" s="523">
        <f xml:space="preserve"> InpR!M$90</f>
        <v>0</v>
      </c>
      <c r="N56" s="523">
        <f xml:space="preserve"> InpR!N$90</f>
        <v>0</v>
      </c>
      <c r="O56" s="523">
        <f xml:space="preserve"> InpR!O$90</f>
        <v>0</v>
      </c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</row>
    <row r="57" spans="1:61" s="66" customFormat="1">
      <c r="A57" s="476"/>
      <c r="B57" s="476"/>
      <c r="C57" s="476"/>
      <c r="D57" s="476"/>
      <c r="E57" s="476"/>
      <c r="F57" s="476"/>
      <c r="G57" s="476"/>
      <c r="H57" s="226"/>
      <c r="I57" s="226"/>
      <c r="J57" s="226"/>
      <c r="K57" s="226"/>
      <c r="L57" s="226"/>
      <c r="M57" s="226"/>
      <c r="N57" s="226"/>
      <c r="O57" s="226"/>
    </row>
    <row r="58" spans="1:61" s="205" customFormat="1" ht="24.95" customHeight="1">
      <c r="A58" s="463"/>
      <c r="B58" s="464"/>
      <c r="C58" s="464"/>
      <c r="D58" s="465"/>
      <c r="E58" s="524" t="str">
        <f xml:space="preserve"> InpR!E$92</f>
        <v>Has the company produced a report to evidence that import 2 is a new import and complies with its Ofwat-approved trading and procurement code?</v>
      </c>
      <c r="F58" s="524">
        <f xml:space="preserve"> InpR!F$92</f>
        <v>0</v>
      </c>
      <c r="G58" s="524" t="str">
        <f xml:space="preserve"> InpR!G$92</f>
        <v>True/false</v>
      </c>
      <c r="H58" s="524">
        <f xml:space="preserve"> InpR!H$92</f>
        <v>0</v>
      </c>
      <c r="I58" s="524">
        <f xml:space="preserve"> InpR!I$92</f>
        <v>0</v>
      </c>
      <c r="J58" s="524">
        <f xml:space="preserve"> InpR!J$92</f>
        <v>0</v>
      </c>
      <c r="K58" s="524">
        <f xml:space="preserve"> InpR!K$92</f>
        <v>0</v>
      </c>
      <c r="L58" s="524">
        <f xml:space="preserve"> InpR!L$92</f>
        <v>0</v>
      </c>
      <c r="M58" s="524">
        <f xml:space="preserve"> InpR!M$92</f>
        <v>0</v>
      </c>
      <c r="N58" s="524">
        <f xml:space="preserve"> InpR!N$92</f>
        <v>0</v>
      </c>
      <c r="O58" s="524">
        <f xml:space="preserve"> InpR!O$92</f>
        <v>0</v>
      </c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</row>
    <row r="59" spans="1:61">
      <c r="A59" s="450"/>
      <c r="B59" s="451"/>
      <c r="C59" s="451"/>
      <c r="D59" s="452"/>
      <c r="E59" s="152"/>
      <c r="F59" s="152"/>
      <c r="G59" s="152"/>
      <c r="H59" s="152"/>
      <c r="I59" s="152"/>
      <c r="J59" s="476"/>
      <c r="K59" s="476"/>
      <c r="L59" s="476"/>
      <c r="M59" s="476"/>
      <c r="N59" s="476"/>
      <c r="O59" s="47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</row>
    <row r="60" spans="1:61" s="205" customFormat="1">
      <c r="A60" s="463"/>
      <c r="B60" s="464"/>
      <c r="C60" s="464"/>
      <c r="D60" s="465"/>
      <c r="E60" s="529" t="str">
        <f xml:space="preserve"> InpR!E$94</f>
        <v>Proportion of the incentive allocated to the water resources control for import 2</v>
      </c>
      <c r="F60" s="529">
        <f xml:space="preserve"> InpR!F$94</f>
        <v>0</v>
      </c>
      <c r="G60" s="529" t="str">
        <f xml:space="preserve"> InpR!G$94</f>
        <v>%</v>
      </c>
      <c r="H60" s="529">
        <f xml:space="preserve"> InpR!H$94</f>
        <v>0</v>
      </c>
      <c r="I60" s="529">
        <f xml:space="preserve"> InpR!I$94</f>
        <v>0</v>
      </c>
      <c r="J60" s="529">
        <f xml:space="preserve"> InpR!J$94</f>
        <v>0</v>
      </c>
      <c r="K60" s="529">
        <f xml:space="preserve"> InpR!K$94</f>
        <v>0</v>
      </c>
      <c r="L60" s="529">
        <f xml:space="preserve"> InpR!L$94</f>
        <v>0</v>
      </c>
      <c r="M60" s="529">
        <f xml:space="preserve"> InpR!M$94</f>
        <v>0</v>
      </c>
      <c r="N60" s="529">
        <f xml:space="preserve"> InpR!N$94</f>
        <v>0</v>
      </c>
      <c r="O60" s="529">
        <f xml:space="preserve"> InpR!O$94</f>
        <v>0</v>
      </c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</row>
    <row r="61" spans="1:61">
      <c r="A61" s="450"/>
      <c r="B61" s="451"/>
      <c r="C61" s="451"/>
      <c r="D61" s="452"/>
      <c r="E61" s="221" t="s">
        <v>302</v>
      </c>
      <c r="F61" s="508">
        <f>1-F60</f>
        <v>1</v>
      </c>
      <c r="G61" s="152" t="s">
        <v>120</v>
      </c>
      <c r="H61" s="152"/>
      <c r="I61" s="152"/>
      <c r="J61" s="476"/>
      <c r="K61" s="476"/>
      <c r="L61" s="476"/>
      <c r="M61" s="476"/>
      <c r="N61" s="476"/>
      <c r="O61" s="47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</row>
    <row r="62" spans="1:61">
      <c r="A62" s="450"/>
      <c r="B62" s="451"/>
      <c r="C62" s="451"/>
      <c r="D62" s="452"/>
      <c r="E62" s="152"/>
      <c r="F62" s="152"/>
      <c r="G62" s="152"/>
      <c r="H62" s="152"/>
      <c r="I62" s="152"/>
      <c r="J62" s="476"/>
      <c r="K62" s="476"/>
      <c r="L62" s="476"/>
      <c r="M62" s="476"/>
      <c r="N62" s="476"/>
      <c r="O62" s="47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</row>
    <row r="63" spans="1:61" s="205" customFormat="1">
      <c r="A63" s="463"/>
      <c r="B63" s="464"/>
      <c r="C63" s="464"/>
      <c r="D63" s="465"/>
      <c r="E63" s="529" t="str">
        <f xml:space="preserve"> InpR!E$94</f>
        <v>Proportion of the incentive allocated to the water resources control for import 2</v>
      </c>
      <c r="F63" s="529">
        <f xml:space="preserve"> InpR!F$94</f>
        <v>0</v>
      </c>
      <c r="G63" s="529" t="str">
        <f xml:space="preserve"> InpR!G$94</f>
        <v>%</v>
      </c>
      <c r="H63" s="529">
        <f xml:space="preserve"> InpR!H$94</f>
        <v>0</v>
      </c>
      <c r="I63" s="529">
        <f xml:space="preserve"> InpR!I$94</f>
        <v>0</v>
      </c>
      <c r="J63" s="529">
        <f xml:space="preserve"> InpR!J$94</f>
        <v>0</v>
      </c>
      <c r="K63" s="529">
        <f xml:space="preserve"> InpR!K$94</f>
        <v>0</v>
      </c>
      <c r="L63" s="529">
        <f xml:space="preserve"> InpR!L$94</f>
        <v>0</v>
      </c>
      <c r="M63" s="529">
        <f xml:space="preserve"> InpR!M$94</f>
        <v>0</v>
      </c>
      <c r="N63" s="529">
        <f xml:space="preserve"> InpR!N$94</f>
        <v>0</v>
      </c>
      <c r="O63" s="529">
        <f xml:space="preserve"> InpR!O$94</f>
        <v>0</v>
      </c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</row>
    <row r="64" spans="1:61" s="62" customFormat="1">
      <c r="A64" s="457"/>
      <c r="B64" s="451"/>
      <c r="C64" s="451"/>
      <c r="D64" s="458"/>
      <c r="E64" s="154" t="str">
        <f t="shared" ref="E64:O64" si="8" xml:space="preserve"> E$31</f>
        <v>Cost of water imported under new import 2 (2017-18 FYA CPIH deflated)</v>
      </c>
      <c r="F64" s="154">
        <f t="shared" si="8"/>
        <v>0</v>
      </c>
      <c r="G64" s="154" t="str">
        <f t="shared" si="8"/>
        <v>£m</v>
      </c>
      <c r="H64" s="154">
        <f t="shared" si="8"/>
        <v>0</v>
      </c>
      <c r="I64" s="154">
        <f t="shared" si="8"/>
        <v>0</v>
      </c>
      <c r="J64" s="154">
        <f t="shared" si="8"/>
        <v>0</v>
      </c>
      <c r="K64" s="154">
        <f t="shared" si="8"/>
        <v>0</v>
      </c>
      <c r="L64" s="154">
        <f t="shared" si="8"/>
        <v>0</v>
      </c>
      <c r="M64" s="154">
        <f t="shared" si="8"/>
        <v>0</v>
      </c>
      <c r="N64" s="154">
        <f t="shared" si="8"/>
        <v>0</v>
      </c>
      <c r="O64" s="154">
        <f t="shared" si="8"/>
        <v>0</v>
      </c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</row>
    <row r="65" spans="1:61" s="62" customFormat="1">
      <c r="A65" s="457"/>
      <c r="B65" s="451"/>
      <c r="C65" s="451"/>
      <c r="D65" s="458"/>
      <c r="E65" s="154" t="s">
        <v>303</v>
      </c>
      <c r="F65" s="154"/>
      <c r="G65" s="154" t="s">
        <v>100</v>
      </c>
      <c r="H65" s="154">
        <f xml:space="preserve"> SUM(J65:BI65)</f>
        <v>0</v>
      </c>
      <c r="I65" s="154"/>
      <c r="J65" s="220">
        <f t="shared" ref="J65:O65" si="9" xml:space="preserve"> J$64 * $F63</f>
        <v>0</v>
      </c>
      <c r="K65" s="220">
        <f t="shared" si="9"/>
        <v>0</v>
      </c>
      <c r="L65" s="220">
        <f t="shared" si="9"/>
        <v>0</v>
      </c>
      <c r="M65" s="220">
        <f t="shared" si="9"/>
        <v>0</v>
      </c>
      <c r="N65" s="220">
        <f t="shared" si="9"/>
        <v>0</v>
      </c>
      <c r="O65" s="220">
        <f t="shared" si="9"/>
        <v>0</v>
      </c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</row>
    <row r="66" spans="1:61" s="62" customFormat="1">
      <c r="A66" s="457"/>
      <c r="B66" s="451"/>
      <c r="C66" s="451"/>
      <c r="D66" s="458"/>
      <c r="E66" s="154"/>
      <c r="F66" s="154"/>
      <c r="G66" s="154"/>
      <c r="H66" s="154"/>
      <c r="I66" s="154"/>
      <c r="J66" s="220"/>
      <c r="K66" s="220"/>
      <c r="L66" s="220"/>
      <c r="M66" s="220"/>
      <c r="N66" s="220"/>
      <c r="O66" s="220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</row>
    <row r="67" spans="1:61" s="62" customFormat="1">
      <c r="A67" s="457"/>
      <c r="B67" s="451"/>
      <c r="C67" s="451"/>
      <c r="D67" s="458"/>
      <c r="E67" s="154" t="str">
        <f xml:space="preserve"> E$61</f>
        <v>Proportion of the incentive allocated to the network plus water control for import 2</v>
      </c>
      <c r="F67" s="530">
        <f t="shared" ref="F67:G67" si="10" xml:space="preserve"> F$61</f>
        <v>1</v>
      </c>
      <c r="G67" s="154" t="str">
        <f t="shared" si="10"/>
        <v>%</v>
      </c>
      <c r="H67" s="154"/>
      <c r="I67" s="154"/>
      <c r="J67" s="220"/>
      <c r="K67" s="220"/>
      <c r="L67" s="220"/>
      <c r="M67" s="220"/>
      <c r="N67" s="220"/>
      <c r="O67" s="220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</row>
    <row r="68" spans="1:61" s="62" customFormat="1">
      <c r="A68" s="457"/>
      <c r="B68" s="451"/>
      <c r="C68" s="451"/>
      <c r="D68" s="458"/>
      <c r="E68" s="154" t="str">
        <f t="shared" ref="E68:O68" si="11" xml:space="preserve"> E$31</f>
        <v>Cost of water imported under new import 2 (2017-18 FYA CPIH deflated)</v>
      </c>
      <c r="F68" s="154">
        <f t="shared" si="11"/>
        <v>0</v>
      </c>
      <c r="G68" s="154" t="str">
        <f t="shared" si="11"/>
        <v>£m</v>
      </c>
      <c r="H68" s="154">
        <f t="shared" si="11"/>
        <v>0</v>
      </c>
      <c r="I68" s="154">
        <f t="shared" si="11"/>
        <v>0</v>
      </c>
      <c r="J68" s="154">
        <f t="shared" si="11"/>
        <v>0</v>
      </c>
      <c r="K68" s="154">
        <f t="shared" si="11"/>
        <v>0</v>
      </c>
      <c r="L68" s="154">
        <f t="shared" si="11"/>
        <v>0</v>
      </c>
      <c r="M68" s="154">
        <f t="shared" si="11"/>
        <v>0</v>
      </c>
      <c r="N68" s="154">
        <f t="shared" si="11"/>
        <v>0</v>
      </c>
      <c r="O68" s="154">
        <f t="shared" si="11"/>
        <v>0</v>
      </c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</row>
    <row r="69" spans="1:61" s="62" customFormat="1">
      <c r="A69" s="457"/>
      <c r="B69" s="451"/>
      <c r="C69" s="451"/>
      <c r="D69" s="458"/>
      <c r="E69" s="154" t="s">
        <v>304</v>
      </c>
      <c r="F69" s="154"/>
      <c r="G69" s="154" t="s">
        <v>100</v>
      </c>
      <c r="H69" s="154">
        <f xml:space="preserve"> SUM(J69:BI69)</f>
        <v>0</v>
      </c>
      <c r="I69" s="154"/>
      <c r="J69" s="220">
        <f xml:space="preserve"> J$68 * $F67</f>
        <v>0</v>
      </c>
      <c r="K69" s="220">
        <f t="shared" ref="K69:N69" si="12" xml:space="preserve"> K$68 * $F67</f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xml:space="preserve"> O$68 * $F67</f>
        <v>0</v>
      </c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</row>
    <row r="70" spans="1:61">
      <c r="A70" s="450"/>
      <c r="B70" s="451"/>
      <c r="C70" s="451"/>
      <c r="D70" s="4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</row>
    <row r="71" spans="1:61" s="15" customFormat="1">
      <c r="A71" s="476"/>
      <c r="B71" s="219" t="s">
        <v>161</v>
      </c>
      <c r="C71" s="219"/>
      <c r="D71" s="219"/>
      <c r="E71" s="219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</row>
    <row r="72" spans="1:61" s="62" customFormat="1">
      <c r="A72" s="457"/>
      <c r="B72" s="451"/>
      <c r="C72" s="451"/>
      <c r="D72" s="458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</row>
    <row r="73" spans="1:61" s="205" customFormat="1">
      <c r="A73" s="463"/>
      <c r="B73" s="464"/>
      <c r="C73" s="464"/>
      <c r="D73" s="465"/>
      <c r="E73" s="523" t="str">
        <f xml:space="preserve"> InpR!E$100</f>
        <v>Name/reference of import trade</v>
      </c>
      <c r="F73" s="523">
        <f xml:space="preserve"> InpR!F$100</f>
        <v>0</v>
      </c>
      <c r="G73" s="523" t="str">
        <f xml:space="preserve"> InpR!G$100</f>
        <v>Text</v>
      </c>
      <c r="H73" s="523">
        <f xml:space="preserve"> InpR!H$100</f>
        <v>0</v>
      </c>
      <c r="I73" s="523">
        <f xml:space="preserve"> InpR!I$100</f>
        <v>0</v>
      </c>
      <c r="J73" s="523">
        <f xml:space="preserve"> InpR!J$100</f>
        <v>0</v>
      </c>
      <c r="K73" s="523">
        <f xml:space="preserve"> InpR!K$100</f>
        <v>0</v>
      </c>
      <c r="L73" s="523">
        <f xml:space="preserve"> InpR!L$100</f>
        <v>0</v>
      </c>
      <c r="M73" s="523">
        <f xml:space="preserve"> InpR!M$100</f>
        <v>0</v>
      </c>
      <c r="N73" s="523">
        <f xml:space="preserve"> InpR!N$100</f>
        <v>0</v>
      </c>
      <c r="O73" s="523">
        <f xml:space="preserve"> InpR!O$100</f>
        <v>0</v>
      </c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</row>
    <row r="74" spans="1:61" s="66" customFormat="1">
      <c r="A74" s="476"/>
      <c r="B74" s="476"/>
      <c r="C74" s="476"/>
      <c r="D74" s="476"/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76"/>
    </row>
    <row r="75" spans="1:61" s="205" customFormat="1" ht="24.95" customHeight="1">
      <c r="A75" s="463"/>
      <c r="B75" s="464"/>
      <c r="C75" s="464"/>
      <c r="D75" s="465"/>
      <c r="E75" s="524" t="str">
        <f xml:space="preserve"> InpR!E$102</f>
        <v>Has the company produced a report to evidence that import 3 is a new import and complies with its Ofwat-approved trading and procurement code?</v>
      </c>
      <c r="F75" s="524">
        <f xml:space="preserve"> InpR!F$102</f>
        <v>0</v>
      </c>
      <c r="G75" s="524" t="str">
        <f xml:space="preserve"> InpR!G$102</f>
        <v>True/false</v>
      </c>
      <c r="H75" s="524">
        <f xml:space="preserve"> InpR!H$102</f>
        <v>0</v>
      </c>
      <c r="I75" s="524">
        <f xml:space="preserve"> InpR!I$102</f>
        <v>0</v>
      </c>
      <c r="J75" s="524">
        <f xml:space="preserve"> InpR!J$102</f>
        <v>0</v>
      </c>
      <c r="K75" s="524">
        <f xml:space="preserve"> InpR!K$102</f>
        <v>0</v>
      </c>
      <c r="L75" s="524">
        <f xml:space="preserve"> InpR!L$102</f>
        <v>0</v>
      </c>
      <c r="M75" s="524">
        <f xml:space="preserve"> InpR!M$102</f>
        <v>0</v>
      </c>
      <c r="N75" s="524">
        <f xml:space="preserve"> InpR!N$102</f>
        <v>0</v>
      </c>
      <c r="O75" s="524">
        <f xml:space="preserve"> InpR!O$102</f>
        <v>0</v>
      </c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</row>
    <row r="76" spans="1:61" ht="13.5" customHeight="1">
      <c r="A76" s="450"/>
      <c r="B76" s="451"/>
      <c r="C76" s="451"/>
      <c r="D76" s="4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</row>
    <row r="77" spans="1:61" s="529" customFormat="1">
      <c r="A77" s="531"/>
      <c r="B77" s="532"/>
      <c r="C77" s="532"/>
      <c r="E77" s="529" t="str">
        <f>InpR!E$104</f>
        <v>Proportion of the incentive allocated to the water resources control for import 3</v>
      </c>
      <c r="F77" s="529">
        <f>InpR!F$104</f>
        <v>0</v>
      </c>
      <c r="G77" s="529" t="str">
        <f>InpR!G$104</f>
        <v>%</v>
      </c>
      <c r="H77" s="529">
        <f>InpR!H$104</f>
        <v>0</v>
      </c>
      <c r="I77" s="529">
        <f>InpR!I$104</f>
        <v>0</v>
      </c>
      <c r="J77" s="529">
        <f>InpR!J$104</f>
        <v>0</v>
      </c>
      <c r="K77" s="529">
        <f>InpR!K$104</f>
        <v>0</v>
      </c>
      <c r="L77" s="529">
        <f>InpR!L$104</f>
        <v>0</v>
      </c>
      <c r="M77" s="529">
        <f>InpR!M$104</f>
        <v>0</v>
      </c>
      <c r="N77" s="529">
        <f>InpR!N$104</f>
        <v>0</v>
      </c>
      <c r="O77" s="529">
        <f>InpR!O$104</f>
        <v>0</v>
      </c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</row>
    <row r="78" spans="1:61" s="508" customFormat="1">
      <c r="A78" s="533"/>
      <c r="B78" s="534"/>
      <c r="C78" s="534"/>
      <c r="E78" s="508" t="s">
        <v>305</v>
      </c>
      <c r="F78" s="508">
        <f>1-F77</f>
        <v>1</v>
      </c>
      <c r="G78" s="508" t="s">
        <v>120</v>
      </c>
      <c r="J78" s="535"/>
      <c r="K78" s="535"/>
      <c r="L78" s="535"/>
      <c r="M78" s="535"/>
      <c r="N78" s="535"/>
      <c r="O78" s="535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</row>
    <row r="79" spans="1:61" s="508" customFormat="1">
      <c r="A79" s="533"/>
      <c r="B79" s="534"/>
      <c r="C79" s="534"/>
      <c r="J79" s="535"/>
      <c r="K79" s="535"/>
      <c r="L79" s="535"/>
      <c r="M79" s="535"/>
      <c r="N79" s="535"/>
      <c r="O79" s="535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</row>
    <row r="80" spans="1:61" s="508" customFormat="1">
      <c r="A80" s="533"/>
      <c r="B80" s="534"/>
      <c r="C80" s="534"/>
      <c r="E80" s="508" t="str">
        <f xml:space="preserve"> E$77</f>
        <v>Proportion of the incentive allocated to the water resources control for import 3</v>
      </c>
      <c r="F80" s="508">
        <f xml:space="preserve"> F$77</f>
        <v>0</v>
      </c>
      <c r="G80" s="508" t="str">
        <f xml:space="preserve"> G$77</f>
        <v>%</v>
      </c>
      <c r="J80" s="535"/>
      <c r="K80" s="535"/>
      <c r="L80" s="535"/>
      <c r="M80" s="535"/>
      <c r="N80" s="535"/>
      <c r="O80" s="535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</row>
    <row r="81" spans="1:61">
      <c r="A81" s="450"/>
      <c r="B81" s="451"/>
      <c r="C81" s="451"/>
      <c r="D81" s="452"/>
      <c r="E81" s="152" t="str">
        <f t="shared" ref="E81:O81" si="13" xml:space="preserve"> E$35</f>
        <v>Cost of water imported under new import 3 (2017-18 FYA CPIH deflated)</v>
      </c>
      <c r="F81" s="152">
        <f t="shared" si="13"/>
        <v>0</v>
      </c>
      <c r="G81" s="152" t="str">
        <f t="shared" si="13"/>
        <v>£m</v>
      </c>
      <c r="H81" s="152">
        <f t="shared" si="13"/>
        <v>0</v>
      </c>
      <c r="I81" s="152">
        <f t="shared" si="13"/>
        <v>0</v>
      </c>
      <c r="J81" s="152">
        <f t="shared" si="13"/>
        <v>0</v>
      </c>
      <c r="K81" s="152">
        <f t="shared" si="13"/>
        <v>0</v>
      </c>
      <c r="L81" s="152">
        <f t="shared" si="13"/>
        <v>0</v>
      </c>
      <c r="M81" s="152">
        <f t="shared" si="13"/>
        <v>0</v>
      </c>
      <c r="N81" s="152">
        <f t="shared" si="13"/>
        <v>0</v>
      </c>
      <c r="O81" s="152">
        <f t="shared" si="13"/>
        <v>0</v>
      </c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</row>
    <row r="82" spans="1:61">
      <c r="A82" s="450"/>
      <c r="B82" s="451"/>
      <c r="C82" s="451"/>
      <c r="D82" s="452"/>
      <c r="E82" s="154" t="s">
        <v>306</v>
      </c>
      <c r="F82" s="152"/>
      <c r="G82" s="152" t="s">
        <v>100</v>
      </c>
      <c r="H82" s="152">
        <f>SUM(J82:O82)</f>
        <v>0</v>
      </c>
      <c r="I82" s="152"/>
      <c r="J82" s="220">
        <f t="shared" ref="J82:O82" si="14" xml:space="preserve"> J$81 * $F80</f>
        <v>0</v>
      </c>
      <c r="K82" s="220">
        <f t="shared" si="14"/>
        <v>0</v>
      </c>
      <c r="L82" s="220">
        <f t="shared" si="14"/>
        <v>0</v>
      </c>
      <c r="M82" s="220">
        <f t="shared" si="14"/>
        <v>0</v>
      </c>
      <c r="N82" s="220">
        <f t="shared" si="14"/>
        <v>0</v>
      </c>
      <c r="O82" s="220">
        <f t="shared" si="14"/>
        <v>0</v>
      </c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</row>
    <row r="83" spans="1:61">
      <c r="A83" s="450"/>
      <c r="B83" s="451"/>
      <c r="C83" s="451"/>
      <c r="D83" s="452"/>
      <c r="E83" s="154"/>
      <c r="F83" s="152"/>
      <c r="G83" s="152"/>
      <c r="H83" s="152"/>
      <c r="I83" s="152"/>
      <c r="J83" s="220"/>
      <c r="K83" s="220"/>
      <c r="L83" s="220"/>
      <c r="M83" s="220"/>
      <c r="N83" s="220"/>
      <c r="O83" s="220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</row>
    <row r="84" spans="1:61" s="508" customFormat="1">
      <c r="A84" s="533"/>
      <c r="B84" s="534"/>
      <c r="C84" s="534"/>
      <c r="E84" s="530" t="str">
        <f xml:space="preserve"> E$78</f>
        <v>Proportion of the incentive allocated to the network plus water control</v>
      </c>
      <c r="F84" s="508">
        <f xml:space="preserve"> F$78</f>
        <v>1</v>
      </c>
      <c r="G84" s="508" t="str">
        <f xml:space="preserve"> G$78</f>
        <v>%</v>
      </c>
      <c r="J84" s="530"/>
      <c r="K84" s="530"/>
      <c r="L84" s="530"/>
      <c r="M84" s="530"/>
      <c r="N84" s="530"/>
      <c r="O84" s="530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</row>
    <row r="85" spans="1:61">
      <c r="A85" s="450"/>
      <c r="B85" s="451"/>
      <c r="C85" s="451"/>
      <c r="D85" s="452"/>
      <c r="E85" s="152" t="str">
        <f t="shared" ref="E85:O85" si="15" xml:space="preserve"> E$35</f>
        <v>Cost of water imported under new import 3 (2017-18 FYA CPIH deflated)</v>
      </c>
      <c r="F85" s="152">
        <f t="shared" si="15"/>
        <v>0</v>
      </c>
      <c r="G85" s="152" t="str">
        <f t="shared" si="15"/>
        <v>£m</v>
      </c>
      <c r="H85" s="152">
        <f t="shared" si="15"/>
        <v>0</v>
      </c>
      <c r="I85" s="152">
        <f t="shared" si="15"/>
        <v>0</v>
      </c>
      <c r="J85" s="152">
        <f t="shared" si="15"/>
        <v>0</v>
      </c>
      <c r="K85" s="152">
        <f t="shared" si="15"/>
        <v>0</v>
      </c>
      <c r="L85" s="152">
        <f t="shared" si="15"/>
        <v>0</v>
      </c>
      <c r="M85" s="152">
        <f t="shared" si="15"/>
        <v>0</v>
      </c>
      <c r="N85" s="152">
        <f t="shared" si="15"/>
        <v>0</v>
      </c>
      <c r="O85" s="152">
        <f t="shared" si="15"/>
        <v>0</v>
      </c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</row>
    <row r="86" spans="1:61">
      <c r="A86" s="450"/>
      <c r="B86" s="451"/>
      <c r="C86" s="451"/>
      <c r="D86" s="452"/>
      <c r="E86" s="152" t="s">
        <v>307</v>
      </c>
      <c r="F86" s="152"/>
      <c r="G86" s="152" t="s">
        <v>100</v>
      </c>
      <c r="H86" s="152">
        <f>SUM(J86:O86)</f>
        <v>0</v>
      </c>
      <c r="I86" s="152"/>
      <c r="J86" s="220">
        <f t="shared" ref="J86:O86" si="16" xml:space="preserve"> J$85 * $F84</f>
        <v>0</v>
      </c>
      <c r="K86" s="220">
        <f t="shared" si="16"/>
        <v>0</v>
      </c>
      <c r="L86" s="220">
        <f t="shared" si="16"/>
        <v>0</v>
      </c>
      <c r="M86" s="220">
        <f t="shared" si="16"/>
        <v>0</v>
      </c>
      <c r="N86" s="220">
        <f t="shared" si="16"/>
        <v>0</v>
      </c>
      <c r="O86" s="220">
        <f t="shared" si="16"/>
        <v>0</v>
      </c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</row>
    <row r="87" spans="1:61">
      <c r="A87" s="450"/>
      <c r="B87" s="451"/>
      <c r="C87" s="451"/>
      <c r="D87" s="4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</row>
    <row r="88" spans="1:61" s="15" customFormat="1">
      <c r="A88" s="154"/>
      <c r="B88" s="457" t="s">
        <v>165</v>
      </c>
      <c r="C88" s="451"/>
      <c r="D88" s="458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</row>
    <row r="89" spans="1:61" s="15" customFormat="1">
      <c r="A89" s="154"/>
      <c r="B89" s="457"/>
      <c r="C89" s="451"/>
      <c r="D89" s="458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</row>
    <row r="90" spans="1:61" s="205" customFormat="1">
      <c r="A90" s="463"/>
      <c r="B90" s="464"/>
      <c r="C90" s="464"/>
      <c r="D90" s="465"/>
      <c r="E90" s="523" t="str">
        <f xml:space="preserve"> InpR!E$110</f>
        <v>Import incentive rate (%)</v>
      </c>
      <c r="F90" s="529">
        <f xml:space="preserve"> InpR!F$110</f>
        <v>0.05</v>
      </c>
      <c r="G90" s="523" t="str">
        <f xml:space="preserve"> InpR!G$110</f>
        <v>%</v>
      </c>
      <c r="H90" s="523">
        <f xml:space="preserve"> InpR!H$110</f>
        <v>0</v>
      </c>
      <c r="I90" s="523">
        <f xml:space="preserve"> InpR!I$110</f>
        <v>0</v>
      </c>
      <c r="J90" s="523">
        <f xml:space="preserve"> InpR!J$110</f>
        <v>0</v>
      </c>
      <c r="K90" s="523">
        <f xml:space="preserve"> InpR!K$110</f>
        <v>0</v>
      </c>
      <c r="L90" s="523">
        <f xml:space="preserve"> InpR!L$110</f>
        <v>0</v>
      </c>
      <c r="M90" s="523">
        <f xml:space="preserve"> InpR!M$110</f>
        <v>0</v>
      </c>
      <c r="N90" s="523">
        <f xml:space="preserve"> InpR!N$110</f>
        <v>0</v>
      </c>
      <c r="O90" s="523">
        <f xml:space="preserve"> InpR!O$110</f>
        <v>0</v>
      </c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</row>
    <row r="91" spans="1:61" s="62" customFormat="1">
      <c r="A91" s="457"/>
      <c r="B91" s="451"/>
      <c r="C91" s="451"/>
      <c r="D91" s="458"/>
      <c r="E91" s="216" t="str">
        <f t="shared" ref="E91:O91" si="17" xml:space="preserve"> E$27</f>
        <v>Cost of water imported under new import 1 (2017-18 FYA CPIH deflated)</v>
      </c>
      <c r="F91" s="216">
        <f t="shared" si="17"/>
        <v>0</v>
      </c>
      <c r="G91" s="216" t="str">
        <f t="shared" si="17"/>
        <v>£m</v>
      </c>
      <c r="H91" s="216">
        <f t="shared" si="17"/>
        <v>0</v>
      </c>
      <c r="I91" s="216">
        <f t="shared" si="17"/>
        <v>0</v>
      </c>
      <c r="J91" s="216">
        <f t="shared" si="17"/>
        <v>0</v>
      </c>
      <c r="K91" s="216">
        <f t="shared" si="17"/>
        <v>0</v>
      </c>
      <c r="L91" s="216">
        <f t="shared" si="17"/>
        <v>0</v>
      </c>
      <c r="M91" s="216">
        <f t="shared" si="17"/>
        <v>0</v>
      </c>
      <c r="N91" s="216">
        <f t="shared" si="17"/>
        <v>0</v>
      </c>
      <c r="O91" s="216">
        <f t="shared" si="17"/>
        <v>0</v>
      </c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</row>
    <row r="92" spans="1:61" s="62" customFormat="1">
      <c r="A92" s="457"/>
      <c r="B92" s="451"/>
      <c r="C92" s="451"/>
      <c r="D92" s="458"/>
      <c r="E92" s="154" t="str">
        <f t="shared" ref="E92:O92" si="18" xml:space="preserve"> E$31</f>
        <v>Cost of water imported under new import 2 (2017-18 FYA CPIH deflated)</v>
      </c>
      <c r="F92" s="154">
        <f t="shared" si="18"/>
        <v>0</v>
      </c>
      <c r="G92" s="154" t="str">
        <f t="shared" si="18"/>
        <v>£m</v>
      </c>
      <c r="H92" s="154">
        <f t="shared" si="18"/>
        <v>0</v>
      </c>
      <c r="I92" s="154">
        <f t="shared" si="18"/>
        <v>0</v>
      </c>
      <c r="J92" s="154">
        <f t="shared" si="18"/>
        <v>0</v>
      </c>
      <c r="K92" s="154">
        <f t="shared" si="18"/>
        <v>0</v>
      </c>
      <c r="L92" s="154">
        <f t="shared" si="18"/>
        <v>0</v>
      </c>
      <c r="M92" s="154">
        <f t="shared" si="18"/>
        <v>0</v>
      </c>
      <c r="N92" s="154">
        <f t="shared" si="18"/>
        <v>0</v>
      </c>
      <c r="O92" s="154">
        <f t="shared" si="18"/>
        <v>0</v>
      </c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</row>
    <row r="93" spans="1:61" s="62" customFormat="1">
      <c r="A93" s="457"/>
      <c r="B93" s="451"/>
      <c r="C93" s="451"/>
      <c r="D93" s="458"/>
      <c r="E93" s="152" t="str">
        <f t="shared" ref="E93:O93" si="19" xml:space="preserve"> E$35</f>
        <v>Cost of water imported under new import 3 (2017-18 FYA CPIH deflated)</v>
      </c>
      <c r="F93" s="152">
        <f t="shared" si="19"/>
        <v>0</v>
      </c>
      <c r="G93" s="152" t="str">
        <f t="shared" si="19"/>
        <v>£m</v>
      </c>
      <c r="H93" s="152">
        <f t="shared" si="19"/>
        <v>0</v>
      </c>
      <c r="I93" s="152">
        <f t="shared" si="19"/>
        <v>0</v>
      </c>
      <c r="J93" s="152">
        <f t="shared" si="19"/>
        <v>0</v>
      </c>
      <c r="K93" s="152">
        <f t="shared" si="19"/>
        <v>0</v>
      </c>
      <c r="L93" s="152">
        <f t="shared" si="19"/>
        <v>0</v>
      </c>
      <c r="M93" s="152">
        <f t="shared" si="19"/>
        <v>0</v>
      </c>
      <c r="N93" s="152">
        <f t="shared" si="19"/>
        <v>0</v>
      </c>
      <c r="O93" s="152">
        <f t="shared" si="19"/>
        <v>0</v>
      </c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</row>
    <row r="94" spans="1:61">
      <c r="A94" s="450"/>
      <c r="B94" s="451"/>
      <c r="C94" s="451"/>
      <c r="D94" s="452"/>
      <c r="E94" s="152" t="s">
        <v>308</v>
      </c>
      <c r="F94" s="152"/>
      <c r="G94" s="152" t="s">
        <v>100</v>
      </c>
      <c r="H94" s="152">
        <f xml:space="preserve"> SUM( J94:O94 )</f>
        <v>0</v>
      </c>
      <c r="I94" s="152"/>
      <c r="J94" s="152">
        <f xml:space="preserve">  $F90 * SUM( J91:J93 )</f>
        <v>0</v>
      </c>
      <c r="K94" s="152">
        <f t="shared" ref="K94:O94" si="20" xml:space="preserve">  $F90 * SUM( K91:K93 )</f>
        <v>0</v>
      </c>
      <c r="L94" s="152">
        <f t="shared" si="20"/>
        <v>0</v>
      </c>
      <c r="M94" s="152">
        <f t="shared" si="20"/>
        <v>0</v>
      </c>
      <c r="N94" s="152">
        <f t="shared" si="20"/>
        <v>0</v>
      </c>
      <c r="O94" s="152">
        <f t="shared" si="20"/>
        <v>0</v>
      </c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</row>
    <row r="95" spans="1:61" s="62" customFormat="1">
      <c r="A95" s="457"/>
      <c r="B95" s="451"/>
      <c r="C95" s="451"/>
      <c r="D95" s="458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</row>
    <row r="96" spans="1:61" s="207" customFormat="1">
      <c r="A96" s="466"/>
      <c r="B96" s="464"/>
      <c r="C96" s="464"/>
      <c r="D96" s="467"/>
      <c r="E96" s="523" t="str">
        <f xml:space="preserve"> InpR!E$114</f>
        <v>Cap rate (%)</v>
      </c>
      <c r="F96" s="529">
        <f xml:space="preserve"> InpR!F$114</f>
        <v>1E-3</v>
      </c>
      <c r="G96" s="523" t="str">
        <f xml:space="preserve"> InpR!G$114</f>
        <v>%</v>
      </c>
      <c r="H96" s="523">
        <f xml:space="preserve"> InpR!H$114</f>
        <v>0</v>
      </c>
      <c r="I96" s="523">
        <f xml:space="preserve"> InpR!I$114</f>
        <v>0</v>
      </c>
      <c r="J96" s="523">
        <f xml:space="preserve"> InpR!J$114</f>
        <v>0</v>
      </c>
      <c r="K96" s="523">
        <f xml:space="preserve"> InpR!K$114</f>
        <v>0</v>
      </c>
      <c r="L96" s="523">
        <f xml:space="preserve"> InpR!L$114</f>
        <v>0</v>
      </c>
      <c r="M96" s="523">
        <f xml:space="preserve"> InpR!M$114</f>
        <v>0</v>
      </c>
      <c r="N96" s="523">
        <f xml:space="preserve"> InpR!N$114</f>
        <v>0</v>
      </c>
      <c r="O96" s="523">
        <f xml:space="preserve"> InpR!O$114</f>
        <v>0</v>
      </c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</row>
    <row r="97" spans="1:16384" s="207" customFormat="1">
      <c r="A97" s="466"/>
      <c r="B97" s="464"/>
      <c r="C97" s="464"/>
      <c r="D97" s="467"/>
      <c r="E97" s="214" t="str">
        <f xml:space="preserve"> InpR!E$112</f>
        <v>Company's wholesale water allowed revenue (2017-18 FYA CPIH deflated)</v>
      </c>
      <c r="F97" s="214">
        <f xml:space="preserve"> InpR!F$112</f>
        <v>0</v>
      </c>
      <c r="G97" s="214" t="str">
        <f xml:space="preserve"> InpR!G$112</f>
        <v xml:space="preserve">£m </v>
      </c>
      <c r="H97" s="214">
        <f xml:space="preserve"> InpR!H$112</f>
        <v>0</v>
      </c>
      <c r="I97" s="214">
        <f xml:space="preserve"> InpR!I$112</f>
        <v>0</v>
      </c>
      <c r="J97" s="214">
        <f xml:space="preserve"> InpR!J$112</f>
        <v>0</v>
      </c>
      <c r="K97" s="214">
        <f xml:space="preserve"> InpR!K$112</f>
        <v>0</v>
      </c>
      <c r="L97" s="214">
        <f xml:space="preserve"> InpR!L$112</f>
        <v>0</v>
      </c>
      <c r="M97" s="214">
        <f xml:space="preserve"> InpR!M$112</f>
        <v>0</v>
      </c>
      <c r="N97" s="214">
        <f xml:space="preserve"> InpR!N$112</f>
        <v>0</v>
      </c>
      <c r="O97" s="214">
        <f xml:space="preserve"> InpR!O$112</f>
        <v>0</v>
      </c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</row>
    <row r="98" spans="1:16384" s="62" customFormat="1">
      <c r="A98" s="457"/>
      <c r="B98" s="451"/>
      <c r="C98" s="451"/>
      <c r="D98" s="458"/>
      <c r="E98" s="154" t="s">
        <v>309</v>
      </c>
      <c r="F98" s="154"/>
      <c r="G98" s="154" t="s">
        <v>100</v>
      </c>
      <c r="H98" s="154">
        <f xml:space="preserve"> SUM( J98:O98 )</f>
        <v>0</v>
      </c>
      <c r="I98" s="154"/>
      <c r="J98" s="154">
        <f xml:space="preserve"> $F96 * J97</f>
        <v>0</v>
      </c>
      <c r="K98" s="154">
        <f t="shared" ref="K98:O98" si="21" xml:space="preserve"> $F96 * K97</f>
        <v>0</v>
      </c>
      <c r="L98" s="154">
        <f t="shared" si="21"/>
        <v>0</v>
      </c>
      <c r="M98" s="154">
        <f t="shared" si="21"/>
        <v>0</v>
      </c>
      <c r="N98" s="154">
        <f t="shared" si="21"/>
        <v>0</v>
      </c>
      <c r="O98" s="154">
        <f t="shared" si="21"/>
        <v>0</v>
      </c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</row>
    <row r="99" spans="1:16384" s="62" customFormat="1">
      <c r="A99" s="457"/>
      <c r="B99" s="451"/>
      <c r="C99" s="451"/>
      <c r="D99" s="458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</row>
    <row r="100" spans="1:16384" s="62" customFormat="1">
      <c r="A100" s="457"/>
      <c r="B100" s="451"/>
      <c r="C100" s="451"/>
      <c r="D100" s="458"/>
      <c r="E100" s="154" t="str">
        <f t="shared" ref="E100:O100" si="22" xml:space="preserve"> E$94</f>
        <v>Import incentive payment before application of the cap (2017-18 FYA CPIH deflated)</v>
      </c>
      <c r="F100" s="154">
        <f t="shared" si="22"/>
        <v>0</v>
      </c>
      <c r="G100" s="154" t="str">
        <f t="shared" si="22"/>
        <v>£m</v>
      </c>
      <c r="H100" s="154">
        <f t="shared" si="22"/>
        <v>0</v>
      </c>
      <c r="I100" s="154">
        <f t="shared" si="22"/>
        <v>0</v>
      </c>
      <c r="J100" s="154">
        <f t="shared" si="22"/>
        <v>0</v>
      </c>
      <c r="K100" s="154">
        <f t="shared" si="22"/>
        <v>0</v>
      </c>
      <c r="L100" s="154">
        <f t="shared" si="22"/>
        <v>0</v>
      </c>
      <c r="M100" s="154">
        <f t="shared" si="22"/>
        <v>0</v>
      </c>
      <c r="N100" s="154">
        <f t="shared" si="22"/>
        <v>0</v>
      </c>
      <c r="O100" s="154">
        <f t="shared" si="22"/>
        <v>0</v>
      </c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165"/>
      <c r="CI100" s="165"/>
      <c r="CJ100" s="165"/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5"/>
      <c r="DA100" s="165"/>
      <c r="DB100" s="165"/>
      <c r="DC100" s="165"/>
      <c r="DD100" s="165"/>
      <c r="DE100" s="165"/>
      <c r="DF100" s="165"/>
      <c r="DG100" s="165"/>
      <c r="DH100" s="165"/>
      <c r="DI100" s="165"/>
      <c r="DJ100" s="165"/>
      <c r="DK100" s="165"/>
      <c r="DL100" s="165"/>
      <c r="DM100" s="165"/>
      <c r="DN100" s="165"/>
      <c r="DO100" s="165"/>
      <c r="DP100" s="165"/>
      <c r="DQ100" s="165"/>
      <c r="DR100" s="165"/>
      <c r="DS100" s="165"/>
      <c r="DT100" s="165"/>
      <c r="DU100" s="165"/>
      <c r="DV100" s="165"/>
      <c r="DW100" s="165"/>
      <c r="DX100" s="165"/>
      <c r="DY100" s="165"/>
      <c r="DZ100" s="165"/>
      <c r="EA100" s="165"/>
      <c r="EB100" s="165"/>
      <c r="EC100" s="165"/>
      <c r="ED100" s="165"/>
      <c r="EE100" s="165"/>
      <c r="EF100" s="165"/>
      <c r="EG100" s="165"/>
      <c r="EH100" s="165"/>
      <c r="EI100" s="165"/>
      <c r="EJ100" s="165"/>
      <c r="EK100" s="165"/>
      <c r="EL100" s="165"/>
      <c r="EM100" s="165"/>
      <c r="EN100" s="165"/>
      <c r="EO100" s="165"/>
      <c r="EP100" s="165"/>
      <c r="EQ100" s="165"/>
      <c r="ER100" s="165"/>
      <c r="ES100" s="165"/>
      <c r="ET100" s="165"/>
      <c r="EU100" s="165"/>
      <c r="EV100" s="165"/>
      <c r="EW100" s="165"/>
      <c r="EX100" s="165"/>
      <c r="EY100" s="165"/>
      <c r="EZ100" s="165"/>
      <c r="FA100" s="165"/>
      <c r="FB100" s="165"/>
      <c r="FC100" s="165"/>
      <c r="FD100" s="165"/>
      <c r="FE100" s="165"/>
      <c r="FF100" s="165"/>
      <c r="FG100" s="165"/>
      <c r="FH100" s="165"/>
      <c r="FI100" s="165"/>
      <c r="FJ100" s="165"/>
      <c r="FK100" s="165"/>
      <c r="FL100" s="165"/>
      <c r="FM100" s="165"/>
      <c r="FN100" s="165"/>
      <c r="FO100" s="165"/>
      <c r="FP100" s="165"/>
      <c r="FQ100" s="165"/>
      <c r="FR100" s="165"/>
      <c r="FS100" s="165"/>
      <c r="FT100" s="165"/>
      <c r="FU100" s="165"/>
      <c r="FV100" s="165"/>
      <c r="FW100" s="165"/>
      <c r="FX100" s="165"/>
      <c r="FY100" s="165"/>
      <c r="FZ100" s="165"/>
      <c r="GA100" s="165"/>
      <c r="GB100" s="165"/>
      <c r="GC100" s="165"/>
      <c r="GD100" s="165"/>
      <c r="GE100" s="165"/>
      <c r="GF100" s="165"/>
      <c r="GG100" s="165"/>
      <c r="GH100" s="165"/>
      <c r="GI100" s="165"/>
      <c r="GJ100" s="165"/>
      <c r="GK100" s="165"/>
      <c r="GL100" s="165"/>
      <c r="GM100" s="165"/>
      <c r="GN100" s="165"/>
      <c r="GO100" s="165"/>
      <c r="GP100" s="165"/>
      <c r="GQ100" s="165"/>
      <c r="GR100" s="165"/>
      <c r="GS100" s="165"/>
      <c r="GT100" s="165"/>
      <c r="GU100" s="165"/>
      <c r="GV100" s="165"/>
      <c r="GW100" s="165"/>
      <c r="GX100" s="165"/>
      <c r="GY100" s="165"/>
      <c r="GZ100" s="165"/>
      <c r="HA100" s="165"/>
      <c r="HB100" s="165"/>
      <c r="HC100" s="165"/>
      <c r="HD100" s="165"/>
      <c r="HE100" s="165"/>
      <c r="HF100" s="165"/>
      <c r="HG100" s="165"/>
      <c r="HH100" s="165"/>
      <c r="HI100" s="165"/>
      <c r="HJ100" s="165"/>
      <c r="HK100" s="165"/>
      <c r="HL100" s="165"/>
      <c r="HM100" s="165"/>
      <c r="HN100" s="165"/>
      <c r="HO100" s="165"/>
      <c r="HP100" s="165"/>
      <c r="HQ100" s="165"/>
      <c r="HR100" s="165"/>
      <c r="HS100" s="165"/>
      <c r="HT100" s="165"/>
      <c r="HU100" s="165"/>
      <c r="HV100" s="165"/>
      <c r="HW100" s="165"/>
      <c r="HX100" s="165"/>
      <c r="HY100" s="165"/>
      <c r="HZ100" s="165"/>
      <c r="IA100" s="165"/>
      <c r="IB100" s="165"/>
      <c r="IC100" s="165"/>
      <c r="ID100" s="165"/>
      <c r="IE100" s="165"/>
      <c r="IF100" s="165"/>
      <c r="IG100" s="165"/>
      <c r="IH100" s="165"/>
      <c r="II100" s="165"/>
      <c r="IJ100" s="165"/>
      <c r="IK100" s="165"/>
      <c r="IL100" s="165"/>
      <c r="IM100" s="165"/>
      <c r="IN100" s="165"/>
      <c r="IO100" s="165"/>
      <c r="IP100" s="165"/>
      <c r="IQ100" s="165"/>
      <c r="IR100" s="165"/>
      <c r="IS100" s="165"/>
      <c r="IT100" s="165"/>
      <c r="IU100" s="165"/>
      <c r="IV100" s="165"/>
      <c r="IW100" s="165"/>
      <c r="IX100" s="165"/>
      <c r="IY100" s="165"/>
      <c r="IZ100" s="165"/>
      <c r="JA100" s="165"/>
      <c r="JB100" s="165"/>
      <c r="JC100" s="165"/>
      <c r="JD100" s="165"/>
      <c r="JE100" s="165"/>
      <c r="JF100" s="165"/>
      <c r="JG100" s="165"/>
      <c r="JH100" s="165"/>
      <c r="JI100" s="165"/>
      <c r="JJ100" s="165"/>
      <c r="JK100" s="165"/>
      <c r="JL100" s="165"/>
      <c r="JM100" s="165"/>
      <c r="JN100" s="165"/>
      <c r="JO100" s="165"/>
      <c r="JP100" s="165"/>
      <c r="JQ100" s="165"/>
      <c r="JR100" s="165"/>
      <c r="JS100" s="165"/>
      <c r="JT100" s="165"/>
      <c r="JU100" s="165"/>
      <c r="JV100" s="165"/>
      <c r="JW100" s="165"/>
      <c r="JX100" s="165"/>
      <c r="JY100" s="165"/>
      <c r="JZ100" s="165"/>
      <c r="KA100" s="165"/>
      <c r="KB100" s="165"/>
      <c r="KC100" s="165"/>
      <c r="KD100" s="165"/>
      <c r="KE100" s="165"/>
      <c r="KF100" s="165"/>
      <c r="KG100" s="165"/>
      <c r="KH100" s="165"/>
      <c r="KI100" s="165"/>
      <c r="KJ100" s="165"/>
      <c r="KK100" s="165"/>
      <c r="KL100" s="165"/>
      <c r="KM100" s="165"/>
      <c r="KN100" s="165"/>
      <c r="KO100" s="165"/>
      <c r="KP100" s="165"/>
      <c r="KQ100" s="165"/>
      <c r="KR100" s="165"/>
      <c r="KS100" s="165"/>
      <c r="KT100" s="165"/>
      <c r="KU100" s="165"/>
      <c r="KV100" s="165"/>
      <c r="KW100" s="165"/>
      <c r="KX100" s="165"/>
      <c r="KY100" s="165"/>
      <c r="KZ100" s="165"/>
      <c r="LA100" s="165"/>
      <c r="LB100" s="165"/>
      <c r="LC100" s="165"/>
      <c r="LD100" s="165"/>
      <c r="LE100" s="165"/>
      <c r="LF100" s="165"/>
      <c r="LG100" s="165"/>
      <c r="LH100" s="165"/>
      <c r="LI100" s="165"/>
      <c r="LJ100" s="165"/>
      <c r="LK100" s="165"/>
      <c r="LL100" s="165"/>
      <c r="LM100" s="165"/>
      <c r="LN100" s="165"/>
      <c r="LO100" s="165"/>
      <c r="LP100" s="165"/>
      <c r="LQ100" s="165"/>
      <c r="LR100" s="165"/>
      <c r="LS100" s="165"/>
      <c r="LT100" s="165"/>
      <c r="LU100" s="165"/>
      <c r="LV100" s="165"/>
      <c r="LW100" s="165"/>
      <c r="LX100" s="165"/>
      <c r="LY100" s="165"/>
      <c r="LZ100" s="165"/>
      <c r="MA100" s="165"/>
      <c r="MB100" s="165"/>
      <c r="MC100" s="165"/>
      <c r="MD100" s="165"/>
      <c r="ME100" s="165"/>
      <c r="MF100" s="165"/>
      <c r="MG100" s="165"/>
      <c r="MH100" s="165"/>
      <c r="MI100" s="165"/>
      <c r="MJ100" s="165"/>
      <c r="MK100" s="165"/>
      <c r="ML100" s="165"/>
      <c r="MM100" s="165"/>
      <c r="MN100" s="165"/>
      <c r="MO100" s="165"/>
      <c r="MP100" s="165"/>
      <c r="MQ100" s="165"/>
      <c r="MR100" s="165"/>
      <c r="MS100" s="165"/>
      <c r="MT100" s="165"/>
      <c r="MU100" s="165"/>
      <c r="MV100" s="165"/>
      <c r="MW100" s="165"/>
      <c r="MX100" s="165"/>
      <c r="MY100" s="165"/>
      <c r="MZ100" s="165"/>
      <c r="NA100" s="165"/>
      <c r="NB100" s="165"/>
      <c r="NC100" s="165"/>
      <c r="ND100" s="165"/>
      <c r="NE100" s="165"/>
      <c r="NF100" s="165"/>
      <c r="NG100" s="165"/>
      <c r="NH100" s="165"/>
      <c r="NI100" s="165"/>
      <c r="NJ100" s="165"/>
      <c r="NK100" s="165"/>
      <c r="NL100" s="165"/>
      <c r="NM100" s="165"/>
      <c r="NN100" s="165"/>
      <c r="NO100" s="165"/>
      <c r="NP100" s="165"/>
      <c r="NQ100" s="165"/>
      <c r="NR100" s="165"/>
      <c r="NS100" s="165"/>
      <c r="NT100" s="165"/>
      <c r="NU100" s="165"/>
      <c r="NV100" s="165"/>
      <c r="NW100" s="165"/>
      <c r="NX100" s="165"/>
      <c r="NY100" s="165"/>
      <c r="NZ100" s="165"/>
      <c r="OA100" s="165"/>
      <c r="OB100" s="165"/>
      <c r="OC100" s="165"/>
      <c r="OD100" s="165"/>
      <c r="OE100" s="165"/>
      <c r="OF100" s="165"/>
      <c r="OG100" s="165"/>
      <c r="OH100" s="165"/>
      <c r="OI100" s="165"/>
      <c r="OJ100" s="165"/>
      <c r="OK100" s="165"/>
      <c r="OL100" s="165"/>
      <c r="OM100" s="165"/>
      <c r="ON100" s="165"/>
      <c r="OO100" s="165"/>
      <c r="OP100" s="165"/>
      <c r="OQ100" s="165"/>
      <c r="OR100" s="165"/>
      <c r="OS100" s="165"/>
      <c r="OT100" s="165"/>
      <c r="OU100" s="165"/>
      <c r="OV100" s="165"/>
      <c r="OW100" s="165"/>
      <c r="OX100" s="165"/>
      <c r="OY100" s="165"/>
      <c r="OZ100" s="165"/>
      <c r="PA100" s="165"/>
      <c r="PB100" s="165"/>
      <c r="PC100" s="165"/>
      <c r="PD100" s="165"/>
      <c r="PE100" s="165"/>
      <c r="PF100" s="165"/>
      <c r="PG100" s="165"/>
      <c r="PH100" s="165"/>
      <c r="PI100" s="165"/>
      <c r="PJ100" s="165"/>
      <c r="PK100" s="165"/>
      <c r="PL100" s="165"/>
      <c r="PM100" s="165"/>
      <c r="PN100" s="165"/>
      <c r="PO100" s="165"/>
      <c r="PP100" s="165"/>
      <c r="PQ100" s="165"/>
      <c r="PR100" s="165"/>
      <c r="PS100" s="165"/>
      <c r="PT100" s="165"/>
      <c r="PU100" s="165"/>
      <c r="PV100" s="165"/>
      <c r="PW100" s="165"/>
      <c r="PX100" s="165"/>
      <c r="PY100" s="165"/>
      <c r="PZ100" s="165"/>
      <c r="QA100" s="165"/>
      <c r="QB100" s="165"/>
      <c r="QC100" s="165"/>
      <c r="QD100" s="165"/>
      <c r="QE100" s="165"/>
      <c r="QF100" s="165"/>
      <c r="QG100" s="165"/>
      <c r="QH100" s="165"/>
      <c r="QI100" s="165"/>
      <c r="QJ100" s="165"/>
      <c r="QK100" s="165"/>
      <c r="QL100" s="165"/>
      <c r="QM100" s="165"/>
      <c r="QN100" s="165"/>
      <c r="QO100" s="165"/>
      <c r="QP100" s="165"/>
      <c r="QQ100" s="165"/>
      <c r="QR100" s="165"/>
      <c r="QS100" s="165"/>
      <c r="QT100" s="165"/>
      <c r="QU100" s="165"/>
      <c r="QV100" s="165"/>
      <c r="QW100" s="165"/>
      <c r="QX100" s="165"/>
      <c r="QY100" s="165"/>
      <c r="QZ100" s="165"/>
      <c r="RA100" s="165"/>
      <c r="RB100" s="165"/>
      <c r="RC100" s="165"/>
      <c r="RD100" s="165"/>
      <c r="RE100" s="165"/>
      <c r="RF100" s="165"/>
      <c r="RG100" s="165"/>
      <c r="RH100" s="165"/>
      <c r="RI100" s="165"/>
      <c r="RJ100" s="165"/>
      <c r="RK100" s="165"/>
      <c r="RL100" s="165"/>
      <c r="RM100" s="165"/>
      <c r="RN100" s="165"/>
      <c r="RO100" s="165"/>
      <c r="RP100" s="165"/>
      <c r="RQ100" s="165"/>
      <c r="RR100" s="165"/>
      <c r="RS100" s="165"/>
      <c r="RT100" s="165"/>
      <c r="RU100" s="165"/>
      <c r="RV100" s="165"/>
      <c r="RW100" s="165"/>
      <c r="RX100" s="165"/>
      <c r="RY100" s="165"/>
      <c r="RZ100" s="165"/>
      <c r="SA100" s="165"/>
      <c r="SB100" s="165"/>
      <c r="SC100" s="165"/>
      <c r="SD100" s="165"/>
      <c r="SE100" s="165"/>
      <c r="SF100" s="165"/>
      <c r="SG100" s="165"/>
      <c r="SH100" s="165"/>
      <c r="SI100" s="165"/>
      <c r="SJ100" s="165"/>
      <c r="SK100" s="165"/>
      <c r="SL100" s="165"/>
      <c r="SM100" s="165"/>
      <c r="SN100" s="165"/>
      <c r="SO100" s="165"/>
      <c r="SP100" s="165"/>
      <c r="SQ100" s="165"/>
      <c r="SR100" s="165"/>
      <c r="SS100" s="165"/>
      <c r="ST100" s="165"/>
      <c r="SU100" s="165"/>
      <c r="SV100" s="165"/>
      <c r="SW100" s="165"/>
      <c r="SX100" s="165"/>
      <c r="SY100" s="165"/>
      <c r="SZ100" s="165"/>
      <c r="TA100" s="165"/>
      <c r="TB100" s="165"/>
      <c r="TC100" s="165"/>
      <c r="TD100" s="165"/>
      <c r="TE100" s="165"/>
      <c r="TF100" s="165"/>
      <c r="TG100" s="165"/>
      <c r="TH100" s="165"/>
      <c r="TI100" s="165"/>
      <c r="TJ100" s="165"/>
      <c r="TK100" s="165"/>
      <c r="TL100" s="165"/>
      <c r="TM100" s="165"/>
      <c r="TN100" s="165"/>
      <c r="TO100" s="165"/>
      <c r="TP100" s="165"/>
      <c r="TQ100" s="165"/>
      <c r="TR100" s="165"/>
      <c r="TS100" s="165"/>
      <c r="TT100" s="165"/>
      <c r="TU100" s="165"/>
      <c r="TV100" s="165"/>
      <c r="TW100" s="165"/>
      <c r="TX100" s="165"/>
      <c r="TY100" s="165"/>
      <c r="TZ100" s="165"/>
      <c r="UA100" s="165"/>
      <c r="UB100" s="165"/>
      <c r="UC100" s="165"/>
      <c r="UD100" s="165"/>
      <c r="UE100" s="165"/>
      <c r="UF100" s="165"/>
      <c r="UG100" s="165"/>
      <c r="UH100" s="165"/>
      <c r="UI100" s="165"/>
      <c r="UJ100" s="165"/>
      <c r="UK100" s="165"/>
      <c r="UL100" s="165"/>
      <c r="UM100" s="165"/>
      <c r="UN100" s="165"/>
      <c r="UO100" s="165"/>
      <c r="UP100" s="165"/>
      <c r="UQ100" s="165"/>
      <c r="UR100" s="165"/>
      <c r="US100" s="165"/>
      <c r="UT100" s="165"/>
      <c r="UU100" s="165"/>
      <c r="UV100" s="165"/>
      <c r="UW100" s="165"/>
      <c r="UX100" s="165"/>
      <c r="UY100" s="165"/>
      <c r="UZ100" s="165"/>
      <c r="VA100" s="165"/>
      <c r="VB100" s="165"/>
      <c r="VC100" s="165"/>
      <c r="VD100" s="165"/>
      <c r="VE100" s="165"/>
      <c r="VF100" s="165"/>
      <c r="VG100" s="165"/>
      <c r="VH100" s="165"/>
      <c r="VI100" s="165"/>
      <c r="VJ100" s="165"/>
      <c r="VK100" s="165"/>
      <c r="VL100" s="165"/>
      <c r="VM100" s="165"/>
      <c r="VN100" s="165"/>
      <c r="VO100" s="165"/>
      <c r="VP100" s="165"/>
      <c r="VQ100" s="165"/>
      <c r="VR100" s="165"/>
      <c r="VS100" s="165"/>
      <c r="VT100" s="165"/>
      <c r="VU100" s="165"/>
      <c r="VV100" s="165"/>
      <c r="VW100" s="165"/>
      <c r="VX100" s="165"/>
      <c r="VY100" s="165"/>
      <c r="VZ100" s="165"/>
      <c r="WA100" s="165"/>
      <c r="WB100" s="165"/>
      <c r="WC100" s="165"/>
      <c r="WD100" s="165"/>
      <c r="WE100" s="165"/>
      <c r="WF100" s="165"/>
      <c r="WG100" s="165"/>
      <c r="WH100" s="165"/>
      <c r="WI100" s="165"/>
      <c r="WJ100" s="165"/>
      <c r="WK100" s="165"/>
      <c r="WL100" s="165"/>
      <c r="WM100" s="165"/>
      <c r="WN100" s="165"/>
      <c r="WO100" s="165"/>
      <c r="WP100" s="165"/>
      <c r="WQ100" s="165"/>
      <c r="WR100" s="165"/>
      <c r="WS100" s="165"/>
      <c r="WT100" s="165"/>
      <c r="WU100" s="165"/>
      <c r="WV100" s="165"/>
      <c r="WW100" s="165"/>
      <c r="WX100" s="165"/>
      <c r="WY100" s="165"/>
      <c r="WZ100" s="165"/>
      <c r="XA100" s="165"/>
      <c r="XB100" s="165"/>
      <c r="XC100" s="165"/>
      <c r="XD100" s="165"/>
      <c r="XE100" s="165"/>
      <c r="XF100" s="165"/>
      <c r="XG100" s="165"/>
      <c r="XH100" s="165"/>
      <c r="XI100" s="165"/>
      <c r="XJ100" s="165"/>
      <c r="XK100" s="165"/>
      <c r="XL100" s="165"/>
      <c r="XM100" s="165"/>
      <c r="XN100" s="165"/>
      <c r="XO100" s="165"/>
      <c r="XP100" s="165"/>
      <c r="XQ100" s="165"/>
      <c r="XR100" s="165"/>
      <c r="XS100" s="165"/>
      <c r="XT100" s="165"/>
      <c r="XU100" s="165"/>
      <c r="XV100" s="165"/>
      <c r="XW100" s="165"/>
      <c r="XX100" s="165"/>
      <c r="XY100" s="165"/>
      <c r="XZ100" s="165"/>
      <c r="YA100" s="165"/>
      <c r="YB100" s="165"/>
      <c r="YC100" s="165"/>
      <c r="YD100" s="165"/>
      <c r="YE100" s="165"/>
      <c r="YF100" s="165"/>
      <c r="YG100" s="165"/>
      <c r="YH100" s="165"/>
      <c r="YI100" s="165"/>
      <c r="YJ100" s="165"/>
      <c r="YK100" s="165"/>
      <c r="YL100" s="165"/>
      <c r="YM100" s="165"/>
      <c r="YN100" s="165"/>
      <c r="YO100" s="165"/>
      <c r="YP100" s="165"/>
      <c r="YQ100" s="165"/>
      <c r="YR100" s="165"/>
      <c r="YS100" s="165"/>
      <c r="YT100" s="165"/>
      <c r="YU100" s="165"/>
      <c r="YV100" s="165"/>
      <c r="YW100" s="165"/>
      <c r="YX100" s="165"/>
      <c r="YY100" s="165"/>
      <c r="YZ100" s="165"/>
      <c r="ZA100" s="165"/>
      <c r="ZB100" s="165"/>
      <c r="ZC100" s="165"/>
      <c r="ZD100" s="165"/>
      <c r="ZE100" s="165"/>
      <c r="ZF100" s="165"/>
      <c r="ZG100" s="165"/>
      <c r="ZH100" s="165"/>
      <c r="ZI100" s="165"/>
      <c r="ZJ100" s="165"/>
      <c r="ZK100" s="165"/>
      <c r="ZL100" s="165"/>
      <c r="ZM100" s="165"/>
      <c r="ZN100" s="165"/>
      <c r="ZO100" s="165"/>
      <c r="ZP100" s="165"/>
      <c r="ZQ100" s="165"/>
      <c r="ZR100" s="165"/>
      <c r="ZS100" s="165"/>
      <c r="ZT100" s="165"/>
      <c r="ZU100" s="165"/>
      <c r="ZV100" s="165"/>
      <c r="ZW100" s="165"/>
      <c r="ZX100" s="165"/>
      <c r="ZY100" s="165"/>
      <c r="ZZ100" s="165"/>
      <c r="AAA100" s="165"/>
      <c r="AAB100" s="165"/>
      <c r="AAC100" s="165"/>
      <c r="AAD100" s="165"/>
      <c r="AAE100" s="165"/>
      <c r="AAF100" s="165"/>
      <c r="AAG100" s="165"/>
      <c r="AAH100" s="165"/>
      <c r="AAI100" s="165"/>
      <c r="AAJ100" s="165"/>
      <c r="AAK100" s="165"/>
      <c r="AAL100" s="165"/>
      <c r="AAM100" s="165"/>
      <c r="AAN100" s="165"/>
      <c r="AAO100" s="165"/>
      <c r="AAP100" s="165"/>
      <c r="AAQ100" s="165"/>
      <c r="AAR100" s="165"/>
      <c r="AAS100" s="165"/>
      <c r="AAT100" s="165"/>
      <c r="AAU100" s="165"/>
      <c r="AAV100" s="165"/>
      <c r="AAW100" s="165"/>
      <c r="AAX100" s="165"/>
      <c r="AAY100" s="165"/>
      <c r="AAZ100" s="165"/>
      <c r="ABA100" s="165"/>
      <c r="ABB100" s="165"/>
      <c r="ABC100" s="165"/>
      <c r="ABD100" s="165"/>
      <c r="ABE100" s="165"/>
      <c r="ABF100" s="165"/>
      <c r="ABG100" s="165"/>
      <c r="ABH100" s="165"/>
      <c r="ABI100" s="165"/>
      <c r="ABJ100" s="165"/>
      <c r="ABK100" s="165"/>
      <c r="ABL100" s="165"/>
      <c r="ABM100" s="165"/>
      <c r="ABN100" s="165"/>
      <c r="ABO100" s="165"/>
      <c r="ABP100" s="165"/>
      <c r="ABQ100" s="165"/>
      <c r="ABR100" s="165"/>
      <c r="ABS100" s="165"/>
      <c r="ABT100" s="165"/>
      <c r="ABU100" s="165"/>
      <c r="ABV100" s="165"/>
      <c r="ABW100" s="165"/>
      <c r="ABX100" s="165"/>
      <c r="ABY100" s="165"/>
      <c r="ABZ100" s="165"/>
      <c r="ACA100" s="165"/>
      <c r="ACB100" s="165"/>
      <c r="ACC100" s="165"/>
      <c r="ACD100" s="165"/>
      <c r="ACE100" s="165"/>
      <c r="ACF100" s="165"/>
      <c r="ACG100" s="165"/>
      <c r="ACH100" s="165"/>
      <c r="ACI100" s="165"/>
      <c r="ACJ100" s="165"/>
      <c r="ACK100" s="165"/>
      <c r="ACL100" s="165"/>
      <c r="ACM100" s="165"/>
      <c r="ACN100" s="165"/>
      <c r="ACO100" s="165"/>
      <c r="ACP100" s="165"/>
      <c r="ACQ100" s="165"/>
      <c r="ACR100" s="165"/>
      <c r="ACS100" s="165"/>
      <c r="ACT100" s="165"/>
      <c r="ACU100" s="165"/>
      <c r="ACV100" s="165"/>
      <c r="ACW100" s="165"/>
      <c r="ACX100" s="165"/>
      <c r="ACY100" s="165"/>
      <c r="ACZ100" s="165"/>
      <c r="ADA100" s="165"/>
      <c r="ADB100" s="165"/>
      <c r="ADC100" s="165"/>
      <c r="ADD100" s="165"/>
      <c r="ADE100" s="165"/>
      <c r="ADF100" s="165"/>
      <c r="ADG100" s="165"/>
      <c r="ADH100" s="165"/>
      <c r="ADI100" s="165"/>
      <c r="ADJ100" s="165"/>
      <c r="ADK100" s="165"/>
      <c r="ADL100" s="165"/>
      <c r="ADM100" s="165"/>
      <c r="ADN100" s="165"/>
      <c r="ADO100" s="165"/>
      <c r="ADP100" s="165"/>
      <c r="ADQ100" s="165"/>
      <c r="ADR100" s="165"/>
      <c r="ADS100" s="165"/>
      <c r="ADT100" s="165"/>
      <c r="ADU100" s="165"/>
      <c r="ADV100" s="165"/>
      <c r="ADW100" s="165"/>
      <c r="ADX100" s="165"/>
      <c r="ADY100" s="165"/>
      <c r="ADZ100" s="165"/>
      <c r="AEA100" s="165"/>
      <c r="AEB100" s="165"/>
      <c r="AEC100" s="165"/>
      <c r="AED100" s="165"/>
      <c r="AEE100" s="165"/>
      <c r="AEF100" s="165"/>
      <c r="AEG100" s="165"/>
      <c r="AEH100" s="165"/>
      <c r="AEI100" s="165"/>
      <c r="AEJ100" s="165"/>
      <c r="AEK100" s="165"/>
      <c r="AEL100" s="165"/>
      <c r="AEM100" s="165"/>
      <c r="AEN100" s="165"/>
      <c r="AEO100" s="165"/>
      <c r="AEP100" s="165"/>
      <c r="AEQ100" s="165"/>
      <c r="AER100" s="165"/>
      <c r="AES100" s="165"/>
      <c r="AET100" s="165"/>
      <c r="AEU100" s="165"/>
      <c r="AEV100" s="165"/>
      <c r="AEW100" s="165"/>
      <c r="AEX100" s="165"/>
      <c r="AEY100" s="165"/>
      <c r="AEZ100" s="165"/>
      <c r="AFA100" s="165"/>
      <c r="AFB100" s="165"/>
      <c r="AFC100" s="165"/>
      <c r="AFD100" s="165"/>
      <c r="AFE100" s="165"/>
      <c r="AFF100" s="165"/>
      <c r="AFG100" s="165"/>
      <c r="AFH100" s="165"/>
      <c r="AFI100" s="165"/>
      <c r="AFJ100" s="165"/>
      <c r="AFK100" s="165"/>
      <c r="AFL100" s="165"/>
      <c r="AFM100" s="165"/>
      <c r="AFN100" s="165"/>
      <c r="AFO100" s="165"/>
      <c r="AFP100" s="165"/>
      <c r="AFQ100" s="165"/>
      <c r="AFR100" s="165"/>
      <c r="AFS100" s="165"/>
      <c r="AFT100" s="165"/>
      <c r="AFU100" s="165"/>
      <c r="AFV100" s="165"/>
      <c r="AFW100" s="165"/>
      <c r="AFX100" s="165"/>
      <c r="AFY100" s="165"/>
      <c r="AFZ100" s="165"/>
      <c r="AGA100" s="165"/>
      <c r="AGB100" s="165"/>
      <c r="AGC100" s="165"/>
      <c r="AGD100" s="165"/>
      <c r="AGE100" s="165"/>
      <c r="AGF100" s="165"/>
      <c r="AGG100" s="165"/>
      <c r="AGH100" s="165"/>
      <c r="AGI100" s="165"/>
      <c r="AGJ100" s="165"/>
      <c r="AGK100" s="165"/>
      <c r="AGL100" s="165"/>
      <c r="AGM100" s="165"/>
      <c r="AGN100" s="165"/>
      <c r="AGO100" s="165"/>
      <c r="AGP100" s="165"/>
      <c r="AGQ100" s="165"/>
      <c r="AGR100" s="165"/>
      <c r="AGS100" s="165"/>
      <c r="AGT100" s="165"/>
      <c r="AGU100" s="165"/>
      <c r="AGV100" s="165"/>
      <c r="AGW100" s="165"/>
      <c r="AGX100" s="165"/>
      <c r="AGY100" s="165"/>
      <c r="AGZ100" s="165"/>
      <c r="AHA100" s="165"/>
      <c r="AHB100" s="165"/>
      <c r="AHC100" s="165"/>
      <c r="AHD100" s="165"/>
      <c r="AHE100" s="165"/>
      <c r="AHF100" s="165"/>
      <c r="AHG100" s="165"/>
      <c r="AHH100" s="165"/>
      <c r="AHI100" s="165"/>
      <c r="AHJ100" s="165"/>
      <c r="AHK100" s="165"/>
      <c r="AHL100" s="165"/>
      <c r="AHM100" s="165"/>
      <c r="AHN100" s="165"/>
      <c r="AHO100" s="165"/>
      <c r="AHP100" s="165"/>
      <c r="AHQ100" s="165"/>
      <c r="AHR100" s="165"/>
      <c r="AHS100" s="165"/>
      <c r="AHT100" s="165"/>
      <c r="AHU100" s="165"/>
      <c r="AHV100" s="165"/>
      <c r="AHW100" s="165"/>
      <c r="AHX100" s="165"/>
      <c r="AHY100" s="165"/>
      <c r="AHZ100" s="165"/>
      <c r="AIA100" s="165"/>
      <c r="AIB100" s="165"/>
      <c r="AIC100" s="165"/>
      <c r="AID100" s="165"/>
      <c r="AIE100" s="165"/>
      <c r="AIF100" s="165"/>
      <c r="AIG100" s="165"/>
      <c r="AIH100" s="165"/>
      <c r="AII100" s="165"/>
      <c r="AIJ100" s="165"/>
      <c r="AIK100" s="165"/>
      <c r="AIL100" s="165"/>
      <c r="AIM100" s="165"/>
      <c r="AIN100" s="165"/>
      <c r="AIO100" s="165"/>
      <c r="AIP100" s="165"/>
      <c r="AIQ100" s="165"/>
      <c r="AIR100" s="165"/>
      <c r="AIS100" s="165"/>
      <c r="AIT100" s="165"/>
      <c r="AIU100" s="165"/>
      <c r="AIV100" s="165"/>
      <c r="AIW100" s="165"/>
      <c r="AIX100" s="165"/>
      <c r="AIY100" s="165"/>
      <c r="AIZ100" s="165"/>
      <c r="AJA100" s="165"/>
      <c r="AJB100" s="165"/>
      <c r="AJC100" s="165"/>
      <c r="AJD100" s="165"/>
      <c r="AJE100" s="165"/>
      <c r="AJF100" s="165"/>
      <c r="AJG100" s="165"/>
      <c r="AJH100" s="165"/>
      <c r="AJI100" s="165"/>
      <c r="AJJ100" s="165"/>
      <c r="AJK100" s="165"/>
      <c r="AJL100" s="165"/>
      <c r="AJM100" s="165"/>
      <c r="AJN100" s="165"/>
      <c r="AJO100" s="165"/>
      <c r="AJP100" s="165"/>
      <c r="AJQ100" s="165"/>
      <c r="AJR100" s="165"/>
      <c r="AJS100" s="165"/>
      <c r="AJT100" s="165"/>
      <c r="AJU100" s="165"/>
      <c r="AJV100" s="165"/>
      <c r="AJW100" s="165"/>
      <c r="AJX100" s="165"/>
      <c r="AJY100" s="165"/>
      <c r="AJZ100" s="165"/>
      <c r="AKA100" s="165"/>
      <c r="AKB100" s="165"/>
      <c r="AKC100" s="165"/>
      <c r="AKD100" s="165"/>
      <c r="AKE100" s="165"/>
      <c r="AKF100" s="165"/>
      <c r="AKG100" s="165"/>
      <c r="AKH100" s="165"/>
      <c r="AKI100" s="165"/>
      <c r="AKJ100" s="165"/>
      <c r="AKK100" s="165"/>
      <c r="AKL100" s="165"/>
      <c r="AKM100" s="165"/>
      <c r="AKN100" s="165"/>
      <c r="AKO100" s="165"/>
      <c r="AKP100" s="165"/>
      <c r="AKQ100" s="165"/>
      <c r="AKR100" s="165"/>
      <c r="AKS100" s="165"/>
      <c r="AKT100" s="165"/>
      <c r="AKU100" s="165"/>
      <c r="AKV100" s="165"/>
      <c r="AKW100" s="165"/>
      <c r="AKX100" s="165"/>
      <c r="AKY100" s="165"/>
      <c r="AKZ100" s="165"/>
      <c r="ALA100" s="165"/>
      <c r="ALB100" s="165"/>
      <c r="ALC100" s="165"/>
      <c r="ALD100" s="165"/>
      <c r="ALE100" s="165"/>
      <c r="ALF100" s="165"/>
      <c r="ALG100" s="165"/>
      <c r="ALH100" s="165"/>
      <c r="ALI100" s="165"/>
      <c r="ALJ100" s="165"/>
      <c r="ALK100" s="165"/>
      <c r="ALL100" s="165"/>
      <c r="ALM100" s="165"/>
      <c r="ALN100" s="165"/>
      <c r="ALO100" s="165"/>
      <c r="ALP100" s="165"/>
      <c r="ALQ100" s="165"/>
      <c r="ALR100" s="165"/>
      <c r="ALS100" s="165"/>
      <c r="ALT100" s="165"/>
      <c r="ALU100" s="165"/>
      <c r="ALV100" s="165"/>
      <c r="ALW100" s="165"/>
      <c r="ALX100" s="165"/>
      <c r="ALY100" s="165"/>
      <c r="ALZ100" s="165"/>
      <c r="AMA100" s="165"/>
      <c r="AMB100" s="165"/>
      <c r="AMC100" s="165"/>
      <c r="AMD100" s="165"/>
      <c r="AME100" s="165"/>
      <c r="AMF100" s="165"/>
      <c r="AMG100" s="165"/>
      <c r="AMH100" s="165"/>
      <c r="AMI100" s="165"/>
      <c r="AMJ100" s="165"/>
      <c r="AMK100" s="165"/>
      <c r="AML100" s="165"/>
      <c r="AMM100" s="165"/>
      <c r="AMN100" s="165"/>
      <c r="AMO100" s="165"/>
      <c r="AMP100" s="165"/>
      <c r="AMQ100" s="165"/>
      <c r="AMR100" s="165"/>
      <c r="AMS100" s="165"/>
      <c r="AMT100" s="165"/>
      <c r="AMU100" s="165"/>
      <c r="AMV100" s="165"/>
      <c r="AMW100" s="165"/>
      <c r="AMX100" s="165"/>
      <c r="AMY100" s="165"/>
      <c r="AMZ100" s="165"/>
      <c r="ANA100" s="165"/>
      <c r="ANB100" s="165"/>
      <c r="ANC100" s="165"/>
      <c r="AND100" s="165"/>
      <c r="ANE100" s="165"/>
      <c r="ANF100" s="165"/>
      <c r="ANG100" s="165"/>
      <c r="ANH100" s="165"/>
      <c r="ANI100" s="165"/>
      <c r="ANJ100" s="165"/>
      <c r="ANK100" s="165"/>
      <c r="ANL100" s="165"/>
      <c r="ANM100" s="165"/>
      <c r="ANN100" s="165"/>
      <c r="ANO100" s="165"/>
      <c r="ANP100" s="165"/>
      <c r="ANQ100" s="165"/>
      <c r="ANR100" s="165"/>
      <c r="ANS100" s="165"/>
      <c r="ANT100" s="165"/>
      <c r="ANU100" s="165"/>
      <c r="ANV100" s="165"/>
      <c r="ANW100" s="165"/>
      <c r="ANX100" s="165"/>
      <c r="ANY100" s="165"/>
      <c r="ANZ100" s="165"/>
      <c r="AOA100" s="165"/>
      <c r="AOB100" s="165"/>
      <c r="AOC100" s="165"/>
      <c r="AOD100" s="165"/>
      <c r="AOE100" s="165"/>
      <c r="AOF100" s="165"/>
      <c r="AOG100" s="165"/>
      <c r="AOH100" s="165"/>
      <c r="AOI100" s="165"/>
      <c r="AOJ100" s="165"/>
      <c r="AOK100" s="165"/>
      <c r="AOL100" s="165"/>
      <c r="AOM100" s="165"/>
      <c r="AON100" s="165"/>
      <c r="AOO100" s="165"/>
      <c r="AOP100" s="165"/>
      <c r="AOQ100" s="165"/>
      <c r="AOR100" s="165"/>
      <c r="AOS100" s="165"/>
      <c r="AOT100" s="165"/>
      <c r="AOU100" s="165"/>
      <c r="AOV100" s="165"/>
      <c r="AOW100" s="165"/>
      <c r="AOX100" s="165"/>
      <c r="AOY100" s="165"/>
      <c r="AOZ100" s="165"/>
      <c r="APA100" s="165"/>
      <c r="APB100" s="165"/>
      <c r="APC100" s="165"/>
      <c r="APD100" s="165"/>
      <c r="APE100" s="165"/>
      <c r="APF100" s="165"/>
      <c r="APG100" s="165"/>
      <c r="APH100" s="165"/>
      <c r="API100" s="165"/>
      <c r="APJ100" s="165"/>
      <c r="APK100" s="165"/>
      <c r="APL100" s="165"/>
      <c r="APM100" s="165"/>
      <c r="APN100" s="165"/>
      <c r="APO100" s="165"/>
      <c r="APP100" s="165"/>
      <c r="APQ100" s="165"/>
      <c r="APR100" s="165"/>
      <c r="APS100" s="165"/>
      <c r="APT100" s="165"/>
      <c r="APU100" s="165"/>
      <c r="APV100" s="165"/>
      <c r="APW100" s="165"/>
      <c r="APX100" s="165"/>
      <c r="APY100" s="165"/>
      <c r="APZ100" s="165"/>
      <c r="AQA100" s="165"/>
      <c r="AQB100" s="165"/>
      <c r="AQC100" s="165"/>
      <c r="AQD100" s="165"/>
      <c r="AQE100" s="165"/>
      <c r="AQF100" s="165"/>
      <c r="AQG100" s="165"/>
      <c r="AQH100" s="165"/>
      <c r="AQI100" s="165"/>
      <c r="AQJ100" s="165"/>
      <c r="AQK100" s="165"/>
      <c r="AQL100" s="165"/>
      <c r="AQM100" s="165"/>
      <c r="AQN100" s="165"/>
      <c r="AQO100" s="165"/>
      <c r="AQP100" s="165"/>
      <c r="AQQ100" s="165"/>
      <c r="AQR100" s="165"/>
      <c r="AQS100" s="165"/>
      <c r="AQT100" s="165"/>
      <c r="AQU100" s="165"/>
      <c r="AQV100" s="165"/>
      <c r="AQW100" s="165"/>
      <c r="AQX100" s="165"/>
      <c r="AQY100" s="165"/>
      <c r="AQZ100" s="165"/>
      <c r="ARA100" s="165"/>
      <c r="ARB100" s="165"/>
      <c r="ARC100" s="165"/>
      <c r="ARD100" s="165"/>
      <c r="ARE100" s="165"/>
      <c r="ARF100" s="165"/>
      <c r="ARG100" s="165"/>
      <c r="ARH100" s="165"/>
      <c r="ARI100" s="165"/>
      <c r="ARJ100" s="165"/>
      <c r="ARK100" s="165"/>
      <c r="ARL100" s="165"/>
      <c r="ARM100" s="165"/>
      <c r="ARN100" s="165"/>
      <c r="ARO100" s="165"/>
      <c r="ARP100" s="165"/>
      <c r="ARQ100" s="165"/>
      <c r="ARR100" s="165"/>
      <c r="ARS100" s="165"/>
      <c r="ART100" s="165"/>
      <c r="ARU100" s="165"/>
      <c r="ARV100" s="165"/>
      <c r="ARW100" s="165"/>
      <c r="ARX100" s="165"/>
      <c r="ARY100" s="165"/>
      <c r="ARZ100" s="165"/>
      <c r="ASA100" s="165"/>
      <c r="ASB100" s="165"/>
      <c r="ASC100" s="165"/>
      <c r="ASD100" s="165"/>
      <c r="ASE100" s="165"/>
      <c r="ASF100" s="165"/>
      <c r="ASG100" s="165"/>
      <c r="ASH100" s="165"/>
      <c r="ASI100" s="165"/>
      <c r="ASJ100" s="165"/>
      <c r="ASK100" s="165"/>
      <c r="ASL100" s="165"/>
      <c r="ASM100" s="165"/>
      <c r="ASN100" s="165"/>
      <c r="ASO100" s="165"/>
      <c r="ASP100" s="165"/>
      <c r="ASQ100" s="165"/>
      <c r="ASR100" s="165"/>
      <c r="ASS100" s="165"/>
      <c r="AST100" s="165"/>
      <c r="ASU100" s="165"/>
      <c r="ASV100" s="165"/>
      <c r="ASW100" s="165"/>
      <c r="ASX100" s="165"/>
      <c r="ASY100" s="165"/>
      <c r="ASZ100" s="165"/>
      <c r="ATA100" s="165"/>
      <c r="ATB100" s="165"/>
      <c r="ATC100" s="165"/>
      <c r="ATD100" s="165"/>
      <c r="ATE100" s="165"/>
      <c r="ATF100" s="165"/>
      <c r="ATG100" s="165"/>
      <c r="ATH100" s="165"/>
      <c r="ATI100" s="165"/>
      <c r="ATJ100" s="165"/>
      <c r="ATK100" s="165"/>
      <c r="ATL100" s="165"/>
      <c r="ATM100" s="165"/>
      <c r="ATN100" s="165"/>
      <c r="ATO100" s="165"/>
      <c r="ATP100" s="165"/>
      <c r="ATQ100" s="165"/>
      <c r="ATR100" s="165"/>
      <c r="ATS100" s="165"/>
      <c r="ATT100" s="165"/>
      <c r="ATU100" s="165"/>
      <c r="ATV100" s="165"/>
      <c r="ATW100" s="165"/>
      <c r="ATX100" s="165"/>
      <c r="ATY100" s="165"/>
      <c r="ATZ100" s="165"/>
      <c r="AUA100" s="165"/>
      <c r="AUB100" s="165"/>
      <c r="AUC100" s="165"/>
      <c r="AUD100" s="165"/>
      <c r="AUE100" s="165"/>
      <c r="AUF100" s="165"/>
      <c r="AUG100" s="165"/>
      <c r="AUH100" s="165"/>
      <c r="AUI100" s="165"/>
      <c r="AUJ100" s="165"/>
      <c r="AUK100" s="165"/>
      <c r="AUL100" s="165"/>
      <c r="AUM100" s="165"/>
      <c r="AUN100" s="165"/>
      <c r="AUO100" s="165"/>
      <c r="AUP100" s="165"/>
      <c r="AUQ100" s="165"/>
      <c r="AUR100" s="165"/>
      <c r="AUS100" s="165"/>
      <c r="AUT100" s="165"/>
      <c r="AUU100" s="165"/>
      <c r="AUV100" s="165"/>
      <c r="AUW100" s="165"/>
      <c r="AUX100" s="165"/>
      <c r="AUY100" s="165"/>
      <c r="AUZ100" s="165"/>
      <c r="AVA100" s="165"/>
      <c r="AVB100" s="165"/>
      <c r="AVC100" s="165"/>
      <c r="AVD100" s="165"/>
      <c r="AVE100" s="165"/>
      <c r="AVF100" s="165"/>
      <c r="AVG100" s="165"/>
      <c r="AVH100" s="165"/>
      <c r="AVI100" s="165"/>
      <c r="AVJ100" s="165"/>
      <c r="AVK100" s="165"/>
      <c r="AVL100" s="165"/>
      <c r="AVM100" s="165"/>
      <c r="AVN100" s="165"/>
      <c r="AVO100" s="165"/>
      <c r="AVP100" s="165"/>
      <c r="AVQ100" s="165"/>
      <c r="AVR100" s="165"/>
      <c r="AVS100" s="165"/>
      <c r="AVT100" s="165"/>
      <c r="AVU100" s="165"/>
      <c r="AVV100" s="165"/>
      <c r="AVW100" s="165"/>
      <c r="AVX100" s="165"/>
      <c r="AVY100" s="165"/>
      <c r="AVZ100" s="165"/>
      <c r="AWA100" s="165"/>
      <c r="AWB100" s="165"/>
      <c r="AWC100" s="165"/>
      <c r="AWD100" s="165"/>
      <c r="AWE100" s="165"/>
      <c r="AWF100" s="165"/>
      <c r="AWG100" s="165"/>
      <c r="AWH100" s="165"/>
      <c r="AWI100" s="165"/>
      <c r="AWJ100" s="165"/>
      <c r="AWK100" s="165"/>
      <c r="AWL100" s="165"/>
      <c r="AWM100" s="165"/>
      <c r="AWN100" s="165"/>
      <c r="AWO100" s="165"/>
      <c r="AWP100" s="165"/>
      <c r="AWQ100" s="165"/>
      <c r="AWR100" s="165"/>
      <c r="AWS100" s="165"/>
      <c r="AWT100" s="165"/>
      <c r="AWU100" s="165"/>
      <c r="AWV100" s="165"/>
      <c r="AWW100" s="165"/>
      <c r="AWX100" s="165"/>
      <c r="AWY100" s="165"/>
      <c r="AWZ100" s="165"/>
      <c r="AXA100" s="165"/>
      <c r="AXB100" s="165"/>
      <c r="AXC100" s="165"/>
      <c r="AXD100" s="165"/>
      <c r="AXE100" s="165"/>
      <c r="AXF100" s="165"/>
      <c r="AXG100" s="165"/>
      <c r="AXH100" s="165"/>
      <c r="AXI100" s="165"/>
      <c r="AXJ100" s="165"/>
      <c r="AXK100" s="165"/>
      <c r="AXL100" s="165"/>
      <c r="AXM100" s="165"/>
      <c r="AXN100" s="165"/>
      <c r="AXO100" s="165"/>
      <c r="AXP100" s="165"/>
      <c r="AXQ100" s="165"/>
      <c r="AXR100" s="165"/>
      <c r="AXS100" s="165"/>
      <c r="AXT100" s="165"/>
      <c r="AXU100" s="165"/>
      <c r="AXV100" s="165"/>
      <c r="AXW100" s="165"/>
      <c r="AXX100" s="165"/>
      <c r="AXY100" s="165"/>
      <c r="AXZ100" s="165"/>
      <c r="AYA100" s="165"/>
      <c r="AYB100" s="165"/>
      <c r="AYC100" s="165"/>
      <c r="AYD100" s="165"/>
      <c r="AYE100" s="165"/>
      <c r="AYF100" s="165"/>
      <c r="AYG100" s="165"/>
      <c r="AYH100" s="165"/>
      <c r="AYI100" s="165"/>
      <c r="AYJ100" s="165"/>
      <c r="AYK100" s="165"/>
      <c r="AYL100" s="165"/>
      <c r="AYM100" s="165"/>
      <c r="AYN100" s="165"/>
      <c r="AYO100" s="165"/>
      <c r="AYP100" s="165"/>
      <c r="AYQ100" s="165"/>
      <c r="AYR100" s="165"/>
      <c r="AYS100" s="165"/>
      <c r="AYT100" s="165"/>
      <c r="AYU100" s="165"/>
      <c r="AYV100" s="165"/>
      <c r="AYW100" s="165"/>
      <c r="AYX100" s="165"/>
      <c r="AYY100" s="165"/>
      <c r="AYZ100" s="165"/>
      <c r="AZA100" s="165"/>
      <c r="AZB100" s="165"/>
      <c r="AZC100" s="165"/>
      <c r="AZD100" s="165"/>
      <c r="AZE100" s="165"/>
      <c r="AZF100" s="165"/>
      <c r="AZG100" s="165"/>
      <c r="AZH100" s="165"/>
      <c r="AZI100" s="165"/>
      <c r="AZJ100" s="165"/>
      <c r="AZK100" s="165"/>
      <c r="AZL100" s="165"/>
      <c r="AZM100" s="165"/>
      <c r="AZN100" s="165"/>
      <c r="AZO100" s="165"/>
      <c r="AZP100" s="165"/>
      <c r="AZQ100" s="165"/>
      <c r="AZR100" s="165"/>
      <c r="AZS100" s="165"/>
      <c r="AZT100" s="165"/>
      <c r="AZU100" s="165"/>
      <c r="AZV100" s="165"/>
      <c r="AZW100" s="165"/>
      <c r="AZX100" s="165"/>
      <c r="AZY100" s="165"/>
      <c r="AZZ100" s="165"/>
      <c r="BAA100" s="165"/>
      <c r="BAB100" s="165"/>
      <c r="BAC100" s="165"/>
      <c r="BAD100" s="165"/>
      <c r="BAE100" s="165"/>
      <c r="BAF100" s="165"/>
      <c r="BAG100" s="165"/>
      <c r="BAH100" s="165"/>
      <c r="BAI100" s="165"/>
      <c r="BAJ100" s="165"/>
      <c r="BAK100" s="165"/>
      <c r="BAL100" s="165"/>
      <c r="BAM100" s="165"/>
      <c r="BAN100" s="165"/>
      <c r="BAO100" s="165"/>
      <c r="BAP100" s="165"/>
      <c r="BAQ100" s="165"/>
      <c r="BAR100" s="165"/>
      <c r="BAS100" s="165"/>
      <c r="BAT100" s="165"/>
      <c r="BAU100" s="165"/>
      <c r="BAV100" s="165"/>
      <c r="BAW100" s="165"/>
      <c r="BAX100" s="165"/>
      <c r="BAY100" s="165"/>
      <c r="BAZ100" s="165"/>
      <c r="BBA100" s="165"/>
      <c r="BBB100" s="165"/>
      <c r="BBC100" s="165"/>
      <c r="BBD100" s="165"/>
      <c r="BBE100" s="165"/>
      <c r="BBF100" s="165"/>
      <c r="BBG100" s="165"/>
      <c r="BBH100" s="165"/>
      <c r="BBI100" s="165"/>
      <c r="BBJ100" s="165"/>
      <c r="BBK100" s="165"/>
      <c r="BBL100" s="165"/>
      <c r="BBM100" s="165"/>
      <c r="BBN100" s="165"/>
      <c r="BBO100" s="165"/>
      <c r="BBP100" s="165"/>
      <c r="BBQ100" s="165"/>
      <c r="BBR100" s="165"/>
      <c r="BBS100" s="165"/>
      <c r="BBT100" s="165"/>
      <c r="BBU100" s="165"/>
      <c r="BBV100" s="165"/>
      <c r="BBW100" s="165"/>
      <c r="BBX100" s="165"/>
      <c r="BBY100" s="165"/>
      <c r="BBZ100" s="165"/>
      <c r="BCA100" s="165"/>
      <c r="BCB100" s="165"/>
      <c r="BCC100" s="165"/>
      <c r="BCD100" s="165"/>
      <c r="BCE100" s="165"/>
      <c r="BCF100" s="165"/>
      <c r="BCG100" s="165"/>
      <c r="BCH100" s="165"/>
      <c r="BCI100" s="165"/>
      <c r="BCJ100" s="165"/>
      <c r="BCK100" s="165"/>
      <c r="BCL100" s="165"/>
      <c r="BCM100" s="165"/>
      <c r="BCN100" s="165"/>
      <c r="BCO100" s="165"/>
      <c r="BCP100" s="165"/>
      <c r="BCQ100" s="165"/>
      <c r="BCR100" s="165"/>
      <c r="BCS100" s="165"/>
      <c r="BCT100" s="165"/>
      <c r="BCU100" s="165"/>
      <c r="BCV100" s="165"/>
      <c r="BCW100" s="165"/>
      <c r="BCX100" s="165"/>
      <c r="BCY100" s="165"/>
      <c r="BCZ100" s="165"/>
      <c r="BDA100" s="165"/>
      <c r="BDB100" s="165"/>
      <c r="BDC100" s="165"/>
      <c r="BDD100" s="165"/>
      <c r="BDE100" s="165"/>
      <c r="BDF100" s="165"/>
      <c r="BDG100" s="165"/>
      <c r="BDH100" s="165"/>
      <c r="BDI100" s="165"/>
      <c r="BDJ100" s="165"/>
      <c r="BDK100" s="165"/>
      <c r="BDL100" s="165"/>
      <c r="BDM100" s="165"/>
      <c r="BDN100" s="165"/>
      <c r="BDO100" s="165"/>
      <c r="BDP100" s="165"/>
      <c r="BDQ100" s="165"/>
      <c r="BDR100" s="165"/>
      <c r="BDS100" s="165"/>
      <c r="BDT100" s="165"/>
      <c r="BDU100" s="165"/>
      <c r="BDV100" s="165"/>
      <c r="BDW100" s="165"/>
      <c r="BDX100" s="165"/>
      <c r="BDY100" s="165"/>
      <c r="BDZ100" s="165"/>
      <c r="BEA100" s="165"/>
      <c r="BEB100" s="165"/>
      <c r="BEC100" s="165"/>
      <c r="BED100" s="165"/>
      <c r="BEE100" s="165"/>
      <c r="BEF100" s="165"/>
      <c r="BEG100" s="165"/>
      <c r="BEH100" s="165"/>
      <c r="BEI100" s="165"/>
      <c r="BEJ100" s="165"/>
      <c r="BEK100" s="165"/>
      <c r="BEL100" s="165"/>
      <c r="BEM100" s="165"/>
      <c r="BEN100" s="165"/>
      <c r="BEO100" s="165"/>
      <c r="BEP100" s="165"/>
      <c r="BEQ100" s="165"/>
      <c r="BER100" s="165"/>
      <c r="BES100" s="165"/>
      <c r="BET100" s="165"/>
      <c r="BEU100" s="165"/>
      <c r="BEV100" s="165"/>
      <c r="BEW100" s="165"/>
      <c r="BEX100" s="165"/>
      <c r="BEY100" s="165"/>
      <c r="BEZ100" s="165"/>
      <c r="BFA100" s="165"/>
      <c r="BFB100" s="165"/>
      <c r="BFC100" s="165"/>
      <c r="BFD100" s="165"/>
      <c r="BFE100" s="165"/>
      <c r="BFF100" s="165"/>
      <c r="BFG100" s="165"/>
      <c r="BFH100" s="165"/>
      <c r="BFI100" s="165"/>
      <c r="BFJ100" s="165"/>
      <c r="BFK100" s="165"/>
      <c r="BFL100" s="165"/>
      <c r="BFM100" s="165"/>
      <c r="BFN100" s="165"/>
      <c r="BFO100" s="165"/>
      <c r="BFP100" s="165"/>
      <c r="BFQ100" s="165"/>
      <c r="BFR100" s="165"/>
      <c r="BFS100" s="165"/>
      <c r="BFT100" s="165"/>
      <c r="BFU100" s="165"/>
      <c r="BFV100" s="165"/>
      <c r="BFW100" s="165"/>
      <c r="BFX100" s="165"/>
      <c r="BFY100" s="165"/>
      <c r="BFZ100" s="165"/>
      <c r="BGA100" s="165"/>
      <c r="BGB100" s="165"/>
      <c r="BGC100" s="165"/>
      <c r="BGD100" s="165"/>
      <c r="BGE100" s="165"/>
      <c r="BGF100" s="165"/>
      <c r="BGG100" s="165"/>
      <c r="BGH100" s="165"/>
      <c r="BGI100" s="165"/>
      <c r="BGJ100" s="165"/>
      <c r="BGK100" s="165"/>
      <c r="BGL100" s="165"/>
      <c r="BGM100" s="165"/>
      <c r="BGN100" s="165"/>
      <c r="BGO100" s="165"/>
      <c r="BGP100" s="165"/>
      <c r="BGQ100" s="165"/>
      <c r="BGR100" s="165"/>
      <c r="BGS100" s="165"/>
      <c r="BGT100" s="165"/>
      <c r="BGU100" s="165"/>
      <c r="BGV100" s="165"/>
      <c r="BGW100" s="165"/>
      <c r="BGX100" s="165"/>
      <c r="BGY100" s="165"/>
      <c r="BGZ100" s="165"/>
      <c r="BHA100" s="165"/>
      <c r="BHB100" s="165"/>
      <c r="BHC100" s="165"/>
      <c r="BHD100" s="165"/>
      <c r="BHE100" s="165"/>
      <c r="BHF100" s="165"/>
      <c r="BHG100" s="165"/>
      <c r="BHH100" s="165"/>
      <c r="BHI100" s="165"/>
      <c r="BHJ100" s="165"/>
      <c r="BHK100" s="165"/>
      <c r="BHL100" s="165"/>
      <c r="BHM100" s="165"/>
      <c r="BHN100" s="165"/>
      <c r="BHO100" s="165"/>
      <c r="BHP100" s="165"/>
      <c r="BHQ100" s="165"/>
      <c r="BHR100" s="165"/>
      <c r="BHS100" s="165"/>
      <c r="BHT100" s="165"/>
      <c r="BHU100" s="165"/>
      <c r="BHV100" s="165"/>
      <c r="BHW100" s="165"/>
      <c r="BHX100" s="165"/>
      <c r="BHY100" s="165"/>
      <c r="BHZ100" s="165"/>
      <c r="BIA100" s="165"/>
      <c r="BIB100" s="165"/>
      <c r="BIC100" s="165"/>
      <c r="BID100" s="165"/>
      <c r="BIE100" s="165"/>
      <c r="BIF100" s="165"/>
      <c r="BIG100" s="165"/>
      <c r="BIH100" s="165"/>
      <c r="BII100" s="165"/>
      <c r="BIJ100" s="165"/>
      <c r="BIK100" s="165"/>
      <c r="BIL100" s="165"/>
      <c r="BIM100" s="165"/>
      <c r="BIN100" s="165"/>
      <c r="BIO100" s="165"/>
      <c r="BIP100" s="165"/>
      <c r="BIQ100" s="165"/>
      <c r="BIR100" s="165"/>
      <c r="BIS100" s="165"/>
      <c r="BIT100" s="165"/>
      <c r="BIU100" s="165"/>
      <c r="BIV100" s="165"/>
      <c r="BIW100" s="165"/>
      <c r="BIX100" s="165"/>
      <c r="BIY100" s="165"/>
      <c r="BIZ100" s="165"/>
      <c r="BJA100" s="165"/>
      <c r="BJB100" s="165"/>
      <c r="BJC100" s="165"/>
      <c r="BJD100" s="165"/>
      <c r="BJE100" s="165"/>
      <c r="BJF100" s="165"/>
      <c r="BJG100" s="165"/>
      <c r="BJH100" s="165"/>
      <c r="BJI100" s="165"/>
      <c r="BJJ100" s="165"/>
      <c r="BJK100" s="165"/>
      <c r="BJL100" s="165"/>
      <c r="BJM100" s="165"/>
      <c r="BJN100" s="165"/>
      <c r="BJO100" s="165"/>
      <c r="BJP100" s="165"/>
      <c r="BJQ100" s="165"/>
      <c r="BJR100" s="165"/>
      <c r="BJS100" s="165"/>
      <c r="BJT100" s="165"/>
      <c r="BJU100" s="165"/>
      <c r="BJV100" s="165"/>
      <c r="BJW100" s="165"/>
      <c r="BJX100" s="165"/>
      <c r="BJY100" s="165"/>
      <c r="BJZ100" s="165"/>
      <c r="BKA100" s="165"/>
      <c r="BKB100" s="165"/>
      <c r="BKC100" s="165"/>
      <c r="BKD100" s="165"/>
      <c r="BKE100" s="165"/>
      <c r="BKF100" s="165"/>
      <c r="BKG100" s="165"/>
      <c r="BKH100" s="165"/>
      <c r="BKI100" s="165"/>
      <c r="BKJ100" s="165"/>
      <c r="BKK100" s="165"/>
      <c r="BKL100" s="165"/>
      <c r="BKM100" s="165"/>
      <c r="BKN100" s="165"/>
      <c r="BKO100" s="165"/>
      <c r="BKP100" s="165"/>
      <c r="BKQ100" s="165"/>
      <c r="BKR100" s="165"/>
      <c r="BKS100" s="165"/>
      <c r="BKT100" s="165"/>
      <c r="BKU100" s="165"/>
      <c r="BKV100" s="165"/>
      <c r="BKW100" s="165"/>
      <c r="BKX100" s="165"/>
      <c r="BKY100" s="165"/>
      <c r="BKZ100" s="165"/>
      <c r="BLA100" s="165"/>
      <c r="BLB100" s="165"/>
      <c r="BLC100" s="165"/>
      <c r="BLD100" s="165"/>
      <c r="BLE100" s="165"/>
      <c r="BLF100" s="165"/>
      <c r="BLG100" s="165"/>
      <c r="BLH100" s="165"/>
      <c r="BLI100" s="165"/>
      <c r="BLJ100" s="165"/>
      <c r="BLK100" s="165"/>
      <c r="BLL100" s="165"/>
      <c r="BLM100" s="165"/>
      <c r="BLN100" s="165"/>
      <c r="BLO100" s="165"/>
      <c r="BLP100" s="165"/>
      <c r="BLQ100" s="165"/>
      <c r="BLR100" s="165"/>
      <c r="BLS100" s="165"/>
      <c r="BLT100" s="165"/>
      <c r="BLU100" s="165"/>
      <c r="BLV100" s="165"/>
      <c r="BLW100" s="165"/>
      <c r="BLX100" s="165"/>
      <c r="BLY100" s="165"/>
      <c r="BLZ100" s="165"/>
      <c r="BMA100" s="165"/>
      <c r="BMB100" s="165"/>
      <c r="BMC100" s="165"/>
      <c r="BMD100" s="165"/>
      <c r="BME100" s="165"/>
      <c r="BMF100" s="165"/>
      <c r="BMG100" s="165"/>
      <c r="BMH100" s="165"/>
      <c r="BMI100" s="165"/>
      <c r="BMJ100" s="165"/>
      <c r="BMK100" s="165"/>
      <c r="BML100" s="165"/>
      <c r="BMM100" s="165"/>
      <c r="BMN100" s="165"/>
      <c r="BMO100" s="165"/>
      <c r="BMP100" s="165"/>
      <c r="BMQ100" s="165"/>
      <c r="BMR100" s="165"/>
      <c r="BMS100" s="165"/>
      <c r="BMT100" s="165"/>
      <c r="BMU100" s="165"/>
      <c r="BMV100" s="165"/>
      <c r="BMW100" s="165"/>
      <c r="BMX100" s="165"/>
      <c r="BMY100" s="165"/>
      <c r="BMZ100" s="165"/>
      <c r="BNA100" s="165"/>
      <c r="BNB100" s="165"/>
      <c r="BNC100" s="165"/>
      <c r="BND100" s="165"/>
      <c r="BNE100" s="165"/>
      <c r="BNF100" s="165"/>
      <c r="BNG100" s="165"/>
      <c r="BNH100" s="165"/>
      <c r="BNI100" s="165"/>
      <c r="BNJ100" s="165"/>
      <c r="BNK100" s="165"/>
      <c r="BNL100" s="165"/>
      <c r="BNM100" s="165"/>
      <c r="BNN100" s="165"/>
      <c r="BNO100" s="165"/>
      <c r="BNP100" s="165"/>
      <c r="BNQ100" s="165"/>
      <c r="BNR100" s="165"/>
      <c r="BNS100" s="165"/>
      <c r="BNT100" s="165"/>
      <c r="BNU100" s="165"/>
      <c r="BNV100" s="165"/>
      <c r="BNW100" s="165"/>
      <c r="BNX100" s="165"/>
      <c r="BNY100" s="165"/>
      <c r="BNZ100" s="165"/>
      <c r="BOA100" s="165"/>
      <c r="BOB100" s="165"/>
      <c r="BOC100" s="165"/>
      <c r="BOD100" s="165"/>
      <c r="BOE100" s="165"/>
      <c r="BOF100" s="165"/>
      <c r="BOG100" s="165"/>
      <c r="BOH100" s="165"/>
      <c r="BOI100" s="165"/>
      <c r="BOJ100" s="165"/>
      <c r="BOK100" s="165"/>
      <c r="BOL100" s="165"/>
      <c r="BOM100" s="165"/>
      <c r="BON100" s="165"/>
      <c r="BOO100" s="165"/>
      <c r="BOP100" s="165"/>
      <c r="BOQ100" s="165"/>
      <c r="BOR100" s="165"/>
      <c r="BOS100" s="165"/>
      <c r="BOT100" s="165"/>
      <c r="BOU100" s="165"/>
      <c r="BOV100" s="165"/>
      <c r="BOW100" s="165"/>
      <c r="BOX100" s="165"/>
      <c r="BOY100" s="165"/>
      <c r="BOZ100" s="165"/>
      <c r="BPA100" s="165"/>
      <c r="BPB100" s="165"/>
      <c r="BPC100" s="165"/>
      <c r="BPD100" s="165"/>
      <c r="BPE100" s="165"/>
      <c r="BPF100" s="165"/>
      <c r="BPG100" s="165"/>
      <c r="BPH100" s="165"/>
      <c r="BPI100" s="165"/>
      <c r="BPJ100" s="165"/>
      <c r="BPK100" s="165"/>
      <c r="BPL100" s="165"/>
      <c r="BPM100" s="165"/>
      <c r="BPN100" s="165"/>
      <c r="BPO100" s="165"/>
      <c r="BPP100" s="165"/>
      <c r="BPQ100" s="165"/>
      <c r="BPR100" s="165"/>
      <c r="BPS100" s="165"/>
      <c r="BPT100" s="165"/>
      <c r="BPU100" s="165"/>
      <c r="BPV100" s="165"/>
      <c r="BPW100" s="165"/>
      <c r="BPX100" s="165"/>
      <c r="BPY100" s="165"/>
      <c r="BPZ100" s="165"/>
      <c r="BQA100" s="165"/>
      <c r="BQB100" s="165"/>
      <c r="BQC100" s="165"/>
      <c r="BQD100" s="165"/>
      <c r="BQE100" s="165"/>
      <c r="BQF100" s="165"/>
      <c r="BQG100" s="165"/>
      <c r="BQH100" s="165"/>
      <c r="BQI100" s="165"/>
      <c r="BQJ100" s="165"/>
      <c r="BQK100" s="165"/>
      <c r="BQL100" s="165"/>
      <c r="BQM100" s="165"/>
      <c r="BQN100" s="165"/>
      <c r="BQO100" s="165"/>
      <c r="BQP100" s="165"/>
      <c r="BQQ100" s="165"/>
      <c r="BQR100" s="165"/>
      <c r="BQS100" s="165"/>
      <c r="BQT100" s="165"/>
      <c r="BQU100" s="165"/>
      <c r="BQV100" s="165"/>
      <c r="BQW100" s="165"/>
      <c r="BQX100" s="165"/>
      <c r="BQY100" s="165"/>
      <c r="BQZ100" s="165"/>
      <c r="BRA100" s="165"/>
      <c r="BRB100" s="165"/>
      <c r="BRC100" s="165"/>
      <c r="BRD100" s="165"/>
      <c r="BRE100" s="165"/>
      <c r="BRF100" s="165"/>
      <c r="BRG100" s="165"/>
      <c r="BRH100" s="165"/>
      <c r="BRI100" s="165"/>
      <c r="BRJ100" s="165"/>
      <c r="BRK100" s="165"/>
      <c r="BRL100" s="165"/>
      <c r="BRM100" s="165"/>
      <c r="BRN100" s="165"/>
      <c r="BRO100" s="165"/>
      <c r="BRP100" s="165"/>
      <c r="BRQ100" s="165"/>
      <c r="BRR100" s="165"/>
      <c r="BRS100" s="165"/>
      <c r="BRT100" s="165"/>
      <c r="BRU100" s="165"/>
      <c r="BRV100" s="165"/>
      <c r="BRW100" s="165"/>
      <c r="BRX100" s="165"/>
      <c r="BRY100" s="165"/>
      <c r="BRZ100" s="165"/>
      <c r="BSA100" s="165"/>
      <c r="BSB100" s="165"/>
      <c r="BSC100" s="165"/>
      <c r="BSD100" s="165"/>
      <c r="BSE100" s="165"/>
      <c r="BSF100" s="165"/>
      <c r="BSG100" s="165"/>
      <c r="BSH100" s="165"/>
      <c r="BSI100" s="165"/>
      <c r="BSJ100" s="165"/>
      <c r="BSK100" s="165"/>
      <c r="BSL100" s="165"/>
      <c r="BSM100" s="165"/>
      <c r="BSN100" s="165"/>
      <c r="BSO100" s="165"/>
      <c r="BSP100" s="165"/>
      <c r="BSQ100" s="165"/>
      <c r="BSR100" s="165"/>
      <c r="BSS100" s="165"/>
      <c r="BST100" s="165"/>
      <c r="BSU100" s="165"/>
      <c r="BSV100" s="165"/>
      <c r="BSW100" s="165"/>
      <c r="BSX100" s="165"/>
      <c r="BSY100" s="165"/>
      <c r="BSZ100" s="165"/>
      <c r="BTA100" s="165"/>
      <c r="BTB100" s="165"/>
      <c r="BTC100" s="165"/>
      <c r="BTD100" s="165"/>
      <c r="BTE100" s="165"/>
      <c r="BTF100" s="165"/>
      <c r="BTG100" s="165"/>
      <c r="BTH100" s="165"/>
      <c r="BTI100" s="165"/>
      <c r="BTJ100" s="165"/>
      <c r="BTK100" s="165"/>
      <c r="BTL100" s="165"/>
      <c r="BTM100" s="165"/>
      <c r="BTN100" s="165"/>
      <c r="BTO100" s="165"/>
      <c r="BTP100" s="165"/>
      <c r="BTQ100" s="165"/>
      <c r="BTR100" s="165"/>
      <c r="BTS100" s="165"/>
      <c r="BTT100" s="165"/>
      <c r="BTU100" s="165"/>
      <c r="BTV100" s="165"/>
      <c r="BTW100" s="165"/>
      <c r="BTX100" s="165"/>
      <c r="BTY100" s="165"/>
      <c r="BTZ100" s="165"/>
      <c r="BUA100" s="165"/>
      <c r="BUB100" s="165"/>
      <c r="BUC100" s="165"/>
      <c r="BUD100" s="165"/>
      <c r="BUE100" s="165"/>
      <c r="BUF100" s="165"/>
      <c r="BUG100" s="165"/>
      <c r="BUH100" s="165"/>
      <c r="BUI100" s="165"/>
      <c r="BUJ100" s="165"/>
      <c r="BUK100" s="165"/>
      <c r="BUL100" s="165"/>
      <c r="BUM100" s="165"/>
      <c r="BUN100" s="165"/>
      <c r="BUO100" s="165"/>
      <c r="BUP100" s="165"/>
      <c r="BUQ100" s="165"/>
      <c r="BUR100" s="165"/>
      <c r="BUS100" s="165"/>
      <c r="BUT100" s="165"/>
      <c r="BUU100" s="165"/>
      <c r="BUV100" s="165"/>
      <c r="BUW100" s="165"/>
      <c r="BUX100" s="165"/>
      <c r="BUY100" s="165"/>
      <c r="BUZ100" s="165"/>
      <c r="BVA100" s="165"/>
      <c r="BVB100" s="165"/>
      <c r="BVC100" s="165"/>
      <c r="BVD100" s="165"/>
      <c r="BVE100" s="165"/>
      <c r="BVF100" s="165"/>
      <c r="BVG100" s="165"/>
      <c r="BVH100" s="165"/>
      <c r="BVI100" s="165"/>
      <c r="BVJ100" s="165"/>
      <c r="BVK100" s="165"/>
      <c r="BVL100" s="165"/>
      <c r="BVM100" s="165"/>
      <c r="BVN100" s="165"/>
      <c r="BVO100" s="165"/>
      <c r="BVP100" s="165"/>
      <c r="BVQ100" s="165"/>
      <c r="BVR100" s="165"/>
      <c r="BVS100" s="165"/>
      <c r="BVT100" s="165"/>
      <c r="BVU100" s="165"/>
      <c r="BVV100" s="165"/>
      <c r="BVW100" s="165"/>
      <c r="BVX100" s="165"/>
      <c r="BVY100" s="165"/>
      <c r="BVZ100" s="165"/>
      <c r="BWA100" s="165"/>
      <c r="BWB100" s="165"/>
      <c r="BWC100" s="165"/>
      <c r="BWD100" s="165"/>
      <c r="BWE100" s="165"/>
      <c r="BWF100" s="165"/>
      <c r="BWG100" s="165"/>
      <c r="BWH100" s="165"/>
      <c r="BWI100" s="165"/>
      <c r="BWJ100" s="165"/>
      <c r="BWK100" s="165"/>
      <c r="BWL100" s="165"/>
      <c r="BWM100" s="165"/>
      <c r="BWN100" s="165"/>
      <c r="BWO100" s="165"/>
      <c r="BWP100" s="165"/>
      <c r="BWQ100" s="165"/>
      <c r="BWR100" s="165"/>
      <c r="BWS100" s="165"/>
      <c r="BWT100" s="165"/>
      <c r="BWU100" s="165"/>
      <c r="BWV100" s="165"/>
      <c r="BWW100" s="165"/>
      <c r="BWX100" s="165"/>
      <c r="BWY100" s="165"/>
      <c r="BWZ100" s="165"/>
      <c r="BXA100" s="165"/>
      <c r="BXB100" s="165"/>
      <c r="BXC100" s="165"/>
      <c r="BXD100" s="165"/>
      <c r="BXE100" s="165"/>
      <c r="BXF100" s="165"/>
      <c r="BXG100" s="165"/>
      <c r="BXH100" s="165"/>
      <c r="BXI100" s="165"/>
      <c r="BXJ100" s="165"/>
      <c r="BXK100" s="165"/>
      <c r="BXL100" s="165"/>
      <c r="BXM100" s="165"/>
      <c r="BXN100" s="165"/>
      <c r="BXO100" s="165"/>
      <c r="BXP100" s="165"/>
      <c r="BXQ100" s="165"/>
      <c r="BXR100" s="165"/>
      <c r="BXS100" s="165"/>
      <c r="BXT100" s="165"/>
      <c r="BXU100" s="165"/>
      <c r="BXV100" s="165"/>
      <c r="BXW100" s="165"/>
      <c r="BXX100" s="165"/>
      <c r="BXY100" s="165"/>
      <c r="BXZ100" s="165"/>
      <c r="BYA100" s="165"/>
      <c r="BYB100" s="165"/>
      <c r="BYC100" s="165"/>
      <c r="BYD100" s="165"/>
      <c r="BYE100" s="165"/>
      <c r="BYF100" s="165"/>
      <c r="BYG100" s="165"/>
      <c r="BYH100" s="165"/>
      <c r="BYI100" s="165"/>
      <c r="BYJ100" s="165"/>
      <c r="BYK100" s="165"/>
      <c r="BYL100" s="165"/>
      <c r="BYM100" s="165"/>
      <c r="BYN100" s="165"/>
      <c r="BYO100" s="165"/>
      <c r="BYP100" s="165"/>
      <c r="BYQ100" s="165"/>
      <c r="BYR100" s="165"/>
      <c r="BYS100" s="165"/>
      <c r="BYT100" s="165"/>
      <c r="BYU100" s="165"/>
      <c r="BYV100" s="165"/>
      <c r="BYW100" s="165"/>
      <c r="BYX100" s="165"/>
      <c r="BYY100" s="165"/>
      <c r="BYZ100" s="165"/>
      <c r="BZA100" s="165"/>
      <c r="BZB100" s="165"/>
      <c r="BZC100" s="165"/>
      <c r="BZD100" s="165"/>
      <c r="BZE100" s="165"/>
      <c r="BZF100" s="165"/>
      <c r="BZG100" s="165"/>
      <c r="BZH100" s="165"/>
      <c r="BZI100" s="165"/>
      <c r="BZJ100" s="165"/>
      <c r="BZK100" s="165"/>
      <c r="BZL100" s="165"/>
      <c r="BZM100" s="165"/>
      <c r="BZN100" s="165"/>
      <c r="BZO100" s="165"/>
      <c r="BZP100" s="165"/>
      <c r="BZQ100" s="165"/>
      <c r="BZR100" s="165"/>
      <c r="BZS100" s="165"/>
      <c r="BZT100" s="165"/>
      <c r="BZU100" s="165"/>
      <c r="BZV100" s="165"/>
      <c r="BZW100" s="165"/>
      <c r="BZX100" s="165"/>
      <c r="BZY100" s="165"/>
      <c r="BZZ100" s="165"/>
      <c r="CAA100" s="165"/>
      <c r="CAB100" s="165"/>
      <c r="CAC100" s="165"/>
      <c r="CAD100" s="165"/>
      <c r="CAE100" s="165"/>
      <c r="CAF100" s="165"/>
      <c r="CAG100" s="165"/>
      <c r="CAH100" s="165"/>
      <c r="CAI100" s="165"/>
      <c r="CAJ100" s="165"/>
      <c r="CAK100" s="165"/>
      <c r="CAL100" s="165"/>
      <c r="CAM100" s="165"/>
      <c r="CAN100" s="165"/>
      <c r="CAO100" s="165"/>
      <c r="CAP100" s="165"/>
      <c r="CAQ100" s="165"/>
      <c r="CAR100" s="165"/>
      <c r="CAS100" s="165"/>
      <c r="CAT100" s="165"/>
      <c r="CAU100" s="165"/>
      <c r="CAV100" s="165"/>
      <c r="CAW100" s="165"/>
      <c r="CAX100" s="165"/>
      <c r="CAY100" s="165"/>
      <c r="CAZ100" s="165"/>
      <c r="CBA100" s="165"/>
      <c r="CBB100" s="165"/>
      <c r="CBC100" s="165"/>
      <c r="CBD100" s="165"/>
      <c r="CBE100" s="165"/>
      <c r="CBF100" s="165"/>
      <c r="CBG100" s="165"/>
      <c r="CBH100" s="165"/>
      <c r="CBI100" s="165"/>
      <c r="CBJ100" s="165"/>
      <c r="CBK100" s="165"/>
      <c r="CBL100" s="165"/>
      <c r="CBM100" s="165"/>
      <c r="CBN100" s="165"/>
      <c r="CBO100" s="165"/>
      <c r="CBP100" s="165"/>
      <c r="CBQ100" s="165"/>
      <c r="CBR100" s="165"/>
      <c r="CBS100" s="165"/>
      <c r="CBT100" s="165"/>
      <c r="CBU100" s="165"/>
      <c r="CBV100" s="165"/>
      <c r="CBW100" s="165"/>
      <c r="CBX100" s="165"/>
      <c r="CBY100" s="165"/>
      <c r="CBZ100" s="165"/>
      <c r="CCA100" s="165"/>
      <c r="CCB100" s="165"/>
      <c r="CCC100" s="165"/>
      <c r="CCD100" s="165"/>
      <c r="CCE100" s="165"/>
      <c r="CCF100" s="165"/>
      <c r="CCG100" s="165"/>
      <c r="CCH100" s="165"/>
      <c r="CCI100" s="165"/>
      <c r="CCJ100" s="165"/>
      <c r="CCK100" s="165"/>
      <c r="CCL100" s="165"/>
      <c r="CCM100" s="165"/>
      <c r="CCN100" s="165"/>
      <c r="CCO100" s="165"/>
      <c r="CCP100" s="165"/>
      <c r="CCQ100" s="165"/>
      <c r="CCR100" s="165"/>
      <c r="CCS100" s="165"/>
      <c r="CCT100" s="165"/>
      <c r="CCU100" s="165"/>
      <c r="CCV100" s="165"/>
      <c r="CCW100" s="165"/>
      <c r="CCX100" s="165"/>
      <c r="CCY100" s="165"/>
      <c r="CCZ100" s="165"/>
      <c r="CDA100" s="165"/>
      <c r="CDB100" s="165"/>
      <c r="CDC100" s="165"/>
      <c r="CDD100" s="165"/>
      <c r="CDE100" s="165"/>
      <c r="CDF100" s="165"/>
      <c r="CDG100" s="165"/>
      <c r="CDH100" s="165"/>
      <c r="CDI100" s="165"/>
      <c r="CDJ100" s="165"/>
      <c r="CDK100" s="165"/>
      <c r="CDL100" s="165"/>
      <c r="CDM100" s="165"/>
      <c r="CDN100" s="165"/>
      <c r="CDO100" s="165"/>
      <c r="CDP100" s="165"/>
      <c r="CDQ100" s="165"/>
      <c r="CDR100" s="165"/>
      <c r="CDS100" s="165"/>
      <c r="CDT100" s="165"/>
      <c r="CDU100" s="165"/>
      <c r="CDV100" s="165"/>
      <c r="CDW100" s="165"/>
      <c r="CDX100" s="165"/>
      <c r="CDY100" s="165"/>
      <c r="CDZ100" s="165"/>
      <c r="CEA100" s="165"/>
      <c r="CEB100" s="165"/>
      <c r="CEC100" s="165"/>
      <c r="CED100" s="165"/>
      <c r="CEE100" s="165"/>
      <c r="CEF100" s="165"/>
      <c r="CEG100" s="165"/>
      <c r="CEH100" s="165"/>
      <c r="CEI100" s="165"/>
      <c r="CEJ100" s="165"/>
      <c r="CEK100" s="165"/>
      <c r="CEL100" s="165"/>
      <c r="CEM100" s="165"/>
      <c r="CEN100" s="165"/>
      <c r="CEO100" s="165"/>
      <c r="CEP100" s="165"/>
      <c r="CEQ100" s="165"/>
      <c r="CER100" s="165"/>
      <c r="CES100" s="165"/>
      <c r="CET100" s="165"/>
      <c r="CEU100" s="165"/>
      <c r="CEV100" s="165"/>
      <c r="CEW100" s="165"/>
      <c r="CEX100" s="165"/>
      <c r="CEY100" s="165"/>
      <c r="CEZ100" s="165"/>
      <c r="CFA100" s="165"/>
      <c r="CFB100" s="165"/>
      <c r="CFC100" s="165"/>
      <c r="CFD100" s="165"/>
      <c r="CFE100" s="165"/>
      <c r="CFF100" s="165"/>
      <c r="CFG100" s="165"/>
      <c r="CFH100" s="165"/>
      <c r="CFI100" s="165"/>
      <c r="CFJ100" s="165"/>
      <c r="CFK100" s="165"/>
      <c r="CFL100" s="165"/>
      <c r="CFM100" s="165"/>
      <c r="CFN100" s="165"/>
      <c r="CFO100" s="165"/>
      <c r="CFP100" s="165"/>
      <c r="CFQ100" s="165"/>
      <c r="CFR100" s="165"/>
      <c r="CFS100" s="165"/>
      <c r="CFT100" s="165"/>
      <c r="CFU100" s="165"/>
      <c r="CFV100" s="165"/>
      <c r="CFW100" s="165"/>
      <c r="CFX100" s="165"/>
      <c r="CFY100" s="165"/>
      <c r="CFZ100" s="165"/>
      <c r="CGA100" s="165"/>
      <c r="CGB100" s="165"/>
      <c r="CGC100" s="165"/>
      <c r="CGD100" s="165"/>
      <c r="CGE100" s="165"/>
      <c r="CGF100" s="165"/>
      <c r="CGG100" s="165"/>
      <c r="CGH100" s="165"/>
      <c r="CGI100" s="165"/>
      <c r="CGJ100" s="165"/>
      <c r="CGK100" s="165"/>
      <c r="CGL100" s="165"/>
      <c r="CGM100" s="165"/>
      <c r="CGN100" s="165"/>
      <c r="CGO100" s="165"/>
      <c r="CGP100" s="165"/>
      <c r="CGQ100" s="165"/>
      <c r="CGR100" s="165"/>
      <c r="CGS100" s="165"/>
      <c r="CGT100" s="165"/>
      <c r="CGU100" s="165"/>
      <c r="CGV100" s="165"/>
      <c r="CGW100" s="165"/>
      <c r="CGX100" s="165"/>
      <c r="CGY100" s="165"/>
      <c r="CGZ100" s="165"/>
      <c r="CHA100" s="165"/>
      <c r="CHB100" s="165"/>
      <c r="CHC100" s="165"/>
      <c r="CHD100" s="165"/>
      <c r="CHE100" s="165"/>
      <c r="CHF100" s="165"/>
      <c r="CHG100" s="165"/>
      <c r="CHH100" s="165"/>
      <c r="CHI100" s="165"/>
      <c r="CHJ100" s="165"/>
      <c r="CHK100" s="165"/>
      <c r="CHL100" s="165"/>
      <c r="CHM100" s="165"/>
      <c r="CHN100" s="165"/>
      <c r="CHO100" s="165"/>
      <c r="CHP100" s="165"/>
      <c r="CHQ100" s="165"/>
      <c r="CHR100" s="165"/>
      <c r="CHS100" s="165"/>
      <c r="CHT100" s="165"/>
      <c r="CHU100" s="165"/>
      <c r="CHV100" s="165"/>
      <c r="CHW100" s="165"/>
      <c r="CHX100" s="165"/>
      <c r="CHY100" s="165"/>
      <c r="CHZ100" s="165"/>
      <c r="CIA100" s="165"/>
      <c r="CIB100" s="165"/>
      <c r="CIC100" s="165"/>
      <c r="CID100" s="165"/>
      <c r="CIE100" s="165"/>
      <c r="CIF100" s="165"/>
      <c r="CIG100" s="165"/>
      <c r="CIH100" s="165"/>
      <c r="CII100" s="165"/>
      <c r="CIJ100" s="165"/>
      <c r="CIK100" s="165"/>
      <c r="CIL100" s="165"/>
      <c r="CIM100" s="165"/>
      <c r="CIN100" s="165"/>
      <c r="CIO100" s="165"/>
      <c r="CIP100" s="165"/>
      <c r="CIQ100" s="165"/>
      <c r="CIR100" s="165"/>
      <c r="CIS100" s="165"/>
      <c r="CIT100" s="165"/>
      <c r="CIU100" s="165"/>
      <c r="CIV100" s="165"/>
      <c r="CIW100" s="165"/>
      <c r="CIX100" s="165"/>
      <c r="CIY100" s="165"/>
      <c r="CIZ100" s="165"/>
      <c r="CJA100" s="165"/>
      <c r="CJB100" s="165"/>
      <c r="CJC100" s="165"/>
      <c r="CJD100" s="165"/>
      <c r="CJE100" s="165"/>
      <c r="CJF100" s="165"/>
      <c r="CJG100" s="165"/>
      <c r="CJH100" s="165"/>
      <c r="CJI100" s="165"/>
      <c r="CJJ100" s="165"/>
      <c r="CJK100" s="165"/>
      <c r="CJL100" s="165"/>
      <c r="CJM100" s="165"/>
      <c r="CJN100" s="165"/>
      <c r="CJO100" s="165"/>
      <c r="CJP100" s="165"/>
      <c r="CJQ100" s="165"/>
      <c r="CJR100" s="165"/>
      <c r="CJS100" s="165"/>
      <c r="CJT100" s="165"/>
      <c r="CJU100" s="165"/>
      <c r="CJV100" s="165"/>
      <c r="CJW100" s="165"/>
      <c r="CJX100" s="165"/>
      <c r="CJY100" s="165"/>
      <c r="CJZ100" s="165"/>
      <c r="CKA100" s="165"/>
      <c r="CKB100" s="165"/>
      <c r="CKC100" s="165"/>
      <c r="CKD100" s="165"/>
      <c r="CKE100" s="165"/>
      <c r="CKF100" s="165"/>
      <c r="CKG100" s="165"/>
      <c r="CKH100" s="165"/>
      <c r="CKI100" s="165"/>
      <c r="CKJ100" s="165"/>
      <c r="CKK100" s="165"/>
      <c r="CKL100" s="165"/>
      <c r="CKM100" s="165"/>
      <c r="CKN100" s="165"/>
      <c r="CKO100" s="165"/>
      <c r="CKP100" s="165"/>
      <c r="CKQ100" s="165"/>
      <c r="CKR100" s="165"/>
      <c r="CKS100" s="165"/>
      <c r="CKT100" s="165"/>
      <c r="CKU100" s="165"/>
      <c r="CKV100" s="165"/>
      <c r="CKW100" s="165"/>
      <c r="CKX100" s="165"/>
      <c r="CKY100" s="165"/>
      <c r="CKZ100" s="165"/>
      <c r="CLA100" s="165"/>
      <c r="CLB100" s="165"/>
      <c r="CLC100" s="165"/>
      <c r="CLD100" s="165"/>
      <c r="CLE100" s="165"/>
      <c r="CLF100" s="165"/>
      <c r="CLG100" s="165"/>
      <c r="CLH100" s="165"/>
      <c r="CLI100" s="165"/>
      <c r="CLJ100" s="165"/>
      <c r="CLK100" s="165"/>
      <c r="CLL100" s="165"/>
      <c r="CLM100" s="165"/>
      <c r="CLN100" s="165"/>
      <c r="CLO100" s="165"/>
      <c r="CLP100" s="165"/>
      <c r="CLQ100" s="165"/>
      <c r="CLR100" s="165"/>
      <c r="CLS100" s="165"/>
      <c r="CLT100" s="165"/>
      <c r="CLU100" s="165"/>
      <c r="CLV100" s="165"/>
      <c r="CLW100" s="165"/>
      <c r="CLX100" s="165"/>
      <c r="CLY100" s="165"/>
      <c r="CLZ100" s="165"/>
      <c r="CMA100" s="165"/>
      <c r="CMB100" s="165"/>
      <c r="CMC100" s="165"/>
      <c r="CMD100" s="165"/>
      <c r="CME100" s="165"/>
      <c r="CMF100" s="165"/>
      <c r="CMG100" s="165"/>
      <c r="CMH100" s="165"/>
      <c r="CMI100" s="165"/>
      <c r="CMJ100" s="165"/>
      <c r="CMK100" s="165"/>
      <c r="CML100" s="165"/>
      <c r="CMM100" s="165"/>
      <c r="CMN100" s="165"/>
      <c r="CMO100" s="165"/>
      <c r="CMP100" s="165"/>
      <c r="CMQ100" s="165"/>
      <c r="CMR100" s="165"/>
      <c r="CMS100" s="165"/>
      <c r="CMT100" s="165"/>
      <c r="CMU100" s="165"/>
      <c r="CMV100" s="165"/>
      <c r="CMW100" s="165"/>
      <c r="CMX100" s="165"/>
      <c r="CMY100" s="165"/>
      <c r="CMZ100" s="165"/>
      <c r="CNA100" s="165"/>
      <c r="CNB100" s="165"/>
      <c r="CNC100" s="165"/>
      <c r="CND100" s="165"/>
      <c r="CNE100" s="165"/>
      <c r="CNF100" s="165"/>
      <c r="CNG100" s="165"/>
      <c r="CNH100" s="165"/>
      <c r="CNI100" s="165"/>
      <c r="CNJ100" s="165"/>
      <c r="CNK100" s="165"/>
      <c r="CNL100" s="165"/>
      <c r="CNM100" s="165"/>
      <c r="CNN100" s="165"/>
      <c r="CNO100" s="165"/>
      <c r="CNP100" s="165"/>
      <c r="CNQ100" s="165"/>
      <c r="CNR100" s="165"/>
      <c r="CNS100" s="165"/>
      <c r="CNT100" s="165"/>
      <c r="CNU100" s="165"/>
      <c r="CNV100" s="165"/>
      <c r="CNW100" s="165"/>
      <c r="CNX100" s="165"/>
      <c r="CNY100" s="165"/>
      <c r="CNZ100" s="165"/>
      <c r="COA100" s="165"/>
      <c r="COB100" s="165"/>
      <c r="COC100" s="165"/>
      <c r="COD100" s="165"/>
      <c r="COE100" s="165"/>
      <c r="COF100" s="165"/>
      <c r="COG100" s="165"/>
      <c r="COH100" s="165"/>
      <c r="COI100" s="165"/>
      <c r="COJ100" s="165"/>
      <c r="COK100" s="165"/>
      <c r="COL100" s="165"/>
      <c r="COM100" s="165"/>
      <c r="CON100" s="165"/>
      <c r="COO100" s="165"/>
      <c r="COP100" s="165"/>
      <c r="COQ100" s="165"/>
      <c r="COR100" s="165"/>
      <c r="COS100" s="165"/>
      <c r="COT100" s="165"/>
      <c r="COU100" s="165"/>
      <c r="COV100" s="165"/>
      <c r="COW100" s="165"/>
      <c r="COX100" s="165"/>
      <c r="COY100" s="165"/>
      <c r="COZ100" s="165"/>
      <c r="CPA100" s="165"/>
      <c r="CPB100" s="165"/>
      <c r="CPC100" s="165"/>
      <c r="CPD100" s="165"/>
      <c r="CPE100" s="165"/>
      <c r="CPF100" s="165"/>
      <c r="CPG100" s="165"/>
      <c r="CPH100" s="165"/>
      <c r="CPI100" s="165"/>
      <c r="CPJ100" s="165"/>
      <c r="CPK100" s="165"/>
      <c r="CPL100" s="165"/>
      <c r="CPM100" s="165"/>
      <c r="CPN100" s="165"/>
      <c r="CPO100" s="165"/>
      <c r="CPP100" s="165"/>
      <c r="CPQ100" s="165"/>
      <c r="CPR100" s="165"/>
      <c r="CPS100" s="165"/>
      <c r="CPT100" s="165"/>
      <c r="CPU100" s="165"/>
      <c r="CPV100" s="165"/>
      <c r="CPW100" s="165"/>
      <c r="CPX100" s="165"/>
      <c r="CPY100" s="165"/>
      <c r="CPZ100" s="165"/>
      <c r="CQA100" s="165"/>
      <c r="CQB100" s="165"/>
      <c r="CQC100" s="165"/>
      <c r="CQD100" s="165"/>
      <c r="CQE100" s="165"/>
      <c r="CQF100" s="165"/>
      <c r="CQG100" s="165"/>
      <c r="CQH100" s="165"/>
      <c r="CQI100" s="165"/>
      <c r="CQJ100" s="165"/>
      <c r="CQK100" s="165"/>
      <c r="CQL100" s="165"/>
      <c r="CQM100" s="165"/>
      <c r="CQN100" s="165"/>
      <c r="CQO100" s="165"/>
      <c r="CQP100" s="165"/>
      <c r="CQQ100" s="165"/>
      <c r="CQR100" s="165"/>
      <c r="CQS100" s="165"/>
      <c r="CQT100" s="165"/>
      <c r="CQU100" s="165"/>
      <c r="CQV100" s="165"/>
      <c r="CQW100" s="165"/>
      <c r="CQX100" s="165"/>
      <c r="CQY100" s="165"/>
      <c r="CQZ100" s="165"/>
      <c r="CRA100" s="165"/>
      <c r="CRB100" s="165"/>
      <c r="CRC100" s="165"/>
      <c r="CRD100" s="165"/>
      <c r="CRE100" s="165"/>
      <c r="CRF100" s="165"/>
      <c r="CRG100" s="165"/>
      <c r="CRH100" s="165"/>
      <c r="CRI100" s="165"/>
      <c r="CRJ100" s="165"/>
      <c r="CRK100" s="165"/>
      <c r="CRL100" s="165"/>
      <c r="CRM100" s="165"/>
      <c r="CRN100" s="165"/>
      <c r="CRO100" s="165"/>
      <c r="CRP100" s="165"/>
      <c r="CRQ100" s="165"/>
      <c r="CRR100" s="165"/>
      <c r="CRS100" s="165"/>
      <c r="CRT100" s="165"/>
      <c r="CRU100" s="165"/>
      <c r="CRV100" s="165"/>
      <c r="CRW100" s="165"/>
      <c r="CRX100" s="165"/>
      <c r="CRY100" s="165"/>
      <c r="CRZ100" s="165"/>
      <c r="CSA100" s="165"/>
      <c r="CSB100" s="165"/>
      <c r="CSC100" s="165"/>
      <c r="CSD100" s="165"/>
      <c r="CSE100" s="165"/>
      <c r="CSF100" s="165"/>
      <c r="CSG100" s="165"/>
      <c r="CSH100" s="165"/>
      <c r="CSI100" s="165"/>
      <c r="CSJ100" s="165"/>
      <c r="CSK100" s="165"/>
      <c r="CSL100" s="165"/>
      <c r="CSM100" s="165"/>
      <c r="CSN100" s="165"/>
      <c r="CSO100" s="165"/>
      <c r="CSP100" s="165"/>
      <c r="CSQ100" s="165"/>
      <c r="CSR100" s="165"/>
      <c r="CSS100" s="165"/>
      <c r="CST100" s="165"/>
      <c r="CSU100" s="165"/>
      <c r="CSV100" s="165"/>
      <c r="CSW100" s="165"/>
      <c r="CSX100" s="165"/>
      <c r="CSY100" s="165"/>
      <c r="CSZ100" s="165"/>
      <c r="CTA100" s="165"/>
      <c r="CTB100" s="165"/>
      <c r="CTC100" s="165"/>
      <c r="CTD100" s="165"/>
      <c r="CTE100" s="165"/>
      <c r="CTF100" s="165"/>
      <c r="CTG100" s="165"/>
      <c r="CTH100" s="165"/>
      <c r="CTI100" s="165"/>
      <c r="CTJ100" s="165"/>
      <c r="CTK100" s="165"/>
      <c r="CTL100" s="165"/>
      <c r="CTM100" s="165"/>
      <c r="CTN100" s="165"/>
      <c r="CTO100" s="165"/>
      <c r="CTP100" s="165"/>
      <c r="CTQ100" s="165"/>
      <c r="CTR100" s="165"/>
      <c r="CTS100" s="165"/>
      <c r="CTT100" s="165"/>
      <c r="CTU100" s="165"/>
      <c r="CTV100" s="165"/>
      <c r="CTW100" s="165"/>
      <c r="CTX100" s="165"/>
      <c r="CTY100" s="165"/>
      <c r="CTZ100" s="165"/>
      <c r="CUA100" s="165"/>
      <c r="CUB100" s="165"/>
      <c r="CUC100" s="165"/>
      <c r="CUD100" s="165"/>
      <c r="CUE100" s="165"/>
      <c r="CUF100" s="165"/>
      <c r="CUG100" s="165"/>
      <c r="CUH100" s="165"/>
      <c r="CUI100" s="165"/>
      <c r="CUJ100" s="165"/>
      <c r="CUK100" s="165"/>
      <c r="CUL100" s="165"/>
      <c r="CUM100" s="165"/>
      <c r="CUN100" s="165"/>
      <c r="CUO100" s="165"/>
      <c r="CUP100" s="165"/>
      <c r="CUQ100" s="165"/>
      <c r="CUR100" s="165"/>
      <c r="CUS100" s="165"/>
      <c r="CUT100" s="165"/>
      <c r="CUU100" s="165"/>
      <c r="CUV100" s="165"/>
      <c r="CUW100" s="165"/>
      <c r="CUX100" s="165"/>
      <c r="CUY100" s="165"/>
      <c r="CUZ100" s="165"/>
      <c r="CVA100" s="165"/>
      <c r="CVB100" s="165"/>
      <c r="CVC100" s="165"/>
      <c r="CVD100" s="165"/>
      <c r="CVE100" s="165"/>
      <c r="CVF100" s="165"/>
      <c r="CVG100" s="165"/>
      <c r="CVH100" s="165"/>
      <c r="CVI100" s="165"/>
      <c r="CVJ100" s="165"/>
      <c r="CVK100" s="165"/>
      <c r="CVL100" s="165"/>
      <c r="CVM100" s="165"/>
      <c r="CVN100" s="165"/>
      <c r="CVO100" s="165"/>
      <c r="CVP100" s="165"/>
      <c r="CVQ100" s="165"/>
      <c r="CVR100" s="165"/>
      <c r="CVS100" s="165"/>
      <c r="CVT100" s="165"/>
      <c r="CVU100" s="165"/>
      <c r="CVV100" s="165"/>
      <c r="CVW100" s="165"/>
      <c r="CVX100" s="165"/>
      <c r="CVY100" s="165"/>
      <c r="CVZ100" s="165"/>
      <c r="CWA100" s="165"/>
      <c r="CWB100" s="165"/>
      <c r="CWC100" s="165"/>
      <c r="CWD100" s="165"/>
      <c r="CWE100" s="165"/>
      <c r="CWF100" s="165"/>
      <c r="CWG100" s="165"/>
      <c r="CWH100" s="165"/>
      <c r="CWI100" s="165"/>
      <c r="CWJ100" s="165"/>
      <c r="CWK100" s="165"/>
      <c r="CWL100" s="165"/>
      <c r="CWM100" s="165"/>
      <c r="CWN100" s="165"/>
      <c r="CWO100" s="165"/>
      <c r="CWP100" s="165"/>
      <c r="CWQ100" s="165"/>
      <c r="CWR100" s="165"/>
      <c r="CWS100" s="165"/>
      <c r="CWT100" s="165"/>
      <c r="CWU100" s="165"/>
      <c r="CWV100" s="165"/>
      <c r="CWW100" s="165"/>
      <c r="CWX100" s="165"/>
      <c r="CWY100" s="165"/>
      <c r="CWZ100" s="165"/>
      <c r="CXA100" s="165"/>
      <c r="CXB100" s="165"/>
      <c r="CXC100" s="165"/>
      <c r="CXD100" s="165"/>
      <c r="CXE100" s="165"/>
      <c r="CXF100" s="165"/>
      <c r="CXG100" s="165"/>
      <c r="CXH100" s="165"/>
      <c r="CXI100" s="165"/>
      <c r="CXJ100" s="165"/>
      <c r="CXK100" s="165"/>
      <c r="CXL100" s="165"/>
      <c r="CXM100" s="165"/>
      <c r="CXN100" s="165"/>
      <c r="CXO100" s="165"/>
      <c r="CXP100" s="165"/>
      <c r="CXQ100" s="165"/>
      <c r="CXR100" s="165"/>
      <c r="CXS100" s="165"/>
      <c r="CXT100" s="165"/>
      <c r="CXU100" s="165"/>
      <c r="CXV100" s="165"/>
      <c r="CXW100" s="165"/>
      <c r="CXX100" s="165"/>
      <c r="CXY100" s="165"/>
      <c r="CXZ100" s="165"/>
      <c r="CYA100" s="165"/>
      <c r="CYB100" s="165"/>
      <c r="CYC100" s="165"/>
      <c r="CYD100" s="165"/>
      <c r="CYE100" s="165"/>
      <c r="CYF100" s="165"/>
      <c r="CYG100" s="165"/>
      <c r="CYH100" s="165"/>
      <c r="CYI100" s="165"/>
      <c r="CYJ100" s="165"/>
      <c r="CYK100" s="165"/>
      <c r="CYL100" s="165"/>
      <c r="CYM100" s="165"/>
      <c r="CYN100" s="165"/>
      <c r="CYO100" s="165"/>
      <c r="CYP100" s="165"/>
      <c r="CYQ100" s="165"/>
      <c r="CYR100" s="165"/>
      <c r="CYS100" s="165"/>
      <c r="CYT100" s="165"/>
      <c r="CYU100" s="165"/>
      <c r="CYV100" s="165"/>
      <c r="CYW100" s="165"/>
      <c r="CYX100" s="165"/>
      <c r="CYY100" s="165"/>
      <c r="CYZ100" s="165"/>
      <c r="CZA100" s="165"/>
      <c r="CZB100" s="165"/>
      <c r="CZC100" s="165"/>
      <c r="CZD100" s="165"/>
      <c r="CZE100" s="165"/>
      <c r="CZF100" s="165"/>
      <c r="CZG100" s="165"/>
      <c r="CZH100" s="165"/>
      <c r="CZI100" s="165"/>
      <c r="CZJ100" s="165"/>
      <c r="CZK100" s="165"/>
      <c r="CZL100" s="165"/>
      <c r="CZM100" s="165"/>
      <c r="CZN100" s="165"/>
      <c r="CZO100" s="165"/>
      <c r="CZP100" s="165"/>
      <c r="CZQ100" s="165"/>
      <c r="CZR100" s="165"/>
      <c r="CZS100" s="165"/>
      <c r="CZT100" s="165"/>
      <c r="CZU100" s="165"/>
      <c r="CZV100" s="165"/>
      <c r="CZW100" s="165"/>
      <c r="CZX100" s="165"/>
      <c r="CZY100" s="165"/>
      <c r="CZZ100" s="165"/>
      <c r="DAA100" s="165"/>
      <c r="DAB100" s="165"/>
      <c r="DAC100" s="165"/>
      <c r="DAD100" s="165"/>
      <c r="DAE100" s="165"/>
      <c r="DAF100" s="165"/>
      <c r="DAG100" s="165"/>
      <c r="DAH100" s="165"/>
      <c r="DAI100" s="165"/>
      <c r="DAJ100" s="165"/>
      <c r="DAK100" s="165"/>
      <c r="DAL100" s="165"/>
      <c r="DAM100" s="165"/>
      <c r="DAN100" s="165"/>
      <c r="DAO100" s="165"/>
      <c r="DAP100" s="165"/>
      <c r="DAQ100" s="165"/>
      <c r="DAR100" s="165"/>
      <c r="DAS100" s="165"/>
      <c r="DAT100" s="165"/>
      <c r="DAU100" s="165"/>
      <c r="DAV100" s="165"/>
      <c r="DAW100" s="165"/>
      <c r="DAX100" s="165"/>
      <c r="DAY100" s="165"/>
      <c r="DAZ100" s="165"/>
      <c r="DBA100" s="165"/>
      <c r="DBB100" s="165"/>
      <c r="DBC100" s="165"/>
      <c r="DBD100" s="165"/>
      <c r="DBE100" s="165"/>
      <c r="DBF100" s="165"/>
      <c r="DBG100" s="165"/>
      <c r="DBH100" s="165"/>
      <c r="DBI100" s="165"/>
      <c r="DBJ100" s="165"/>
      <c r="DBK100" s="165"/>
      <c r="DBL100" s="165"/>
      <c r="DBM100" s="165"/>
      <c r="DBN100" s="165"/>
      <c r="DBO100" s="165"/>
      <c r="DBP100" s="165"/>
      <c r="DBQ100" s="165"/>
      <c r="DBR100" s="165"/>
      <c r="DBS100" s="165"/>
      <c r="DBT100" s="165"/>
      <c r="DBU100" s="165"/>
      <c r="DBV100" s="165"/>
      <c r="DBW100" s="165"/>
      <c r="DBX100" s="165"/>
      <c r="DBY100" s="165"/>
      <c r="DBZ100" s="165"/>
      <c r="DCA100" s="165"/>
      <c r="DCB100" s="165"/>
      <c r="DCC100" s="165"/>
      <c r="DCD100" s="165"/>
      <c r="DCE100" s="165"/>
      <c r="DCF100" s="165"/>
      <c r="DCG100" s="165"/>
      <c r="DCH100" s="165"/>
      <c r="DCI100" s="165"/>
      <c r="DCJ100" s="165"/>
      <c r="DCK100" s="165"/>
      <c r="DCL100" s="165"/>
      <c r="DCM100" s="165"/>
      <c r="DCN100" s="165"/>
      <c r="DCO100" s="165"/>
      <c r="DCP100" s="165"/>
      <c r="DCQ100" s="165"/>
      <c r="DCR100" s="165"/>
      <c r="DCS100" s="165"/>
      <c r="DCT100" s="165"/>
      <c r="DCU100" s="165"/>
      <c r="DCV100" s="165"/>
      <c r="DCW100" s="165"/>
      <c r="DCX100" s="165"/>
      <c r="DCY100" s="165"/>
      <c r="DCZ100" s="165"/>
      <c r="DDA100" s="165"/>
      <c r="DDB100" s="165"/>
      <c r="DDC100" s="165"/>
      <c r="DDD100" s="165"/>
      <c r="DDE100" s="165"/>
      <c r="DDF100" s="165"/>
      <c r="DDG100" s="165"/>
      <c r="DDH100" s="165"/>
      <c r="DDI100" s="165"/>
      <c r="DDJ100" s="165"/>
      <c r="DDK100" s="165"/>
      <c r="DDL100" s="165"/>
      <c r="DDM100" s="165"/>
      <c r="DDN100" s="165"/>
      <c r="DDO100" s="165"/>
      <c r="DDP100" s="165"/>
      <c r="DDQ100" s="165"/>
      <c r="DDR100" s="165"/>
      <c r="DDS100" s="165"/>
      <c r="DDT100" s="165"/>
      <c r="DDU100" s="165"/>
      <c r="DDV100" s="165"/>
      <c r="DDW100" s="165"/>
      <c r="DDX100" s="165"/>
      <c r="DDY100" s="165"/>
      <c r="DDZ100" s="165"/>
      <c r="DEA100" s="165"/>
      <c r="DEB100" s="165"/>
      <c r="DEC100" s="165"/>
      <c r="DED100" s="165"/>
      <c r="DEE100" s="165"/>
      <c r="DEF100" s="165"/>
      <c r="DEG100" s="165"/>
      <c r="DEH100" s="165"/>
      <c r="DEI100" s="165"/>
      <c r="DEJ100" s="165"/>
      <c r="DEK100" s="165"/>
      <c r="DEL100" s="165"/>
      <c r="DEM100" s="165"/>
      <c r="DEN100" s="165"/>
      <c r="DEO100" s="165"/>
      <c r="DEP100" s="165"/>
      <c r="DEQ100" s="165"/>
      <c r="DER100" s="165"/>
      <c r="DES100" s="165"/>
      <c r="DET100" s="165"/>
      <c r="DEU100" s="165"/>
      <c r="DEV100" s="165"/>
      <c r="DEW100" s="165"/>
      <c r="DEX100" s="165"/>
      <c r="DEY100" s="165"/>
      <c r="DEZ100" s="165"/>
      <c r="DFA100" s="165"/>
      <c r="DFB100" s="165"/>
      <c r="DFC100" s="165"/>
      <c r="DFD100" s="165"/>
      <c r="DFE100" s="165"/>
      <c r="DFF100" s="165"/>
      <c r="DFG100" s="165"/>
      <c r="DFH100" s="165"/>
      <c r="DFI100" s="165"/>
      <c r="DFJ100" s="165"/>
      <c r="DFK100" s="165"/>
      <c r="DFL100" s="165"/>
      <c r="DFM100" s="165"/>
      <c r="DFN100" s="165"/>
      <c r="DFO100" s="165"/>
      <c r="DFP100" s="165"/>
      <c r="DFQ100" s="165"/>
      <c r="DFR100" s="165"/>
      <c r="DFS100" s="165"/>
      <c r="DFT100" s="165"/>
      <c r="DFU100" s="165"/>
      <c r="DFV100" s="165"/>
      <c r="DFW100" s="165"/>
      <c r="DFX100" s="165"/>
      <c r="DFY100" s="165"/>
      <c r="DFZ100" s="165"/>
      <c r="DGA100" s="165"/>
      <c r="DGB100" s="165"/>
      <c r="DGC100" s="165"/>
      <c r="DGD100" s="165"/>
      <c r="DGE100" s="165"/>
      <c r="DGF100" s="165"/>
      <c r="DGG100" s="165"/>
      <c r="DGH100" s="165"/>
      <c r="DGI100" s="165"/>
      <c r="DGJ100" s="165"/>
      <c r="DGK100" s="165"/>
      <c r="DGL100" s="165"/>
      <c r="DGM100" s="165"/>
      <c r="DGN100" s="165"/>
      <c r="DGO100" s="165"/>
      <c r="DGP100" s="165"/>
      <c r="DGQ100" s="165"/>
      <c r="DGR100" s="165"/>
      <c r="DGS100" s="165"/>
      <c r="DGT100" s="165"/>
      <c r="DGU100" s="165"/>
      <c r="DGV100" s="165"/>
      <c r="DGW100" s="165"/>
      <c r="DGX100" s="165"/>
      <c r="DGY100" s="165"/>
      <c r="DGZ100" s="165"/>
      <c r="DHA100" s="165"/>
      <c r="DHB100" s="165"/>
      <c r="DHC100" s="165"/>
      <c r="DHD100" s="165"/>
      <c r="DHE100" s="165"/>
      <c r="DHF100" s="165"/>
      <c r="DHG100" s="165"/>
      <c r="DHH100" s="165"/>
      <c r="DHI100" s="165"/>
      <c r="DHJ100" s="165"/>
      <c r="DHK100" s="165"/>
      <c r="DHL100" s="165"/>
      <c r="DHM100" s="165"/>
      <c r="DHN100" s="165"/>
      <c r="DHO100" s="165"/>
      <c r="DHP100" s="165"/>
      <c r="DHQ100" s="165"/>
      <c r="DHR100" s="165"/>
      <c r="DHS100" s="165"/>
      <c r="DHT100" s="165"/>
      <c r="DHU100" s="165"/>
      <c r="DHV100" s="165"/>
      <c r="DHW100" s="165"/>
      <c r="DHX100" s="165"/>
      <c r="DHY100" s="165"/>
      <c r="DHZ100" s="165"/>
      <c r="DIA100" s="165"/>
      <c r="DIB100" s="165"/>
      <c r="DIC100" s="165"/>
      <c r="DID100" s="165"/>
      <c r="DIE100" s="165"/>
      <c r="DIF100" s="165"/>
      <c r="DIG100" s="165"/>
      <c r="DIH100" s="165"/>
      <c r="DII100" s="165"/>
      <c r="DIJ100" s="165"/>
      <c r="DIK100" s="165"/>
      <c r="DIL100" s="165"/>
      <c r="DIM100" s="165"/>
      <c r="DIN100" s="165"/>
      <c r="DIO100" s="165"/>
      <c r="DIP100" s="165"/>
      <c r="DIQ100" s="165"/>
      <c r="DIR100" s="165"/>
      <c r="DIS100" s="165"/>
      <c r="DIT100" s="165"/>
      <c r="DIU100" s="165"/>
      <c r="DIV100" s="165"/>
      <c r="DIW100" s="165"/>
      <c r="DIX100" s="165"/>
      <c r="DIY100" s="165"/>
      <c r="DIZ100" s="165"/>
      <c r="DJA100" s="165"/>
      <c r="DJB100" s="165"/>
      <c r="DJC100" s="165"/>
      <c r="DJD100" s="165"/>
      <c r="DJE100" s="165"/>
      <c r="DJF100" s="165"/>
      <c r="DJG100" s="165"/>
      <c r="DJH100" s="165"/>
      <c r="DJI100" s="165"/>
      <c r="DJJ100" s="165"/>
      <c r="DJK100" s="165"/>
      <c r="DJL100" s="165"/>
      <c r="DJM100" s="165"/>
      <c r="DJN100" s="165"/>
      <c r="DJO100" s="165"/>
      <c r="DJP100" s="165"/>
      <c r="DJQ100" s="165"/>
      <c r="DJR100" s="165"/>
      <c r="DJS100" s="165"/>
      <c r="DJT100" s="165"/>
      <c r="DJU100" s="165"/>
      <c r="DJV100" s="165"/>
      <c r="DJW100" s="165"/>
      <c r="DJX100" s="165"/>
      <c r="DJY100" s="165"/>
      <c r="DJZ100" s="165"/>
      <c r="DKA100" s="165"/>
      <c r="DKB100" s="165"/>
      <c r="DKC100" s="165"/>
      <c r="DKD100" s="165"/>
      <c r="DKE100" s="165"/>
      <c r="DKF100" s="165"/>
      <c r="DKG100" s="165"/>
      <c r="DKH100" s="165"/>
      <c r="DKI100" s="165"/>
      <c r="DKJ100" s="165"/>
      <c r="DKK100" s="165"/>
      <c r="DKL100" s="165"/>
      <c r="DKM100" s="165"/>
      <c r="DKN100" s="165"/>
      <c r="DKO100" s="165"/>
      <c r="DKP100" s="165"/>
      <c r="DKQ100" s="165"/>
      <c r="DKR100" s="165"/>
      <c r="DKS100" s="165"/>
      <c r="DKT100" s="165"/>
      <c r="DKU100" s="165"/>
      <c r="DKV100" s="165"/>
      <c r="DKW100" s="165"/>
      <c r="DKX100" s="165"/>
      <c r="DKY100" s="165"/>
      <c r="DKZ100" s="165"/>
      <c r="DLA100" s="165"/>
      <c r="DLB100" s="165"/>
      <c r="DLC100" s="165"/>
      <c r="DLD100" s="165"/>
      <c r="DLE100" s="165"/>
      <c r="DLF100" s="165"/>
      <c r="DLG100" s="165"/>
      <c r="DLH100" s="165"/>
      <c r="DLI100" s="165"/>
      <c r="DLJ100" s="165"/>
      <c r="DLK100" s="165"/>
      <c r="DLL100" s="165"/>
      <c r="DLM100" s="165"/>
      <c r="DLN100" s="165"/>
      <c r="DLO100" s="165"/>
      <c r="DLP100" s="165"/>
      <c r="DLQ100" s="165"/>
      <c r="DLR100" s="165"/>
      <c r="DLS100" s="165"/>
      <c r="DLT100" s="165"/>
      <c r="DLU100" s="165"/>
      <c r="DLV100" s="165"/>
      <c r="DLW100" s="165"/>
      <c r="DLX100" s="165"/>
      <c r="DLY100" s="165"/>
      <c r="DLZ100" s="165"/>
      <c r="DMA100" s="165"/>
      <c r="DMB100" s="165"/>
      <c r="DMC100" s="165"/>
      <c r="DMD100" s="165"/>
      <c r="DME100" s="165"/>
      <c r="DMF100" s="165"/>
      <c r="DMG100" s="165"/>
      <c r="DMH100" s="165"/>
      <c r="DMI100" s="165"/>
      <c r="DMJ100" s="165"/>
      <c r="DMK100" s="165"/>
      <c r="DML100" s="165"/>
      <c r="DMM100" s="165"/>
      <c r="DMN100" s="165"/>
      <c r="DMO100" s="165"/>
      <c r="DMP100" s="165"/>
      <c r="DMQ100" s="165"/>
      <c r="DMR100" s="165"/>
      <c r="DMS100" s="165"/>
      <c r="DMT100" s="165"/>
      <c r="DMU100" s="165"/>
      <c r="DMV100" s="165"/>
      <c r="DMW100" s="165"/>
      <c r="DMX100" s="165"/>
      <c r="DMY100" s="165"/>
      <c r="DMZ100" s="165"/>
      <c r="DNA100" s="165"/>
      <c r="DNB100" s="165"/>
      <c r="DNC100" s="165"/>
      <c r="DND100" s="165"/>
      <c r="DNE100" s="165"/>
      <c r="DNF100" s="165"/>
      <c r="DNG100" s="165"/>
      <c r="DNH100" s="165"/>
      <c r="DNI100" s="165"/>
      <c r="DNJ100" s="165"/>
      <c r="DNK100" s="165"/>
      <c r="DNL100" s="165"/>
      <c r="DNM100" s="165"/>
      <c r="DNN100" s="165"/>
      <c r="DNO100" s="165"/>
      <c r="DNP100" s="165"/>
      <c r="DNQ100" s="165"/>
      <c r="DNR100" s="165"/>
      <c r="DNS100" s="165"/>
      <c r="DNT100" s="165"/>
      <c r="DNU100" s="165"/>
      <c r="DNV100" s="165"/>
      <c r="DNW100" s="165"/>
      <c r="DNX100" s="165"/>
      <c r="DNY100" s="165"/>
      <c r="DNZ100" s="165"/>
      <c r="DOA100" s="165"/>
      <c r="DOB100" s="165"/>
      <c r="DOC100" s="165"/>
      <c r="DOD100" s="165"/>
      <c r="DOE100" s="165"/>
      <c r="DOF100" s="165"/>
      <c r="DOG100" s="165"/>
      <c r="DOH100" s="165"/>
      <c r="DOI100" s="165"/>
      <c r="DOJ100" s="165"/>
      <c r="DOK100" s="165"/>
      <c r="DOL100" s="165"/>
      <c r="DOM100" s="165"/>
      <c r="DON100" s="165"/>
      <c r="DOO100" s="165"/>
      <c r="DOP100" s="165"/>
      <c r="DOQ100" s="165"/>
      <c r="DOR100" s="165"/>
      <c r="DOS100" s="165"/>
      <c r="DOT100" s="165"/>
      <c r="DOU100" s="165"/>
      <c r="DOV100" s="165"/>
      <c r="DOW100" s="165"/>
      <c r="DOX100" s="165"/>
      <c r="DOY100" s="165"/>
      <c r="DOZ100" s="165"/>
      <c r="DPA100" s="165"/>
      <c r="DPB100" s="165"/>
      <c r="DPC100" s="165"/>
      <c r="DPD100" s="165"/>
      <c r="DPE100" s="165"/>
      <c r="DPF100" s="165"/>
      <c r="DPG100" s="165"/>
      <c r="DPH100" s="165"/>
      <c r="DPI100" s="165"/>
      <c r="DPJ100" s="165"/>
      <c r="DPK100" s="165"/>
      <c r="DPL100" s="165"/>
      <c r="DPM100" s="165"/>
      <c r="DPN100" s="165"/>
      <c r="DPO100" s="165"/>
      <c r="DPP100" s="165"/>
      <c r="DPQ100" s="165"/>
      <c r="DPR100" s="165"/>
      <c r="DPS100" s="165"/>
      <c r="DPT100" s="165"/>
      <c r="DPU100" s="165"/>
      <c r="DPV100" s="165"/>
      <c r="DPW100" s="165"/>
      <c r="DPX100" s="165"/>
      <c r="DPY100" s="165"/>
      <c r="DPZ100" s="165"/>
      <c r="DQA100" s="165"/>
      <c r="DQB100" s="165"/>
      <c r="DQC100" s="165"/>
      <c r="DQD100" s="165"/>
      <c r="DQE100" s="165"/>
      <c r="DQF100" s="165"/>
      <c r="DQG100" s="165"/>
      <c r="DQH100" s="165"/>
      <c r="DQI100" s="165"/>
      <c r="DQJ100" s="165"/>
      <c r="DQK100" s="165"/>
      <c r="DQL100" s="165"/>
      <c r="DQM100" s="165"/>
      <c r="DQN100" s="165"/>
      <c r="DQO100" s="165"/>
      <c r="DQP100" s="165"/>
      <c r="DQQ100" s="165"/>
      <c r="DQR100" s="165"/>
      <c r="DQS100" s="165"/>
      <c r="DQT100" s="165"/>
      <c r="DQU100" s="165"/>
      <c r="DQV100" s="165"/>
      <c r="DQW100" s="165"/>
      <c r="DQX100" s="165"/>
      <c r="DQY100" s="165"/>
      <c r="DQZ100" s="165"/>
      <c r="DRA100" s="165"/>
      <c r="DRB100" s="165"/>
      <c r="DRC100" s="165"/>
      <c r="DRD100" s="165"/>
      <c r="DRE100" s="165"/>
      <c r="DRF100" s="165"/>
      <c r="DRG100" s="165"/>
      <c r="DRH100" s="165"/>
      <c r="DRI100" s="165"/>
      <c r="DRJ100" s="165"/>
      <c r="DRK100" s="165"/>
      <c r="DRL100" s="165"/>
      <c r="DRM100" s="165"/>
      <c r="DRN100" s="165"/>
      <c r="DRO100" s="165"/>
      <c r="DRP100" s="165"/>
      <c r="DRQ100" s="165"/>
      <c r="DRR100" s="165"/>
      <c r="DRS100" s="165"/>
      <c r="DRT100" s="165"/>
      <c r="DRU100" s="165"/>
      <c r="DRV100" s="165"/>
      <c r="DRW100" s="165"/>
      <c r="DRX100" s="165"/>
      <c r="DRY100" s="165"/>
      <c r="DRZ100" s="165"/>
      <c r="DSA100" s="165"/>
      <c r="DSB100" s="165"/>
      <c r="DSC100" s="165"/>
      <c r="DSD100" s="165"/>
      <c r="DSE100" s="165"/>
      <c r="DSF100" s="165"/>
      <c r="DSG100" s="165"/>
      <c r="DSH100" s="165"/>
      <c r="DSI100" s="165"/>
      <c r="DSJ100" s="165"/>
      <c r="DSK100" s="165"/>
      <c r="DSL100" s="165"/>
      <c r="DSM100" s="165"/>
      <c r="DSN100" s="165"/>
      <c r="DSO100" s="165"/>
      <c r="DSP100" s="165"/>
      <c r="DSQ100" s="165"/>
      <c r="DSR100" s="165"/>
      <c r="DSS100" s="165"/>
      <c r="DST100" s="165"/>
      <c r="DSU100" s="165"/>
      <c r="DSV100" s="165"/>
      <c r="DSW100" s="165"/>
      <c r="DSX100" s="165"/>
      <c r="DSY100" s="165"/>
      <c r="DSZ100" s="165"/>
      <c r="DTA100" s="165"/>
      <c r="DTB100" s="165"/>
      <c r="DTC100" s="165"/>
      <c r="DTD100" s="165"/>
      <c r="DTE100" s="165"/>
      <c r="DTF100" s="165"/>
      <c r="DTG100" s="165"/>
      <c r="DTH100" s="165"/>
      <c r="DTI100" s="165"/>
      <c r="DTJ100" s="165"/>
      <c r="DTK100" s="165"/>
      <c r="DTL100" s="165"/>
      <c r="DTM100" s="165"/>
      <c r="DTN100" s="165"/>
      <c r="DTO100" s="165"/>
      <c r="DTP100" s="165"/>
      <c r="DTQ100" s="165"/>
      <c r="DTR100" s="165"/>
      <c r="DTS100" s="165"/>
      <c r="DTT100" s="165"/>
      <c r="DTU100" s="165"/>
      <c r="DTV100" s="165"/>
      <c r="DTW100" s="165"/>
      <c r="DTX100" s="165"/>
      <c r="DTY100" s="165"/>
      <c r="DTZ100" s="165"/>
      <c r="DUA100" s="165"/>
      <c r="DUB100" s="165"/>
      <c r="DUC100" s="165"/>
      <c r="DUD100" s="165"/>
      <c r="DUE100" s="165"/>
      <c r="DUF100" s="165"/>
      <c r="DUG100" s="165"/>
      <c r="DUH100" s="165"/>
      <c r="DUI100" s="165"/>
      <c r="DUJ100" s="165"/>
      <c r="DUK100" s="165"/>
      <c r="DUL100" s="165"/>
      <c r="DUM100" s="165"/>
      <c r="DUN100" s="165"/>
      <c r="DUO100" s="165"/>
      <c r="DUP100" s="165"/>
      <c r="DUQ100" s="165"/>
      <c r="DUR100" s="165"/>
      <c r="DUS100" s="165"/>
      <c r="DUT100" s="165"/>
      <c r="DUU100" s="165"/>
      <c r="DUV100" s="165"/>
      <c r="DUW100" s="165"/>
      <c r="DUX100" s="165"/>
      <c r="DUY100" s="165"/>
      <c r="DUZ100" s="165"/>
      <c r="DVA100" s="165"/>
      <c r="DVB100" s="165"/>
      <c r="DVC100" s="165"/>
      <c r="DVD100" s="165"/>
      <c r="DVE100" s="165"/>
      <c r="DVF100" s="165"/>
      <c r="DVG100" s="165"/>
      <c r="DVH100" s="165"/>
      <c r="DVI100" s="165"/>
      <c r="DVJ100" s="165"/>
      <c r="DVK100" s="165"/>
      <c r="DVL100" s="165"/>
      <c r="DVM100" s="165"/>
      <c r="DVN100" s="165"/>
      <c r="DVO100" s="165"/>
      <c r="DVP100" s="165"/>
      <c r="DVQ100" s="165"/>
      <c r="DVR100" s="165"/>
      <c r="DVS100" s="165"/>
      <c r="DVT100" s="165"/>
      <c r="DVU100" s="165"/>
      <c r="DVV100" s="165"/>
      <c r="DVW100" s="165"/>
      <c r="DVX100" s="165"/>
      <c r="DVY100" s="165"/>
      <c r="DVZ100" s="165"/>
      <c r="DWA100" s="165"/>
      <c r="DWB100" s="165"/>
      <c r="DWC100" s="165"/>
      <c r="DWD100" s="165"/>
      <c r="DWE100" s="165"/>
      <c r="DWF100" s="165"/>
      <c r="DWG100" s="165"/>
      <c r="DWH100" s="165"/>
      <c r="DWI100" s="165"/>
      <c r="DWJ100" s="165"/>
      <c r="DWK100" s="165"/>
      <c r="DWL100" s="165"/>
      <c r="DWM100" s="165"/>
      <c r="DWN100" s="165"/>
      <c r="DWO100" s="165"/>
      <c r="DWP100" s="165"/>
      <c r="DWQ100" s="165"/>
      <c r="DWR100" s="165"/>
      <c r="DWS100" s="165"/>
      <c r="DWT100" s="165"/>
      <c r="DWU100" s="165"/>
      <c r="DWV100" s="165"/>
      <c r="DWW100" s="165"/>
      <c r="DWX100" s="165"/>
      <c r="DWY100" s="165"/>
      <c r="DWZ100" s="165"/>
      <c r="DXA100" s="165"/>
      <c r="DXB100" s="165"/>
      <c r="DXC100" s="165"/>
      <c r="DXD100" s="165"/>
      <c r="DXE100" s="165"/>
      <c r="DXF100" s="165"/>
      <c r="DXG100" s="165"/>
      <c r="DXH100" s="165"/>
      <c r="DXI100" s="165"/>
      <c r="DXJ100" s="165"/>
      <c r="DXK100" s="165"/>
      <c r="DXL100" s="165"/>
      <c r="DXM100" s="165"/>
      <c r="DXN100" s="165"/>
      <c r="DXO100" s="165"/>
      <c r="DXP100" s="165"/>
      <c r="DXQ100" s="165"/>
      <c r="DXR100" s="165"/>
      <c r="DXS100" s="165"/>
      <c r="DXT100" s="165"/>
      <c r="DXU100" s="165"/>
      <c r="DXV100" s="165"/>
      <c r="DXW100" s="165"/>
      <c r="DXX100" s="165"/>
      <c r="DXY100" s="165"/>
      <c r="DXZ100" s="165"/>
      <c r="DYA100" s="165"/>
      <c r="DYB100" s="165"/>
      <c r="DYC100" s="165"/>
      <c r="DYD100" s="165"/>
      <c r="DYE100" s="165"/>
      <c r="DYF100" s="165"/>
      <c r="DYG100" s="165"/>
      <c r="DYH100" s="165"/>
      <c r="DYI100" s="165"/>
      <c r="DYJ100" s="165"/>
      <c r="DYK100" s="165"/>
      <c r="DYL100" s="165"/>
      <c r="DYM100" s="165"/>
      <c r="DYN100" s="165"/>
      <c r="DYO100" s="165"/>
      <c r="DYP100" s="165"/>
      <c r="DYQ100" s="165"/>
      <c r="DYR100" s="165"/>
      <c r="DYS100" s="165"/>
      <c r="DYT100" s="165"/>
      <c r="DYU100" s="165"/>
      <c r="DYV100" s="165"/>
      <c r="DYW100" s="165"/>
      <c r="DYX100" s="165"/>
      <c r="DYY100" s="165"/>
      <c r="DYZ100" s="165"/>
      <c r="DZA100" s="165"/>
      <c r="DZB100" s="165"/>
      <c r="DZC100" s="165"/>
      <c r="DZD100" s="165"/>
      <c r="DZE100" s="165"/>
      <c r="DZF100" s="165"/>
      <c r="DZG100" s="165"/>
      <c r="DZH100" s="165"/>
      <c r="DZI100" s="165"/>
      <c r="DZJ100" s="165"/>
      <c r="DZK100" s="165"/>
      <c r="DZL100" s="165"/>
      <c r="DZM100" s="165"/>
      <c r="DZN100" s="165"/>
      <c r="DZO100" s="165"/>
      <c r="DZP100" s="165"/>
      <c r="DZQ100" s="165"/>
      <c r="DZR100" s="165"/>
      <c r="DZS100" s="165"/>
      <c r="DZT100" s="165"/>
      <c r="DZU100" s="165"/>
      <c r="DZV100" s="165"/>
      <c r="DZW100" s="165"/>
      <c r="DZX100" s="165"/>
      <c r="DZY100" s="165"/>
      <c r="DZZ100" s="165"/>
      <c r="EAA100" s="165"/>
      <c r="EAB100" s="165"/>
      <c r="EAC100" s="165"/>
      <c r="EAD100" s="165"/>
      <c r="EAE100" s="165"/>
      <c r="EAF100" s="165"/>
      <c r="EAG100" s="165"/>
      <c r="EAH100" s="165"/>
      <c r="EAI100" s="165"/>
      <c r="EAJ100" s="165"/>
      <c r="EAK100" s="165"/>
      <c r="EAL100" s="165"/>
      <c r="EAM100" s="165"/>
      <c r="EAN100" s="165"/>
      <c r="EAO100" s="165"/>
      <c r="EAP100" s="165"/>
      <c r="EAQ100" s="165"/>
      <c r="EAR100" s="165"/>
      <c r="EAS100" s="165"/>
      <c r="EAT100" s="165"/>
      <c r="EAU100" s="165"/>
      <c r="EAV100" s="165"/>
      <c r="EAW100" s="165"/>
      <c r="EAX100" s="165"/>
      <c r="EAY100" s="165"/>
      <c r="EAZ100" s="165"/>
      <c r="EBA100" s="165"/>
      <c r="EBB100" s="165"/>
      <c r="EBC100" s="165"/>
      <c r="EBD100" s="165"/>
      <c r="EBE100" s="165"/>
      <c r="EBF100" s="165"/>
      <c r="EBG100" s="165"/>
      <c r="EBH100" s="165"/>
      <c r="EBI100" s="165"/>
      <c r="EBJ100" s="165"/>
      <c r="EBK100" s="165"/>
      <c r="EBL100" s="165"/>
      <c r="EBM100" s="165"/>
      <c r="EBN100" s="165"/>
      <c r="EBO100" s="165"/>
      <c r="EBP100" s="165"/>
      <c r="EBQ100" s="165"/>
      <c r="EBR100" s="165"/>
      <c r="EBS100" s="165"/>
      <c r="EBT100" s="165"/>
      <c r="EBU100" s="165"/>
      <c r="EBV100" s="165"/>
      <c r="EBW100" s="165"/>
      <c r="EBX100" s="165"/>
      <c r="EBY100" s="165"/>
      <c r="EBZ100" s="165"/>
      <c r="ECA100" s="165"/>
      <c r="ECB100" s="165"/>
      <c r="ECC100" s="165"/>
      <c r="ECD100" s="165"/>
      <c r="ECE100" s="165"/>
      <c r="ECF100" s="165"/>
      <c r="ECG100" s="165"/>
      <c r="ECH100" s="165"/>
      <c r="ECI100" s="165"/>
      <c r="ECJ100" s="165"/>
      <c r="ECK100" s="165"/>
      <c r="ECL100" s="165"/>
      <c r="ECM100" s="165"/>
      <c r="ECN100" s="165"/>
      <c r="ECO100" s="165"/>
      <c r="ECP100" s="165"/>
      <c r="ECQ100" s="165"/>
      <c r="ECR100" s="165"/>
      <c r="ECS100" s="165"/>
      <c r="ECT100" s="165"/>
      <c r="ECU100" s="165"/>
      <c r="ECV100" s="165"/>
      <c r="ECW100" s="165"/>
      <c r="ECX100" s="165"/>
      <c r="ECY100" s="165"/>
      <c r="ECZ100" s="165"/>
      <c r="EDA100" s="165"/>
      <c r="EDB100" s="165"/>
      <c r="EDC100" s="165"/>
      <c r="EDD100" s="165"/>
      <c r="EDE100" s="165"/>
      <c r="EDF100" s="165"/>
      <c r="EDG100" s="165"/>
      <c r="EDH100" s="165"/>
      <c r="EDI100" s="165"/>
      <c r="EDJ100" s="165"/>
      <c r="EDK100" s="165"/>
      <c r="EDL100" s="165"/>
      <c r="EDM100" s="165"/>
      <c r="EDN100" s="165"/>
      <c r="EDO100" s="165"/>
      <c r="EDP100" s="165"/>
      <c r="EDQ100" s="165"/>
      <c r="EDR100" s="165"/>
      <c r="EDS100" s="165"/>
      <c r="EDT100" s="165"/>
      <c r="EDU100" s="165"/>
      <c r="EDV100" s="165"/>
      <c r="EDW100" s="165"/>
      <c r="EDX100" s="165"/>
      <c r="EDY100" s="165"/>
      <c r="EDZ100" s="165"/>
      <c r="EEA100" s="165"/>
      <c r="EEB100" s="165"/>
      <c r="EEC100" s="165"/>
      <c r="EED100" s="165"/>
      <c r="EEE100" s="165"/>
      <c r="EEF100" s="165"/>
      <c r="EEG100" s="165"/>
      <c r="EEH100" s="165"/>
      <c r="EEI100" s="165"/>
      <c r="EEJ100" s="165"/>
      <c r="EEK100" s="165"/>
      <c r="EEL100" s="165"/>
      <c r="EEM100" s="165"/>
      <c r="EEN100" s="165"/>
      <c r="EEO100" s="165"/>
      <c r="EEP100" s="165"/>
      <c r="EEQ100" s="165"/>
      <c r="EER100" s="165"/>
      <c r="EES100" s="165"/>
      <c r="EET100" s="165"/>
      <c r="EEU100" s="165"/>
      <c r="EEV100" s="165"/>
      <c r="EEW100" s="165"/>
      <c r="EEX100" s="165"/>
      <c r="EEY100" s="165"/>
      <c r="EEZ100" s="165"/>
      <c r="EFA100" s="165"/>
      <c r="EFB100" s="165"/>
      <c r="EFC100" s="165"/>
      <c r="EFD100" s="165"/>
      <c r="EFE100" s="165"/>
      <c r="EFF100" s="165"/>
      <c r="EFG100" s="165"/>
      <c r="EFH100" s="165"/>
      <c r="EFI100" s="165"/>
      <c r="EFJ100" s="165"/>
      <c r="EFK100" s="165"/>
      <c r="EFL100" s="165"/>
      <c r="EFM100" s="165"/>
      <c r="EFN100" s="165"/>
      <c r="EFO100" s="165"/>
      <c r="EFP100" s="165"/>
      <c r="EFQ100" s="165"/>
      <c r="EFR100" s="165"/>
      <c r="EFS100" s="165"/>
      <c r="EFT100" s="165"/>
      <c r="EFU100" s="165"/>
      <c r="EFV100" s="165"/>
      <c r="EFW100" s="165"/>
      <c r="EFX100" s="165"/>
      <c r="EFY100" s="165"/>
      <c r="EFZ100" s="165"/>
      <c r="EGA100" s="165"/>
      <c r="EGB100" s="165"/>
      <c r="EGC100" s="165"/>
      <c r="EGD100" s="165"/>
      <c r="EGE100" s="165"/>
      <c r="EGF100" s="165"/>
      <c r="EGG100" s="165"/>
      <c r="EGH100" s="165"/>
      <c r="EGI100" s="165"/>
      <c r="EGJ100" s="165"/>
      <c r="EGK100" s="165"/>
      <c r="EGL100" s="165"/>
      <c r="EGM100" s="165"/>
      <c r="EGN100" s="165"/>
      <c r="EGO100" s="165"/>
      <c r="EGP100" s="165"/>
      <c r="EGQ100" s="165"/>
      <c r="EGR100" s="165"/>
      <c r="EGS100" s="165"/>
      <c r="EGT100" s="165"/>
      <c r="EGU100" s="165"/>
      <c r="EGV100" s="165"/>
      <c r="EGW100" s="165"/>
      <c r="EGX100" s="165"/>
      <c r="EGY100" s="165"/>
      <c r="EGZ100" s="165"/>
      <c r="EHA100" s="165"/>
      <c r="EHB100" s="165"/>
      <c r="EHC100" s="165"/>
      <c r="EHD100" s="165"/>
      <c r="EHE100" s="165"/>
      <c r="EHF100" s="165"/>
      <c r="EHG100" s="165"/>
      <c r="EHH100" s="165"/>
      <c r="EHI100" s="165"/>
      <c r="EHJ100" s="165"/>
      <c r="EHK100" s="165"/>
      <c r="EHL100" s="165"/>
      <c r="EHM100" s="165"/>
      <c r="EHN100" s="165"/>
      <c r="EHO100" s="165"/>
      <c r="EHP100" s="165"/>
      <c r="EHQ100" s="165"/>
      <c r="EHR100" s="165"/>
      <c r="EHS100" s="165"/>
      <c r="EHT100" s="165"/>
      <c r="EHU100" s="165"/>
      <c r="EHV100" s="165"/>
      <c r="EHW100" s="165"/>
      <c r="EHX100" s="165"/>
      <c r="EHY100" s="165"/>
      <c r="EHZ100" s="165"/>
      <c r="EIA100" s="165"/>
      <c r="EIB100" s="165"/>
      <c r="EIC100" s="165"/>
      <c r="EID100" s="165"/>
      <c r="EIE100" s="165"/>
      <c r="EIF100" s="165"/>
      <c r="EIG100" s="165"/>
      <c r="EIH100" s="165"/>
      <c r="EII100" s="165"/>
      <c r="EIJ100" s="165"/>
      <c r="EIK100" s="165"/>
      <c r="EIL100" s="165"/>
      <c r="EIM100" s="165"/>
      <c r="EIN100" s="165"/>
      <c r="EIO100" s="165"/>
      <c r="EIP100" s="165"/>
      <c r="EIQ100" s="165"/>
      <c r="EIR100" s="165"/>
      <c r="EIS100" s="165"/>
      <c r="EIT100" s="165"/>
      <c r="EIU100" s="165"/>
      <c r="EIV100" s="165"/>
      <c r="EIW100" s="165"/>
      <c r="EIX100" s="165"/>
      <c r="EIY100" s="165"/>
      <c r="EIZ100" s="165"/>
      <c r="EJA100" s="165"/>
      <c r="EJB100" s="165"/>
      <c r="EJC100" s="165"/>
      <c r="EJD100" s="165"/>
      <c r="EJE100" s="165"/>
      <c r="EJF100" s="165"/>
      <c r="EJG100" s="165"/>
      <c r="EJH100" s="165"/>
      <c r="EJI100" s="165"/>
      <c r="EJJ100" s="165"/>
      <c r="EJK100" s="165"/>
      <c r="EJL100" s="165"/>
      <c r="EJM100" s="165"/>
      <c r="EJN100" s="165"/>
      <c r="EJO100" s="165"/>
      <c r="EJP100" s="165"/>
      <c r="EJQ100" s="165"/>
      <c r="EJR100" s="165"/>
      <c r="EJS100" s="165"/>
      <c r="EJT100" s="165"/>
      <c r="EJU100" s="165"/>
      <c r="EJV100" s="165"/>
      <c r="EJW100" s="165"/>
      <c r="EJX100" s="165"/>
      <c r="EJY100" s="165"/>
      <c r="EJZ100" s="165"/>
      <c r="EKA100" s="165"/>
      <c r="EKB100" s="165"/>
      <c r="EKC100" s="165"/>
      <c r="EKD100" s="165"/>
      <c r="EKE100" s="165"/>
      <c r="EKF100" s="165"/>
      <c r="EKG100" s="165"/>
      <c r="EKH100" s="165"/>
      <c r="EKI100" s="165"/>
      <c r="EKJ100" s="165"/>
      <c r="EKK100" s="165"/>
      <c r="EKL100" s="165"/>
      <c r="EKM100" s="165"/>
      <c r="EKN100" s="165"/>
      <c r="EKO100" s="165"/>
      <c r="EKP100" s="165"/>
      <c r="EKQ100" s="165"/>
      <c r="EKR100" s="165"/>
      <c r="EKS100" s="165"/>
      <c r="EKT100" s="165"/>
      <c r="EKU100" s="165"/>
      <c r="EKV100" s="165"/>
      <c r="EKW100" s="165"/>
      <c r="EKX100" s="165"/>
      <c r="EKY100" s="165"/>
      <c r="EKZ100" s="165"/>
      <c r="ELA100" s="165"/>
      <c r="ELB100" s="165"/>
      <c r="ELC100" s="165"/>
      <c r="ELD100" s="165"/>
      <c r="ELE100" s="165"/>
      <c r="ELF100" s="165"/>
      <c r="ELG100" s="165"/>
      <c r="ELH100" s="165"/>
      <c r="ELI100" s="165"/>
      <c r="ELJ100" s="165"/>
      <c r="ELK100" s="165"/>
      <c r="ELL100" s="165"/>
      <c r="ELM100" s="165"/>
      <c r="ELN100" s="165"/>
      <c r="ELO100" s="165"/>
      <c r="ELP100" s="165"/>
      <c r="ELQ100" s="165"/>
      <c r="ELR100" s="165"/>
      <c r="ELS100" s="165"/>
      <c r="ELT100" s="165"/>
      <c r="ELU100" s="165"/>
      <c r="ELV100" s="165"/>
      <c r="ELW100" s="165"/>
      <c r="ELX100" s="165"/>
      <c r="ELY100" s="165"/>
      <c r="ELZ100" s="165"/>
      <c r="EMA100" s="165"/>
      <c r="EMB100" s="165"/>
      <c r="EMC100" s="165"/>
      <c r="EMD100" s="165"/>
      <c r="EME100" s="165"/>
      <c r="EMF100" s="165"/>
      <c r="EMG100" s="165"/>
      <c r="EMH100" s="165"/>
      <c r="EMI100" s="165"/>
      <c r="EMJ100" s="165"/>
      <c r="EMK100" s="165"/>
      <c r="EML100" s="165"/>
      <c r="EMM100" s="165"/>
      <c r="EMN100" s="165"/>
      <c r="EMO100" s="165"/>
      <c r="EMP100" s="165"/>
      <c r="EMQ100" s="165"/>
      <c r="EMR100" s="165"/>
      <c r="EMS100" s="165"/>
      <c r="EMT100" s="165"/>
      <c r="EMU100" s="165"/>
      <c r="EMV100" s="165"/>
      <c r="EMW100" s="165"/>
      <c r="EMX100" s="165"/>
      <c r="EMY100" s="165"/>
      <c r="EMZ100" s="165"/>
      <c r="ENA100" s="165"/>
      <c r="ENB100" s="165"/>
      <c r="ENC100" s="165"/>
      <c r="END100" s="165"/>
      <c r="ENE100" s="165"/>
      <c r="ENF100" s="165"/>
      <c r="ENG100" s="165"/>
      <c r="ENH100" s="165"/>
      <c r="ENI100" s="165"/>
      <c r="ENJ100" s="165"/>
      <c r="ENK100" s="165"/>
      <c r="ENL100" s="165"/>
      <c r="ENM100" s="165"/>
      <c r="ENN100" s="165"/>
      <c r="ENO100" s="165"/>
      <c r="ENP100" s="165"/>
      <c r="ENQ100" s="165"/>
      <c r="ENR100" s="165"/>
      <c r="ENS100" s="165"/>
      <c r="ENT100" s="165"/>
      <c r="ENU100" s="165"/>
      <c r="ENV100" s="165"/>
      <c r="ENW100" s="165"/>
      <c r="ENX100" s="165"/>
      <c r="ENY100" s="165"/>
      <c r="ENZ100" s="165"/>
      <c r="EOA100" s="165"/>
      <c r="EOB100" s="165"/>
      <c r="EOC100" s="165"/>
      <c r="EOD100" s="165"/>
      <c r="EOE100" s="165"/>
      <c r="EOF100" s="165"/>
      <c r="EOG100" s="165"/>
      <c r="EOH100" s="165"/>
      <c r="EOI100" s="165"/>
      <c r="EOJ100" s="165"/>
      <c r="EOK100" s="165"/>
      <c r="EOL100" s="165"/>
      <c r="EOM100" s="165"/>
      <c r="EON100" s="165"/>
      <c r="EOO100" s="165"/>
      <c r="EOP100" s="165"/>
      <c r="EOQ100" s="165"/>
      <c r="EOR100" s="165"/>
      <c r="EOS100" s="165"/>
      <c r="EOT100" s="165"/>
      <c r="EOU100" s="165"/>
      <c r="EOV100" s="165"/>
      <c r="EOW100" s="165"/>
      <c r="EOX100" s="165"/>
      <c r="EOY100" s="165"/>
      <c r="EOZ100" s="165"/>
      <c r="EPA100" s="165"/>
      <c r="EPB100" s="165"/>
      <c r="EPC100" s="165"/>
      <c r="EPD100" s="165"/>
      <c r="EPE100" s="165"/>
      <c r="EPF100" s="165"/>
      <c r="EPG100" s="165"/>
      <c r="EPH100" s="165"/>
      <c r="EPI100" s="165"/>
      <c r="EPJ100" s="165"/>
      <c r="EPK100" s="165"/>
      <c r="EPL100" s="165"/>
      <c r="EPM100" s="165"/>
      <c r="EPN100" s="165"/>
      <c r="EPO100" s="165"/>
      <c r="EPP100" s="165"/>
      <c r="EPQ100" s="165"/>
      <c r="EPR100" s="165"/>
      <c r="EPS100" s="165"/>
      <c r="EPT100" s="165"/>
      <c r="EPU100" s="165"/>
      <c r="EPV100" s="165"/>
      <c r="EPW100" s="165"/>
      <c r="EPX100" s="165"/>
      <c r="EPY100" s="165"/>
      <c r="EPZ100" s="165"/>
      <c r="EQA100" s="165"/>
      <c r="EQB100" s="165"/>
      <c r="EQC100" s="165"/>
      <c r="EQD100" s="165"/>
      <c r="EQE100" s="165"/>
      <c r="EQF100" s="165"/>
      <c r="EQG100" s="165"/>
      <c r="EQH100" s="165"/>
      <c r="EQI100" s="165"/>
      <c r="EQJ100" s="165"/>
      <c r="EQK100" s="165"/>
      <c r="EQL100" s="165"/>
      <c r="EQM100" s="165"/>
      <c r="EQN100" s="165"/>
      <c r="EQO100" s="165"/>
      <c r="EQP100" s="165"/>
      <c r="EQQ100" s="165"/>
      <c r="EQR100" s="165"/>
      <c r="EQS100" s="165"/>
      <c r="EQT100" s="165"/>
      <c r="EQU100" s="165"/>
      <c r="EQV100" s="165"/>
      <c r="EQW100" s="165"/>
      <c r="EQX100" s="165"/>
      <c r="EQY100" s="165"/>
      <c r="EQZ100" s="165"/>
      <c r="ERA100" s="165"/>
      <c r="ERB100" s="165"/>
      <c r="ERC100" s="165"/>
      <c r="ERD100" s="165"/>
      <c r="ERE100" s="165"/>
      <c r="ERF100" s="165"/>
      <c r="ERG100" s="165"/>
      <c r="ERH100" s="165"/>
      <c r="ERI100" s="165"/>
      <c r="ERJ100" s="165"/>
      <c r="ERK100" s="165"/>
      <c r="ERL100" s="165"/>
      <c r="ERM100" s="165"/>
      <c r="ERN100" s="165"/>
      <c r="ERO100" s="165"/>
      <c r="ERP100" s="165"/>
      <c r="ERQ100" s="165"/>
      <c r="ERR100" s="165"/>
      <c r="ERS100" s="165"/>
      <c r="ERT100" s="165"/>
      <c r="ERU100" s="165"/>
      <c r="ERV100" s="165"/>
      <c r="ERW100" s="165"/>
      <c r="ERX100" s="165"/>
      <c r="ERY100" s="165"/>
      <c r="ERZ100" s="165"/>
      <c r="ESA100" s="165"/>
      <c r="ESB100" s="165"/>
      <c r="ESC100" s="165"/>
      <c r="ESD100" s="165"/>
      <c r="ESE100" s="165"/>
      <c r="ESF100" s="165"/>
      <c r="ESG100" s="165"/>
      <c r="ESH100" s="165"/>
      <c r="ESI100" s="165"/>
      <c r="ESJ100" s="165"/>
      <c r="ESK100" s="165"/>
      <c r="ESL100" s="165"/>
      <c r="ESM100" s="165"/>
      <c r="ESN100" s="165"/>
      <c r="ESO100" s="165"/>
      <c r="ESP100" s="165"/>
      <c r="ESQ100" s="165"/>
      <c r="ESR100" s="165"/>
      <c r="ESS100" s="165"/>
      <c r="EST100" s="165"/>
      <c r="ESU100" s="165"/>
      <c r="ESV100" s="165"/>
      <c r="ESW100" s="165"/>
      <c r="ESX100" s="165"/>
      <c r="ESY100" s="165"/>
      <c r="ESZ100" s="165"/>
      <c r="ETA100" s="165"/>
      <c r="ETB100" s="165"/>
      <c r="ETC100" s="165"/>
      <c r="ETD100" s="165"/>
      <c r="ETE100" s="165"/>
      <c r="ETF100" s="165"/>
      <c r="ETG100" s="165"/>
      <c r="ETH100" s="165"/>
      <c r="ETI100" s="165"/>
      <c r="ETJ100" s="165"/>
      <c r="ETK100" s="165"/>
      <c r="ETL100" s="165"/>
      <c r="ETM100" s="165"/>
      <c r="ETN100" s="165"/>
      <c r="ETO100" s="165"/>
      <c r="ETP100" s="165"/>
      <c r="ETQ100" s="165"/>
      <c r="ETR100" s="165"/>
      <c r="ETS100" s="165"/>
      <c r="ETT100" s="165"/>
      <c r="ETU100" s="165"/>
      <c r="ETV100" s="165"/>
      <c r="ETW100" s="165"/>
      <c r="ETX100" s="165"/>
      <c r="ETY100" s="165"/>
      <c r="ETZ100" s="165"/>
      <c r="EUA100" s="165"/>
      <c r="EUB100" s="165"/>
      <c r="EUC100" s="165"/>
      <c r="EUD100" s="165"/>
      <c r="EUE100" s="165"/>
      <c r="EUF100" s="165"/>
      <c r="EUG100" s="165"/>
      <c r="EUH100" s="165"/>
      <c r="EUI100" s="165"/>
      <c r="EUJ100" s="165"/>
      <c r="EUK100" s="165"/>
      <c r="EUL100" s="165"/>
      <c r="EUM100" s="165"/>
      <c r="EUN100" s="165"/>
      <c r="EUO100" s="165"/>
      <c r="EUP100" s="165"/>
      <c r="EUQ100" s="165"/>
      <c r="EUR100" s="165"/>
      <c r="EUS100" s="165"/>
      <c r="EUT100" s="165"/>
      <c r="EUU100" s="165"/>
      <c r="EUV100" s="165"/>
      <c r="EUW100" s="165"/>
      <c r="EUX100" s="165"/>
      <c r="EUY100" s="165"/>
      <c r="EUZ100" s="165"/>
      <c r="EVA100" s="165"/>
      <c r="EVB100" s="165"/>
      <c r="EVC100" s="165"/>
      <c r="EVD100" s="165"/>
      <c r="EVE100" s="165"/>
      <c r="EVF100" s="165"/>
      <c r="EVG100" s="165"/>
      <c r="EVH100" s="165"/>
      <c r="EVI100" s="165"/>
      <c r="EVJ100" s="165"/>
      <c r="EVK100" s="165"/>
      <c r="EVL100" s="165"/>
      <c r="EVM100" s="165"/>
      <c r="EVN100" s="165"/>
      <c r="EVO100" s="165"/>
      <c r="EVP100" s="165"/>
      <c r="EVQ100" s="165"/>
      <c r="EVR100" s="165"/>
      <c r="EVS100" s="165"/>
      <c r="EVT100" s="165"/>
      <c r="EVU100" s="165"/>
      <c r="EVV100" s="165"/>
      <c r="EVW100" s="165"/>
      <c r="EVX100" s="165"/>
      <c r="EVY100" s="165"/>
      <c r="EVZ100" s="165"/>
      <c r="EWA100" s="165"/>
      <c r="EWB100" s="165"/>
      <c r="EWC100" s="165"/>
      <c r="EWD100" s="165"/>
      <c r="EWE100" s="165"/>
      <c r="EWF100" s="165"/>
      <c r="EWG100" s="165"/>
      <c r="EWH100" s="165"/>
      <c r="EWI100" s="165"/>
      <c r="EWJ100" s="165"/>
      <c r="EWK100" s="165"/>
      <c r="EWL100" s="165"/>
      <c r="EWM100" s="165"/>
      <c r="EWN100" s="165"/>
      <c r="EWO100" s="165"/>
      <c r="EWP100" s="165"/>
      <c r="EWQ100" s="165"/>
      <c r="EWR100" s="165"/>
      <c r="EWS100" s="165"/>
      <c r="EWT100" s="165"/>
      <c r="EWU100" s="165"/>
      <c r="EWV100" s="165"/>
      <c r="EWW100" s="165"/>
      <c r="EWX100" s="165"/>
      <c r="EWY100" s="165"/>
      <c r="EWZ100" s="165"/>
      <c r="EXA100" s="165"/>
      <c r="EXB100" s="165"/>
      <c r="EXC100" s="165"/>
      <c r="EXD100" s="165"/>
      <c r="EXE100" s="165"/>
      <c r="EXF100" s="165"/>
      <c r="EXG100" s="165"/>
      <c r="EXH100" s="165"/>
      <c r="EXI100" s="165"/>
      <c r="EXJ100" s="165"/>
      <c r="EXK100" s="165"/>
      <c r="EXL100" s="165"/>
      <c r="EXM100" s="165"/>
      <c r="EXN100" s="165"/>
      <c r="EXO100" s="165"/>
      <c r="EXP100" s="165"/>
      <c r="EXQ100" s="165"/>
      <c r="EXR100" s="165"/>
      <c r="EXS100" s="165"/>
      <c r="EXT100" s="165"/>
      <c r="EXU100" s="165"/>
      <c r="EXV100" s="165"/>
      <c r="EXW100" s="165"/>
      <c r="EXX100" s="165"/>
      <c r="EXY100" s="165"/>
      <c r="EXZ100" s="165"/>
      <c r="EYA100" s="165"/>
      <c r="EYB100" s="165"/>
      <c r="EYC100" s="165"/>
      <c r="EYD100" s="165"/>
      <c r="EYE100" s="165"/>
      <c r="EYF100" s="165"/>
      <c r="EYG100" s="165"/>
      <c r="EYH100" s="165"/>
      <c r="EYI100" s="165"/>
      <c r="EYJ100" s="165"/>
      <c r="EYK100" s="165"/>
      <c r="EYL100" s="165"/>
      <c r="EYM100" s="165"/>
      <c r="EYN100" s="165"/>
      <c r="EYO100" s="165"/>
      <c r="EYP100" s="165"/>
      <c r="EYQ100" s="165"/>
      <c r="EYR100" s="165"/>
      <c r="EYS100" s="165"/>
      <c r="EYT100" s="165"/>
      <c r="EYU100" s="165"/>
      <c r="EYV100" s="165"/>
      <c r="EYW100" s="165"/>
      <c r="EYX100" s="165"/>
      <c r="EYY100" s="165"/>
      <c r="EYZ100" s="165"/>
      <c r="EZA100" s="165"/>
      <c r="EZB100" s="165"/>
      <c r="EZC100" s="165"/>
      <c r="EZD100" s="165"/>
      <c r="EZE100" s="165"/>
      <c r="EZF100" s="165"/>
      <c r="EZG100" s="165"/>
      <c r="EZH100" s="165"/>
      <c r="EZI100" s="165"/>
      <c r="EZJ100" s="165"/>
      <c r="EZK100" s="165"/>
      <c r="EZL100" s="165"/>
      <c r="EZM100" s="165"/>
      <c r="EZN100" s="165"/>
      <c r="EZO100" s="165"/>
      <c r="EZP100" s="165"/>
      <c r="EZQ100" s="165"/>
      <c r="EZR100" s="165"/>
      <c r="EZS100" s="165"/>
      <c r="EZT100" s="165"/>
      <c r="EZU100" s="165"/>
      <c r="EZV100" s="165"/>
      <c r="EZW100" s="165"/>
      <c r="EZX100" s="165"/>
      <c r="EZY100" s="165"/>
      <c r="EZZ100" s="165"/>
      <c r="FAA100" s="165"/>
      <c r="FAB100" s="165"/>
      <c r="FAC100" s="165"/>
      <c r="FAD100" s="165"/>
      <c r="FAE100" s="165"/>
      <c r="FAF100" s="165"/>
      <c r="FAG100" s="165"/>
      <c r="FAH100" s="165"/>
      <c r="FAI100" s="165"/>
      <c r="FAJ100" s="165"/>
      <c r="FAK100" s="165"/>
      <c r="FAL100" s="165"/>
      <c r="FAM100" s="165"/>
      <c r="FAN100" s="165"/>
      <c r="FAO100" s="165"/>
      <c r="FAP100" s="165"/>
      <c r="FAQ100" s="165"/>
      <c r="FAR100" s="165"/>
      <c r="FAS100" s="165"/>
      <c r="FAT100" s="165"/>
      <c r="FAU100" s="165"/>
      <c r="FAV100" s="165"/>
      <c r="FAW100" s="165"/>
      <c r="FAX100" s="165"/>
      <c r="FAY100" s="165"/>
      <c r="FAZ100" s="165"/>
      <c r="FBA100" s="165"/>
      <c r="FBB100" s="165"/>
      <c r="FBC100" s="165"/>
      <c r="FBD100" s="165"/>
      <c r="FBE100" s="165"/>
      <c r="FBF100" s="165"/>
      <c r="FBG100" s="165"/>
      <c r="FBH100" s="165"/>
      <c r="FBI100" s="165"/>
      <c r="FBJ100" s="165"/>
      <c r="FBK100" s="165"/>
      <c r="FBL100" s="165"/>
      <c r="FBM100" s="165"/>
      <c r="FBN100" s="165"/>
      <c r="FBO100" s="165"/>
      <c r="FBP100" s="165"/>
      <c r="FBQ100" s="165"/>
      <c r="FBR100" s="165"/>
      <c r="FBS100" s="165"/>
      <c r="FBT100" s="165"/>
      <c r="FBU100" s="165"/>
      <c r="FBV100" s="165"/>
      <c r="FBW100" s="165"/>
      <c r="FBX100" s="165"/>
      <c r="FBY100" s="165"/>
      <c r="FBZ100" s="165"/>
      <c r="FCA100" s="165"/>
      <c r="FCB100" s="165"/>
      <c r="FCC100" s="165"/>
      <c r="FCD100" s="165"/>
      <c r="FCE100" s="165"/>
      <c r="FCF100" s="165"/>
      <c r="FCG100" s="165"/>
      <c r="FCH100" s="165"/>
      <c r="FCI100" s="165"/>
      <c r="FCJ100" s="165"/>
      <c r="FCK100" s="165"/>
      <c r="FCL100" s="165"/>
      <c r="FCM100" s="165"/>
      <c r="FCN100" s="165"/>
      <c r="FCO100" s="165"/>
      <c r="FCP100" s="165"/>
      <c r="FCQ100" s="165"/>
      <c r="FCR100" s="165"/>
      <c r="FCS100" s="165"/>
      <c r="FCT100" s="165"/>
      <c r="FCU100" s="165"/>
      <c r="FCV100" s="165"/>
      <c r="FCW100" s="165"/>
      <c r="FCX100" s="165"/>
      <c r="FCY100" s="165"/>
      <c r="FCZ100" s="165"/>
      <c r="FDA100" s="165"/>
      <c r="FDB100" s="165"/>
      <c r="FDC100" s="165"/>
      <c r="FDD100" s="165"/>
      <c r="FDE100" s="165"/>
      <c r="FDF100" s="165"/>
      <c r="FDG100" s="165"/>
      <c r="FDH100" s="165"/>
      <c r="FDI100" s="165"/>
      <c r="FDJ100" s="165"/>
      <c r="FDK100" s="165"/>
      <c r="FDL100" s="165"/>
      <c r="FDM100" s="165"/>
      <c r="FDN100" s="165"/>
      <c r="FDO100" s="165"/>
      <c r="FDP100" s="165"/>
      <c r="FDQ100" s="165"/>
      <c r="FDR100" s="165"/>
      <c r="FDS100" s="165"/>
      <c r="FDT100" s="165"/>
      <c r="FDU100" s="165"/>
      <c r="FDV100" s="165"/>
      <c r="FDW100" s="165"/>
      <c r="FDX100" s="165"/>
      <c r="FDY100" s="165"/>
      <c r="FDZ100" s="165"/>
      <c r="FEA100" s="165"/>
      <c r="FEB100" s="165"/>
      <c r="FEC100" s="165"/>
      <c r="FED100" s="165"/>
      <c r="FEE100" s="165"/>
      <c r="FEF100" s="165"/>
      <c r="FEG100" s="165"/>
      <c r="FEH100" s="165"/>
      <c r="FEI100" s="165"/>
      <c r="FEJ100" s="165"/>
      <c r="FEK100" s="165"/>
      <c r="FEL100" s="165"/>
      <c r="FEM100" s="165"/>
      <c r="FEN100" s="165"/>
      <c r="FEO100" s="165"/>
      <c r="FEP100" s="165"/>
      <c r="FEQ100" s="165"/>
      <c r="FER100" s="165"/>
      <c r="FES100" s="165"/>
      <c r="FET100" s="165"/>
      <c r="FEU100" s="165"/>
      <c r="FEV100" s="165"/>
      <c r="FEW100" s="165"/>
      <c r="FEX100" s="165"/>
      <c r="FEY100" s="165"/>
      <c r="FEZ100" s="165"/>
      <c r="FFA100" s="165"/>
      <c r="FFB100" s="165"/>
      <c r="FFC100" s="165"/>
      <c r="FFD100" s="165"/>
      <c r="FFE100" s="165"/>
      <c r="FFF100" s="165"/>
      <c r="FFG100" s="165"/>
      <c r="FFH100" s="165"/>
      <c r="FFI100" s="165"/>
      <c r="FFJ100" s="165"/>
      <c r="FFK100" s="165"/>
      <c r="FFL100" s="165"/>
      <c r="FFM100" s="165"/>
      <c r="FFN100" s="165"/>
      <c r="FFO100" s="165"/>
      <c r="FFP100" s="165"/>
      <c r="FFQ100" s="165"/>
      <c r="FFR100" s="165"/>
      <c r="FFS100" s="165"/>
      <c r="FFT100" s="165"/>
      <c r="FFU100" s="165"/>
      <c r="FFV100" s="165"/>
      <c r="FFW100" s="165"/>
      <c r="FFX100" s="165"/>
      <c r="FFY100" s="165"/>
      <c r="FFZ100" s="165"/>
      <c r="FGA100" s="165"/>
      <c r="FGB100" s="165"/>
      <c r="FGC100" s="165"/>
      <c r="FGD100" s="165"/>
      <c r="FGE100" s="165"/>
      <c r="FGF100" s="165"/>
      <c r="FGG100" s="165"/>
      <c r="FGH100" s="165"/>
      <c r="FGI100" s="165"/>
      <c r="FGJ100" s="165"/>
      <c r="FGK100" s="165"/>
      <c r="FGL100" s="165"/>
      <c r="FGM100" s="165"/>
      <c r="FGN100" s="165"/>
      <c r="FGO100" s="165"/>
      <c r="FGP100" s="165"/>
      <c r="FGQ100" s="165"/>
      <c r="FGR100" s="165"/>
      <c r="FGS100" s="165"/>
      <c r="FGT100" s="165"/>
      <c r="FGU100" s="165"/>
      <c r="FGV100" s="165"/>
      <c r="FGW100" s="165"/>
      <c r="FGX100" s="165"/>
      <c r="FGY100" s="165"/>
      <c r="FGZ100" s="165"/>
      <c r="FHA100" s="165"/>
      <c r="FHB100" s="165"/>
      <c r="FHC100" s="165"/>
      <c r="FHD100" s="165"/>
      <c r="FHE100" s="165"/>
      <c r="FHF100" s="165"/>
      <c r="FHG100" s="165"/>
      <c r="FHH100" s="165"/>
      <c r="FHI100" s="165"/>
      <c r="FHJ100" s="165"/>
      <c r="FHK100" s="165"/>
      <c r="FHL100" s="165"/>
      <c r="FHM100" s="165"/>
      <c r="FHN100" s="165"/>
      <c r="FHO100" s="165"/>
      <c r="FHP100" s="165"/>
      <c r="FHQ100" s="165"/>
      <c r="FHR100" s="165"/>
      <c r="FHS100" s="165"/>
      <c r="FHT100" s="165"/>
      <c r="FHU100" s="165"/>
      <c r="FHV100" s="165"/>
      <c r="FHW100" s="165"/>
      <c r="FHX100" s="165"/>
      <c r="FHY100" s="165"/>
      <c r="FHZ100" s="165"/>
      <c r="FIA100" s="165"/>
      <c r="FIB100" s="165"/>
      <c r="FIC100" s="165"/>
      <c r="FID100" s="165"/>
      <c r="FIE100" s="165"/>
      <c r="FIF100" s="165"/>
      <c r="FIG100" s="165"/>
      <c r="FIH100" s="165"/>
      <c r="FII100" s="165"/>
      <c r="FIJ100" s="165"/>
      <c r="FIK100" s="165"/>
      <c r="FIL100" s="165"/>
      <c r="FIM100" s="165"/>
      <c r="FIN100" s="165"/>
      <c r="FIO100" s="165"/>
      <c r="FIP100" s="165"/>
      <c r="FIQ100" s="165"/>
      <c r="FIR100" s="165"/>
      <c r="FIS100" s="165"/>
      <c r="FIT100" s="165"/>
      <c r="FIU100" s="165"/>
      <c r="FIV100" s="165"/>
      <c r="FIW100" s="165"/>
      <c r="FIX100" s="165"/>
      <c r="FIY100" s="165"/>
      <c r="FIZ100" s="165"/>
      <c r="FJA100" s="165"/>
      <c r="FJB100" s="165"/>
      <c r="FJC100" s="165"/>
      <c r="FJD100" s="165"/>
      <c r="FJE100" s="165"/>
      <c r="FJF100" s="165"/>
      <c r="FJG100" s="165"/>
      <c r="FJH100" s="165"/>
      <c r="FJI100" s="165"/>
      <c r="FJJ100" s="165"/>
      <c r="FJK100" s="165"/>
      <c r="FJL100" s="165"/>
      <c r="FJM100" s="165"/>
      <c r="FJN100" s="165"/>
      <c r="FJO100" s="165"/>
      <c r="FJP100" s="165"/>
      <c r="FJQ100" s="165"/>
      <c r="FJR100" s="165"/>
      <c r="FJS100" s="165"/>
      <c r="FJT100" s="165"/>
      <c r="FJU100" s="165"/>
      <c r="FJV100" s="165"/>
      <c r="FJW100" s="165"/>
      <c r="FJX100" s="165"/>
      <c r="FJY100" s="165"/>
      <c r="FJZ100" s="165"/>
      <c r="FKA100" s="165"/>
      <c r="FKB100" s="165"/>
      <c r="FKC100" s="165"/>
      <c r="FKD100" s="165"/>
      <c r="FKE100" s="165"/>
      <c r="FKF100" s="165"/>
      <c r="FKG100" s="165"/>
      <c r="FKH100" s="165"/>
      <c r="FKI100" s="165"/>
      <c r="FKJ100" s="165"/>
      <c r="FKK100" s="165"/>
      <c r="FKL100" s="165"/>
      <c r="FKM100" s="165"/>
      <c r="FKN100" s="165"/>
      <c r="FKO100" s="165"/>
      <c r="FKP100" s="165"/>
      <c r="FKQ100" s="165"/>
      <c r="FKR100" s="165"/>
      <c r="FKS100" s="165"/>
      <c r="FKT100" s="165"/>
      <c r="FKU100" s="165"/>
      <c r="FKV100" s="165"/>
      <c r="FKW100" s="165"/>
      <c r="FKX100" s="165"/>
      <c r="FKY100" s="165"/>
      <c r="FKZ100" s="165"/>
      <c r="FLA100" s="165"/>
      <c r="FLB100" s="165"/>
      <c r="FLC100" s="165"/>
      <c r="FLD100" s="165"/>
      <c r="FLE100" s="165"/>
      <c r="FLF100" s="165"/>
      <c r="FLG100" s="165"/>
      <c r="FLH100" s="165"/>
      <c r="FLI100" s="165"/>
      <c r="FLJ100" s="165"/>
      <c r="FLK100" s="165"/>
      <c r="FLL100" s="165"/>
      <c r="FLM100" s="165"/>
      <c r="FLN100" s="165"/>
      <c r="FLO100" s="165"/>
      <c r="FLP100" s="165"/>
      <c r="FLQ100" s="165"/>
      <c r="FLR100" s="165"/>
      <c r="FLS100" s="165"/>
      <c r="FLT100" s="165"/>
      <c r="FLU100" s="165"/>
      <c r="FLV100" s="165"/>
      <c r="FLW100" s="165"/>
      <c r="FLX100" s="165"/>
      <c r="FLY100" s="165"/>
      <c r="FLZ100" s="165"/>
      <c r="FMA100" s="165"/>
      <c r="FMB100" s="165"/>
      <c r="FMC100" s="165"/>
      <c r="FMD100" s="165"/>
      <c r="FME100" s="165"/>
      <c r="FMF100" s="165"/>
      <c r="FMG100" s="165"/>
      <c r="FMH100" s="165"/>
      <c r="FMI100" s="165"/>
      <c r="FMJ100" s="165"/>
      <c r="FMK100" s="165"/>
      <c r="FML100" s="165"/>
      <c r="FMM100" s="165"/>
      <c r="FMN100" s="165"/>
      <c r="FMO100" s="165"/>
      <c r="FMP100" s="165"/>
      <c r="FMQ100" s="165"/>
      <c r="FMR100" s="165"/>
      <c r="FMS100" s="165"/>
      <c r="FMT100" s="165"/>
      <c r="FMU100" s="165"/>
      <c r="FMV100" s="165"/>
      <c r="FMW100" s="165"/>
      <c r="FMX100" s="165"/>
      <c r="FMY100" s="165"/>
      <c r="FMZ100" s="165"/>
      <c r="FNA100" s="165"/>
      <c r="FNB100" s="165"/>
      <c r="FNC100" s="165"/>
      <c r="FND100" s="165"/>
      <c r="FNE100" s="165"/>
      <c r="FNF100" s="165"/>
      <c r="FNG100" s="165"/>
      <c r="FNH100" s="165"/>
      <c r="FNI100" s="165"/>
      <c r="FNJ100" s="165"/>
      <c r="FNK100" s="165"/>
      <c r="FNL100" s="165"/>
      <c r="FNM100" s="165"/>
      <c r="FNN100" s="165"/>
      <c r="FNO100" s="165"/>
      <c r="FNP100" s="165"/>
      <c r="FNQ100" s="165"/>
      <c r="FNR100" s="165"/>
      <c r="FNS100" s="165"/>
      <c r="FNT100" s="165"/>
      <c r="FNU100" s="165"/>
      <c r="FNV100" s="165"/>
      <c r="FNW100" s="165"/>
      <c r="FNX100" s="165"/>
      <c r="FNY100" s="165"/>
      <c r="FNZ100" s="165"/>
      <c r="FOA100" s="165"/>
      <c r="FOB100" s="165"/>
      <c r="FOC100" s="165"/>
      <c r="FOD100" s="165"/>
      <c r="FOE100" s="165"/>
      <c r="FOF100" s="165"/>
      <c r="FOG100" s="165"/>
      <c r="FOH100" s="165"/>
      <c r="FOI100" s="165"/>
      <c r="FOJ100" s="165"/>
      <c r="FOK100" s="165"/>
      <c r="FOL100" s="165"/>
      <c r="FOM100" s="165"/>
      <c r="FON100" s="165"/>
      <c r="FOO100" s="165"/>
      <c r="FOP100" s="165"/>
      <c r="FOQ100" s="165"/>
      <c r="FOR100" s="165"/>
      <c r="FOS100" s="165"/>
      <c r="FOT100" s="165"/>
      <c r="FOU100" s="165"/>
      <c r="FOV100" s="165"/>
      <c r="FOW100" s="165"/>
      <c r="FOX100" s="165"/>
      <c r="FOY100" s="165"/>
      <c r="FOZ100" s="165"/>
      <c r="FPA100" s="165"/>
      <c r="FPB100" s="165"/>
      <c r="FPC100" s="165"/>
      <c r="FPD100" s="165"/>
      <c r="FPE100" s="165"/>
      <c r="FPF100" s="165"/>
      <c r="FPG100" s="165"/>
      <c r="FPH100" s="165"/>
      <c r="FPI100" s="165"/>
      <c r="FPJ100" s="165"/>
      <c r="FPK100" s="165"/>
      <c r="FPL100" s="165"/>
      <c r="FPM100" s="165"/>
      <c r="FPN100" s="165"/>
      <c r="FPO100" s="165"/>
      <c r="FPP100" s="165"/>
      <c r="FPQ100" s="165"/>
      <c r="FPR100" s="165"/>
      <c r="FPS100" s="165"/>
      <c r="FPT100" s="165"/>
      <c r="FPU100" s="165"/>
      <c r="FPV100" s="165"/>
      <c r="FPW100" s="165"/>
      <c r="FPX100" s="165"/>
      <c r="FPY100" s="165"/>
      <c r="FPZ100" s="165"/>
      <c r="FQA100" s="165"/>
      <c r="FQB100" s="165"/>
      <c r="FQC100" s="165"/>
      <c r="FQD100" s="165"/>
      <c r="FQE100" s="165"/>
      <c r="FQF100" s="165"/>
      <c r="FQG100" s="165"/>
      <c r="FQH100" s="165"/>
      <c r="FQI100" s="165"/>
      <c r="FQJ100" s="165"/>
      <c r="FQK100" s="165"/>
      <c r="FQL100" s="165"/>
      <c r="FQM100" s="165"/>
      <c r="FQN100" s="165"/>
      <c r="FQO100" s="165"/>
      <c r="FQP100" s="165"/>
      <c r="FQQ100" s="165"/>
      <c r="FQR100" s="165"/>
      <c r="FQS100" s="165"/>
      <c r="FQT100" s="165"/>
      <c r="FQU100" s="165"/>
      <c r="FQV100" s="165"/>
      <c r="FQW100" s="165"/>
      <c r="FQX100" s="165"/>
      <c r="FQY100" s="165"/>
      <c r="FQZ100" s="165"/>
      <c r="FRA100" s="165"/>
      <c r="FRB100" s="165"/>
      <c r="FRC100" s="165"/>
      <c r="FRD100" s="165"/>
      <c r="FRE100" s="165"/>
      <c r="FRF100" s="165"/>
      <c r="FRG100" s="165"/>
      <c r="FRH100" s="165"/>
      <c r="FRI100" s="165"/>
      <c r="FRJ100" s="165"/>
      <c r="FRK100" s="165"/>
      <c r="FRL100" s="165"/>
      <c r="FRM100" s="165"/>
      <c r="FRN100" s="165"/>
      <c r="FRO100" s="165"/>
      <c r="FRP100" s="165"/>
      <c r="FRQ100" s="165"/>
      <c r="FRR100" s="165"/>
      <c r="FRS100" s="165"/>
      <c r="FRT100" s="165"/>
      <c r="FRU100" s="165"/>
      <c r="FRV100" s="165"/>
      <c r="FRW100" s="165"/>
      <c r="FRX100" s="165"/>
      <c r="FRY100" s="165"/>
      <c r="FRZ100" s="165"/>
      <c r="FSA100" s="165"/>
      <c r="FSB100" s="165"/>
      <c r="FSC100" s="165"/>
      <c r="FSD100" s="165"/>
      <c r="FSE100" s="165"/>
      <c r="FSF100" s="165"/>
      <c r="FSG100" s="165"/>
      <c r="FSH100" s="165"/>
      <c r="FSI100" s="165"/>
      <c r="FSJ100" s="165"/>
      <c r="FSK100" s="165"/>
      <c r="FSL100" s="165"/>
      <c r="FSM100" s="165"/>
      <c r="FSN100" s="165"/>
      <c r="FSO100" s="165"/>
      <c r="FSP100" s="165"/>
      <c r="FSQ100" s="165"/>
      <c r="FSR100" s="165"/>
      <c r="FSS100" s="165"/>
      <c r="FST100" s="165"/>
      <c r="FSU100" s="165"/>
      <c r="FSV100" s="165"/>
      <c r="FSW100" s="165"/>
      <c r="FSX100" s="165"/>
      <c r="FSY100" s="165"/>
      <c r="FSZ100" s="165"/>
      <c r="FTA100" s="165"/>
      <c r="FTB100" s="165"/>
      <c r="FTC100" s="165"/>
      <c r="FTD100" s="165"/>
      <c r="FTE100" s="165"/>
      <c r="FTF100" s="165"/>
      <c r="FTG100" s="165"/>
      <c r="FTH100" s="165"/>
      <c r="FTI100" s="165"/>
      <c r="FTJ100" s="165"/>
      <c r="FTK100" s="165"/>
      <c r="FTL100" s="165"/>
      <c r="FTM100" s="165"/>
      <c r="FTN100" s="165"/>
      <c r="FTO100" s="165"/>
      <c r="FTP100" s="165"/>
      <c r="FTQ100" s="165"/>
      <c r="FTR100" s="165"/>
      <c r="FTS100" s="165"/>
      <c r="FTT100" s="165"/>
      <c r="FTU100" s="165"/>
      <c r="FTV100" s="165"/>
      <c r="FTW100" s="165"/>
      <c r="FTX100" s="165"/>
      <c r="FTY100" s="165"/>
      <c r="FTZ100" s="165"/>
      <c r="FUA100" s="165"/>
      <c r="FUB100" s="165"/>
      <c r="FUC100" s="165"/>
      <c r="FUD100" s="165"/>
      <c r="FUE100" s="165"/>
      <c r="FUF100" s="165"/>
      <c r="FUG100" s="165"/>
      <c r="FUH100" s="165"/>
      <c r="FUI100" s="165"/>
      <c r="FUJ100" s="165"/>
      <c r="FUK100" s="165"/>
      <c r="FUL100" s="165"/>
      <c r="FUM100" s="165"/>
      <c r="FUN100" s="165"/>
      <c r="FUO100" s="165"/>
      <c r="FUP100" s="165"/>
      <c r="FUQ100" s="165"/>
      <c r="FUR100" s="165"/>
      <c r="FUS100" s="165"/>
      <c r="FUT100" s="165"/>
      <c r="FUU100" s="165"/>
      <c r="FUV100" s="165"/>
      <c r="FUW100" s="165"/>
      <c r="FUX100" s="165"/>
      <c r="FUY100" s="165"/>
      <c r="FUZ100" s="165"/>
      <c r="FVA100" s="165"/>
      <c r="FVB100" s="165"/>
      <c r="FVC100" s="165"/>
      <c r="FVD100" s="165"/>
      <c r="FVE100" s="165"/>
      <c r="FVF100" s="165"/>
      <c r="FVG100" s="165"/>
      <c r="FVH100" s="165"/>
      <c r="FVI100" s="165"/>
      <c r="FVJ100" s="165"/>
      <c r="FVK100" s="165"/>
      <c r="FVL100" s="165"/>
      <c r="FVM100" s="165"/>
      <c r="FVN100" s="165"/>
      <c r="FVO100" s="165"/>
      <c r="FVP100" s="165"/>
      <c r="FVQ100" s="165"/>
      <c r="FVR100" s="165"/>
      <c r="FVS100" s="165"/>
      <c r="FVT100" s="165"/>
      <c r="FVU100" s="165"/>
      <c r="FVV100" s="165"/>
      <c r="FVW100" s="165"/>
      <c r="FVX100" s="165"/>
      <c r="FVY100" s="165"/>
      <c r="FVZ100" s="165"/>
      <c r="FWA100" s="165"/>
      <c r="FWB100" s="165"/>
      <c r="FWC100" s="165"/>
      <c r="FWD100" s="165"/>
      <c r="FWE100" s="165"/>
      <c r="FWF100" s="165"/>
      <c r="FWG100" s="165"/>
      <c r="FWH100" s="165"/>
      <c r="FWI100" s="165"/>
      <c r="FWJ100" s="165"/>
      <c r="FWK100" s="165"/>
      <c r="FWL100" s="165"/>
      <c r="FWM100" s="165"/>
      <c r="FWN100" s="165"/>
      <c r="FWO100" s="165"/>
      <c r="FWP100" s="165"/>
      <c r="FWQ100" s="165"/>
      <c r="FWR100" s="165"/>
      <c r="FWS100" s="165"/>
      <c r="FWT100" s="165"/>
      <c r="FWU100" s="165"/>
      <c r="FWV100" s="165"/>
      <c r="FWW100" s="165"/>
      <c r="FWX100" s="165"/>
      <c r="FWY100" s="165"/>
      <c r="FWZ100" s="165"/>
      <c r="FXA100" s="165"/>
      <c r="FXB100" s="165"/>
      <c r="FXC100" s="165"/>
      <c r="FXD100" s="165"/>
      <c r="FXE100" s="165"/>
      <c r="FXF100" s="165"/>
      <c r="FXG100" s="165"/>
      <c r="FXH100" s="165"/>
      <c r="FXI100" s="165"/>
      <c r="FXJ100" s="165"/>
      <c r="FXK100" s="165"/>
      <c r="FXL100" s="165"/>
      <c r="FXM100" s="165"/>
      <c r="FXN100" s="165"/>
      <c r="FXO100" s="165"/>
      <c r="FXP100" s="165"/>
      <c r="FXQ100" s="165"/>
      <c r="FXR100" s="165"/>
      <c r="FXS100" s="165"/>
      <c r="FXT100" s="165"/>
      <c r="FXU100" s="165"/>
      <c r="FXV100" s="165"/>
      <c r="FXW100" s="165"/>
      <c r="FXX100" s="165"/>
      <c r="FXY100" s="165"/>
      <c r="FXZ100" s="165"/>
      <c r="FYA100" s="165"/>
      <c r="FYB100" s="165"/>
      <c r="FYC100" s="165"/>
      <c r="FYD100" s="165"/>
      <c r="FYE100" s="165"/>
      <c r="FYF100" s="165"/>
      <c r="FYG100" s="165"/>
      <c r="FYH100" s="165"/>
      <c r="FYI100" s="165"/>
      <c r="FYJ100" s="165"/>
      <c r="FYK100" s="165"/>
      <c r="FYL100" s="165"/>
      <c r="FYM100" s="165"/>
      <c r="FYN100" s="165"/>
      <c r="FYO100" s="165"/>
      <c r="FYP100" s="165"/>
      <c r="FYQ100" s="165"/>
      <c r="FYR100" s="165"/>
      <c r="FYS100" s="165"/>
      <c r="FYT100" s="165"/>
      <c r="FYU100" s="165"/>
      <c r="FYV100" s="165"/>
      <c r="FYW100" s="165"/>
      <c r="FYX100" s="165"/>
      <c r="FYY100" s="165"/>
      <c r="FYZ100" s="165"/>
      <c r="FZA100" s="165"/>
      <c r="FZB100" s="165"/>
      <c r="FZC100" s="165"/>
      <c r="FZD100" s="165"/>
      <c r="FZE100" s="165"/>
      <c r="FZF100" s="165"/>
      <c r="FZG100" s="165"/>
      <c r="FZH100" s="165"/>
      <c r="FZI100" s="165"/>
      <c r="FZJ100" s="165"/>
      <c r="FZK100" s="165"/>
      <c r="FZL100" s="165"/>
      <c r="FZM100" s="165"/>
      <c r="FZN100" s="165"/>
      <c r="FZO100" s="165"/>
      <c r="FZP100" s="165"/>
      <c r="FZQ100" s="165"/>
      <c r="FZR100" s="165"/>
      <c r="FZS100" s="165"/>
      <c r="FZT100" s="165"/>
      <c r="FZU100" s="165"/>
      <c r="FZV100" s="165"/>
      <c r="FZW100" s="165"/>
      <c r="FZX100" s="165"/>
      <c r="FZY100" s="165"/>
      <c r="FZZ100" s="165"/>
      <c r="GAA100" s="165"/>
      <c r="GAB100" s="165"/>
      <c r="GAC100" s="165"/>
      <c r="GAD100" s="165"/>
      <c r="GAE100" s="165"/>
      <c r="GAF100" s="165"/>
      <c r="GAG100" s="165"/>
      <c r="GAH100" s="165"/>
      <c r="GAI100" s="165"/>
      <c r="GAJ100" s="165"/>
      <c r="GAK100" s="165"/>
      <c r="GAL100" s="165"/>
      <c r="GAM100" s="165"/>
      <c r="GAN100" s="165"/>
      <c r="GAO100" s="165"/>
      <c r="GAP100" s="165"/>
      <c r="GAQ100" s="165"/>
      <c r="GAR100" s="165"/>
      <c r="GAS100" s="165"/>
      <c r="GAT100" s="165"/>
      <c r="GAU100" s="165"/>
      <c r="GAV100" s="165"/>
      <c r="GAW100" s="165"/>
      <c r="GAX100" s="165"/>
      <c r="GAY100" s="165"/>
      <c r="GAZ100" s="165"/>
      <c r="GBA100" s="165"/>
      <c r="GBB100" s="165"/>
      <c r="GBC100" s="165"/>
      <c r="GBD100" s="165"/>
      <c r="GBE100" s="165"/>
      <c r="GBF100" s="165"/>
      <c r="GBG100" s="165"/>
      <c r="GBH100" s="165"/>
      <c r="GBI100" s="165"/>
      <c r="GBJ100" s="165"/>
      <c r="GBK100" s="165"/>
      <c r="GBL100" s="165"/>
      <c r="GBM100" s="165"/>
      <c r="GBN100" s="165"/>
      <c r="GBO100" s="165"/>
      <c r="GBP100" s="165"/>
      <c r="GBQ100" s="165"/>
      <c r="GBR100" s="165"/>
      <c r="GBS100" s="165"/>
      <c r="GBT100" s="165"/>
      <c r="GBU100" s="165"/>
      <c r="GBV100" s="165"/>
      <c r="GBW100" s="165"/>
      <c r="GBX100" s="165"/>
      <c r="GBY100" s="165"/>
      <c r="GBZ100" s="165"/>
      <c r="GCA100" s="165"/>
      <c r="GCB100" s="165"/>
      <c r="GCC100" s="165"/>
      <c r="GCD100" s="165"/>
      <c r="GCE100" s="165"/>
      <c r="GCF100" s="165"/>
      <c r="GCG100" s="165"/>
      <c r="GCH100" s="165"/>
      <c r="GCI100" s="165"/>
      <c r="GCJ100" s="165"/>
      <c r="GCK100" s="165"/>
      <c r="GCL100" s="165"/>
      <c r="GCM100" s="165"/>
      <c r="GCN100" s="165"/>
      <c r="GCO100" s="165"/>
      <c r="GCP100" s="165"/>
      <c r="GCQ100" s="165"/>
      <c r="GCR100" s="165"/>
      <c r="GCS100" s="165"/>
      <c r="GCT100" s="165"/>
      <c r="GCU100" s="165"/>
      <c r="GCV100" s="165"/>
      <c r="GCW100" s="165"/>
      <c r="GCX100" s="165"/>
      <c r="GCY100" s="165"/>
      <c r="GCZ100" s="165"/>
      <c r="GDA100" s="165"/>
      <c r="GDB100" s="165"/>
      <c r="GDC100" s="165"/>
      <c r="GDD100" s="165"/>
      <c r="GDE100" s="165"/>
      <c r="GDF100" s="165"/>
      <c r="GDG100" s="165"/>
      <c r="GDH100" s="165"/>
      <c r="GDI100" s="165"/>
      <c r="GDJ100" s="165"/>
      <c r="GDK100" s="165"/>
      <c r="GDL100" s="165"/>
      <c r="GDM100" s="165"/>
      <c r="GDN100" s="165"/>
      <c r="GDO100" s="165"/>
      <c r="GDP100" s="165"/>
      <c r="GDQ100" s="165"/>
      <c r="GDR100" s="165"/>
      <c r="GDS100" s="165"/>
      <c r="GDT100" s="165"/>
      <c r="GDU100" s="165"/>
      <c r="GDV100" s="165"/>
      <c r="GDW100" s="165"/>
      <c r="GDX100" s="165"/>
      <c r="GDY100" s="165"/>
      <c r="GDZ100" s="165"/>
      <c r="GEA100" s="165"/>
      <c r="GEB100" s="165"/>
      <c r="GEC100" s="165"/>
      <c r="GED100" s="165"/>
      <c r="GEE100" s="165"/>
      <c r="GEF100" s="165"/>
      <c r="GEG100" s="165"/>
      <c r="GEH100" s="165"/>
      <c r="GEI100" s="165"/>
      <c r="GEJ100" s="165"/>
      <c r="GEK100" s="165"/>
      <c r="GEL100" s="165"/>
      <c r="GEM100" s="165"/>
      <c r="GEN100" s="165"/>
      <c r="GEO100" s="165"/>
      <c r="GEP100" s="165"/>
      <c r="GEQ100" s="165"/>
      <c r="GER100" s="165"/>
      <c r="GES100" s="165"/>
      <c r="GET100" s="165"/>
      <c r="GEU100" s="165"/>
      <c r="GEV100" s="165"/>
      <c r="GEW100" s="165"/>
      <c r="GEX100" s="165"/>
      <c r="GEY100" s="165"/>
      <c r="GEZ100" s="165"/>
      <c r="GFA100" s="165"/>
      <c r="GFB100" s="165"/>
      <c r="GFC100" s="165"/>
      <c r="GFD100" s="165"/>
      <c r="GFE100" s="165"/>
      <c r="GFF100" s="165"/>
      <c r="GFG100" s="165"/>
      <c r="GFH100" s="165"/>
      <c r="GFI100" s="165"/>
      <c r="GFJ100" s="165"/>
      <c r="GFK100" s="165"/>
      <c r="GFL100" s="165"/>
      <c r="GFM100" s="165"/>
      <c r="GFN100" s="165"/>
      <c r="GFO100" s="165"/>
      <c r="GFP100" s="165"/>
      <c r="GFQ100" s="165"/>
      <c r="GFR100" s="165"/>
      <c r="GFS100" s="165"/>
      <c r="GFT100" s="165"/>
      <c r="GFU100" s="165"/>
      <c r="GFV100" s="165"/>
      <c r="GFW100" s="165"/>
      <c r="GFX100" s="165"/>
      <c r="GFY100" s="165"/>
      <c r="GFZ100" s="165"/>
      <c r="GGA100" s="165"/>
      <c r="GGB100" s="165"/>
      <c r="GGC100" s="165"/>
      <c r="GGD100" s="165"/>
      <c r="GGE100" s="165"/>
      <c r="GGF100" s="165"/>
      <c r="GGG100" s="165"/>
      <c r="GGH100" s="165"/>
      <c r="GGI100" s="165"/>
      <c r="GGJ100" s="165"/>
      <c r="GGK100" s="165"/>
      <c r="GGL100" s="165"/>
      <c r="GGM100" s="165"/>
      <c r="GGN100" s="165"/>
      <c r="GGO100" s="165"/>
      <c r="GGP100" s="165"/>
      <c r="GGQ100" s="165"/>
      <c r="GGR100" s="165"/>
      <c r="GGS100" s="165"/>
      <c r="GGT100" s="165"/>
      <c r="GGU100" s="165"/>
      <c r="GGV100" s="165"/>
      <c r="GGW100" s="165"/>
      <c r="GGX100" s="165"/>
      <c r="GGY100" s="165"/>
      <c r="GGZ100" s="165"/>
      <c r="GHA100" s="165"/>
      <c r="GHB100" s="165"/>
      <c r="GHC100" s="165"/>
      <c r="GHD100" s="165"/>
      <c r="GHE100" s="165"/>
      <c r="GHF100" s="165"/>
      <c r="GHG100" s="165"/>
      <c r="GHH100" s="165"/>
      <c r="GHI100" s="165"/>
      <c r="GHJ100" s="165"/>
      <c r="GHK100" s="165"/>
      <c r="GHL100" s="165"/>
      <c r="GHM100" s="165"/>
      <c r="GHN100" s="165"/>
      <c r="GHO100" s="165"/>
      <c r="GHP100" s="165"/>
      <c r="GHQ100" s="165"/>
      <c r="GHR100" s="165"/>
      <c r="GHS100" s="165"/>
      <c r="GHT100" s="165"/>
      <c r="GHU100" s="165"/>
      <c r="GHV100" s="165"/>
      <c r="GHW100" s="165"/>
      <c r="GHX100" s="165"/>
      <c r="GHY100" s="165"/>
      <c r="GHZ100" s="165"/>
      <c r="GIA100" s="165"/>
      <c r="GIB100" s="165"/>
      <c r="GIC100" s="165"/>
      <c r="GID100" s="165"/>
      <c r="GIE100" s="165"/>
      <c r="GIF100" s="165"/>
      <c r="GIG100" s="165"/>
      <c r="GIH100" s="165"/>
      <c r="GII100" s="165"/>
      <c r="GIJ100" s="165"/>
      <c r="GIK100" s="165"/>
      <c r="GIL100" s="165"/>
      <c r="GIM100" s="165"/>
      <c r="GIN100" s="165"/>
      <c r="GIO100" s="165"/>
      <c r="GIP100" s="165"/>
      <c r="GIQ100" s="165"/>
      <c r="GIR100" s="165"/>
      <c r="GIS100" s="165"/>
      <c r="GIT100" s="165"/>
      <c r="GIU100" s="165"/>
      <c r="GIV100" s="165"/>
      <c r="GIW100" s="165"/>
      <c r="GIX100" s="165"/>
      <c r="GIY100" s="165"/>
      <c r="GIZ100" s="165"/>
      <c r="GJA100" s="165"/>
      <c r="GJB100" s="165"/>
      <c r="GJC100" s="165"/>
      <c r="GJD100" s="165"/>
      <c r="GJE100" s="165"/>
      <c r="GJF100" s="165"/>
      <c r="GJG100" s="165"/>
      <c r="GJH100" s="165"/>
      <c r="GJI100" s="165"/>
      <c r="GJJ100" s="165"/>
      <c r="GJK100" s="165"/>
      <c r="GJL100" s="165"/>
      <c r="GJM100" s="165"/>
      <c r="GJN100" s="165"/>
      <c r="GJO100" s="165"/>
      <c r="GJP100" s="165"/>
      <c r="GJQ100" s="165"/>
      <c r="GJR100" s="165"/>
      <c r="GJS100" s="165"/>
      <c r="GJT100" s="165"/>
      <c r="GJU100" s="165"/>
      <c r="GJV100" s="165"/>
      <c r="GJW100" s="165"/>
      <c r="GJX100" s="165"/>
      <c r="GJY100" s="165"/>
      <c r="GJZ100" s="165"/>
      <c r="GKA100" s="165"/>
      <c r="GKB100" s="165"/>
      <c r="GKC100" s="165"/>
      <c r="GKD100" s="165"/>
      <c r="GKE100" s="165"/>
      <c r="GKF100" s="165"/>
      <c r="GKG100" s="165"/>
      <c r="GKH100" s="165"/>
      <c r="GKI100" s="165"/>
      <c r="GKJ100" s="165"/>
      <c r="GKK100" s="165"/>
      <c r="GKL100" s="165"/>
      <c r="GKM100" s="165"/>
      <c r="GKN100" s="165"/>
      <c r="GKO100" s="165"/>
      <c r="GKP100" s="165"/>
      <c r="GKQ100" s="165"/>
      <c r="GKR100" s="165"/>
      <c r="GKS100" s="165"/>
      <c r="GKT100" s="165"/>
      <c r="GKU100" s="165"/>
      <c r="GKV100" s="165"/>
      <c r="GKW100" s="165"/>
      <c r="GKX100" s="165"/>
      <c r="GKY100" s="165"/>
      <c r="GKZ100" s="165"/>
      <c r="GLA100" s="165"/>
      <c r="GLB100" s="165"/>
      <c r="GLC100" s="165"/>
      <c r="GLD100" s="165"/>
      <c r="GLE100" s="165"/>
      <c r="GLF100" s="165"/>
      <c r="GLG100" s="165"/>
      <c r="GLH100" s="165"/>
      <c r="GLI100" s="165"/>
      <c r="GLJ100" s="165"/>
      <c r="GLK100" s="165"/>
      <c r="GLL100" s="165"/>
      <c r="GLM100" s="165"/>
      <c r="GLN100" s="165"/>
      <c r="GLO100" s="165"/>
      <c r="GLP100" s="165"/>
      <c r="GLQ100" s="165"/>
      <c r="GLR100" s="165"/>
      <c r="GLS100" s="165"/>
      <c r="GLT100" s="165"/>
      <c r="GLU100" s="165"/>
      <c r="GLV100" s="165"/>
      <c r="GLW100" s="165"/>
      <c r="GLX100" s="165"/>
      <c r="GLY100" s="165"/>
      <c r="GLZ100" s="165"/>
      <c r="GMA100" s="165"/>
      <c r="GMB100" s="165"/>
      <c r="GMC100" s="165"/>
      <c r="GMD100" s="165"/>
      <c r="GME100" s="165"/>
      <c r="GMF100" s="165"/>
      <c r="GMG100" s="165"/>
      <c r="GMH100" s="165"/>
      <c r="GMI100" s="165"/>
      <c r="GMJ100" s="165"/>
      <c r="GMK100" s="165"/>
      <c r="GML100" s="165"/>
      <c r="GMM100" s="165"/>
      <c r="GMN100" s="165"/>
      <c r="GMO100" s="165"/>
      <c r="GMP100" s="165"/>
      <c r="GMQ100" s="165"/>
      <c r="GMR100" s="165"/>
      <c r="GMS100" s="165"/>
      <c r="GMT100" s="165"/>
      <c r="GMU100" s="165"/>
      <c r="GMV100" s="165"/>
      <c r="GMW100" s="165"/>
      <c r="GMX100" s="165"/>
      <c r="GMY100" s="165"/>
      <c r="GMZ100" s="165"/>
      <c r="GNA100" s="165"/>
      <c r="GNB100" s="165"/>
      <c r="GNC100" s="165"/>
      <c r="GND100" s="165"/>
      <c r="GNE100" s="165"/>
      <c r="GNF100" s="165"/>
      <c r="GNG100" s="165"/>
      <c r="GNH100" s="165"/>
      <c r="GNI100" s="165"/>
      <c r="GNJ100" s="165"/>
      <c r="GNK100" s="165"/>
      <c r="GNL100" s="165"/>
      <c r="GNM100" s="165"/>
      <c r="GNN100" s="165"/>
      <c r="GNO100" s="165"/>
      <c r="GNP100" s="165"/>
      <c r="GNQ100" s="165"/>
      <c r="GNR100" s="165"/>
      <c r="GNS100" s="165"/>
      <c r="GNT100" s="165"/>
      <c r="GNU100" s="165"/>
      <c r="GNV100" s="165"/>
      <c r="GNW100" s="165"/>
      <c r="GNX100" s="165"/>
      <c r="GNY100" s="165"/>
      <c r="GNZ100" s="165"/>
      <c r="GOA100" s="165"/>
      <c r="GOB100" s="165"/>
      <c r="GOC100" s="165"/>
      <c r="GOD100" s="165"/>
      <c r="GOE100" s="165"/>
      <c r="GOF100" s="165"/>
      <c r="GOG100" s="165"/>
      <c r="GOH100" s="165"/>
      <c r="GOI100" s="165"/>
      <c r="GOJ100" s="165"/>
      <c r="GOK100" s="165"/>
      <c r="GOL100" s="165"/>
      <c r="GOM100" s="165"/>
      <c r="GON100" s="165"/>
      <c r="GOO100" s="165"/>
      <c r="GOP100" s="165"/>
      <c r="GOQ100" s="165"/>
      <c r="GOR100" s="165"/>
      <c r="GOS100" s="165"/>
      <c r="GOT100" s="165"/>
      <c r="GOU100" s="165"/>
      <c r="GOV100" s="165"/>
      <c r="GOW100" s="165"/>
      <c r="GOX100" s="165"/>
      <c r="GOY100" s="165"/>
      <c r="GOZ100" s="165"/>
      <c r="GPA100" s="165"/>
      <c r="GPB100" s="165"/>
      <c r="GPC100" s="165"/>
      <c r="GPD100" s="165"/>
      <c r="GPE100" s="165"/>
      <c r="GPF100" s="165"/>
      <c r="GPG100" s="165"/>
      <c r="GPH100" s="165"/>
      <c r="GPI100" s="165"/>
      <c r="GPJ100" s="165"/>
      <c r="GPK100" s="165"/>
      <c r="GPL100" s="165"/>
      <c r="GPM100" s="165"/>
      <c r="GPN100" s="165"/>
      <c r="GPO100" s="165"/>
      <c r="GPP100" s="165"/>
      <c r="GPQ100" s="165"/>
      <c r="GPR100" s="165"/>
      <c r="GPS100" s="165"/>
      <c r="GPT100" s="165"/>
      <c r="GPU100" s="165"/>
      <c r="GPV100" s="165"/>
      <c r="GPW100" s="165"/>
      <c r="GPX100" s="165"/>
      <c r="GPY100" s="165"/>
      <c r="GPZ100" s="165"/>
      <c r="GQA100" s="165"/>
      <c r="GQB100" s="165"/>
      <c r="GQC100" s="165"/>
      <c r="GQD100" s="165"/>
      <c r="GQE100" s="165"/>
      <c r="GQF100" s="165"/>
      <c r="GQG100" s="165"/>
      <c r="GQH100" s="165"/>
      <c r="GQI100" s="165"/>
      <c r="GQJ100" s="165"/>
      <c r="GQK100" s="165"/>
      <c r="GQL100" s="165"/>
      <c r="GQM100" s="165"/>
      <c r="GQN100" s="165"/>
      <c r="GQO100" s="165"/>
      <c r="GQP100" s="165"/>
      <c r="GQQ100" s="165"/>
      <c r="GQR100" s="165"/>
      <c r="GQS100" s="165"/>
      <c r="GQT100" s="165"/>
      <c r="GQU100" s="165"/>
      <c r="GQV100" s="165"/>
      <c r="GQW100" s="165"/>
      <c r="GQX100" s="165"/>
      <c r="GQY100" s="165"/>
      <c r="GQZ100" s="165"/>
      <c r="GRA100" s="165"/>
      <c r="GRB100" s="165"/>
      <c r="GRC100" s="165"/>
      <c r="GRD100" s="165"/>
      <c r="GRE100" s="165"/>
      <c r="GRF100" s="165"/>
      <c r="GRG100" s="165"/>
      <c r="GRH100" s="165"/>
      <c r="GRI100" s="165"/>
      <c r="GRJ100" s="165"/>
      <c r="GRK100" s="165"/>
      <c r="GRL100" s="165"/>
      <c r="GRM100" s="165"/>
      <c r="GRN100" s="165"/>
      <c r="GRO100" s="165"/>
      <c r="GRP100" s="165"/>
      <c r="GRQ100" s="165"/>
      <c r="GRR100" s="165"/>
      <c r="GRS100" s="165"/>
      <c r="GRT100" s="165"/>
      <c r="GRU100" s="165"/>
      <c r="GRV100" s="165"/>
      <c r="GRW100" s="165"/>
      <c r="GRX100" s="165"/>
      <c r="GRY100" s="165"/>
      <c r="GRZ100" s="165"/>
      <c r="GSA100" s="165"/>
      <c r="GSB100" s="165"/>
      <c r="GSC100" s="165"/>
      <c r="GSD100" s="165"/>
      <c r="GSE100" s="165"/>
      <c r="GSF100" s="165"/>
      <c r="GSG100" s="165"/>
      <c r="GSH100" s="165"/>
      <c r="GSI100" s="165"/>
      <c r="GSJ100" s="165"/>
      <c r="GSK100" s="165"/>
      <c r="GSL100" s="165"/>
      <c r="GSM100" s="165"/>
      <c r="GSN100" s="165"/>
      <c r="GSO100" s="165"/>
      <c r="GSP100" s="165"/>
      <c r="GSQ100" s="165"/>
      <c r="GSR100" s="165"/>
      <c r="GSS100" s="165"/>
      <c r="GST100" s="165"/>
      <c r="GSU100" s="165"/>
      <c r="GSV100" s="165"/>
      <c r="GSW100" s="165"/>
      <c r="GSX100" s="165"/>
      <c r="GSY100" s="165"/>
      <c r="GSZ100" s="165"/>
      <c r="GTA100" s="165"/>
      <c r="GTB100" s="165"/>
      <c r="GTC100" s="165"/>
      <c r="GTD100" s="165"/>
      <c r="GTE100" s="165"/>
      <c r="GTF100" s="165"/>
      <c r="GTG100" s="165"/>
      <c r="GTH100" s="165"/>
      <c r="GTI100" s="165"/>
      <c r="GTJ100" s="165"/>
      <c r="GTK100" s="165"/>
      <c r="GTL100" s="165"/>
      <c r="GTM100" s="165"/>
      <c r="GTN100" s="165"/>
      <c r="GTO100" s="165"/>
      <c r="GTP100" s="165"/>
      <c r="GTQ100" s="165"/>
      <c r="GTR100" s="165"/>
      <c r="GTS100" s="165"/>
      <c r="GTT100" s="165"/>
      <c r="GTU100" s="165"/>
      <c r="GTV100" s="165"/>
      <c r="GTW100" s="165"/>
      <c r="GTX100" s="165"/>
      <c r="GTY100" s="165"/>
      <c r="GTZ100" s="165"/>
      <c r="GUA100" s="165"/>
      <c r="GUB100" s="165"/>
      <c r="GUC100" s="165"/>
      <c r="GUD100" s="165"/>
      <c r="GUE100" s="165"/>
      <c r="GUF100" s="165"/>
      <c r="GUG100" s="165"/>
      <c r="GUH100" s="165"/>
      <c r="GUI100" s="165"/>
      <c r="GUJ100" s="165"/>
      <c r="GUK100" s="165"/>
      <c r="GUL100" s="165"/>
      <c r="GUM100" s="165"/>
      <c r="GUN100" s="165"/>
      <c r="GUO100" s="165"/>
      <c r="GUP100" s="165"/>
      <c r="GUQ100" s="165"/>
      <c r="GUR100" s="165"/>
      <c r="GUS100" s="165"/>
      <c r="GUT100" s="165"/>
      <c r="GUU100" s="165"/>
      <c r="GUV100" s="165"/>
      <c r="GUW100" s="165"/>
      <c r="GUX100" s="165"/>
      <c r="GUY100" s="165"/>
      <c r="GUZ100" s="165"/>
      <c r="GVA100" s="165"/>
      <c r="GVB100" s="165"/>
      <c r="GVC100" s="165"/>
      <c r="GVD100" s="165"/>
      <c r="GVE100" s="165"/>
      <c r="GVF100" s="165"/>
      <c r="GVG100" s="165"/>
      <c r="GVH100" s="165"/>
      <c r="GVI100" s="165"/>
      <c r="GVJ100" s="165"/>
      <c r="GVK100" s="165"/>
      <c r="GVL100" s="165"/>
      <c r="GVM100" s="165"/>
      <c r="GVN100" s="165"/>
      <c r="GVO100" s="165"/>
      <c r="GVP100" s="165"/>
      <c r="GVQ100" s="165"/>
      <c r="GVR100" s="165"/>
      <c r="GVS100" s="165"/>
      <c r="GVT100" s="165"/>
      <c r="GVU100" s="165"/>
      <c r="GVV100" s="165"/>
      <c r="GVW100" s="165"/>
      <c r="GVX100" s="165"/>
      <c r="GVY100" s="165"/>
      <c r="GVZ100" s="165"/>
      <c r="GWA100" s="165"/>
      <c r="GWB100" s="165"/>
      <c r="GWC100" s="165"/>
      <c r="GWD100" s="165"/>
      <c r="GWE100" s="165"/>
      <c r="GWF100" s="165"/>
      <c r="GWG100" s="165"/>
      <c r="GWH100" s="165"/>
      <c r="GWI100" s="165"/>
      <c r="GWJ100" s="165"/>
      <c r="GWK100" s="165"/>
      <c r="GWL100" s="165"/>
      <c r="GWM100" s="165"/>
      <c r="GWN100" s="165"/>
      <c r="GWO100" s="165"/>
      <c r="GWP100" s="165"/>
      <c r="GWQ100" s="165"/>
      <c r="GWR100" s="165"/>
      <c r="GWS100" s="165"/>
      <c r="GWT100" s="165"/>
      <c r="GWU100" s="165"/>
      <c r="GWV100" s="165"/>
      <c r="GWW100" s="165"/>
      <c r="GWX100" s="165"/>
      <c r="GWY100" s="165"/>
      <c r="GWZ100" s="165"/>
      <c r="GXA100" s="165"/>
      <c r="GXB100" s="165"/>
      <c r="GXC100" s="165"/>
      <c r="GXD100" s="165"/>
      <c r="GXE100" s="165"/>
      <c r="GXF100" s="165"/>
      <c r="GXG100" s="165"/>
      <c r="GXH100" s="165"/>
      <c r="GXI100" s="165"/>
      <c r="GXJ100" s="165"/>
      <c r="GXK100" s="165"/>
      <c r="GXL100" s="165"/>
      <c r="GXM100" s="165"/>
      <c r="GXN100" s="165"/>
      <c r="GXO100" s="165"/>
      <c r="GXP100" s="165"/>
      <c r="GXQ100" s="165"/>
      <c r="GXR100" s="165"/>
      <c r="GXS100" s="165"/>
      <c r="GXT100" s="165"/>
      <c r="GXU100" s="165"/>
      <c r="GXV100" s="165"/>
      <c r="GXW100" s="165"/>
      <c r="GXX100" s="165"/>
      <c r="GXY100" s="165"/>
      <c r="GXZ100" s="165"/>
      <c r="GYA100" s="165"/>
      <c r="GYB100" s="165"/>
      <c r="GYC100" s="165"/>
      <c r="GYD100" s="165"/>
      <c r="GYE100" s="165"/>
      <c r="GYF100" s="165"/>
      <c r="GYG100" s="165"/>
      <c r="GYH100" s="165"/>
      <c r="GYI100" s="165"/>
      <c r="GYJ100" s="165"/>
      <c r="GYK100" s="165"/>
      <c r="GYL100" s="165"/>
      <c r="GYM100" s="165"/>
      <c r="GYN100" s="165"/>
      <c r="GYO100" s="165"/>
      <c r="GYP100" s="165"/>
      <c r="GYQ100" s="165"/>
      <c r="GYR100" s="165"/>
      <c r="GYS100" s="165"/>
      <c r="GYT100" s="165"/>
      <c r="GYU100" s="165"/>
      <c r="GYV100" s="165"/>
      <c r="GYW100" s="165"/>
      <c r="GYX100" s="165"/>
      <c r="GYY100" s="165"/>
      <c r="GYZ100" s="165"/>
      <c r="GZA100" s="165"/>
      <c r="GZB100" s="165"/>
      <c r="GZC100" s="165"/>
      <c r="GZD100" s="165"/>
      <c r="GZE100" s="165"/>
      <c r="GZF100" s="165"/>
      <c r="GZG100" s="165"/>
      <c r="GZH100" s="165"/>
      <c r="GZI100" s="165"/>
      <c r="GZJ100" s="165"/>
      <c r="GZK100" s="165"/>
      <c r="GZL100" s="165"/>
      <c r="GZM100" s="165"/>
      <c r="GZN100" s="165"/>
      <c r="GZO100" s="165"/>
      <c r="GZP100" s="165"/>
      <c r="GZQ100" s="165"/>
      <c r="GZR100" s="165"/>
      <c r="GZS100" s="165"/>
      <c r="GZT100" s="165"/>
      <c r="GZU100" s="165"/>
      <c r="GZV100" s="165"/>
      <c r="GZW100" s="165"/>
      <c r="GZX100" s="165"/>
      <c r="GZY100" s="165"/>
      <c r="GZZ100" s="165"/>
      <c r="HAA100" s="165"/>
      <c r="HAB100" s="165"/>
      <c r="HAC100" s="165"/>
      <c r="HAD100" s="165"/>
      <c r="HAE100" s="165"/>
      <c r="HAF100" s="165"/>
      <c r="HAG100" s="165"/>
      <c r="HAH100" s="165"/>
      <c r="HAI100" s="165"/>
      <c r="HAJ100" s="165"/>
      <c r="HAK100" s="165"/>
      <c r="HAL100" s="165"/>
      <c r="HAM100" s="165"/>
      <c r="HAN100" s="165"/>
      <c r="HAO100" s="165"/>
      <c r="HAP100" s="165"/>
      <c r="HAQ100" s="165"/>
      <c r="HAR100" s="165"/>
      <c r="HAS100" s="165"/>
      <c r="HAT100" s="165"/>
      <c r="HAU100" s="165"/>
      <c r="HAV100" s="165"/>
      <c r="HAW100" s="165"/>
      <c r="HAX100" s="165"/>
      <c r="HAY100" s="165"/>
      <c r="HAZ100" s="165"/>
      <c r="HBA100" s="165"/>
      <c r="HBB100" s="165"/>
      <c r="HBC100" s="165"/>
      <c r="HBD100" s="165"/>
      <c r="HBE100" s="165"/>
      <c r="HBF100" s="165"/>
      <c r="HBG100" s="165"/>
      <c r="HBH100" s="165"/>
      <c r="HBI100" s="165"/>
      <c r="HBJ100" s="165"/>
      <c r="HBK100" s="165"/>
      <c r="HBL100" s="165"/>
      <c r="HBM100" s="165"/>
      <c r="HBN100" s="165"/>
      <c r="HBO100" s="165"/>
      <c r="HBP100" s="165"/>
      <c r="HBQ100" s="165"/>
      <c r="HBR100" s="165"/>
      <c r="HBS100" s="165"/>
      <c r="HBT100" s="165"/>
      <c r="HBU100" s="165"/>
      <c r="HBV100" s="165"/>
      <c r="HBW100" s="165"/>
      <c r="HBX100" s="165"/>
      <c r="HBY100" s="165"/>
      <c r="HBZ100" s="165"/>
      <c r="HCA100" s="165"/>
      <c r="HCB100" s="165"/>
      <c r="HCC100" s="165"/>
      <c r="HCD100" s="165"/>
      <c r="HCE100" s="165"/>
      <c r="HCF100" s="165"/>
      <c r="HCG100" s="165"/>
      <c r="HCH100" s="165"/>
      <c r="HCI100" s="165"/>
      <c r="HCJ100" s="165"/>
      <c r="HCK100" s="165"/>
      <c r="HCL100" s="165"/>
      <c r="HCM100" s="165"/>
      <c r="HCN100" s="165"/>
      <c r="HCO100" s="165"/>
      <c r="HCP100" s="165"/>
      <c r="HCQ100" s="165"/>
      <c r="HCR100" s="165"/>
      <c r="HCS100" s="165"/>
      <c r="HCT100" s="165"/>
      <c r="HCU100" s="165"/>
      <c r="HCV100" s="165"/>
      <c r="HCW100" s="165"/>
      <c r="HCX100" s="165"/>
      <c r="HCY100" s="165"/>
      <c r="HCZ100" s="165"/>
      <c r="HDA100" s="165"/>
      <c r="HDB100" s="165"/>
      <c r="HDC100" s="165"/>
      <c r="HDD100" s="165"/>
      <c r="HDE100" s="165"/>
      <c r="HDF100" s="165"/>
      <c r="HDG100" s="165"/>
      <c r="HDH100" s="165"/>
      <c r="HDI100" s="165"/>
      <c r="HDJ100" s="165"/>
      <c r="HDK100" s="165"/>
      <c r="HDL100" s="165"/>
      <c r="HDM100" s="165"/>
      <c r="HDN100" s="165"/>
      <c r="HDO100" s="165"/>
      <c r="HDP100" s="165"/>
      <c r="HDQ100" s="165"/>
      <c r="HDR100" s="165"/>
      <c r="HDS100" s="165"/>
      <c r="HDT100" s="165"/>
      <c r="HDU100" s="165"/>
      <c r="HDV100" s="165"/>
      <c r="HDW100" s="165"/>
      <c r="HDX100" s="165"/>
      <c r="HDY100" s="165"/>
      <c r="HDZ100" s="165"/>
      <c r="HEA100" s="165"/>
      <c r="HEB100" s="165"/>
      <c r="HEC100" s="165"/>
      <c r="HED100" s="165"/>
      <c r="HEE100" s="165"/>
      <c r="HEF100" s="165"/>
      <c r="HEG100" s="165"/>
      <c r="HEH100" s="165"/>
      <c r="HEI100" s="165"/>
      <c r="HEJ100" s="165"/>
      <c r="HEK100" s="165"/>
      <c r="HEL100" s="165"/>
      <c r="HEM100" s="165"/>
      <c r="HEN100" s="165"/>
      <c r="HEO100" s="165"/>
      <c r="HEP100" s="165"/>
      <c r="HEQ100" s="165"/>
      <c r="HER100" s="165"/>
      <c r="HES100" s="165"/>
      <c r="HET100" s="165"/>
      <c r="HEU100" s="165"/>
      <c r="HEV100" s="165"/>
      <c r="HEW100" s="165"/>
      <c r="HEX100" s="165"/>
      <c r="HEY100" s="165"/>
      <c r="HEZ100" s="165"/>
      <c r="HFA100" s="165"/>
      <c r="HFB100" s="165"/>
      <c r="HFC100" s="165"/>
      <c r="HFD100" s="165"/>
      <c r="HFE100" s="165"/>
      <c r="HFF100" s="165"/>
      <c r="HFG100" s="165"/>
      <c r="HFH100" s="165"/>
      <c r="HFI100" s="165"/>
      <c r="HFJ100" s="165"/>
      <c r="HFK100" s="165"/>
      <c r="HFL100" s="165"/>
      <c r="HFM100" s="165"/>
      <c r="HFN100" s="165"/>
      <c r="HFO100" s="165"/>
      <c r="HFP100" s="165"/>
      <c r="HFQ100" s="165"/>
      <c r="HFR100" s="165"/>
      <c r="HFS100" s="165"/>
      <c r="HFT100" s="165"/>
      <c r="HFU100" s="165"/>
      <c r="HFV100" s="165"/>
      <c r="HFW100" s="165"/>
      <c r="HFX100" s="165"/>
      <c r="HFY100" s="165"/>
      <c r="HFZ100" s="165"/>
      <c r="HGA100" s="165"/>
      <c r="HGB100" s="165"/>
      <c r="HGC100" s="165"/>
      <c r="HGD100" s="165"/>
      <c r="HGE100" s="165"/>
      <c r="HGF100" s="165"/>
      <c r="HGG100" s="165"/>
      <c r="HGH100" s="165"/>
      <c r="HGI100" s="165"/>
      <c r="HGJ100" s="165"/>
      <c r="HGK100" s="165"/>
      <c r="HGL100" s="165"/>
      <c r="HGM100" s="165"/>
      <c r="HGN100" s="165"/>
      <c r="HGO100" s="165"/>
      <c r="HGP100" s="165"/>
      <c r="HGQ100" s="165"/>
      <c r="HGR100" s="165"/>
      <c r="HGS100" s="165"/>
      <c r="HGT100" s="165"/>
      <c r="HGU100" s="165"/>
      <c r="HGV100" s="165"/>
      <c r="HGW100" s="165"/>
      <c r="HGX100" s="165"/>
      <c r="HGY100" s="165"/>
      <c r="HGZ100" s="165"/>
      <c r="HHA100" s="165"/>
      <c r="HHB100" s="165"/>
      <c r="HHC100" s="165"/>
      <c r="HHD100" s="165"/>
      <c r="HHE100" s="165"/>
      <c r="HHF100" s="165"/>
      <c r="HHG100" s="165"/>
      <c r="HHH100" s="165"/>
      <c r="HHI100" s="165"/>
      <c r="HHJ100" s="165"/>
      <c r="HHK100" s="165"/>
      <c r="HHL100" s="165"/>
      <c r="HHM100" s="165"/>
      <c r="HHN100" s="165"/>
      <c r="HHO100" s="165"/>
      <c r="HHP100" s="165"/>
      <c r="HHQ100" s="165"/>
      <c r="HHR100" s="165"/>
      <c r="HHS100" s="165"/>
      <c r="HHT100" s="165"/>
      <c r="HHU100" s="165"/>
      <c r="HHV100" s="165"/>
      <c r="HHW100" s="165"/>
      <c r="HHX100" s="165"/>
      <c r="HHY100" s="165"/>
      <c r="HHZ100" s="165"/>
      <c r="HIA100" s="165"/>
      <c r="HIB100" s="165"/>
      <c r="HIC100" s="165"/>
      <c r="HID100" s="165"/>
      <c r="HIE100" s="165"/>
      <c r="HIF100" s="165"/>
      <c r="HIG100" s="165"/>
      <c r="HIH100" s="165"/>
      <c r="HII100" s="165"/>
      <c r="HIJ100" s="165"/>
      <c r="HIK100" s="165"/>
      <c r="HIL100" s="165"/>
      <c r="HIM100" s="165"/>
      <c r="HIN100" s="165"/>
      <c r="HIO100" s="165"/>
      <c r="HIP100" s="165"/>
      <c r="HIQ100" s="165"/>
      <c r="HIR100" s="165"/>
      <c r="HIS100" s="165"/>
      <c r="HIT100" s="165"/>
      <c r="HIU100" s="165"/>
      <c r="HIV100" s="165"/>
      <c r="HIW100" s="165"/>
      <c r="HIX100" s="165"/>
      <c r="HIY100" s="165"/>
      <c r="HIZ100" s="165"/>
      <c r="HJA100" s="165"/>
      <c r="HJB100" s="165"/>
      <c r="HJC100" s="165"/>
      <c r="HJD100" s="165"/>
      <c r="HJE100" s="165"/>
      <c r="HJF100" s="165"/>
      <c r="HJG100" s="165"/>
      <c r="HJH100" s="165"/>
      <c r="HJI100" s="165"/>
      <c r="HJJ100" s="165"/>
      <c r="HJK100" s="165"/>
      <c r="HJL100" s="165"/>
      <c r="HJM100" s="165"/>
      <c r="HJN100" s="165"/>
      <c r="HJO100" s="165"/>
      <c r="HJP100" s="165"/>
      <c r="HJQ100" s="165"/>
      <c r="HJR100" s="165"/>
      <c r="HJS100" s="165"/>
      <c r="HJT100" s="165"/>
      <c r="HJU100" s="165"/>
      <c r="HJV100" s="165"/>
      <c r="HJW100" s="165"/>
      <c r="HJX100" s="165"/>
      <c r="HJY100" s="165"/>
      <c r="HJZ100" s="165"/>
      <c r="HKA100" s="165"/>
      <c r="HKB100" s="165"/>
      <c r="HKC100" s="165"/>
      <c r="HKD100" s="165"/>
      <c r="HKE100" s="165"/>
      <c r="HKF100" s="165"/>
      <c r="HKG100" s="165"/>
      <c r="HKH100" s="165"/>
      <c r="HKI100" s="165"/>
      <c r="HKJ100" s="165"/>
      <c r="HKK100" s="165"/>
      <c r="HKL100" s="165"/>
      <c r="HKM100" s="165"/>
      <c r="HKN100" s="165"/>
      <c r="HKO100" s="165"/>
      <c r="HKP100" s="165"/>
      <c r="HKQ100" s="165"/>
      <c r="HKR100" s="165"/>
      <c r="HKS100" s="165"/>
      <c r="HKT100" s="165"/>
      <c r="HKU100" s="165"/>
      <c r="HKV100" s="165"/>
      <c r="HKW100" s="165"/>
      <c r="HKX100" s="165"/>
      <c r="HKY100" s="165"/>
      <c r="HKZ100" s="165"/>
      <c r="HLA100" s="165"/>
      <c r="HLB100" s="165"/>
      <c r="HLC100" s="165"/>
      <c r="HLD100" s="165"/>
      <c r="HLE100" s="165"/>
      <c r="HLF100" s="165"/>
      <c r="HLG100" s="165"/>
      <c r="HLH100" s="165"/>
      <c r="HLI100" s="165"/>
      <c r="HLJ100" s="165"/>
      <c r="HLK100" s="165"/>
      <c r="HLL100" s="165"/>
      <c r="HLM100" s="165"/>
      <c r="HLN100" s="165"/>
      <c r="HLO100" s="165"/>
      <c r="HLP100" s="165"/>
      <c r="HLQ100" s="165"/>
      <c r="HLR100" s="165"/>
      <c r="HLS100" s="165"/>
      <c r="HLT100" s="165"/>
      <c r="HLU100" s="165"/>
      <c r="HLV100" s="165"/>
      <c r="HLW100" s="165"/>
      <c r="HLX100" s="165"/>
      <c r="HLY100" s="165"/>
      <c r="HLZ100" s="165"/>
      <c r="HMA100" s="165"/>
      <c r="HMB100" s="165"/>
      <c r="HMC100" s="165"/>
      <c r="HMD100" s="165"/>
      <c r="HME100" s="165"/>
      <c r="HMF100" s="165"/>
      <c r="HMG100" s="165"/>
      <c r="HMH100" s="165"/>
      <c r="HMI100" s="165"/>
      <c r="HMJ100" s="165"/>
      <c r="HMK100" s="165"/>
      <c r="HML100" s="165"/>
      <c r="HMM100" s="165"/>
      <c r="HMN100" s="165"/>
      <c r="HMO100" s="165"/>
      <c r="HMP100" s="165"/>
      <c r="HMQ100" s="165"/>
      <c r="HMR100" s="165"/>
      <c r="HMS100" s="165"/>
      <c r="HMT100" s="165"/>
      <c r="HMU100" s="165"/>
      <c r="HMV100" s="165"/>
      <c r="HMW100" s="165"/>
      <c r="HMX100" s="165"/>
      <c r="HMY100" s="165"/>
      <c r="HMZ100" s="165"/>
      <c r="HNA100" s="165"/>
      <c r="HNB100" s="165"/>
      <c r="HNC100" s="165"/>
      <c r="HND100" s="165"/>
      <c r="HNE100" s="165"/>
      <c r="HNF100" s="165"/>
      <c r="HNG100" s="165"/>
      <c r="HNH100" s="165"/>
      <c r="HNI100" s="165"/>
      <c r="HNJ100" s="165"/>
      <c r="HNK100" s="165"/>
      <c r="HNL100" s="165"/>
      <c r="HNM100" s="165"/>
      <c r="HNN100" s="165"/>
      <c r="HNO100" s="165"/>
      <c r="HNP100" s="165"/>
      <c r="HNQ100" s="165"/>
      <c r="HNR100" s="165"/>
      <c r="HNS100" s="165"/>
      <c r="HNT100" s="165"/>
      <c r="HNU100" s="165"/>
      <c r="HNV100" s="165"/>
      <c r="HNW100" s="165"/>
      <c r="HNX100" s="165"/>
      <c r="HNY100" s="165"/>
      <c r="HNZ100" s="165"/>
      <c r="HOA100" s="165"/>
      <c r="HOB100" s="165"/>
      <c r="HOC100" s="165"/>
      <c r="HOD100" s="165"/>
      <c r="HOE100" s="165"/>
      <c r="HOF100" s="165"/>
      <c r="HOG100" s="165"/>
      <c r="HOH100" s="165"/>
      <c r="HOI100" s="165"/>
      <c r="HOJ100" s="165"/>
      <c r="HOK100" s="165"/>
      <c r="HOL100" s="165"/>
      <c r="HOM100" s="165"/>
      <c r="HON100" s="165"/>
      <c r="HOO100" s="165"/>
      <c r="HOP100" s="165"/>
      <c r="HOQ100" s="165"/>
      <c r="HOR100" s="165"/>
      <c r="HOS100" s="165"/>
      <c r="HOT100" s="165"/>
      <c r="HOU100" s="165"/>
      <c r="HOV100" s="165"/>
      <c r="HOW100" s="165"/>
      <c r="HOX100" s="165"/>
      <c r="HOY100" s="165"/>
      <c r="HOZ100" s="165"/>
      <c r="HPA100" s="165"/>
      <c r="HPB100" s="165"/>
      <c r="HPC100" s="165"/>
      <c r="HPD100" s="165"/>
      <c r="HPE100" s="165"/>
      <c r="HPF100" s="165"/>
      <c r="HPG100" s="165"/>
      <c r="HPH100" s="165"/>
      <c r="HPI100" s="165"/>
      <c r="HPJ100" s="165"/>
      <c r="HPK100" s="165"/>
      <c r="HPL100" s="165"/>
      <c r="HPM100" s="165"/>
      <c r="HPN100" s="165"/>
      <c r="HPO100" s="165"/>
      <c r="HPP100" s="165"/>
      <c r="HPQ100" s="165"/>
      <c r="HPR100" s="165"/>
      <c r="HPS100" s="165"/>
      <c r="HPT100" s="165"/>
      <c r="HPU100" s="165"/>
      <c r="HPV100" s="165"/>
      <c r="HPW100" s="165"/>
      <c r="HPX100" s="165"/>
      <c r="HPY100" s="165"/>
      <c r="HPZ100" s="165"/>
      <c r="HQA100" s="165"/>
      <c r="HQB100" s="165"/>
      <c r="HQC100" s="165"/>
      <c r="HQD100" s="165"/>
      <c r="HQE100" s="165"/>
      <c r="HQF100" s="165"/>
      <c r="HQG100" s="165"/>
      <c r="HQH100" s="165"/>
      <c r="HQI100" s="165"/>
      <c r="HQJ100" s="165"/>
      <c r="HQK100" s="165"/>
      <c r="HQL100" s="165"/>
      <c r="HQM100" s="165"/>
      <c r="HQN100" s="165"/>
      <c r="HQO100" s="165"/>
      <c r="HQP100" s="165"/>
      <c r="HQQ100" s="165"/>
      <c r="HQR100" s="165"/>
      <c r="HQS100" s="165"/>
      <c r="HQT100" s="165"/>
      <c r="HQU100" s="165"/>
      <c r="HQV100" s="165"/>
      <c r="HQW100" s="165"/>
      <c r="HQX100" s="165"/>
      <c r="HQY100" s="165"/>
      <c r="HQZ100" s="165"/>
      <c r="HRA100" s="165"/>
      <c r="HRB100" s="165"/>
      <c r="HRC100" s="165"/>
      <c r="HRD100" s="165"/>
      <c r="HRE100" s="165"/>
      <c r="HRF100" s="165"/>
      <c r="HRG100" s="165"/>
      <c r="HRH100" s="165"/>
      <c r="HRI100" s="165"/>
      <c r="HRJ100" s="165"/>
      <c r="HRK100" s="165"/>
      <c r="HRL100" s="165"/>
      <c r="HRM100" s="165"/>
      <c r="HRN100" s="165"/>
      <c r="HRO100" s="165"/>
      <c r="HRP100" s="165"/>
      <c r="HRQ100" s="165"/>
      <c r="HRR100" s="165"/>
      <c r="HRS100" s="165"/>
      <c r="HRT100" s="165"/>
      <c r="HRU100" s="165"/>
      <c r="HRV100" s="165"/>
      <c r="HRW100" s="165"/>
      <c r="HRX100" s="165"/>
      <c r="HRY100" s="165"/>
      <c r="HRZ100" s="165"/>
      <c r="HSA100" s="165"/>
      <c r="HSB100" s="165"/>
      <c r="HSC100" s="165"/>
      <c r="HSD100" s="165"/>
      <c r="HSE100" s="165"/>
      <c r="HSF100" s="165"/>
      <c r="HSG100" s="165"/>
      <c r="HSH100" s="165"/>
      <c r="HSI100" s="165"/>
      <c r="HSJ100" s="165"/>
      <c r="HSK100" s="165"/>
      <c r="HSL100" s="165"/>
      <c r="HSM100" s="165"/>
      <c r="HSN100" s="165"/>
      <c r="HSO100" s="165"/>
      <c r="HSP100" s="165"/>
      <c r="HSQ100" s="165"/>
      <c r="HSR100" s="165"/>
      <c r="HSS100" s="165"/>
      <c r="HST100" s="165"/>
      <c r="HSU100" s="165"/>
      <c r="HSV100" s="165"/>
      <c r="HSW100" s="165"/>
      <c r="HSX100" s="165"/>
      <c r="HSY100" s="165"/>
      <c r="HSZ100" s="165"/>
      <c r="HTA100" s="165"/>
      <c r="HTB100" s="165"/>
      <c r="HTC100" s="165"/>
      <c r="HTD100" s="165"/>
      <c r="HTE100" s="165"/>
      <c r="HTF100" s="165"/>
      <c r="HTG100" s="165"/>
      <c r="HTH100" s="165"/>
      <c r="HTI100" s="165"/>
      <c r="HTJ100" s="165"/>
      <c r="HTK100" s="165"/>
      <c r="HTL100" s="165"/>
      <c r="HTM100" s="165"/>
      <c r="HTN100" s="165"/>
      <c r="HTO100" s="165"/>
      <c r="HTP100" s="165"/>
      <c r="HTQ100" s="165"/>
      <c r="HTR100" s="165"/>
      <c r="HTS100" s="165"/>
      <c r="HTT100" s="165"/>
      <c r="HTU100" s="165"/>
      <c r="HTV100" s="165"/>
      <c r="HTW100" s="165"/>
      <c r="HTX100" s="165"/>
      <c r="HTY100" s="165"/>
      <c r="HTZ100" s="165"/>
      <c r="HUA100" s="165"/>
      <c r="HUB100" s="165"/>
      <c r="HUC100" s="165"/>
      <c r="HUD100" s="165"/>
      <c r="HUE100" s="165"/>
      <c r="HUF100" s="165"/>
      <c r="HUG100" s="165"/>
      <c r="HUH100" s="165"/>
      <c r="HUI100" s="165"/>
      <c r="HUJ100" s="165"/>
      <c r="HUK100" s="165"/>
      <c r="HUL100" s="165"/>
      <c r="HUM100" s="165"/>
      <c r="HUN100" s="165"/>
      <c r="HUO100" s="165"/>
      <c r="HUP100" s="165"/>
      <c r="HUQ100" s="165"/>
      <c r="HUR100" s="165"/>
      <c r="HUS100" s="165"/>
      <c r="HUT100" s="165"/>
      <c r="HUU100" s="165"/>
      <c r="HUV100" s="165"/>
      <c r="HUW100" s="165"/>
      <c r="HUX100" s="165"/>
      <c r="HUY100" s="165"/>
      <c r="HUZ100" s="165"/>
      <c r="HVA100" s="165"/>
      <c r="HVB100" s="165"/>
      <c r="HVC100" s="165"/>
      <c r="HVD100" s="165"/>
      <c r="HVE100" s="165"/>
      <c r="HVF100" s="165"/>
      <c r="HVG100" s="165"/>
      <c r="HVH100" s="165"/>
      <c r="HVI100" s="165"/>
      <c r="HVJ100" s="165"/>
      <c r="HVK100" s="165"/>
      <c r="HVL100" s="165"/>
      <c r="HVM100" s="165"/>
      <c r="HVN100" s="165"/>
      <c r="HVO100" s="165"/>
      <c r="HVP100" s="165"/>
      <c r="HVQ100" s="165"/>
      <c r="HVR100" s="165"/>
      <c r="HVS100" s="165"/>
      <c r="HVT100" s="165"/>
      <c r="HVU100" s="165"/>
      <c r="HVV100" s="165"/>
      <c r="HVW100" s="165"/>
      <c r="HVX100" s="165"/>
      <c r="HVY100" s="165"/>
      <c r="HVZ100" s="165"/>
      <c r="HWA100" s="165"/>
      <c r="HWB100" s="165"/>
      <c r="HWC100" s="165"/>
      <c r="HWD100" s="165"/>
      <c r="HWE100" s="165"/>
      <c r="HWF100" s="165"/>
      <c r="HWG100" s="165"/>
      <c r="HWH100" s="165"/>
      <c r="HWI100" s="165"/>
      <c r="HWJ100" s="165"/>
      <c r="HWK100" s="165"/>
      <c r="HWL100" s="165"/>
      <c r="HWM100" s="165"/>
      <c r="HWN100" s="165"/>
      <c r="HWO100" s="165"/>
      <c r="HWP100" s="165"/>
      <c r="HWQ100" s="165"/>
      <c r="HWR100" s="165"/>
      <c r="HWS100" s="165"/>
      <c r="HWT100" s="165"/>
      <c r="HWU100" s="165"/>
      <c r="HWV100" s="165"/>
      <c r="HWW100" s="165"/>
      <c r="HWX100" s="165"/>
      <c r="HWY100" s="165"/>
      <c r="HWZ100" s="165"/>
      <c r="HXA100" s="165"/>
      <c r="HXB100" s="165"/>
      <c r="HXC100" s="165"/>
      <c r="HXD100" s="165"/>
      <c r="HXE100" s="165"/>
      <c r="HXF100" s="165"/>
      <c r="HXG100" s="165"/>
      <c r="HXH100" s="165"/>
      <c r="HXI100" s="165"/>
      <c r="HXJ100" s="165"/>
      <c r="HXK100" s="165"/>
      <c r="HXL100" s="165"/>
      <c r="HXM100" s="165"/>
      <c r="HXN100" s="165"/>
      <c r="HXO100" s="165"/>
      <c r="HXP100" s="165"/>
      <c r="HXQ100" s="165"/>
      <c r="HXR100" s="165"/>
      <c r="HXS100" s="165"/>
      <c r="HXT100" s="165"/>
      <c r="HXU100" s="165"/>
      <c r="HXV100" s="165"/>
      <c r="HXW100" s="165"/>
      <c r="HXX100" s="165"/>
      <c r="HXY100" s="165"/>
      <c r="HXZ100" s="165"/>
      <c r="HYA100" s="165"/>
      <c r="HYB100" s="165"/>
      <c r="HYC100" s="165"/>
      <c r="HYD100" s="165"/>
      <c r="HYE100" s="165"/>
      <c r="HYF100" s="165"/>
      <c r="HYG100" s="165"/>
      <c r="HYH100" s="165"/>
      <c r="HYI100" s="165"/>
      <c r="HYJ100" s="165"/>
      <c r="HYK100" s="165"/>
      <c r="HYL100" s="165"/>
      <c r="HYM100" s="165"/>
      <c r="HYN100" s="165"/>
      <c r="HYO100" s="165"/>
      <c r="HYP100" s="165"/>
      <c r="HYQ100" s="165"/>
      <c r="HYR100" s="165"/>
      <c r="HYS100" s="165"/>
      <c r="HYT100" s="165"/>
      <c r="HYU100" s="165"/>
      <c r="HYV100" s="165"/>
      <c r="HYW100" s="165"/>
      <c r="HYX100" s="165"/>
      <c r="HYY100" s="165"/>
      <c r="HYZ100" s="165"/>
      <c r="HZA100" s="165"/>
      <c r="HZB100" s="165"/>
      <c r="HZC100" s="165"/>
      <c r="HZD100" s="165"/>
      <c r="HZE100" s="165"/>
      <c r="HZF100" s="165"/>
      <c r="HZG100" s="165"/>
      <c r="HZH100" s="165"/>
      <c r="HZI100" s="165"/>
      <c r="HZJ100" s="165"/>
      <c r="HZK100" s="165"/>
      <c r="HZL100" s="165"/>
      <c r="HZM100" s="165"/>
      <c r="HZN100" s="165"/>
      <c r="HZO100" s="165"/>
      <c r="HZP100" s="165"/>
      <c r="HZQ100" s="165"/>
      <c r="HZR100" s="165"/>
      <c r="HZS100" s="165"/>
      <c r="HZT100" s="165"/>
      <c r="HZU100" s="165"/>
      <c r="HZV100" s="165"/>
      <c r="HZW100" s="165"/>
      <c r="HZX100" s="165"/>
      <c r="HZY100" s="165"/>
      <c r="HZZ100" s="165"/>
      <c r="IAA100" s="165"/>
      <c r="IAB100" s="165"/>
      <c r="IAC100" s="165"/>
      <c r="IAD100" s="165"/>
      <c r="IAE100" s="165"/>
      <c r="IAF100" s="165"/>
      <c r="IAG100" s="165"/>
      <c r="IAH100" s="165"/>
      <c r="IAI100" s="165"/>
      <c r="IAJ100" s="165"/>
      <c r="IAK100" s="165"/>
      <c r="IAL100" s="165"/>
      <c r="IAM100" s="165"/>
      <c r="IAN100" s="165"/>
      <c r="IAO100" s="165"/>
      <c r="IAP100" s="165"/>
      <c r="IAQ100" s="165"/>
      <c r="IAR100" s="165"/>
      <c r="IAS100" s="165"/>
      <c r="IAT100" s="165"/>
      <c r="IAU100" s="165"/>
      <c r="IAV100" s="165"/>
      <c r="IAW100" s="165"/>
      <c r="IAX100" s="165"/>
      <c r="IAY100" s="165"/>
      <c r="IAZ100" s="165"/>
      <c r="IBA100" s="165"/>
      <c r="IBB100" s="165"/>
      <c r="IBC100" s="165"/>
      <c r="IBD100" s="165"/>
      <c r="IBE100" s="165"/>
      <c r="IBF100" s="165"/>
      <c r="IBG100" s="165"/>
      <c r="IBH100" s="165"/>
      <c r="IBI100" s="165"/>
      <c r="IBJ100" s="165"/>
      <c r="IBK100" s="165"/>
      <c r="IBL100" s="165"/>
      <c r="IBM100" s="165"/>
      <c r="IBN100" s="165"/>
      <c r="IBO100" s="165"/>
      <c r="IBP100" s="165"/>
      <c r="IBQ100" s="165"/>
      <c r="IBR100" s="165"/>
      <c r="IBS100" s="165"/>
      <c r="IBT100" s="165"/>
      <c r="IBU100" s="165"/>
      <c r="IBV100" s="165"/>
      <c r="IBW100" s="165"/>
      <c r="IBX100" s="165"/>
      <c r="IBY100" s="165"/>
      <c r="IBZ100" s="165"/>
      <c r="ICA100" s="165"/>
      <c r="ICB100" s="165"/>
      <c r="ICC100" s="165"/>
      <c r="ICD100" s="165"/>
      <c r="ICE100" s="165"/>
      <c r="ICF100" s="165"/>
      <c r="ICG100" s="165"/>
      <c r="ICH100" s="165"/>
      <c r="ICI100" s="165"/>
      <c r="ICJ100" s="165"/>
      <c r="ICK100" s="165"/>
      <c r="ICL100" s="165"/>
      <c r="ICM100" s="165"/>
      <c r="ICN100" s="165"/>
      <c r="ICO100" s="165"/>
      <c r="ICP100" s="165"/>
      <c r="ICQ100" s="165"/>
      <c r="ICR100" s="165"/>
      <c r="ICS100" s="165"/>
      <c r="ICT100" s="165"/>
      <c r="ICU100" s="165"/>
      <c r="ICV100" s="165"/>
      <c r="ICW100" s="165"/>
      <c r="ICX100" s="165"/>
      <c r="ICY100" s="165"/>
      <c r="ICZ100" s="165"/>
      <c r="IDA100" s="165"/>
      <c r="IDB100" s="165"/>
      <c r="IDC100" s="165"/>
      <c r="IDD100" s="165"/>
      <c r="IDE100" s="165"/>
      <c r="IDF100" s="165"/>
      <c r="IDG100" s="165"/>
      <c r="IDH100" s="165"/>
      <c r="IDI100" s="165"/>
      <c r="IDJ100" s="165"/>
      <c r="IDK100" s="165"/>
      <c r="IDL100" s="165"/>
      <c r="IDM100" s="165"/>
      <c r="IDN100" s="165"/>
      <c r="IDO100" s="165"/>
      <c r="IDP100" s="165"/>
      <c r="IDQ100" s="165"/>
      <c r="IDR100" s="165"/>
      <c r="IDS100" s="165"/>
      <c r="IDT100" s="165"/>
      <c r="IDU100" s="165"/>
      <c r="IDV100" s="165"/>
      <c r="IDW100" s="165"/>
      <c r="IDX100" s="165"/>
      <c r="IDY100" s="165"/>
      <c r="IDZ100" s="165"/>
      <c r="IEA100" s="165"/>
      <c r="IEB100" s="165"/>
      <c r="IEC100" s="165"/>
      <c r="IED100" s="165"/>
      <c r="IEE100" s="165"/>
      <c r="IEF100" s="165"/>
      <c r="IEG100" s="165"/>
      <c r="IEH100" s="165"/>
      <c r="IEI100" s="165"/>
      <c r="IEJ100" s="165"/>
      <c r="IEK100" s="165"/>
      <c r="IEL100" s="165"/>
      <c r="IEM100" s="165"/>
      <c r="IEN100" s="165"/>
      <c r="IEO100" s="165"/>
      <c r="IEP100" s="165"/>
      <c r="IEQ100" s="165"/>
      <c r="IER100" s="165"/>
      <c r="IES100" s="165"/>
      <c r="IET100" s="165"/>
      <c r="IEU100" s="165"/>
      <c r="IEV100" s="165"/>
      <c r="IEW100" s="165"/>
      <c r="IEX100" s="165"/>
      <c r="IEY100" s="165"/>
      <c r="IEZ100" s="165"/>
      <c r="IFA100" s="165"/>
      <c r="IFB100" s="165"/>
      <c r="IFC100" s="165"/>
      <c r="IFD100" s="165"/>
      <c r="IFE100" s="165"/>
      <c r="IFF100" s="165"/>
      <c r="IFG100" s="165"/>
      <c r="IFH100" s="165"/>
      <c r="IFI100" s="165"/>
      <c r="IFJ100" s="165"/>
      <c r="IFK100" s="165"/>
      <c r="IFL100" s="165"/>
      <c r="IFM100" s="165"/>
      <c r="IFN100" s="165"/>
      <c r="IFO100" s="165"/>
      <c r="IFP100" s="165"/>
      <c r="IFQ100" s="165"/>
      <c r="IFR100" s="165"/>
      <c r="IFS100" s="165"/>
      <c r="IFT100" s="165"/>
      <c r="IFU100" s="165"/>
      <c r="IFV100" s="165"/>
      <c r="IFW100" s="165"/>
      <c r="IFX100" s="165"/>
      <c r="IFY100" s="165"/>
      <c r="IFZ100" s="165"/>
      <c r="IGA100" s="165"/>
      <c r="IGB100" s="165"/>
      <c r="IGC100" s="165"/>
      <c r="IGD100" s="165"/>
      <c r="IGE100" s="165"/>
      <c r="IGF100" s="165"/>
      <c r="IGG100" s="165"/>
      <c r="IGH100" s="165"/>
      <c r="IGI100" s="165"/>
      <c r="IGJ100" s="165"/>
      <c r="IGK100" s="165"/>
      <c r="IGL100" s="165"/>
      <c r="IGM100" s="165"/>
      <c r="IGN100" s="165"/>
      <c r="IGO100" s="165"/>
      <c r="IGP100" s="165"/>
      <c r="IGQ100" s="165"/>
      <c r="IGR100" s="165"/>
      <c r="IGS100" s="165"/>
      <c r="IGT100" s="165"/>
      <c r="IGU100" s="165"/>
      <c r="IGV100" s="165"/>
      <c r="IGW100" s="165"/>
      <c r="IGX100" s="165"/>
      <c r="IGY100" s="165"/>
      <c r="IGZ100" s="165"/>
      <c r="IHA100" s="165"/>
      <c r="IHB100" s="165"/>
      <c r="IHC100" s="165"/>
      <c r="IHD100" s="165"/>
      <c r="IHE100" s="165"/>
      <c r="IHF100" s="165"/>
      <c r="IHG100" s="165"/>
      <c r="IHH100" s="165"/>
      <c r="IHI100" s="165"/>
      <c r="IHJ100" s="165"/>
      <c r="IHK100" s="165"/>
      <c r="IHL100" s="165"/>
      <c r="IHM100" s="165"/>
      <c r="IHN100" s="165"/>
      <c r="IHO100" s="165"/>
      <c r="IHP100" s="165"/>
      <c r="IHQ100" s="165"/>
      <c r="IHR100" s="165"/>
      <c r="IHS100" s="165"/>
      <c r="IHT100" s="165"/>
      <c r="IHU100" s="165"/>
      <c r="IHV100" s="165"/>
      <c r="IHW100" s="165"/>
      <c r="IHX100" s="165"/>
      <c r="IHY100" s="165"/>
      <c r="IHZ100" s="165"/>
      <c r="IIA100" s="165"/>
      <c r="IIB100" s="165"/>
      <c r="IIC100" s="165"/>
      <c r="IID100" s="165"/>
      <c r="IIE100" s="165"/>
      <c r="IIF100" s="165"/>
      <c r="IIG100" s="165"/>
      <c r="IIH100" s="165"/>
      <c r="III100" s="165"/>
      <c r="IIJ100" s="165"/>
      <c r="IIK100" s="165"/>
      <c r="IIL100" s="165"/>
      <c r="IIM100" s="165"/>
      <c r="IIN100" s="165"/>
      <c r="IIO100" s="165"/>
      <c r="IIP100" s="165"/>
      <c r="IIQ100" s="165"/>
      <c r="IIR100" s="165"/>
      <c r="IIS100" s="165"/>
      <c r="IIT100" s="165"/>
      <c r="IIU100" s="165"/>
      <c r="IIV100" s="165"/>
      <c r="IIW100" s="165"/>
      <c r="IIX100" s="165"/>
      <c r="IIY100" s="165"/>
      <c r="IIZ100" s="165"/>
      <c r="IJA100" s="165"/>
      <c r="IJB100" s="165"/>
      <c r="IJC100" s="165"/>
      <c r="IJD100" s="165"/>
      <c r="IJE100" s="165"/>
      <c r="IJF100" s="165"/>
      <c r="IJG100" s="165"/>
      <c r="IJH100" s="165"/>
      <c r="IJI100" s="165"/>
      <c r="IJJ100" s="165"/>
      <c r="IJK100" s="165"/>
      <c r="IJL100" s="165"/>
      <c r="IJM100" s="165"/>
      <c r="IJN100" s="165"/>
      <c r="IJO100" s="165"/>
      <c r="IJP100" s="165"/>
      <c r="IJQ100" s="165"/>
      <c r="IJR100" s="165"/>
      <c r="IJS100" s="165"/>
      <c r="IJT100" s="165"/>
      <c r="IJU100" s="165"/>
      <c r="IJV100" s="165"/>
      <c r="IJW100" s="165"/>
      <c r="IJX100" s="165"/>
      <c r="IJY100" s="165"/>
      <c r="IJZ100" s="165"/>
      <c r="IKA100" s="165"/>
      <c r="IKB100" s="165"/>
      <c r="IKC100" s="165"/>
      <c r="IKD100" s="165"/>
      <c r="IKE100" s="165"/>
      <c r="IKF100" s="165"/>
      <c r="IKG100" s="165"/>
      <c r="IKH100" s="165"/>
      <c r="IKI100" s="165"/>
      <c r="IKJ100" s="165"/>
      <c r="IKK100" s="165"/>
      <c r="IKL100" s="165"/>
      <c r="IKM100" s="165"/>
      <c r="IKN100" s="165"/>
      <c r="IKO100" s="165"/>
      <c r="IKP100" s="165"/>
      <c r="IKQ100" s="165"/>
      <c r="IKR100" s="165"/>
      <c r="IKS100" s="165"/>
      <c r="IKT100" s="165"/>
      <c r="IKU100" s="165"/>
      <c r="IKV100" s="165"/>
      <c r="IKW100" s="165"/>
      <c r="IKX100" s="165"/>
      <c r="IKY100" s="165"/>
      <c r="IKZ100" s="165"/>
      <c r="ILA100" s="165"/>
      <c r="ILB100" s="165"/>
      <c r="ILC100" s="165"/>
      <c r="ILD100" s="165"/>
      <c r="ILE100" s="165"/>
      <c r="ILF100" s="165"/>
      <c r="ILG100" s="165"/>
      <c r="ILH100" s="165"/>
      <c r="ILI100" s="165"/>
      <c r="ILJ100" s="165"/>
      <c r="ILK100" s="165"/>
      <c r="ILL100" s="165"/>
      <c r="ILM100" s="165"/>
      <c r="ILN100" s="165"/>
      <c r="ILO100" s="165"/>
      <c r="ILP100" s="165"/>
      <c r="ILQ100" s="165"/>
      <c r="ILR100" s="165"/>
      <c r="ILS100" s="165"/>
      <c r="ILT100" s="165"/>
      <c r="ILU100" s="165"/>
      <c r="ILV100" s="165"/>
      <c r="ILW100" s="165"/>
      <c r="ILX100" s="165"/>
      <c r="ILY100" s="165"/>
      <c r="ILZ100" s="165"/>
      <c r="IMA100" s="165"/>
      <c r="IMB100" s="165"/>
      <c r="IMC100" s="165"/>
      <c r="IMD100" s="165"/>
      <c r="IME100" s="165"/>
      <c r="IMF100" s="165"/>
      <c r="IMG100" s="165"/>
      <c r="IMH100" s="165"/>
      <c r="IMI100" s="165"/>
      <c r="IMJ100" s="165"/>
      <c r="IMK100" s="165"/>
      <c r="IML100" s="165"/>
      <c r="IMM100" s="165"/>
      <c r="IMN100" s="165"/>
      <c r="IMO100" s="165"/>
      <c r="IMP100" s="165"/>
      <c r="IMQ100" s="165"/>
      <c r="IMR100" s="165"/>
      <c r="IMS100" s="165"/>
      <c r="IMT100" s="165"/>
      <c r="IMU100" s="165"/>
      <c r="IMV100" s="165"/>
      <c r="IMW100" s="165"/>
      <c r="IMX100" s="165"/>
      <c r="IMY100" s="165"/>
      <c r="IMZ100" s="165"/>
      <c r="INA100" s="165"/>
      <c r="INB100" s="165"/>
      <c r="INC100" s="165"/>
      <c r="IND100" s="165"/>
      <c r="INE100" s="165"/>
      <c r="INF100" s="165"/>
      <c r="ING100" s="165"/>
      <c r="INH100" s="165"/>
      <c r="INI100" s="165"/>
      <c r="INJ100" s="165"/>
      <c r="INK100" s="165"/>
      <c r="INL100" s="165"/>
      <c r="INM100" s="165"/>
      <c r="INN100" s="165"/>
      <c r="INO100" s="165"/>
      <c r="INP100" s="165"/>
      <c r="INQ100" s="165"/>
      <c r="INR100" s="165"/>
      <c r="INS100" s="165"/>
      <c r="INT100" s="165"/>
      <c r="INU100" s="165"/>
      <c r="INV100" s="165"/>
      <c r="INW100" s="165"/>
      <c r="INX100" s="165"/>
      <c r="INY100" s="165"/>
      <c r="INZ100" s="165"/>
      <c r="IOA100" s="165"/>
      <c r="IOB100" s="165"/>
      <c r="IOC100" s="165"/>
      <c r="IOD100" s="165"/>
      <c r="IOE100" s="165"/>
      <c r="IOF100" s="165"/>
      <c r="IOG100" s="165"/>
      <c r="IOH100" s="165"/>
      <c r="IOI100" s="165"/>
      <c r="IOJ100" s="165"/>
      <c r="IOK100" s="165"/>
      <c r="IOL100" s="165"/>
      <c r="IOM100" s="165"/>
      <c r="ION100" s="165"/>
      <c r="IOO100" s="165"/>
      <c r="IOP100" s="165"/>
      <c r="IOQ100" s="165"/>
      <c r="IOR100" s="165"/>
      <c r="IOS100" s="165"/>
      <c r="IOT100" s="165"/>
      <c r="IOU100" s="165"/>
      <c r="IOV100" s="165"/>
      <c r="IOW100" s="165"/>
      <c r="IOX100" s="165"/>
      <c r="IOY100" s="165"/>
      <c r="IOZ100" s="165"/>
      <c r="IPA100" s="165"/>
      <c r="IPB100" s="165"/>
      <c r="IPC100" s="165"/>
      <c r="IPD100" s="165"/>
      <c r="IPE100" s="165"/>
      <c r="IPF100" s="165"/>
      <c r="IPG100" s="165"/>
      <c r="IPH100" s="165"/>
      <c r="IPI100" s="165"/>
      <c r="IPJ100" s="165"/>
      <c r="IPK100" s="165"/>
      <c r="IPL100" s="165"/>
      <c r="IPM100" s="165"/>
      <c r="IPN100" s="165"/>
      <c r="IPO100" s="165"/>
      <c r="IPP100" s="165"/>
      <c r="IPQ100" s="165"/>
      <c r="IPR100" s="165"/>
      <c r="IPS100" s="165"/>
      <c r="IPT100" s="165"/>
      <c r="IPU100" s="165"/>
      <c r="IPV100" s="165"/>
      <c r="IPW100" s="165"/>
      <c r="IPX100" s="165"/>
      <c r="IPY100" s="165"/>
      <c r="IPZ100" s="165"/>
      <c r="IQA100" s="165"/>
      <c r="IQB100" s="165"/>
      <c r="IQC100" s="165"/>
      <c r="IQD100" s="165"/>
      <c r="IQE100" s="165"/>
      <c r="IQF100" s="165"/>
      <c r="IQG100" s="165"/>
      <c r="IQH100" s="165"/>
      <c r="IQI100" s="165"/>
      <c r="IQJ100" s="165"/>
      <c r="IQK100" s="165"/>
      <c r="IQL100" s="165"/>
      <c r="IQM100" s="165"/>
      <c r="IQN100" s="165"/>
      <c r="IQO100" s="165"/>
      <c r="IQP100" s="165"/>
      <c r="IQQ100" s="165"/>
      <c r="IQR100" s="165"/>
      <c r="IQS100" s="165"/>
      <c r="IQT100" s="165"/>
      <c r="IQU100" s="165"/>
      <c r="IQV100" s="165"/>
      <c r="IQW100" s="165"/>
      <c r="IQX100" s="165"/>
      <c r="IQY100" s="165"/>
      <c r="IQZ100" s="165"/>
      <c r="IRA100" s="165"/>
      <c r="IRB100" s="165"/>
      <c r="IRC100" s="165"/>
      <c r="IRD100" s="165"/>
      <c r="IRE100" s="165"/>
      <c r="IRF100" s="165"/>
      <c r="IRG100" s="165"/>
      <c r="IRH100" s="165"/>
      <c r="IRI100" s="165"/>
      <c r="IRJ100" s="165"/>
      <c r="IRK100" s="165"/>
      <c r="IRL100" s="165"/>
      <c r="IRM100" s="165"/>
      <c r="IRN100" s="165"/>
      <c r="IRO100" s="165"/>
      <c r="IRP100" s="165"/>
      <c r="IRQ100" s="165"/>
      <c r="IRR100" s="165"/>
      <c r="IRS100" s="165"/>
      <c r="IRT100" s="165"/>
      <c r="IRU100" s="165"/>
      <c r="IRV100" s="165"/>
      <c r="IRW100" s="165"/>
      <c r="IRX100" s="165"/>
      <c r="IRY100" s="165"/>
      <c r="IRZ100" s="165"/>
      <c r="ISA100" s="165"/>
      <c r="ISB100" s="165"/>
      <c r="ISC100" s="165"/>
      <c r="ISD100" s="165"/>
      <c r="ISE100" s="165"/>
      <c r="ISF100" s="165"/>
      <c r="ISG100" s="165"/>
      <c r="ISH100" s="165"/>
      <c r="ISI100" s="165"/>
      <c r="ISJ100" s="165"/>
      <c r="ISK100" s="165"/>
      <c r="ISL100" s="165"/>
      <c r="ISM100" s="165"/>
      <c r="ISN100" s="165"/>
      <c r="ISO100" s="165"/>
      <c r="ISP100" s="165"/>
      <c r="ISQ100" s="165"/>
      <c r="ISR100" s="165"/>
      <c r="ISS100" s="165"/>
      <c r="IST100" s="165"/>
      <c r="ISU100" s="165"/>
      <c r="ISV100" s="165"/>
      <c r="ISW100" s="165"/>
      <c r="ISX100" s="165"/>
      <c r="ISY100" s="165"/>
      <c r="ISZ100" s="165"/>
      <c r="ITA100" s="165"/>
      <c r="ITB100" s="165"/>
      <c r="ITC100" s="165"/>
      <c r="ITD100" s="165"/>
      <c r="ITE100" s="165"/>
      <c r="ITF100" s="165"/>
      <c r="ITG100" s="165"/>
      <c r="ITH100" s="165"/>
      <c r="ITI100" s="165"/>
      <c r="ITJ100" s="165"/>
      <c r="ITK100" s="165"/>
      <c r="ITL100" s="165"/>
      <c r="ITM100" s="165"/>
      <c r="ITN100" s="165"/>
      <c r="ITO100" s="165"/>
      <c r="ITP100" s="165"/>
      <c r="ITQ100" s="165"/>
      <c r="ITR100" s="165"/>
      <c r="ITS100" s="165"/>
      <c r="ITT100" s="165"/>
      <c r="ITU100" s="165"/>
      <c r="ITV100" s="165"/>
      <c r="ITW100" s="165"/>
      <c r="ITX100" s="165"/>
      <c r="ITY100" s="165"/>
      <c r="ITZ100" s="165"/>
      <c r="IUA100" s="165"/>
      <c r="IUB100" s="165"/>
      <c r="IUC100" s="165"/>
      <c r="IUD100" s="165"/>
      <c r="IUE100" s="165"/>
      <c r="IUF100" s="165"/>
      <c r="IUG100" s="165"/>
      <c r="IUH100" s="165"/>
      <c r="IUI100" s="165"/>
      <c r="IUJ100" s="165"/>
      <c r="IUK100" s="165"/>
      <c r="IUL100" s="165"/>
      <c r="IUM100" s="165"/>
      <c r="IUN100" s="165"/>
      <c r="IUO100" s="165"/>
      <c r="IUP100" s="165"/>
      <c r="IUQ100" s="165"/>
      <c r="IUR100" s="165"/>
      <c r="IUS100" s="165"/>
      <c r="IUT100" s="165"/>
      <c r="IUU100" s="165"/>
      <c r="IUV100" s="165"/>
      <c r="IUW100" s="165"/>
      <c r="IUX100" s="165"/>
      <c r="IUY100" s="165"/>
      <c r="IUZ100" s="165"/>
      <c r="IVA100" s="165"/>
      <c r="IVB100" s="165"/>
      <c r="IVC100" s="165"/>
      <c r="IVD100" s="165"/>
      <c r="IVE100" s="165"/>
      <c r="IVF100" s="165"/>
      <c r="IVG100" s="165"/>
      <c r="IVH100" s="165"/>
      <c r="IVI100" s="165"/>
      <c r="IVJ100" s="165"/>
      <c r="IVK100" s="165"/>
      <c r="IVL100" s="165"/>
      <c r="IVM100" s="165"/>
      <c r="IVN100" s="165"/>
      <c r="IVO100" s="165"/>
      <c r="IVP100" s="165"/>
      <c r="IVQ100" s="165"/>
      <c r="IVR100" s="165"/>
      <c r="IVS100" s="165"/>
      <c r="IVT100" s="165"/>
      <c r="IVU100" s="165"/>
      <c r="IVV100" s="165"/>
      <c r="IVW100" s="165"/>
      <c r="IVX100" s="165"/>
      <c r="IVY100" s="165"/>
      <c r="IVZ100" s="165"/>
      <c r="IWA100" s="165"/>
      <c r="IWB100" s="165"/>
      <c r="IWC100" s="165"/>
      <c r="IWD100" s="165"/>
      <c r="IWE100" s="165"/>
      <c r="IWF100" s="165"/>
      <c r="IWG100" s="165"/>
      <c r="IWH100" s="165"/>
      <c r="IWI100" s="165"/>
      <c r="IWJ100" s="165"/>
      <c r="IWK100" s="165"/>
      <c r="IWL100" s="165"/>
      <c r="IWM100" s="165"/>
      <c r="IWN100" s="165"/>
      <c r="IWO100" s="165"/>
      <c r="IWP100" s="165"/>
      <c r="IWQ100" s="165"/>
      <c r="IWR100" s="165"/>
      <c r="IWS100" s="165"/>
      <c r="IWT100" s="165"/>
      <c r="IWU100" s="165"/>
      <c r="IWV100" s="165"/>
      <c r="IWW100" s="165"/>
      <c r="IWX100" s="165"/>
      <c r="IWY100" s="165"/>
      <c r="IWZ100" s="165"/>
      <c r="IXA100" s="165"/>
      <c r="IXB100" s="165"/>
      <c r="IXC100" s="165"/>
      <c r="IXD100" s="165"/>
      <c r="IXE100" s="165"/>
      <c r="IXF100" s="165"/>
      <c r="IXG100" s="165"/>
      <c r="IXH100" s="165"/>
      <c r="IXI100" s="165"/>
      <c r="IXJ100" s="165"/>
      <c r="IXK100" s="165"/>
      <c r="IXL100" s="165"/>
      <c r="IXM100" s="165"/>
      <c r="IXN100" s="165"/>
      <c r="IXO100" s="165"/>
      <c r="IXP100" s="165"/>
      <c r="IXQ100" s="165"/>
      <c r="IXR100" s="165"/>
      <c r="IXS100" s="165"/>
      <c r="IXT100" s="165"/>
      <c r="IXU100" s="165"/>
      <c r="IXV100" s="165"/>
      <c r="IXW100" s="165"/>
      <c r="IXX100" s="165"/>
      <c r="IXY100" s="165"/>
      <c r="IXZ100" s="165"/>
      <c r="IYA100" s="165"/>
      <c r="IYB100" s="165"/>
      <c r="IYC100" s="165"/>
      <c r="IYD100" s="165"/>
      <c r="IYE100" s="165"/>
      <c r="IYF100" s="165"/>
      <c r="IYG100" s="165"/>
      <c r="IYH100" s="165"/>
      <c r="IYI100" s="165"/>
      <c r="IYJ100" s="165"/>
      <c r="IYK100" s="165"/>
      <c r="IYL100" s="165"/>
      <c r="IYM100" s="165"/>
      <c r="IYN100" s="165"/>
      <c r="IYO100" s="165"/>
      <c r="IYP100" s="165"/>
      <c r="IYQ100" s="165"/>
      <c r="IYR100" s="165"/>
      <c r="IYS100" s="165"/>
      <c r="IYT100" s="165"/>
      <c r="IYU100" s="165"/>
      <c r="IYV100" s="165"/>
      <c r="IYW100" s="165"/>
      <c r="IYX100" s="165"/>
      <c r="IYY100" s="165"/>
      <c r="IYZ100" s="165"/>
      <c r="IZA100" s="165"/>
      <c r="IZB100" s="165"/>
      <c r="IZC100" s="165"/>
      <c r="IZD100" s="165"/>
      <c r="IZE100" s="165"/>
      <c r="IZF100" s="165"/>
      <c r="IZG100" s="165"/>
      <c r="IZH100" s="165"/>
      <c r="IZI100" s="165"/>
      <c r="IZJ100" s="165"/>
      <c r="IZK100" s="165"/>
      <c r="IZL100" s="165"/>
      <c r="IZM100" s="165"/>
      <c r="IZN100" s="165"/>
      <c r="IZO100" s="165"/>
      <c r="IZP100" s="165"/>
      <c r="IZQ100" s="165"/>
      <c r="IZR100" s="165"/>
      <c r="IZS100" s="165"/>
      <c r="IZT100" s="165"/>
      <c r="IZU100" s="165"/>
      <c r="IZV100" s="165"/>
      <c r="IZW100" s="165"/>
      <c r="IZX100" s="165"/>
      <c r="IZY100" s="165"/>
      <c r="IZZ100" s="165"/>
      <c r="JAA100" s="165"/>
      <c r="JAB100" s="165"/>
      <c r="JAC100" s="165"/>
      <c r="JAD100" s="165"/>
      <c r="JAE100" s="165"/>
      <c r="JAF100" s="165"/>
      <c r="JAG100" s="165"/>
      <c r="JAH100" s="165"/>
      <c r="JAI100" s="165"/>
      <c r="JAJ100" s="165"/>
      <c r="JAK100" s="165"/>
      <c r="JAL100" s="165"/>
      <c r="JAM100" s="165"/>
      <c r="JAN100" s="165"/>
      <c r="JAO100" s="165"/>
      <c r="JAP100" s="165"/>
      <c r="JAQ100" s="165"/>
      <c r="JAR100" s="165"/>
      <c r="JAS100" s="165"/>
      <c r="JAT100" s="165"/>
      <c r="JAU100" s="165"/>
      <c r="JAV100" s="165"/>
      <c r="JAW100" s="165"/>
      <c r="JAX100" s="165"/>
      <c r="JAY100" s="165"/>
      <c r="JAZ100" s="165"/>
      <c r="JBA100" s="165"/>
      <c r="JBB100" s="165"/>
      <c r="JBC100" s="165"/>
      <c r="JBD100" s="165"/>
      <c r="JBE100" s="165"/>
      <c r="JBF100" s="165"/>
      <c r="JBG100" s="165"/>
      <c r="JBH100" s="165"/>
      <c r="JBI100" s="165"/>
      <c r="JBJ100" s="165"/>
      <c r="JBK100" s="165"/>
      <c r="JBL100" s="165"/>
      <c r="JBM100" s="165"/>
      <c r="JBN100" s="165"/>
      <c r="JBO100" s="165"/>
      <c r="JBP100" s="165"/>
      <c r="JBQ100" s="165"/>
      <c r="JBR100" s="165"/>
      <c r="JBS100" s="165"/>
      <c r="JBT100" s="165"/>
      <c r="JBU100" s="165"/>
      <c r="JBV100" s="165"/>
      <c r="JBW100" s="165"/>
      <c r="JBX100" s="165"/>
      <c r="JBY100" s="165"/>
      <c r="JBZ100" s="165"/>
      <c r="JCA100" s="165"/>
      <c r="JCB100" s="165"/>
      <c r="JCC100" s="165"/>
      <c r="JCD100" s="165"/>
      <c r="JCE100" s="165"/>
      <c r="JCF100" s="165"/>
      <c r="JCG100" s="165"/>
      <c r="JCH100" s="165"/>
      <c r="JCI100" s="165"/>
      <c r="JCJ100" s="165"/>
      <c r="JCK100" s="165"/>
      <c r="JCL100" s="165"/>
      <c r="JCM100" s="165"/>
      <c r="JCN100" s="165"/>
      <c r="JCO100" s="165"/>
      <c r="JCP100" s="165"/>
      <c r="JCQ100" s="165"/>
      <c r="JCR100" s="165"/>
      <c r="JCS100" s="165"/>
      <c r="JCT100" s="165"/>
      <c r="JCU100" s="165"/>
      <c r="JCV100" s="165"/>
      <c r="JCW100" s="165"/>
      <c r="JCX100" s="165"/>
      <c r="JCY100" s="165"/>
      <c r="JCZ100" s="165"/>
      <c r="JDA100" s="165"/>
      <c r="JDB100" s="165"/>
      <c r="JDC100" s="165"/>
      <c r="JDD100" s="165"/>
      <c r="JDE100" s="165"/>
      <c r="JDF100" s="165"/>
      <c r="JDG100" s="165"/>
      <c r="JDH100" s="165"/>
      <c r="JDI100" s="165"/>
      <c r="JDJ100" s="165"/>
      <c r="JDK100" s="165"/>
      <c r="JDL100" s="165"/>
      <c r="JDM100" s="165"/>
      <c r="JDN100" s="165"/>
      <c r="JDO100" s="165"/>
      <c r="JDP100" s="165"/>
      <c r="JDQ100" s="165"/>
      <c r="JDR100" s="165"/>
      <c r="JDS100" s="165"/>
      <c r="JDT100" s="165"/>
      <c r="JDU100" s="165"/>
      <c r="JDV100" s="165"/>
      <c r="JDW100" s="165"/>
      <c r="JDX100" s="165"/>
      <c r="JDY100" s="165"/>
      <c r="JDZ100" s="165"/>
      <c r="JEA100" s="165"/>
      <c r="JEB100" s="165"/>
      <c r="JEC100" s="165"/>
      <c r="JED100" s="165"/>
      <c r="JEE100" s="165"/>
      <c r="JEF100" s="165"/>
      <c r="JEG100" s="165"/>
      <c r="JEH100" s="165"/>
      <c r="JEI100" s="165"/>
      <c r="JEJ100" s="165"/>
      <c r="JEK100" s="165"/>
      <c r="JEL100" s="165"/>
      <c r="JEM100" s="165"/>
      <c r="JEN100" s="165"/>
      <c r="JEO100" s="165"/>
      <c r="JEP100" s="165"/>
      <c r="JEQ100" s="165"/>
      <c r="JER100" s="165"/>
      <c r="JES100" s="165"/>
      <c r="JET100" s="165"/>
      <c r="JEU100" s="165"/>
      <c r="JEV100" s="165"/>
      <c r="JEW100" s="165"/>
      <c r="JEX100" s="165"/>
      <c r="JEY100" s="165"/>
      <c r="JEZ100" s="165"/>
      <c r="JFA100" s="165"/>
      <c r="JFB100" s="165"/>
      <c r="JFC100" s="165"/>
      <c r="JFD100" s="165"/>
      <c r="JFE100" s="165"/>
      <c r="JFF100" s="165"/>
      <c r="JFG100" s="165"/>
      <c r="JFH100" s="165"/>
      <c r="JFI100" s="165"/>
      <c r="JFJ100" s="165"/>
      <c r="JFK100" s="165"/>
      <c r="JFL100" s="165"/>
      <c r="JFM100" s="165"/>
      <c r="JFN100" s="165"/>
      <c r="JFO100" s="165"/>
      <c r="JFP100" s="165"/>
      <c r="JFQ100" s="165"/>
      <c r="JFR100" s="165"/>
      <c r="JFS100" s="165"/>
      <c r="JFT100" s="165"/>
      <c r="JFU100" s="165"/>
      <c r="JFV100" s="165"/>
      <c r="JFW100" s="165"/>
      <c r="JFX100" s="165"/>
      <c r="JFY100" s="165"/>
      <c r="JFZ100" s="165"/>
      <c r="JGA100" s="165"/>
      <c r="JGB100" s="165"/>
      <c r="JGC100" s="165"/>
      <c r="JGD100" s="165"/>
      <c r="JGE100" s="165"/>
      <c r="JGF100" s="165"/>
      <c r="JGG100" s="165"/>
      <c r="JGH100" s="165"/>
      <c r="JGI100" s="165"/>
      <c r="JGJ100" s="165"/>
      <c r="JGK100" s="165"/>
      <c r="JGL100" s="165"/>
      <c r="JGM100" s="165"/>
      <c r="JGN100" s="165"/>
      <c r="JGO100" s="165"/>
      <c r="JGP100" s="165"/>
      <c r="JGQ100" s="165"/>
      <c r="JGR100" s="165"/>
      <c r="JGS100" s="165"/>
      <c r="JGT100" s="165"/>
      <c r="JGU100" s="165"/>
      <c r="JGV100" s="165"/>
      <c r="JGW100" s="165"/>
      <c r="JGX100" s="165"/>
      <c r="JGY100" s="165"/>
      <c r="JGZ100" s="165"/>
      <c r="JHA100" s="165"/>
      <c r="JHB100" s="165"/>
      <c r="JHC100" s="165"/>
      <c r="JHD100" s="165"/>
      <c r="JHE100" s="165"/>
      <c r="JHF100" s="165"/>
      <c r="JHG100" s="165"/>
      <c r="JHH100" s="165"/>
      <c r="JHI100" s="165"/>
      <c r="JHJ100" s="165"/>
      <c r="JHK100" s="165"/>
      <c r="JHL100" s="165"/>
      <c r="JHM100" s="165"/>
      <c r="JHN100" s="165"/>
      <c r="JHO100" s="165"/>
      <c r="JHP100" s="165"/>
      <c r="JHQ100" s="165"/>
      <c r="JHR100" s="165"/>
      <c r="JHS100" s="165"/>
      <c r="JHT100" s="165"/>
      <c r="JHU100" s="165"/>
      <c r="JHV100" s="165"/>
      <c r="JHW100" s="165"/>
      <c r="JHX100" s="165"/>
      <c r="JHY100" s="165"/>
      <c r="JHZ100" s="165"/>
      <c r="JIA100" s="165"/>
      <c r="JIB100" s="165"/>
      <c r="JIC100" s="165"/>
      <c r="JID100" s="165"/>
      <c r="JIE100" s="165"/>
      <c r="JIF100" s="165"/>
      <c r="JIG100" s="165"/>
      <c r="JIH100" s="165"/>
      <c r="JII100" s="165"/>
      <c r="JIJ100" s="165"/>
      <c r="JIK100" s="165"/>
      <c r="JIL100" s="165"/>
      <c r="JIM100" s="165"/>
      <c r="JIN100" s="165"/>
      <c r="JIO100" s="165"/>
      <c r="JIP100" s="165"/>
      <c r="JIQ100" s="165"/>
      <c r="JIR100" s="165"/>
      <c r="JIS100" s="165"/>
      <c r="JIT100" s="165"/>
      <c r="JIU100" s="165"/>
      <c r="JIV100" s="165"/>
      <c r="JIW100" s="165"/>
      <c r="JIX100" s="165"/>
      <c r="JIY100" s="165"/>
      <c r="JIZ100" s="165"/>
      <c r="JJA100" s="165"/>
      <c r="JJB100" s="165"/>
      <c r="JJC100" s="165"/>
      <c r="JJD100" s="165"/>
      <c r="JJE100" s="165"/>
      <c r="JJF100" s="165"/>
      <c r="JJG100" s="165"/>
      <c r="JJH100" s="165"/>
      <c r="JJI100" s="165"/>
      <c r="JJJ100" s="165"/>
      <c r="JJK100" s="165"/>
      <c r="JJL100" s="165"/>
      <c r="JJM100" s="165"/>
      <c r="JJN100" s="165"/>
      <c r="JJO100" s="165"/>
      <c r="JJP100" s="165"/>
      <c r="JJQ100" s="165"/>
      <c r="JJR100" s="165"/>
      <c r="JJS100" s="165"/>
      <c r="JJT100" s="165"/>
      <c r="JJU100" s="165"/>
      <c r="JJV100" s="165"/>
      <c r="JJW100" s="165"/>
      <c r="JJX100" s="165"/>
      <c r="JJY100" s="165"/>
      <c r="JJZ100" s="165"/>
      <c r="JKA100" s="165"/>
      <c r="JKB100" s="165"/>
      <c r="JKC100" s="165"/>
      <c r="JKD100" s="165"/>
      <c r="JKE100" s="165"/>
      <c r="JKF100" s="165"/>
      <c r="JKG100" s="165"/>
      <c r="JKH100" s="165"/>
      <c r="JKI100" s="165"/>
      <c r="JKJ100" s="165"/>
      <c r="JKK100" s="165"/>
      <c r="JKL100" s="165"/>
      <c r="JKM100" s="165"/>
      <c r="JKN100" s="165"/>
      <c r="JKO100" s="165"/>
      <c r="JKP100" s="165"/>
      <c r="JKQ100" s="165"/>
      <c r="JKR100" s="165"/>
      <c r="JKS100" s="165"/>
      <c r="JKT100" s="165"/>
      <c r="JKU100" s="165"/>
      <c r="JKV100" s="165"/>
      <c r="JKW100" s="165"/>
      <c r="JKX100" s="165"/>
      <c r="JKY100" s="165"/>
      <c r="JKZ100" s="165"/>
      <c r="JLA100" s="165"/>
      <c r="JLB100" s="165"/>
      <c r="JLC100" s="165"/>
      <c r="JLD100" s="165"/>
      <c r="JLE100" s="165"/>
      <c r="JLF100" s="165"/>
      <c r="JLG100" s="165"/>
      <c r="JLH100" s="165"/>
      <c r="JLI100" s="165"/>
      <c r="JLJ100" s="165"/>
      <c r="JLK100" s="165"/>
      <c r="JLL100" s="165"/>
      <c r="JLM100" s="165"/>
      <c r="JLN100" s="165"/>
      <c r="JLO100" s="165"/>
      <c r="JLP100" s="165"/>
      <c r="JLQ100" s="165"/>
      <c r="JLR100" s="165"/>
      <c r="JLS100" s="165"/>
      <c r="JLT100" s="165"/>
      <c r="JLU100" s="165"/>
      <c r="JLV100" s="165"/>
      <c r="JLW100" s="165"/>
      <c r="JLX100" s="165"/>
      <c r="JLY100" s="165"/>
      <c r="JLZ100" s="165"/>
      <c r="JMA100" s="165"/>
      <c r="JMB100" s="165"/>
      <c r="JMC100" s="165"/>
      <c r="JMD100" s="165"/>
      <c r="JME100" s="165"/>
      <c r="JMF100" s="165"/>
      <c r="JMG100" s="165"/>
      <c r="JMH100" s="165"/>
      <c r="JMI100" s="165"/>
      <c r="JMJ100" s="165"/>
      <c r="JMK100" s="165"/>
      <c r="JML100" s="165"/>
      <c r="JMM100" s="165"/>
      <c r="JMN100" s="165"/>
      <c r="JMO100" s="165"/>
      <c r="JMP100" s="165"/>
      <c r="JMQ100" s="165"/>
      <c r="JMR100" s="165"/>
      <c r="JMS100" s="165"/>
      <c r="JMT100" s="165"/>
      <c r="JMU100" s="165"/>
      <c r="JMV100" s="165"/>
      <c r="JMW100" s="165"/>
      <c r="JMX100" s="165"/>
      <c r="JMY100" s="165"/>
      <c r="JMZ100" s="165"/>
      <c r="JNA100" s="165"/>
      <c r="JNB100" s="165"/>
      <c r="JNC100" s="165"/>
      <c r="JND100" s="165"/>
      <c r="JNE100" s="165"/>
      <c r="JNF100" s="165"/>
      <c r="JNG100" s="165"/>
      <c r="JNH100" s="165"/>
      <c r="JNI100" s="165"/>
      <c r="JNJ100" s="165"/>
      <c r="JNK100" s="165"/>
      <c r="JNL100" s="165"/>
      <c r="JNM100" s="165"/>
      <c r="JNN100" s="165"/>
      <c r="JNO100" s="165"/>
      <c r="JNP100" s="165"/>
      <c r="JNQ100" s="165"/>
      <c r="JNR100" s="165"/>
      <c r="JNS100" s="165"/>
      <c r="JNT100" s="165"/>
      <c r="JNU100" s="165"/>
      <c r="JNV100" s="165"/>
      <c r="JNW100" s="165"/>
      <c r="JNX100" s="165"/>
      <c r="JNY100" s="165"/>
      <c r="JNZ100" s="165"/>
      <c r="JOA100" s="165"/>
      <c r="JOB100" s="165"/>
      <c r="JOC100" s="165"/>
      <c r="JOD100" s="165"/>
      <c r="JOE100" s="165"/>
      <c r="JOF100" s="165"/>
      <c r="JOG100" s="165"/>
      <c r="JOH100" s="165"/>
      <c r="JOI100" s="165"/>
      <c r="JOJ100" s="165"/>
      <c r="JOK100" s="165"/>
      <c r="JOL100" s="165"/>
      <c r="JOM100" s="165"/>
      <c r="JON100" s="165"/>
      <c r="JOO100" s="165"/>
      <c r="JOP100" s="165"/>
      <c r="JOQ100" s="165"/>
      <c r="JOR100" s="165"/>
      <c r="JOS100" s="165"/>
      <c r="JOT100" s="165"/>
      <c r="JOU100" s="165"/>
      <c r="JOV100" s="165"/>
      <c r="JOW100" s="165"/>
      <c r="JOX100" s="165"/>
      <c r="JOY100" s="165"/>
      <c r="JOZ100" s="165"/>
      <c r="JPA100" s="165"/>
      <c r="JPB100" s="165"/>
      <c r="JPC100" s="165"/>
      <c r="JPD100" s="165"/>
      <c r="JPE100" s="165"/>
      <c r="JPF100" s="165"/>
      <c r="JPG100" s="165"/>
      <c r="JPH100" s="165"/>
      <c r="JPI100" s="165"/>
      <c r="JPJ100" s="165"/>
      <c r="JPK100" s="165"/>
      <c r="JPL100" s="165"/>
      <c r="JPM100" s="165"/>
      <c r="JPN100" s="165"/>
      <c r="JPO100" s="165"/>
      <c r="JPP100" s="165"/>
      <c r="JPQ100" s="165"/>
      <c r="JPR100" s="165"/>
      <c r="JPS100" s="165"/>
      <c r="JPT100" s="165"/>
      <c r="JPU100" s="165"/>
      <c r="JPV100" s="165"/>
      <c r="JPW100" s="165"/>
      <c r="JPX100" s="165"/>
      <c r="JPY100" s="165"/>
      <c r="JPZ100" s="165"/>
      <c r="JQA100" s="165"/>
      <c r="JQB100" s="165"/>
      <c r="JQC100" s="165"/>
      <c r="JQD100" s="165"/>
      <c r="JQE100" s="165"/>
      <c r="JQF100" s="165"/>
      <c r="JQG100" s="165"/>
      <c r="JQH100" s="165"/>
      <c r="JQI100" s="165"/>
      <c r="JQJ100" s="165"/>
      <c r="JQK100" s="165"/>
      <c r="JQL100" s="165"/>
      <c r="JQM100" s="165"/>
      <c r="JQN100" s="165"/>
      <c r="JQO100" s="165"/>
      <c r="JQP100" s="165"/>
      <c r="JQQ100" s="165"/>
      <c r="JQR100" s="165"/>
      <c r="JQS100" s="165"/>
      <c r="JQT100" s="165"/>
      <c r="JQU100" s="165"/>
      <c r="JQV100" s="165"/>
      <c r="JQW100" s="165"/>
      <c r="JQX100" s="165"/>
      <c r="JQY100" s="165"/>
      <c r="JQZ100" s="165"/>
      <c r="JRA100" s="165"/>
      <c r="JRB100" s="165"/>
      <c r="JRC100" s="165"/>
      <c r="JRD100" s="165"/>
      <c r="JRE100" s="165"/>
      <c r="JRF100" s="165"/>
      <c r="JRG100" s="165"/>
      <c r="JRH100" s="165"/>
      <c r="JRI100" s="165"/>
      <c r="JRJ100" s="165"/>
      <c r="JRK100" s="165"/>
      <c r="JRL100" s="165"/>
      <c r="JRM100" s="165"/>
      <c r="JRN100" s="165"/>
      <c r="JRO100" s="165"/>
      <c r="JRP100" s="165"/>
      <c r="JRQ100" s="165"/>
      <c r="JRR100" s="165"/>
      <c r="JRS100" s="165"/>
      <c r="JRT100" s="165"/>
      <c r="JRU100" s="165"/>
      <c r="JRV100" s="165"/>
      <c r="JRW100" s="165"/>
      <c r="JRX100" s="165"/>
      <c r="JRY100" s="165"/>
      <c r="JRZ100" s="165"/>
      <c r="JSA100" s="165"/>
      <c r="JSB100" s="165"/>
      <c r="JSC100" s="165"/>
      <c r="JSD100" s="165"/>
      <c r="JSE100" s="165"/>
      <c r="JSF100" s="165"/>
      <c r="JSG100" s="165"/>
      <c r="JSH100" s="165"/>
      <c r="JSI100" s="165"/>
      <c r="JSJ100" s="165"/>
      <c r="JSK100" s="165"/>
      <c r="JSL100" s="165"/>
      <c r="JSM100" s="165"/>
      <c r="JSN100" s="165"/>
      <c r="JSO100" s="165"/>
      <c r="JSP100" s="165"/>
      <c r="JSQ100" s="165"/>
      <c r="JSR100" s="165"/>
      <c r="JSS100" s="165"/>
      <c r="JST100" s="165"/>
      <c r="JSU100" s="165"/>
      <c r="JSV100" s="165"/>
      <c r="JSW100" s="165"/>
      <c r="JSX100" s="165"/>
      <c r="JSY100" s="165"/>
      <c r="JSZ100" s="165"/>
      <c r="JTA100" s="165"/>
      <c r="JTB100" s="165"/>
      <c r="JTC100" s="165"/>
      <c r="JTD100" s="165"/>
      <c r="JTE100" s="165"/>
      <c r="JTF100" s="165"/>
      <c r="JTG100" s="165"/>
      <c r="JTH100" s="165"/>
      <c r="JTI100" s="165"/>
      <c r="JTJ100" s="165"/>
      <c r="JTK100" s="165"/>
      <c r="JTL100" s="165"/>
      <c r="JTM100" s="165"/>
      <c r="JTN100" s="165"/>
      <c r="JTO100" s="165"/>
      <c r="JTP100" s="165"/>
      <c r="JTQ100" s="165"/>
      <c r="JTR100" s="165"/>
      <c r="JTS100" s="165"/>
      <c r="JTT100" s="165"/>
      <c r="JTU100" s="165"/>
      <c r="JTV100" s="165"/>
      <c r="JTW100" s="165"/>
      <c r="JTX100" s="165"/>
      <c r="JTY100" s="165"/>
      <c r="JTZ100" s="165"/>
      <c r="JUA100" s="165"/>
      <c r="JUB100" s="165"/>
      <c r="JUC100" s="165"/>
      <c r="JUD100" s="165"/>
      <c r="JUE100" s="165"/>
      <c r="JUF100" s="165"/>
      <c r="JUG100" s="165"/>
      <c r="JUH100" s="165"/>
      <c r="JUI100" s="165"/>
      <c r="JUJ100" s="165"/>
      <c r="JUK100" s="165"/>
      <c r="JUL100" s="165"/>
      <c r="JUM100" s="165"/>
      <c r="JUN100" s="165"/>
      <c r="JUO100" s="165"/>
      <c r="JUP100" s="165"/>
      <c r="JUQ100" s="165"/>
      <c r="JUR100" s="165"/>
      <c r="JUS100" s="165"/>
      <c r="JUT100" s="165"/>
      <c r="JUU100" s="165"/>
      <c r="JUV100" s="165"/>
      <c r="JUW100" s="165"/>
      <c r="JUX100" s="165"/>
      <c r="JUY100" s="165"/>
      <c r="JUZ100" s="165"/>
      <c r="JVA100" s="165"/>
      <c r="JVB100" s="165"/>
      <c r="JVC100" s="165"/>
      <c r="JVD100" s="165"/>
      <c r="JVE100" s="165"/>
      <c r="JVF100" s="165"/>
      <c r="JVG100" s="165"/>
      <c r="JVH100" s="165"/>
      <c r="JVI100" s="165"/>
      <c r="JVJ100" s="165"/>
      <c r="JVK100" s="165"/>
      <c r="JVL100" s="165"/>
      <c r="JVM100" s="165"/>
      <c r="JVN100" s="165"/>
      <c r="JVO100" s="165"/>
      <c r="JVP100" s="165"/>
      <c r="JVQ100" s="165"/>
      <c r="JVR100" s="165"/>
      <c r="JVS100" s="165"/>
      <c r="JVT100" s="165"/>
      <c r="JVU100" s="165"/>
      <c r="JVV100" s="165"/>
      <c r="JVW100" s="165"/>
      <c r="JVX100" s="165"/>
      <c r="JVY100" s="165"/>
      <c r="JVZ100" s="165"/>
      <c r="JWA100" s="165"/>
      <c r="JWB100" s="165"/>
      <c r="JWC100" s="165"/>
      <c r="JWD100" s="165"/>
      <c r="JWE100" s="165"/>
      <c r="JWF100" s="165"/>
      <c r="JWG100" s="165"/>
      <c r="JWH100" s="165"/>
      <c r="JWI100" s="165"/>
      <c r="JWJ100" s="165"/>
      <c r="JWK100" s="165"/>
      <c r="JWL100" s="165"/>
      <c r="JWM100" s="165"/>
      <c r="JWN100" s="165"/>
      <c r="JWO100" s="165"/>
      <c r="JWP100" s="165"/>
      <c r="JWQ100" s="165"/>
      <c r="JWR100" s="165"/>
      <c r="JWS100" s="165"/>
      <c r="JWT100" s="165"/>
      <c r="JWU100" s="165"/>
      <c r="JWV100" s="165"/>
      <c r="JWW100" s="165"/>
      <c r="JWX100" s="165"/>
      <c r="JWY100" s="165"/>
      <c r="JWZ100" s="165"/>
      <c r="JXA100" s="165"/>
      <c r="JXB100" s="165"/>
      <c r="JXC100" s="165"/>
      <c r="JXD100" s="165"/>
      <c r="JXE100" s="165"/>
      <c r="JXF100" s="165"/>
      <c r="JXG100" s="165"/>
      <c r="JXH100" s="165"/>
      <c r="JXI100" s="165"/>
      <c r="JXJ100" s="165"/>
      <c r="JXK100" s="165"/>
      <c r="JXL100" s="165"/>
      <c r="JXM100" s="165"/>
      <c r="JXN100" s="165"/>
      <c r="JXO100" s="165"/>
      <c r="JXP100" s="165"/>
      <c r="JXQ100" s="165"/>
      <c r="JXR100" s="165"/>
      <c r="JXS100" s="165"/>
      <c r="JXT100" s="165"/>
      <c r="JXU100" s="165"/>
      <c r="JXV100" s="165"/>
      <c r="JXW100" s="165"/>
      <c r="JXX100" s="165"/>
      <c r="JXY100" s="165"/>
      <c r="JXZ100" s="165"/>
      <c r="JYA100" s="165"/>
      <c r="JYB100" s="165"/>
      <c r="JYC100" s="165"/>
      <c r="JYD100" s="165"/>
      <c r="JYE100" s="165"/>
      <c r="JYF100" s="165"/>
      <c r="JYG100" s="165"/>
      <c r="JYH100" s="165"/>
      <c r="JYI100" s="165"/>
      <c r="JYJ100" s="165"/>
      <c r="JYK100" s="165"/>
      <c r="JYL100" s="165"/>
      <c r="JYM100" s="165"/>
      <c r="JYN100" s="165"/>
      <c r="JYO100" s="165"/>
      <c r="JYP100" s="165"/>
      <c r="JYQ100" s="165"/>
      <c r="JYR100" s="165"/>
      <c r="JYS100" s="165"/>
      <c r="JYT100" s="165"/>
      <c r="JYU100" s="165"/>
      <c r="JYV100" s="165"/>
      <c r="JYW100" s="165"/>
      <c r="JYX100" s="165"/>
      <c r="JYY100" s="165"/>
      <c r="JYZ100" s="165"/>
      <c r="JZA100" s="165"/>
      <c r="JZB100" s="165"/>
      <c r="JZC100" s="165"/>
      <c r="JZD100" s="165"/>
      <c r="JZE100" s="165"/>
      <c r="JZF100" s="165"/>
      <c r="JZG100" s="165"/>
      <c r="JZH100" s="165"/>
      <c r="JZI100" s="165"/>
      <c r="JZJ100" s="165"/>
      <c r="JZK100" s="165"/>
      <c r="JZL100" s="165"/>
      <c r="JZM100" s="165"/>
      <c r="JZN100" s="165"/>
      <c r="JZO100" s="165"/>
      <c r="JZP100" s="165"/>
      <c r="JZQ100" s="165"/>
      <c r="JZR100" s="165"/>
      <c r="JZS100" s="165"/>
      <c r="JZT100" s="165"/>
      <c r="JZU100" s="165"/>
      <c r="JZV100" s="165"/>
      <c r="JZW100" s="165"/>
      <c r="JZX100" s="165"/>
      <c r="JZY100" s="165"/>
      <c r="JZZ100" s="165"/>
      <c r="KAA100" s="165"/>
      <c r="KAB100" s="165"/>
      <c r="KAC100" s="165"/>
      <c r="KAD100" s="165"/>
      <c r="KAE100" s="165"/>
      <c r="KAF100" s="165"/>
      <c r="KAG100" s="165"/>
      <c r="KAH100" s="165"/>
      <c r="KAI100" s="165"/>
      <c r="KAJ100" s="165"/>
      <c r="KAK100" s="165"/>
      <c r="KAL100" s="165"/>
      <c r="KAM100" s="165"/>
      <c r="KAN100" s="165"/>
      <c r="KAO100" s="165"/>
      <c r="KAP100" s="165"/>
      <c r="KAQ100" s="165"/>
      <c r="KAR100" s="165"/>
      <c r="KAS100" s="165"/>
      <c r="KAT100" s="165"/>
      <c r="KAU100" s="165"/>
      <c r="KAV100" s="165"/>
      <c r="KAW100" s="165"/>
      <c r="KAX100" s="165"/>
      <c r="KAY100" s="165"/>
      <c r="KAZ100" s="165"/>
      <c r="KBA100" s="165"/>
      <c r="KBB100" s="165"/>
      <c r="KBC100" s="165"/>
      <c r="KBD100" s="165"/>
      <c r="KBE100" s="165"/>
      <c r="KBF100" s="165"/>
      <c r="KBG100" s="165"/>
      <c r="KBH100" s="165"/>
      <c r="KBI100" s="165"/>
      <c r="KBJ100" s="165"/>
      <c r="KBK100" s="165"/>
      <c r="KBL100" s="165"/>
      <c r="KBM100" s="165"/>
      <c r="KBN100" s="165"/>
      <c r="KBO100" s="165"/>
      <c r="KBP100" s="165"/>
      <c r="KBQ100" s="165"/>
      <c r="KBR100" s="165"/>
      <c r="KBS100" s="165"/>
      <c r="KBT100" s="165"/>
      <c r="KBU100" s="165"/>
      <c r="KBV100" s="165"/>
      <c r="KBW100" s="165"/>
      <c r="KBX100" s="165"/>
      <c r="KBY100" s="165"/>
      <c r="KBZ100" s="165"/>
      <c r="KCA100" s="165"/>
      <c r="KCB100" s="165"/>
      <c r="KCC100" s="165"/>
      <c r="KCD100" s="165"/>
      <c r="KCE100" s="165"/>
      <c r="KCF100" s="165"/>
      <c r="KCG100" s="165"/>
      <c r="KCH100" s="165"/>
      <c r="KCI100" s="165"/>
      <c r="KCJ100" s="165"/>
      <c r="KCK100" s="165"/>
      <c r="KCL100" s="165"/>
      <c r="KCM100" s="165"/>
      <c r="KCN100" s="165"/>
      <c r="KCO100" s="165"/>
      <c r="KCP100" s="165"/>
      <c r="KCQ100" s="165"/>
      <c r="KCR100" s="165"/>
      <c r="KCS100" s="165"/>
      <c r="KCT100" s="165"/>
      <c r="KCU100" s="165"/>
      <c r="KCV100" s="165"/>
      <c r="KCW100" s="165"/>
      <c r="KCX100" s="165"/>
      <c r="KCY100" s="165"/>
      <c r="KCZ100" s="165"/>
      <c r="KDA100" s="165"/>
      <c r="KDB100" s="165"/>
      <c r="KDC100" s="165"/>
      <c r="KDD100" s="165"/>
      <c r="KDE100" s="165"/>
      <c r="KDF100" s="165"/>
      <c r="KDG100" s="165"/>
      <c r="KDH100" s="165"/>
      <c r="KDI100" s="165"/>
      <c r="KDJ100" s="165"/>
      <c r="KDK100" s="165"/>
      <c r="KDL100" s="165"/>
      <c r="KDM100" s="165"/>
      <c r="KDN100" s="165"/>
      <c r="KDO100" s="165"/>
      <c r="KDP100" s="165"/>
      <c r="KDQ100" s="165"/>
      <c r="KDR100" s="165"/>
      <c r="KDS100" s="165"/>
      <c r="KDT100" s="165"/>
      <c r="KDU100" s="165"/>
      <c r="KDV100" s="165"/>
      <c r="KDW100" s="165"/>
      <c r="KDX100" s="165"/>
      <c r="KDY100" s="165"/>
      <c r="KDZ100" s="165"/>
      <c r="KEA100" s="165"/>
      <c r="KEB100" s="165"/>
      <c r="KEC100" s="165"/>
      <c r="KED100" s="165"/>
      <c r="KEE100" s="165"/>
      <c r="KEF100" s="165"/>
      <c r="KEG100" s="165"/>
      <c r="KEH100" s="165"/>
      <c r="KEI100" s="165"/>
      <c r="KEJ100" s="165"/>
      <c r="KEK100" s="165"/>
      <c r="KEL100" s="165"/>
      <c r="KEM100" s="165"/>
      <c r="KEN100" s="165"/>
      <c r="KEO100" s="165"/>
      <c r="KEP100" s="165"/>
      <c r="KEQ100" s="165"/>
      <c r="KER100" s="165"/>
      <c r="KES100" s="165"/>
      <c r="KET100" s="165"/>
      <c r="KEU100" s="165"/>
      <c r="KEV100" s="165"/>
      <c r="KEW100" s="165"/>
      <c r="KEX100" s="165"/>
      <c r="KEY100" s="165"/>
      <c r="KEZ100" s="165"/>
      <c r="KFA100" s="165"/>
      <c r="KFB100" s="165"/>
      <c r="KFC100" s="165"/>
      <c r="KFD100" s="165"/>
      <c r="KFE100" s="165"/>
      <c r="KFF100" s="165"/>
      <c r="KFG100" s="165"/>
      <c r="KFH100" s="165"/>
      <c r="KFI100" s="165"/>
      <c r="KFJ100" s="165"/>
      <c r="KFK100" s="165"/>
      <c r="KFL100" s="165"/>
      <c r="KFM100" s="165"/>
      <c r="KFN100" s="165"/>
      <c r="KFO100" s="165"/>
      <c r="KFP100" s="165"/>
      <c r="KFQ100" s="165"/>
      <c r="KFR100" s="165"/>
      <c r="KFS100" s="165"/>
      <c r="KFT100" s="165"/>
      <c r="KFU100" s="165"/>
      <c r="KFV100" s="165"/>
      <c r="KFW100" s="165"/>
      <c r="KFX100" s="165"/>
      <c r="KFY100" s="165"/>
      <c r="KFZ100" s="165"/>
      <c r="KGA100" s="165"/>
      <c r="KGB100" s="165"/>
      <c r="KGC100" s="165"/>
      <c r="KGD100" s="165"/>
      <c r="KGE100" s="165"/>
      <c r="KGF100" s="165"/>
      <c r="KGG100" s="165"/>
      <c r="KGH100" s="165"/>
      <c r="KGI100" s="165"/>
      <c r="KGJ100" s="165"/>
      <c r="KGK100" s="165"/>
      <c r="KGL100" s="165"/>
      <c r="KGM100" s="165"/>
      <c r="KGN100" s="165"/>
      <c r="KGO100" s="165"/>
      <c r="KGP100" s="165"/>
      <c r="KGQ100" s="165"/>
      <c r="KGR100" s="165"/>
      <c r="KGS100" s="165"/>
      <c r="KGT100" s="165"/>
      <c r="KGU100" s="165"/>
      <c r="KGV100" s="165"/>
      <c r="KGW100" s="165"/>
      <c r="KGX100" s="165"/>
      <c r="KGY100" s="165"/>
      <c r="KGZ100" s="165"/>
      <c r="KHA100" s="165"/>
      <c r="KHB100" s="165"/>
      <c r="KHC100" s="165"/>
      <c r="KHD100" s="165"/>
      <c r="KHE100" s="165"/>
      <c r="KHF100" s="165"/>
      <c r="KHG100" s="165"/>
      <c r="KHH100" s="165"/>
      <c r="KHI100" s="165"/>
      <c r="KHJ100" s="165"/>
      <c r="KHK100" s="165"/>
      <c r="KHL100" s="165"/>
      <c r="KHM100" s="165"/>
      <c r="KHN100" s="165"/>
      <c r="KHO100" s="165"/>
      <c r="KHP100" s="165"/>
      <c r="KHQ100" s="165"/>
      <c r="KHR100" s="165"/>
      <c r="KHS100" s="165"/>
      <c r="KHT100" s="165"/>
      <c r="KHU100" s="165"/>
      <c r="KHV100" s="165"/>
      <c r="KHW100" s="165"/>
      <c r="KHX100" s="165"/>
      <c r="KHY100" s="165"/>
      <c r="KHZ100" s="165"/>
      <c r="KIA100" s="165"/>
      <c r="KIB100" s="165"/>
      <c r="KIC100" s="165"/>
      <c r="KID100" s="165"/>
      <c r="KIE100" s="165"/>
      <c r="KIF100" s="165"/>
      <c r="KIG100" s="165"/>
      <c r="KIH100" s="165"/>
      <c r="KII100" s="165"/>
      <c r="KIJ100" s="165"/>
      <c r="KIK100" s="165"/>
      <c r="KIL100" s="165"/>
      <c r="KIM100" s="165"/>
      <c r="KIN100" s="165"/>
      <c r="KIO100" s="165"/>
      <c r="KIP100" s="165"/>
      <c r="KIQ100" s="165"/>
      <c r="KIR100" s="165"/>
      <c r="KIS100" s="165"/>
      <c r="KIT100" s="165"/>
      <c r="KIU100" s="165"/>
      <c r="KIV100" s="165"/>
      <c r="KIW100" s="165"/>
      <c r="KIX100" s="165"/>
      <c r="KIY100" s="165"/>
      <c r="KIZ100" s="165"/>
      <c r="KJA100" s="165"/>
      <c r="KJB100" s="165"/>
      <c r="KJC100" s="165"/>
      <c r="KJD100" s="165"/>
      <c r="KJE100" s="165"/>
      <c r="KJF100" s="165"/>
      <c r="KJG100" s="165"/>
      <c r="KJH100" s="165"/>
      <c r="KJI100" s="165"/>
      <c r="KJJ100" s="165"/>
      <c r="KJK100" s="165"/>
      <c r="KJL100" s="165"/>
      <c r="KJM100" s="165"/>
      <c r="KJN100" s="165"/>
      <c r="KJO100" s="165"/>
      <c r="KJP100" s="165"/>
      <c r="KJQ100" s="165"/>
      <c r="KJR100" s="165"/>
      <c r="KJS100" s="165"/>
      <c r="KJT100" s="165"/>
      <c r="KJU100" s="165"/>
      <c r="KJV100" s="165"/>
      <c r="KJW100" s="165"/>
      <c r="KJX100" s="165"/>
      <c r="KJY100" s="165"/>
      <c r="KJZ100" s="165"/>
      <c r="KKA100" s="165"/>
      <c r="KKB100" s="165"/>
      <c r="KKC100" s="165"/>
      <c r="KKD100" s="165"/>
      <c r="KKE100" s="165"/>
      <c r="KKF100" s="165"/>
      <c r="KKG100" s="165"/>
      <c r="KKH100" s="165"/>
      <c r="KKI100" s="165"/>
      <c r="KKJ100" s="165"/>
      <c r="KKK100" s="165"/>
      <c r="KKL100" s="165"/>
      <c r="KKM100" s="165"/>
      <c r="KKN100" s="165"/>
      <c r="KKO100" s="165"/>
      <c r="KKP100" s="165"/>
      <c r="KKQ100" s="165"/>
      <c r="KKR100" s="165"/>
      <c r="KKS100" s="165"/>
      <c r="KKT100" s="165"/>
      <c r="KKU100" s="165"/>
      <c r="KKV100" s="165"/>
      <c r="KKW100" s="165"/>
      <c r="KKX100" s="165"/>
      <c r="KKY100" s="165"/>
      <c r="KKZ100" s="165"/>
      <c r="KLA100" s="165"/>
      <c r="KLB100" s="165"/>
      <c r="KLC100" s="165"/>
      <c r="KLD100" s="165"/>
      <c r="KLE100" s="165"/>
      <c r="KLF100" s="165"/>
      <c r="KLG100" s="165"/>
      <c r="KLH100" s="165"/>
      <c r="KLI100" s="165"/>
      <c r="KLJ100" s="165"/>
      <c r="KLK100" s="165"/>
      <c r="KLL100" s="165"/>
      <c r="KLM100" s="165"/>
      <c r="KLN100" s="165"/>
      <c r="KLO100" s="165"/>
      <c r="KLP100" s="165"/>
      <c r="KLQ100" s="165"/>
      <c r="KLR100" s="165"/>
      <c r="KLS100" s="165"/>
      <c r="KLT100" s="165"/>
      <c r="KLU100" s="165"/>
      <c r="KLV100" s="165"/>
      <c r="KLW100" s="165"/>
      <c r="KLX100" s="165"/>
      <c r="KLY100" s="165"/>
      <c r="KLZ100" s="165"/>
      <c r="KMA100" s="165"/>
      <c r="KMB100" s="165"/>
      <c r="KMC100" s="165"/>
      <c r="KMD100" s="165"/>
      <c r="KME100" s="165"/>
      <c r="KMF100" s="165"/>
      <c r="KMG100" s="165"/>
      <c r="KMH100" s="165"/>
      <c r="KMI100" s="165"/>
      <c r="KMJ100" s="165"/>
      <c r="KMK100" s="165"/>
      <c r="KML100" s="165"/>
      <c r="KMM100" s="165"/>
      <c r="KMN100" s="165"/>
      <c r="KMO100" s="165"/>
      <c r="KMP100" s="165"/>
      <c r="KMQ100" s="165"/>
      <c r="KMR100" s="165"/>
      <c r="KMS100" s="165"/>
      <c r="KMT100" s="165"/>
      <c r="KMU100" s="165"/>
      <c r="KMV100" s="165"/>
      <c r="KMW100" s="165"/>
      <c r="KMX100" s="165"/>
      <c r="KMY100" s="165"/>
      <c r="KMZ100" s="165"/>
      <c r="KNA100" s="165"/>
      <c r="KNB100" s="165"/>
      <c r="KNC100" s="165"/>
      <c r="KND100" s="165"/>
      <c r="KNE100" s="165"/>
      <c r="KNF100" s="165"/>
      <c r="KNG100" s="165"/>
      <c r="KNH100" s="165"/>
      <c r="KNI100" s="165"/>
      <c r="KNJ100" s="165"/>
      <c r="KNK100" s="165"/>
      <c r="KNL100" s="165"/>
      <c r="KNM100" s="165"/>
      <c r="KNN100" s="165"/>
      <c r="KNO100" s="165"/>
      <c r="KNP100" s="165"/>
      <c r="KNQ100" s="165"/>
      <c r="KNR100" s="165"/>
      <c r="KNS100" s="165"/>
      <c r="KNT100" s="165"/>
      <c r="KNU100" s="165"/>
      <c r="KNV100" s="165"/>
      <c r="KNW100" s="165"/>
      <c r="KNX100" s="165"/>
      <c r="KNY100" s="165"/>
      <c r="KNZ100" s="165"/>
      <c r="KOA100" s="165"/>
      <c r="KOB100" s="165"/>
      <c r="KOC100" s="165"/>
      <c r="KOD100" s="165"/>
      <c r="KOE100" s="165"/>
      <c r="KOF100" s="165"/>
      <c r="KOG100" s="165"/>
      <c r="KOH100" s="165"/>
      <c r="KOI100" s="165"/>
      <c r="KOJ100" s="165"/>
      <c r="KOK100" s="165"/>
      <c r="KOL100" s="165"/>
      <c r="KOM100" s="165"/>
      <c r="KON100" s="165"/>
      <c r="KOO100" s="165"/>
      <c r="KOP100" s="165"/>
      <c r="KOQ100" s="165"/>
      <c r="KOR100" s="165"/>
      <c r="KOS100" s="165"/>
      <c r="KOT100" s="165"/>
      <c r="KOU100" s="165"/>
      <c r="KOV100" s="165"/>
      <c r="KOW100" s="165"/>
      <c r="KOX100" s="165"/>
      <c r="KOY100" s="165"/>
      <c r="KOZ100" s="165"/>
      <c r="KPA100" s="165"/>
      <c r="KPB100" s="165"/>
      <c r="KPC100" s="165"/>
      <c r="KPD100" s="165"/>
      <c r="KPE100" s="165"/>
      <c r="KPF100" s="165"/>
      <c r="KPG100" s="165"/>
      <c r="KPH100" s="165"/>
      <c r="KPI100" s="165"/>
      <c r="KPJ100" s="165"/>
      <c r="KPK100" s="165"/>
      <c r="KPL100" s="165"/>
      <c r="KPM100" s="165"/>
      <c r="KPN100" s="165"/>
      <c r="KPO100" s="165"/>
      <c r="KPP100" s="165"/>
      <c r="KPQ100" s="165"/>
      <c r="KPR100" s="165"/>
      <c r="KPS100" s="165"/>
      <c r="KPT100" s="165"/>
      <c r="KPU100" s="165"/>
      <c r="KPV100" s="165"/>
      <c r="KPW100" s="165"/>
      <c r="KPX100" s="165"/>
      <c r="KPY100" s="165"/>
      <c r="KPZ100" s="165"/>
      <c r="KQA100" s="165"/>
      <c r="KQB100" s="165"/>
      <c r="KQC100" s="165"/>
      <c r="KQD100" s="165"/>
      <c r="KQE100" s="165"/>
      <c r="KQF100" s="165"/>
      <c r="KQG100" s="165"/>
      <c r="KQH100" s="165"/>
      <c r="KQI100" s="165"/>
      <c r="KQJ100" s="165"/>
      <c r="KQK100" s="165"/>
      <c r="KQL100" s="165"/>
      <c r="KQM100" s="165"/>
      <c r="KQN100" s="165"/>
      <c r="KQO100" s="165"/>
      <c r="KQP100" s="165"/>
      <c r="KQQ100" s="165"/>
      <c r="KQR100" s="165"/>
      <c r="KQS100" s="165"/>
      <c r="KQT100" s="165"/>
      <c r="KQU100" s="165"/>
      <c r="KQV100" s="165"/>
      <c r="KQW100" s="165"/>
      <c r="KQX100" s="165"/>
      <c r="KQY100" s="165"/>
      <c r="KQZ100" s="165"/>
      <c r="KRA100" s="165"/>
      <c r="KRB100" s="165"/>
      <c r="KRC100" s="165"/>
      <c r="KRD100" s="165"/>
      <c r="KRE100" s="165"/>
      <c r="KRF100" s="165"/>
      <c r="KRG100" s="165"/>
      <c r="KRH100" s="165"/>
      <c r="KRI100" s="165"/>
      <c r="KRJ100" s="165"/>
      <c r="KRK100" s="165"/>
      <c r="KRL100" s="165"/>
      <c r="KRM100" s="165"/>
      <c r="KRN100" s="165"/>
      <c r="KRO100" s="165"/>
      <c r="KRP100" s="165"/>
      <c r="KRQ100" s="165"/>
      <c r="KRR100" s="165"/>
      <c r="KRS100" s="165"/>
      <c r="KRT100" s="165"/>
      <c r="KRU100" s="165"/>
      <c r="KRV100" s="165"/>
      <c r="KRW100" s="165"/>
      <c r="KRX100" s="165"/>
      <c r="KRY100" s="165"/>
      <c r="KRZ100" s="165"/>
      <c r="KSA100" s="165"/>
      <c r="KSB100" s="165"/>
      <c r="KSC100" s="165"/>
      <c r="KSD100" s="165"/>
      <c r="KSE100" s="165"/>
      <c r="KSF100" s="165"/>
      <c r="KSG100" s="165"/>
      <c r="KSH100" s="165"/>
      <c r="KSI100" s="165"/>
      <c r="KSJ100" s="165"/>
      <c r="KSK100" s="165"/>
      <c r="KSL100" s="165"/>
      <c r="KSM100" s="165"/>
      <c r="KSN100" s="165"/>
      <c r="KSO100" s="165"/>
      <c r="KSP100" s="165"/>
      <c r="KSQ100" s="165"/>
      <c r="KSR100" s="165"/>
      <c r="KSS100" s="165"/>
      <c r="KST100" s="165"/>
      <c r="KSU100" s="165"/>
      <c r="KSV100" s="165"/>
      <c r="KSW100" s="165"/>
      <c r="KSX100" s="165"/>
      <c r="KSY100" s="165"/>
      <c r="KSZ100" s="165"/>
      <c r="KTA100" s="165"/>
      <c r="KTB100" s="165"/>
      <c r="KTC100" s="165"/>
      <c r="KTD100" s="165"/>
      <c r="KTE100" s="165"/>
      <c r="KTF100" s="165"/>
      <c r="KTG100" s="165"/>
      <c r="KTH100" s="165"/>
      <c r="KTI100" s="165"/>
      <c r="KTJ100" s="165"/>
      <c r="KTK100" s="165"/>
      <c r="KTL100" s="165"/>
      <c r="KTM100" s="165"/>
      <c r="KTN100" s="165"/>
      <c r="KTO100" s="165"/>
      <c r="KTP100" s="165"/>
      <c r="KTQ100" s="165"/>
      <c r="KTR100" s="165"/>
      <c r="KTS100" s="165"/>
      <c r="KTT100" s="165"/>
      <c r="KTU100" s="165"/>
      <c r="KTV100" s="165"/>
      <c r="KTW100" s="165"/>
      <c r="KTX100" s="165"/>
      <c r="KTY100" s="165"/>
      <c r="KTZ100" s="165"/>
      <c r="KUA100" s="165"/>
      <c r="KUB100" s="165"/>
      <c r="KUC100" s="165"/>
      <c r="KUD100" s="165"/>
      <c r="KUE100" s="165"/>
      <c r="KUF100" s="165"/>
      <c r="KUG100" s="165"/>
      <c r="KUH100" s="165"/>
      <c r="KUI100" s="165"/>
      <c r="KUJ100" s="165"/>
      <c r="KUK100" s="165"/>
      <c r="KUL100" s="165"/>
      <c r="KUM100" s="165"/>
      <c r="KUN100" s="165"/>
      <c r="KUO100" s="165"/>
      <c r="KUP100" s="165"/>
      <c r="KUQ100" s="165"/>
      <c r="KUR100" s="165"/>
      <c r="KUS100" s="165"/>
      <c r="KUT100" s="165"/>
      <c r="KUU100" s="165"/>
      <c r="KUV100" s="165"/>
      <c r="KUW100" s="165"/>
      <c r="KUX100" s="165"/>
      <c r="KUY100" s="165"/>
      <c r="KUZ100" s="165"/>
      <c r="KVA100" s="165"/>
      <c r="KVB100" s="165"/>
      <c r="KVC100" s="165"/>
      <c r="KVD100" s="165"/>
      <c r="KVE100" s="165"/>
      <c r="KVF100" s="165"/>
      <c r="KVG100" s="165"/>
      <c r="KVH100" s="165"/>
      <c r="KVI100" s="165"/>
      <c r="KVJ100" s="165"/>
      <c r="KVK100" s="165"/>
      <c r="KVL100" s="165"/>
      <c r="KVM100" s="165"/>
      <c r="KVN100" s="165"/>
      <c r="KVO100" s="165"/>
      <c r="KVP100" s="165"/>
      <c r="KVQ100" s="165"/>
      <c r="KVR100" s="165"/>
      <c r="KVS100" s="165"/>
      <c r="KVT100" s="165"/>
      <c r="KVU100" s="165"/>
      <c r="KVV100" s="165"/>
      <c r="KVW100" s="165"/>
      <c r="KVX100" s="165"/>
      <c r="KVY100" s="165"/>
      <c r="KVZ100" s="165"/>
      <c r="KWA100" s="165"/>
      <c r="KWB100" s="165"/>
      <c r="KWC100" s="165"/>
      <c r="KWD100" s="165"/>
      <c r="KWE100" s="165"/>
      <c r="KWF100" s="165"/>
      <c r="KWG100" s="165"/>
      <c r="KWH100" s="165"/>
      <c r="KWI100" s="165"/>
      <c r="KWJ100" s="165"/>
      <c r="KWK100" s="165"/>
      <c r="KWL100" s="165"/>
      <c r="KWM100" s="165"/>
      <c r="KWN100" s="165"/>
      <c r="KWO100" s="165"/>
      <c r="KWP100" s="165"/>
      <c r="KWQ100" s="165"/>
      <c r="KWR100" s="165"/>
      <c r="KWS100" s="165"/>
      <c r="KWT100" s="165"/>
      <c r="KWU100" s="165"/>
      <c r="KWV100" s="165"/>
      <c r="KWW100" s="165"/>
      <c r="KWX100" s="165"/>
      <c r="KWY100" s="165"/>
      <c r="KWZ100" s="165"/>
      <c r="KXA100" s="165"/>
      <c r="KXB100" s="165"/>
      <c r="KXC100" s="165"/>
      <c r="KXD100" s="165"/>
      <c r="KXE100" s="165"/>
      <c r="KXF100" s="165"/>
      <c r="KXG100" s="165"/>
      <c r="KXH100" s="165"/>
      <c r="KXI100" s="165"/>
      <c r="KXJ100" s="165"/>
      <c r="KXK100" s="165"/>
      <c r="KXL100" s="165"/>
      <c r="KXM100" s="165"/>
      <c r="KXN100" s="165"/>
      <c r="KXO100" s="165"/>
      <c r="KXP100" s="165"/>
      <c r="KXQ100" s="165"/>
      <c r="KXR100" s="165"/>
      <c r="KXS100" s="165"/>
      <c r="KXT100" s="165"/>
      <c r="KXU100" s="165"/>
      <c r="KXV100" s="165"/>
      <c r="KXW100" s="165"/>
      <c r="KXX100" s="165"/>
      <c r="KXY100" s="165"/>
      <c r="KXZ100" s="165"/>
      <c r="KYA100" s="165"/>
      <c r="KYB100" s="165"/>
      <c r="KYC100" s="165"/>
      <c r="KYD100" s="165"/>
      <c r="KYE100" s="165"/>
      <c r="KYF100" s="165"/>
      <c r="KYG100" s="165"/>
      <c r="KYH100" s="165"/>
      <c r="KYI100" s="165"/>
      <c r="KYJ100" s="165"/>
      <c r="KYK100" s="165"/>
      <c r="KYL100" s="165"/>
      <c r="KYM100" s="165"/>
      <c r="KYN100" s="165"/>
      <c r="KYO100" s="165"/>
      <c r="KYP100" s="165"/>
      <c r="KYQ100" s="165"/>
      <c r="KYR100" s="165"/>
      <c r="KYS100" s="165"/>
      <c r="KYT100" s="165"/>
      <c r="KYU100" s="165"/>
      <c r="KYV100" s="165"/>
      <c r="KYW100" s="165"/>
      <c r="KYX100" s="165"/>
      <c r="KYY100" s="165"/>
      <c r="KYZ100" s="165"/>
      <c r="KZA100" s="165"/>
      <c r="KZB100" s="165"/>
      <c r="KZC100" s="165"/>
      <c r="KZD100" s="165"/>
      <c r="KZE100" s="165"/>
      <c r="KZF100" s="165"/>
      <c r="KZG100" s="165"/>
      <c r="KZH100" s="165"/>
      <c r="KZI100" s="165"/>
      <c r="KZJ100" s="165"/>
      <c r="KZK100" s="165"/>
      <c r="KZL100" s="165"/>
      <c r="KZM100" s="165"/>
      <c r="KZN100" s="165"/>
      <c r="KZO100" s="165"/>
      <c r="KZP100" s="165"/>
      <c r="KZQ100" s="165"/>
      <c r="KZR100" s="165"/>
      <c r="KZS100" s="165"/>
      <c r="KZT100" s="165"/>
      <c r="KZU100" s="165"/>
      <c r="KZV100" s="165"/>
      <c r="KZW100" s="165"/>
      <c r="KZX100" s="165"/>
      <c r="KZY100" s="165"/>
      <c r="KZZ100" s="165"/>
      <c r="LAA100" s="165"/>
      <c r="LAB100" s="165"/>
      <c r="LAC100" s="165"/>
      <c r="LAD100" s="165"/>
      <c r="LAE100" s="165"/>
      <c r="LAF100" s="165"/>
      <c r="LAG100" s="165"/>
      <c r="LAH100" s="165"/>
      <c r="LAI100" s="165"/>
      <c r="LAJ100" s="165"/>
      <c r="LAK100" s="165"/>
      <c r="LAL100" s="165"/>
      <c r="LAM100" s="165"/>
      <c r="LAN100" s="165"/>
      <c r="LAO100" s="165"/>
      <c r="LAP100" s="165"/>
      <c r="LAQ100" s="165"/>
      <c r="LAR100" s="165"/>
      <c r="LAS100" s="165"/>
      <c r="LAT100" s="165"/>
      <c r="LAU100" s="165"/>
      <c r="LAV100" s="165"/>
      <c r="LAW100" s="165"/>
      <c r="LAX100" s="165"/>
      <c r="LAY100" s="165"/>
      <c r="LAZ100" s="165"/>
      <c r="LBA100" s="165"/>
      <c r="LBB100" s="165"/>
      <c r="LBC100" s="165"/>
      <c r="LBD100" s="165"/>
      <c r="LBE100" s="165"/>
      <c r="LBF100" s="165"/>
      <c r="LBG100" s="165"/>
      <c r="LBH100" s="165"/>
      <c r="LBI100" s="165"/>
      <c r="LBJ100" s="165"/>
      <c r="LBK100" s="165"/>
      <c r="LBL100" s="165"/>
      <c r="LBM100" s="165"/>
      <c r="LBN100" s="165"/>
      <c r="LBO100" s="165"/>
      <c r="LBP100" s="165"/>
      <c r="LBQ100" s="165"/>
      <c r="LBR100" s="165"/>
      <c r="LBS100" s="165"/>
      <c r="LBT100" s="165"/>
      <c r="LBU100" s="165"/>
      <c r="LBV100" s="165"/>
      <c r="LBW100" s="165"/>
      <c r="LBX100" s="165"/>
      <c r="LBY100" s="165"/>
      <c r="LBZ100" s="165"/>
      <c r="LCA100" s="165"/>
      <c r="LCB100" s="165"/>
      <c r="LCC100" s="165"/>
      <c r="LCD100" s="165"/>
      <c r="LCE100" s="165"/>
      <c r="LCF100" s="165"/>
      <c r="LCG100" s="165"/>
      <c r="LCH100" s="165"/>
      <c r="LCI100" s="165"/>
      <c r="LCJ100" s="165"/>
      <c r="LCK100" s="165"/>
      <c r="LCL100" s="165"/>
      <c r="LCM100" s="165"/>
      <c r="LCN100" s="165"/>
      <c r="LCO100" s="165"/>
      <c r="LCP100" s="165"/>
      <c r="LCQ100" s="165"/>
      <c r="LCR100" s="165"/>
      <c r="LCS100" s="165"/>
      <c r="LCT100" s="165"/>
      <c r="LCU100" s="165"/>
      <c r="LCV100" s="165"/>
      <c r="LCW100" s="165"/>
      <c r="LCX100" s="165"/>
      <c r="LCY100" s="165"/>
      <c r="LCZ100" s="165"/>
      <c r="LDA100" s="165"/>
      <c r="LDB100" s="165"/>
      <c r="LDC100" s="165"/>
      <c r="LDD100" s="165"/>
      <c r="LDE100" s="165"/>
      <c r="LDF100" s="165"/>
      <c r="LDG100" s="165"/>
      <c r="LDH100" s="165"/>
      <c r="LDI100" s="165"/>
      <c r="LDJ100" s="165"/>
      <c r="LDK100" s="165"/>
      <c r="LDL100" s="165"/>
      <c r="LDM100" s="165"/>
      <c r="LDN100" s="165"/>
      <c r="LDO100" s="165"/>
      <c r="LDP100" s="165"/>
      <c r="LDQ100" s="165"/>
      <c r="LDR100" s="165"/>
      <c r="LDS100" s="165"/>
      <c r="LDT100" s="165"/>
      <c r="LDU100" s="165"/>
      <c r="LDV100" s="165"/>
      <c r="LDW100" s="165"/>
      <c r="LDX100" s="165"/>
      <c r="LDY100" s="165"/>
      <c r="LDZ100" s="165"/>
      <c r="LEA100" s="165"/>
      <c r="LEB100" s="165"/>
      <c r="LEC100" s="165"/>
      <c r="LED100" s="165"/>
      <c r="LEE100" s="165"/>
      <c r="LEF100" s="165"/>
      <c r="LEG100" s="165"/>
      <c r="LEH100" s="165"/>
      <c r="LEI100" s="165"/>
      <c r="LEJ100" s="165"/>
      <c r="LEK100" s="165"/>
      <c r="LEL100" s="165"/>
      <c r="LEM100" s="165"/>
      <c r="LEN100" s="165"/>
      <c r="LEO100" s="165"/>
      <c r="LEP100" s="165"/>
      <c r="LEQ100" s="165"/>
      <c r="LER100" s="165"/>
      <c r="LES100" s="165"/>
      <c r="LET100" s="165"/>
      <c r="LEU100" s="165"/>
      <c r="LEV100" s="165"/>
      <c r="LEW100" s="165"/>
      <c r="LEX100" s="165"/>
      <c r="LEY100" s="165"/>
      <c r="LEZ100" s="165"/>
      <c r="LFA100" s="165"/>
      <c r="LFB100" s="165"/>
      <c r="LFC100" s="165"/>
      <c r="LFD100" s="165"/>
      <c r="LFE100" s="165"/>
      <c r="LFF100" s="165"/>
      <c r="LFG100" s="165"/>
      <c r="LFH100" s="165"/>
      <c r="LFI100" s="165"/>
      <c r="LFJ100" s="165"/>
      <c r="LFK100" s="165"/>
      <c r="LFL100" s="165"/>
      <c r="LFM100" s="165"/>
      <c r="LFN100" s="165"/>
      <c r="LFO100" s="165"/>
      <c r="LFP100" s="165"/>
      <c r="LFQ100" s="165"/>
      <c r="LFR100" s="165"/>
      <c r="LFS100" s="165"/>
      <c r="LFT100" s="165"/>
      <c r="LFU100" s="165"/>
      <c r="LFV100" s="165"/>
      <c r="LFW100" s="165"/>
      <c r="LFX100" s="165"/>
      <c r="LFY100" s="165"/>
      <c r="LFZ100" s="165"/>
      <c r="LGA100" s="165"/>
      <c r="LGB100" s="165"/>
      <c r="LGC100" s="165"/>
      <c r="LGD100" s="165"/>
      <c r="LGE100" s="165"/>
      <c r="LGF100" s="165"/>
      <c r="LGG100" s="165"/>
      <c r="LGH100" s="165"/>
      <c r="LGI100" s="165"/>
      <c r="LGJ100" s="165"/>
      <c r="LGK100" s="165"/>
      <c r="LGL100" s="165"/>
      <c r="LGM100" s="165"/>
      <c r="LGN100" s="165"/>
      <c r="LGO100" s="165"/>
      <c r="LGP100" s="165"/>
      <c r="LGQ100" s="165"/>
      <c r="LGR100" s="165"/>
      <c r="LGS100" s="165"/>
      <c r="LGT100" s="165"/>
      <c r="LGU100" s="165"/>
      <c r="LGV100" s="165"/>
      <c r="LGW100" s="165"/>
      <c r="LGX100" s="165"/>
      <c r="LGY100" s="165"/>
      <c r="LGZ100" s="165"/>
      <c r="LHA100" s="165"/>
      <c r="LHB100" s="165"/>
      <c r="LHC100" s="165"/>
      <c r="LHD100" s="165"/>
      <c r="LHE100" s="165"/>
      <c r="LHF100" s="165"/>
      <c r="LHG100" s="165"/>
      <c r="LHH100" s="165"/>
      <c r="LHI100" s="165"/>
      <c r="LHJ100" s="165"/>
      <c r="LHK100" s="165"/>
      <c r="LHL100" s="165"/>
      <c r="LHM100" s="165"/>
      <c r="LHN100" s="165"/>
      <c r="LHO100" s="165"/>
      <c r="LHP100" s="165"/>
      <c r="LHQ100" s="165"/>
      <c r="LHR100" s="165"/>
      <c r="LHS100" s="165"/>
      <c r="LHT100" s="165"/>
      <c r="LHU100" s="165"/>
      <c r="LHV100" s="165"/>
      <c r="LHW100" s="165"/>
      <c r="LHX100" s="165"/>
      <c r="LHY100" s="165"/>
      <c r="LHZ100" s="165"/>
      <c r="LIA100" s="165"/>
      <c r="LIB100" s="165"/>
      <c r="LIC100" s="165"/>
      <c r="LID100" s="165"/>
      <c r="LIE100" s="165"/>
      <c r="LIF100" s="165"/>
      <c r="LIG100" s="165"/>
      <c r="LIH100" s="165"/>
      <c r="LII100" s="165"/>
      <c r="LIJ100" s="165"/>
      <c r="LIK100" s="165"/>
      <c r="LIL100" s="165"/>
      <c r="LIM100" s="165"/>
      <c r="LIN100" s="165"/>
      <c r="LIO100" s="165"/>
      <c r="LIP100" s="165"/>
      <c r="LIQ100" s="165"/>
      <c r="LIR100" s="165"/>
      <c r="LIS100" s="165"/>
      <c r="LIT100" s="165"/>
      <c r="LIU100" s="165"/>
      <c r="LIV100" s="165"/>
      <c r="LIW100" s="165"/>
      <c r="LIX100" s="165"/>
      <c r="LIY100" s="165"/>
      <c r="LIZ100" s="165"/>
      <c r="LJA100" s="165"/>
      <c r="LJB100" s="165"/>
      <c r="LJC100" s="165"/>
      <c r="LJD100" s="165"/>
      <c r="LJE100" s="165"/>
      <c r="LJF100" s="165"/>
      <c r="LJG100" s="165"/>
      <c r="LJH100" s="165"/>
      <c r="LJI100" s="165"/>
      <c r="LJJ100" s="165"/>
      <c r="LJK100" s="165"/>
      <c r="LJL100" s="165"/>
      <c r="LJM100" s="165"/>
      <c r="LJN100" s="165"/>
      <c r="LJO100" s="165"/>
      <c r="LJP100" s="165"/>
      <c r="LJQ100" s="165"/>
      <c r="LJR100" s="165"/>
      <c r="LJS100" s="165"/>
      <c r="LJT100" s="165"/>
      <c r="LJU100" s="165"/>
      <c r="LJV100" s="165"/>
      <c r="LJW100" s="165"/>
      <c r="LJX100" s="165"/>
      <c r="LJY100" s="165"/>
      <c r="LJZ100" s="165"/>
      <c r="LKA100" s="165"/>
      <c r="LKB100" s="165"/>
      <c r="LKC100" s="165"/>
      <c r="LKD100" s="165"/>
      <c r="LKE100" s="165"/>
      <c r="LKF100" s="165"/>
      <c r="LKG100" s="165"/>
      <c r="LKH100" s="165"/>
      <c r="LKI100" s="165"/>
      <c r="LKJ100" s="165"/>
      <c r="LKK100" s="165"/>
      <c r="LKL100" s="165"/>
      <c r="LKM100" s="165"/>
      <c r="LKN100" s="165"/>
      <c r="LKO100" s="165"/>
      <c r="LKP100" s="165"/>
      <c r="LKQ100" s="165"/>
      <c r="LKR100" s="165"/>
      <c r="LKS100" s="165"/>
      <c r="LKT100" s="165"/>
      <c r="LKU100" s="165"/>
      <c r="LKV100" s="165"/>
      <c r="LKW100" s="165"/>
      <c r="LKX100" s="165"/>
      <c r="LKY100" s="165"/>
      <c r="LKZ100" s="165"/>
      <c r="LLA100" s="165"/>
      <c r="LLB100" s="165"/>
      <c r="LLC100" s="165"/>
      <c r="LLD100" s="165"/>
      <c r="LLE100" s="165"/>
      <c r="LLF100" s="165"/>
      <c r="LLG100" s="165"/>
      <c r="LLH100" s="165"/>
      <c r="LLI100" s="165"/>
      <c r="LLJ100" s="165"/>
      <c r="LLK100" s="165"/>
      <c r="LLL100" s="165"/>
      <c r="LLM100" s="165"/>
      <c r="LLN100" s="165"/>
      <c r="LLO100" s="165"/>
      <c r="LLP100" s="165"/>
      <c r="LLQ100" s="165"/>
      <c r="LLR100" s="165"/>
      <c r="LLS100" s="165"/>
      <c r="LLT100" s="165"/>
      <c r="LLU100" s="165"/>
      <c r="LLV100" s="165"/>
      <c r="LLW100" s="165"/>
      <c r="LLX100" s="165"/>
      <c r="LLY100" s="165"/>
      <c r="LLZ100" s="165"/>
      <c r="LMA100" s="165"/>
      <c r="LMB100" s="165"/>
      <c r="LMC100" s="165"/>
      <c r="LMD100" s="165"/>
      <c r="LME100" s="165"/>
      <c r="LMF100" s="165"/>
      <c r="LMG100" s="165"/>
      <c r="LMH100" s="165"/>
      <c r="LMI100" s="165"/>
      <c r="LMJ100" s="165"/>
      <c r="LMK100" s="165"/>
      <c r="LML100" s="165"/>
      <c r="LMM100" s="165"/>
      <c r="LMN100" s="165"/>
      <c r="LMO100" s="165"/>
      <c r="LMP100" s="165"/>
      <c r="LMQ100" s="165"/>
      <c r="LMR100" s="165"/>
      <c r="LMS100" s="165"/>
      <c r="LMT100" s="165"/>
      <c r="LMU100" s="165"/>
      <c r="LMV100" s="165"/>
      <c r="LMW100" s="165"/>
      <c r="LMX100" s="165"/>
      <c r="LMY100" s="165"/>
      <c r="LMZ100" s="165"/>
      <c r="LNA100" s="165"/>
      <c r="LNB100" s="165"/>
      <c r="LNC100" s="165"/>
      <c r="LND100" s="165"/>
      <c r="LNE100" s="165"/>
      <c r="LNF100" s="165"/>
      <c r="LNG100" s="165"/>
      <c r="LNH100" s="165"/>
      <c r="LNI100" s="165"/>
      <c r="LNJ100" s="165"/>
      <c r="LNK100" s="165"/>
      <c r="LNL100" s="165"/>
      <c r="LNM100" s="165"/>
      <c r="LNN100" s="165"/>
      <c r="LNO100" s="165"/>
      <c r="LNP100" s="165"/>
      <c r="LNQ100" s="165"/>
      <c r="LNR100" s="165"/>
      <c r="LNS100" s="165"/>
      <c r="LNT100" s="165"/>
      <c r="LNU100" s="165"/>
      <c r="LNV100" s="165"/>
      <c r="LNW100" s="165"/>
      <c r="LNX100" s="165"/>
      <c r="LNY100" s="165"/>
      <c r="LNZ100" s="165"/>
      <c r="LOA100" s="165"/>
      <c r="LOB100" s="165"/>
      <c r="LOC100" s="165"/>
      <c r="LOD100" s="165"/>
      <c r="LOE100" s="165"/>
      <c r="LOF100" s="165"/>
      <c r="LOG100" s="165"/>
      <c r="LOH100" s="165"/>
      <c r="LOI100" s="165"/>
      <c r="LOJ100" s="165"/>
      <c r="LOK100" s="165"/>
      <c r="LOL100" s="165"/>
      <c r="LOM100" s="165"/>
      <c r="LON100" s="165"/>
      <c r="LOO100" s="165"/>
      <c r="LOP100" s="165"/>
      <c r="LOQ100" s="165"/>
      <c r="LOR100" s="165"/>
      <c r="LOS100" s="165"/>
      <c r="LOT100" s="165"/>
      <c r="LOU100" s="165"/>
      <c r="LOV100" s="165"/>
      <c r="LOW100" s="165"/>
      <c r="LOX100" s="165"/>
      <c r="LOY100" s="165"/>
      <c r="LOZ100" s="165"/>
      <c r="LPA100" s="165"/>
      <c r="LPB100" s="165"/>
      <c r="LPC100" s="165"/>
      <c r="LPD100" s="165"/>
      <c r="LPE100" s="165"/>
      <c r="LPF100" s="165"/>
      <c r="LPG100" s="165"/>
      <c r="LPH100" s="165"/>
      <c r="LPI100" s="165"/>
      <c r="LPJ100" s="165"/>
      <c r="LPK100" s="165"/>
      <c r="LPL100" s="165"/>
      <c r="LPM100" s="165"/>
      <c r="LPN100" s="165"/>
      <c r="LPO100" s="165"/>
      <c r="LPP100" s="165"/>
      <c r="LPQ100" s="165"/>
      <c r="LPR100" s="165"/>
      <c r="LPS100" s="165"/>
      <c r="LPT100" s="165"/>
      <c r="LPU100" s="165"/>
      <c r="LPV100" s="165"/>
      <c r="LPW100" s="165"/>
      <c r="LPX100" s="165"/>
      <c r="LPY100" s="165"/>
      <c r="LPZ100" s="165"/>
      <c r="LQA100" s="165"/>
      <c r="LQB100" s="165"/>
      <c r="LQC100" s="165"/>
      <c r="LQD100" s="165"/>
      <c r="LQE100" s="165"/>
      <c r="LQF100" s="165"/>
      <c r="LQG100" s="165"/>
      <c r="LQH100" s="165"/>
      <c r="LQI100" s="165"/>
      <c r="LQJ100" s="165"/>
      <c r="LQK100" s="165"/>
      <c r="LQL100" s="165"/>
      <c r="LQM100" s="165"/>
      <c r="LQN100" s="165"/>
      <c r="LQO100" s="165"/>
      <c r="LQP100" s="165"/>
      <c r="LQQ100" s="165"/>
      <c r="LQR100" s="165"/>
      <c r="LQS100" s="165"/>
      <c r="LQT100" s="165"/>
      <c r="LQU100" s="165"/>
      <c r="LQV100" s="165"/>
      <c r="LQW100" s="165"/>
      <c r="LQX100" s="165"/>
      <c r="LQY100" s="165"/>
      <c r="LQZ100" s="165"/>
      <c r="LRA100" s="165"/>
      <c r="LRB100" s="165"/>
      <c r="LRC100" s="165"/>
      <c r="LRD100" s="165"/>
      <c r="LRE100" s="165"/>
      <c r="LRF100" s="165"/>
      <c r="LRG100" s="165"/>
      <c r="LRH100" s="165"/>
      <c r="LRI100" s="165"/>
      <c r="LRJ100" s="165"/>
      <c r="LRK100" s="165"/>
      <c r="LRL100" s="165"/>
      <c r="LRM100" s="165"/>
      <c r="LRN100" s="165"/>
      <c r="LRO100" s="165"/>
      <c r="LRP100" s="165"/>
      <c r="LRQ100" s="165"/>
      <c r="LRR100" s="165"/>
      <c r="LRS100" s="165"/>
      <c r="LRT100" s="165"/>
      <c r="LRU100" s="165"/>
      <c r="LRV100" s="165"/>
      <c r="LRW100" s="165"/>
      <c r="LRX100" s="165"/>
      <c r="LRY100" s="165"/>
      <c r="LRZ100" s="165"/>
      <c r="LSA100" s="165"/>
      <c r="LSB100" s="165"/>
      <c r="LSC100" s="165"/>
      <c r="LSD100" s="165"/>
      <c r="LSE100" s="165"/>
      <c r="LSF100" s="165"/>
      <c r="LSG100" s="165"/>
      <c r="LSH100" s="165"/>
      <c r="LSI100" s="165"/>
      <c r="LSJ100" s="165"/>
      <c r="LSK100" s="165"/>
      <c r="LSL100" s="165"/>
      <c r="LSM100" s="165"/>
      <c r="LSN100" s="165"/>
      <c r="LSO100" s="165"/>
      <c r="LSP100" s="165"/>
      <c r="LSQ100" s="165"/>
      <c r="LSR100" s="165"/>
      <c r="LSS100" s="165"/>
      <c r="LST100" s="165"/>
      <c r="LSU100" s="165"/>
      <c r="LSV100" s="165"/>
      <c r="LSW100" s="165"/>
      <c r="LSX100" s="165"/>
      <c r="LSY100" s="165"/>
      <c r="LSZ100" s="165"/>
      <c r="LTA100" s="165"/>
      <c r="LTB100" s="165"/>
      <c r="LTC100" s="165"/>
      <c r="LTD100" s="165"/>
      <c r="LTE100" s="165"/>
      <c r="LTF100" s="165"/>
      <c r="LTG100" s="165"/>
      <c r="LTH100" s="165"/>
      <c r="LTI100" s="165"/>
      <c r="LTJ100" s="165"/>
      <c r="LTK100" s="165"/>
      <c r="LTL100" s="165"/>
      <c r="LTM100" s="165"/>
      <c r="LTN100" s="165"/>
      <c r="LTO100" s="165"/>
      <c r="LTP100" s="165"/>
      <c r="LTQ100" s="165"/>
      <c r="LTR100" s="165"/>
      <c r="LTS100" s="165"/>
      <c r="LTT100" s="165"/>
      <c r="LTU100" s="165"/>
      <c r="LTV100" s="165"/>
      <c r="LTW100" s="165"/>
      <c r="LTX100" s="165"/>
      <c r="LTY100" s="165"/>
      <c r="LTZ100" s="165"/>
      <c r="LUA100" s="165"/>
      <c r="LUB100" s="165"/>
      <c r="LUC100" s="165"/>
      <c r="LUD100" s="165"/>
      <c r="LUE100" s="165"/>
      <c r="LUF100" s="165"/>
      <c r="LUG100" s="165"/>
      <c r="LUH100" s="165"/>
      <c r="LUI100" s="165"/>
      <c r="LUJ100" s="165"/>
      <c r="LUK100" s="165"/>
      <c r="LUL100" s="165"/>
      <c r="LUM100" s="165"/>
      <c r="LUN100" s="165"/>
      <c r="LUO100" s="165"/>
      <c r="LUP100" s="165"/>
      <c r="LUQ100" s="165"/>
      <c r="LUR100" s="165"/>
      <c r="LUS100" s="165"/>
      <c r="LUT100" s="165"/>
      <c r="LUU100" s="165"/>
      <c r="LUV100" s="165"/>
      <c r="LUW100" s="165"/>
      <c r="LUX100" s="165"/>
      <c r="LUY100" s="165"/>
      <c r="LUZ100" s="165"/>
      <c r="LVA100" s="165"/>
      <c r="LVB100" s="165"/>
      <c r="LVC100" s="165"/>
      <c r="LVD100" s="165"/>
      <c r="LVE100" s="165"/>
      <c r="LVF100" s="165"/>
      <c r="LVG100" s="165"/>
      <c r="LVH100" s="165"/>
      <c r="LVI100" s="165"/>
      <c r="LVJ100" s="165"/>
      <c r="LVK100" s="165"/>
      <c r="LVL100" s="165"/>
      <c r="LVM100" s="165"/>
      <c r="LVN100" s="165"/>
      <c r="LVO100" s="165"/>
      <c r="LVP100" s="165"/>
      <c r="LVQ100" s="165"/>
      <c r="LVR100" s="165"/>
      <c r="LVS100" s="165"/>
      <c r="LVT100" s="165"/>
      <c r="LVU100" s="165"/>
      <c r="LVV100" s="165"/>
      <c r="LVW100" s="165"/>
      <c r="LVX100" s="165"/>
      <c r="LVY100" s="165"/>
      <c r="LVZ100" s="165"/>
      <c r="LWA100" s="165"/>
      <c r="LWB100" s="165"/>
      <c r="LWC100" s="165"/>
      <c r="LWD100" s="165"/>
      <c r="LWE100" s="165"/>
      <c r="LWF100" s="165"/>
      <c r="LWG100" s="165"/>
      <c r="LWH100" s="165"/>
      <c r="LWI100" s="165"/>
      <c r="LWJ100" s="165"/>
      <c r="LWK100" s="165"/>
      <c r="LWL100" s="165"/>
      <c r="LWM100" s="165"/>
      <c r="LWN100" s="165"/>
      <c r="LWO100" s="165"/>
      <c r="LWP100" s="165"/>
      <c r="LWQ100" s="165"/>
      <c r="LWR100" s="165"/>
      <c r="LWS100" s="165"/>
      <c r="LWT100" s="165"/>
      <c r="LWU100" s="165"/>
      <c r="LWV100" s="165"/>
      <c r="LWW100" s="165"/>
      <c r="LWX100" s="165"/>
      <c r="LWY100" s="165"/>
      <c r="LWZ100" s="165"/>
      <c r="LXA100" s="165"/>
      <c r="LXB100" s="165"/>
      <c r="LXC100" s="165"/>
      <c r="LXD100" s="165"/>
      <c r="LXE100" s="165"/>
      <c r="LXF100" s="165"/>
      <c r="LXG100" s="165"/>
      <c r="LXH100" s="165"/>
      <c r="LXI100" s="165"/>
      <c r="LXJ100" s="165"/>
      <c r="LXK100" s="165"/>
      <c r="LXL100" s="165"/>
      <c r="LXM100" s="165"/>
      <c r="LXN100" s="165"/>
      <c r="LXO100" s="165"/>
      <c r="LXP100" s="165"/>
      <c r="LXQ100" s="165"/>
      <c r="LXR100" s="165"/>
      <c r="LXS100" s="165"/>
      <c r="LXT100" s="165"/>
      <c r="LXU100" s="165"/>
      <c r="LXV100" s="165"/>
      <c r="LXW100" s="165"/>
      <c r="LXX100" s="165"/>
      <c r="LXY100" s="165"/>
      <c r="LXZ100" s="165"/>
      <c r="LYA100" s="165"/>
      <c r="LYB100" s="165"/>
      <c r="LYC100" s="165"/>
      <c r="LYD100" s="165"/>
      <c r="LYE100" s="165"/>
      <c r="LYF100" s="165"/>
      <c r="LYG100" s="165"/>
      <c r="LYH100" s="165"/>
      <c r="LYI100" s="165"/>
      <c r="LYJ100" s="165"/>
      <c r="LYK100" s="165"/>
      <c r="LYL100" s="165"/>
      <c r="LYM100" s="165"/>
      <c r="LYN100" s="165"/>
      <c r="LYO100" s="165"/>
      <c r="LYP100" s="165"/>
      <c r="LYQ100" s="165"/>
      <c r="LYR100" s="165"/>
      <c r="LYS100" s="165"/>
      <c r="LYT100" s="165"/>
      <c r="LYU100" s="165"/>
      <c r="LYV100" s="165"/>
      <c r="LYW100" s="165"/>
      <c r="LYX100" s="165"/>
      <c r="LYY100" s="165"/>
      <c r="LYZ100" s="165"/>
      <c r="LZA100" s="165"/>
      <c r="LZB100" s="165"/>
      <c r="LZC100" s="165"/>
      <c r="LZD100" s="165"/>
      <c r="LZE100" s="165"/>
      <c r="LZF100" s="165"/>
      <c r="LZG100" s="165"/>
      <c r="LZH100" s="165"/>
      <c r="LZI100" s="165"/>
      <c r="LZJ100" s="165"/>
      <c r="LZK100" s="165"/>
      <c r="LZL100" s="165"/>
      <c r="LZM100" s="165"/>
      <c r="LZN100" s="165"/>
      <c r="LZO100" s="165"/>
      <c r="LZP100" s="165"/>
      <c r="LZQ100" s="165"/>
      <c r="LZR100" s="165"/>
      <c r="LZS100" s="165"/>
      <c r="LZT100" s="165"/>
      <c r="LZU100" s="165"/>
      <c r="LZV100" s="165"/>
      <c r="LZW100" s="165"/>
      <c r="LZX100" s="165"/>
      <c r="LZY100" s="165"/>
      <c r="LZZ100" s="165"/>
      <c r="MAA100" s="165"/>
      <c r="MAB100" s="165"/>
      <c r="MAC100" s="165"/>
      <c r="MAD100" s="165"/>
      <c r="MAE100" s="165"/>
      <c r="MAF100" s="165"/>
      <c r="MAG100" s="165"/>
      <c r="MAH100" s="165"/>
      <c r="MAI100" s="165"/>
      <c r="MAJ100" s="165"/>
      <c r="MAK100" s="165"/>
      <c r="MAL100" s="165"/>
      <c r="MAM100" s="165"/>
      <c r="MAN100" s="165"/>
      <c r="MAO100" s="165"/>
      <c r="MAP100" s="165"/>
      <c r="MAQ100" s="165"/>
      <c r="MAR100" s="165"/>
      <c r="MAS100" s="165"/>
      <c r="MAT100" s="165"/>
      <c r="MAU100" s="165"/>
      <c r="MAV100" s="165"/>
      <c r="MAW100" s="165"/>
      <c r="MAX100" s="165"/>
      <c r="MAY100" s="165"/>
      <c r="MAZ100" s="165"/>
      <c r="MBA100" s="165"/>
      <c r="MBB100" s="165"/>
      <c r="MBC100" s="165"/>
      <c r="MBD100" s="165"/>
      <c r="MBE100" s="165"/>
      <c r="MBF100" s="165"/>
      <c r="MBG100" s="165"/>
      <c r="MBH100" s="165"/>
      <c r="MBI100" s="165"/>
      <c r="MBJ100" s="165"/>
      <c r="MBK100" s="165"/>
      <c r="MBL100" s="165"/>
      <c r="MBM100" s="165"/>
      <c r="MBN100" s="165"/>
      <c r="MBO100" s="165"/>
      <c r="MBP100" s="165"/>
      <c r="MBQ100" s="165"/>
      <c r="MBR100" s="165"/>
      <c r="MBS100" s="165"/>
      <c r="MBT100" s="165"/>
      <c r="MBU100" s="165"/>
      <c r="MBV100" s="165"/>
      <c r="MBW100" s="165"/>
      <c r="MBX100" s="165"/>
      <c r="MBY100" s="165"/>
      <c r="MBZ100" s="165"/>
      <c r="MCA100" s="165"/>
      <c r="MCB100" s="165"/>
      <c r="MCC100" s="165"/>
      <c r="MCD100" s="165"/>
      <c r="MCE100" s="165"/>
      <c r="MCF100" s="165"/>
      <c r="MCG100" s="165"/>
      <c r="MCH100" s="165"/>
      <c r="MCI100" s="165"/>
      <c r="MCJ100" s="165"/>
      <c r="MCK100" s="165"/>
      <c r="MCL100" s="165"/>
      <c r="MCM100" s="165"/>
      <c r="MCN100" s="165"/>
      <c r="MCO100" s="165"/>
      <c r="MCP100" s="165"/>
      <c r="MCQ100" s="165"/>
      <c r="MCR100" s="165"/>
      <c r="MCS100" s="165"/>
      <c r="MCT100" s="165"/>
      <c r="MCU100" s="165"/>
      <c r="MCV100" s="165"/>
      <c r="MCW100" s="165"/>
      <c r="MCX100" s="165"/>
      <c r="MCY100" s="165"/>
      <c r="MCZ100" s="165"/>
      <c r="MDA100" s="165"/>
      <c r="MDB100" s="165"/>
      <c r="MDC100" s="165"/>
      <c r="MDD100" s="165"/>
      <c r="MDE100" s="165"/>
      <c r="MDF100" s="165"/>
      <c r="MDG100" s="165"/>
      <c r="MDH100" s="165"/>
      <c r="MDI100" s="165"/>
      <c r="MDJ100" s="165"/>
      <c r="MDK100" s="165"/>
      <c r="MDL100" s="165"/>
      <c r="MDM100" s="165"/>
      <c r="MDN100" s="165"/>
      <c r="MDO100" s="165"/>
      <c r="MDP100" s="165"/>
      <c r="MDQ100" s="165"/>
      <c r="MDR100" s="165"/>
      <c r="MDS100" s="165"/>
      <c r="MDT100" s="165"/>
      <c r="MDU100" s="165"/>
      <c r="MDV100" s="165"/>
      <c r="MDW100" s="165"/>
      <c r="MDX100" s="165"/>
      <c r="MDY100" s="165"/>
      <c r="MDZ100" s="165"/>
      <c r="MEA100" s="165"/>
      <c r="MEB100" s="165"/>
      <c r="MEC100" s="165"/>
      <c r="MED100" s="165"/>
      <c r="MEE100" s="165"/>
      <c r="MEF100" s="165"/>
      <c r="MEG100" s="165"/>
      <c r="MEH100" s="165"/>
      <c r="MEI100" s="165"/>
      <c r="MEJ100" s="165"/>
      <c r="MEK100" s="165"/>
      <c r="MEL100" s="165"/>
      <c r="MEM100" s="165"/>
      <c r="MEN100" s="165"/>
      <c r="MEO100" s="165"/>
      <c r="MEP100" s="165"/>
      <c r="MEQ100" s="165"/>
      <c r="MER100" s="165"/>
      <c r="MES100" s="165"/>
      <c r="MET100" s="165"/>
      <c r="MEU100" s="165"/>
      <c r="MEV100" s="165"/>
      <c r="MEW100" s="165"/>
      <c r="MEX100" s="165"/>
      <c r="MEY100" s="165"/>
      <c r="MEZ100" s="165"/>
      <c r="MFA100" s="165"/>
      <c r="MFB100" s="165"/>
      <c r="MFC100" s="165"/>
      <c r="MFD100" s="165"/>
      <c r="MFE100" s="165"/>
      <c r="MFF100" s="165"/>
      <c r="MFG100" s="165"/>
      <c r="MFH100" s="165"/>
      <c r="MFI100" s="165"/>
      <c r="MFJ100" s="165"/>
      <c r="MFK100" s="165"/>
      <c r="MFL100" s="165"/>
      <c r="MFM100" s="165"/>
      <c r="MFN100" s="165"/>
      <c r="MFO100" s="165"/>
      <c r="MFP100" s="165"/>
      <c r="MFQ100" s="165"/>
      <c r="MFR100" s="165"/>
      <c r="MFS100" s="165"/>
      <c r="MFT100" s="165"/>
      <c r="MFU100" s="165"/>
      <c r="MFV100" s="165"/>
      <c r="MFW100" s="165"/>
      <c r="MFX100" s="165"/>
      <c r="MFY100" s="165"/>
      <c r="MFZ100" s="165"/>
      <c r="MGA100" s="165"/>
      <c r="MGB100" s="165"/>
      <c r="MGC100" s="165"/>
      <c r="MGD100" s="165"/>
      <c r="MGE100" s="165"/>
      <c r="MGF100" s="165"/>
      <c r="MGG100" s="165"/>
      <c r="MGH100" s="165"/>
      <c r="MGI100" s="165"/>
      <c r="MGJ100" s="165"/>
      <c r="MGK100" s="165"/>
      <c r="MGL100" s="165"/>
      <c r="MGM100" s="165"/>
      <c r="MGN100" s="165"/>
      <c r="MGO100" s="165"/>
      <c r="MGP100" s="165"/>
      <c r="MGQ100" s="165"/>
      <c r="MGR100" s="165"/>
      <c r="MGS100" s="165"/>
      <c r="MGT100" s="165"/>
      <c r="MGU100" s="165"/>
      <c r="MGV100" s="165"/>
      <c r="MGW100" s="165"/>
      <c r="MGX100" s="165"/>
      <c r="MGY100" s="165"/>
      <c r="MGZ100" s="165"/>
      <c r="MHA100" s="165"/>
      <c r="MHB100" s="165"/>
      <c r="MHC100" s="165"/>
      <c r="MHD100" s="165"/>
      <c r="MHE100" s="165"/>
      <c r="MHF100" s="165"/>
      <c r="MHG100" s="165"/>
      <c r="MHH100" s="165"/>
      <c r="MHI100" s="165"/>
      <c r="MHJ100" s="165"/>
      <c r="MHK100" s="165"/>
      <c r="MHL100" s="165"/>
      <c r="MHM100" s="165"/>
      <c r="MHN100" s="165"/>
      <c r="MHO100" s="165"/>
      <c r="MHP100" s="165"/>
      <c r="MHQ100" s="165"/>
      <c r="MHR100" s="165"/>
      <c r="MHS100" s="165"/>
      <c r="MHT100" s="165"/>
      <c r="MHU100" s="165"/>
      <c r="MHV100" s="165"/>
      <c r="MHW100" s="165"/>
      <c r="MHX100" s="165"/>
      <c r="MHY100" s="165"/>
      <c r="MHZ100" s="165"/>
      <c r="MIA100" s="165"/>
      <c r="MIB100" s="165"/>
      <c r="MIC100" s="165"/>
      <c r="MID100" s="165"/>
      <c r="MIE100" s="165"/>
      <c r="MIF100" s="165"/>
      <c r="MIG100" s="165"/>
      <c r="MIH100" s="165"/>
      <c r="MII100" s="165"/>
      <c r="MIJ100" s="165"/>
      <c r="MIK100" s="165"/>
      <c r="MIL100" s="165"/>
      <c r="MIM100" s="165"/>
      <c r="MIN100" s="165"/>
      <c r="MIO100" s="165"/>
      <c r="MIP100" s="165"/>
      <c r="MIQ100" s="165"/>
      <c r="MIR100" s="165"/>
      <c r="MIS100" s="165"/>
      <c r="MIT100" s="165"/>
      <c r="MIU100" s="165"/>
      <c r="MIV100" s="165"/>
      <c r="MIW100" s="165"/>
      <c r="MIX100" s="165"/>
      <c r="MIY100" s="165"/>
      <c r="MIZ100" s="165"/>
      <c r="MJA100" s="165"/>
      <c r="MJB100" s="165"/>
      <c r="MJC100" s="165"/>
      <c r="MJD100" s="165"/>
      <c r="MJE100" s="165"/>
      <c r="MJF100" s="165"/>
      <c r="MJG100" s="165"/>
      <c r="MJH100" s="165"/>
      <c r="MJI100" s="165"/>
      <c r="MJJ100" s="165"/>
      <c r="MJK100" s="165"/>
      <c r="MJL100" s="165"/>
      <c r="MJM100" s="165"/>
      <c r="MJN100" s="165"/>
      <c r="MJO100" s="165"/>
      <c r="MJP100" s="165"/>
      <c r="MJQ100" s="165"/>
      <c r="MJR100" s="165"/>
      <c r="MJS100" s="165"/>
      <c r="MJT100" s="165"/>
      <c r="MJU100" s="165"/>
      <c r="MJV100" s="165"/>
      <c r="MJW100" s="165"/>
      <c r="MJX100" s="165"/>
      <c r="MJY100" s="165"/>
      <c r="MJZ100" s="165"/>
      <c r="MKA100" s="165"/>
      <c r="MKB100" s="165"/>
      <c r="MKC100" s="165"/>
      <c r="MKD100" s="165"/>
      <c r="MKE100" s="165"/>
      <c r="MKF100" s="165"/>
      <c r="MKG100" s="165"/>
      <c r="MKH100" s="165"/>
      <c r="MKI100" s="165"/>
      <c r="MKJ100" s="165"/>
      <c r="MKK100" s="165"/>
      <c r="MKL100" s="165"/>
      <c r="MKM100" s="165"/>
      <c r="MKN100" s="165"/>
      <c r="MKO100" s="165"/>
      <c r="MKP100" s="165"/>
      <c r="MKQ100" s="165"/>
      <c r="MKR100" s="165"/>
      <c r="MKS100" s="165"/>
      <c r="MKT100" s="165"/>
      <c r="MKU100" s="165"/>
      <c r="MKV100" s="165"/>
      <c r="MKW100" s="165"/>
      <c r="MKX100" s="165"/>
      <c r="MKY100" s="165"/>
      <c r="MKZ100" s="165"/>
      <c r="MLA100" s="165"/>
      <c r="MLB100" s="165"/>
      <c r="MLC100" s="165"/>
      <c r="MLD100" s="165"/>
      <c r="MLE100" s="165"/>
      <c r="MLF100" s="165"/>
      <c r="MLG100" s="165"/>
      <c r="MLH100" s="165"/>
      <c r="MLI100" s="165"/>
      <c r="MLJ100" s="165"/>
      <c r="MLK100" s="165"/>
      <c r="MLL100" s="165"/>
      <c r="MLM100" s="165"/>
      <c r="MLN100" s="165"/>
      <c r="MLO100" s="165"/>
      <c r="MLP100" s="165"/>
      <c r="MLQ100" s="165"/>
      <c r="MLR100" s="165"/>
      <c r="MLS100" s="165"/>
      <c r="MLT100" s="165"/>
      <c r="MLU100" s="165"/>
      <c r="MLV100" s="165"/>
      <c r="MLW100" s="165"/>
      <c r="MLX100" s="165"/>
      <c r="MLY100" s="165"/>
      <c r="MLZ100" s="165"/>
      <c r="MMA100" s="165"/>
      <c r="MMB100" s="165"/>
      <c r="MMC100" s="165"/>
      <c r="MMD100" s="165"/>
      <c r="MME100" s="165"/>
      <c r="MMF100" s="165"/>
      <c r="MMG100" s="165"/>
      <c r="MMH100" s="165"/>
      <c r="MMI100" s="165"/>
      <c r="MMJ100" s="165"/>
      <c r="MMK100" s="165"/>
      <c r="MML100" s="165"/>
      <c r="MMM100" s="165"/>
      <c r="MMN100" s="165"/>
      <c r="MMO100" s="165"/>
      <c r="MMP100" s="165"/>
      <c r="MMQ100" s="165"/>
      <c r="MMR100" s="165"/>
      <c r="MMS100" s="165"/>
      <c r="MMT100" s="165"/>
      <c r="MMU100" s="165"/>
      <c r="MMV100" s="165"/>
      <c r="MMW100" s="165"/>
      <c r="MMX100" s="165"/>
      <c r="MMY100" s="165"/>
      <c r="MMZ100" s="165"/>
      <c r="MNA100" s="165"/>
      <c r="MNB100" s="165"/>
      <c r="MNC100" s="165"/>
      <c r="MND100" s="165"/>
      <c r="MNE100" s="165"/>
      <c r="MNF100" s="165"/>
      <c r="MNG100" s="165"/>
      <c r="MNH100" s="165"/>
      <c r="MNI100" s="165"/>
      <c r="MNJ100" s="165"/>
      <c r="MNK100" s="165"/>
      <c r="MNL100" s="165"/>
      <c r="MNM100" s="165"/>
      <c r="MNN100" s="165"/>
      <c r="MNO100" s="165"/>
      <c r="MNP100" s="165"/>
      <c r="MNQ100" s="165"/>
      <c r="MNR100" s="165"/>
      <c r="MNS100" s="165"/>
      <c r="MNT100" s="165"/>
      <c r="MNU100" s="165"/>
      <c r="MNV100" s="165"/>
      <c r="MNW100" s="165"/>
      <c r="MNX100" s="165"/>
      <c r="MNY100" s="165"/>
      <c r="MNZ100" s="165"/>
      <c r="MOA100" s="165"/>
      <c r="MOB100" s="165"/>
      <c r="MOC100" s="165"/>
      <c r="MOD100" s="165"/>
      <c r="MOE100" s="165"/>
      <c r="MOF100" s="165"/>
      <c r="MOG100" s="165"/>
      <c r="MOH100" s="165"/>
      <c r="MOI100" s="165"/>
      <c r="MOJ100" s="165"/>
      <c r="MOK100" s="165"/>
      <c r="MOL100" s="165"/>
      <c r="MOM100" s="165"/>
      <c r="MON100" s="165"/>
      <c r="MOO100" s="165"/>
      <c r="MOP100" s="165"/>
      <c r="MOQ100" s="165"/>
      <c r="MOR100" s="165"/>
      <c r="MOS100" s="165"/>
      <c r="MOT100" s="165"/>
      <c r="MOU100" s="165"/>
      <c r="MOV100" s="165"/>
      <c r="MOW100" s="165"/>
      <c r="MOX100" s="165"/>
      <c r="MOY100" s="165"/>
      <c r="MOZ100" s="165"/>
      <c r="MPA100" s="165"/>
      <c r="MPB100" s="165"/>
      <c r="MPC100" s="165"/>
      <c r="MPD100" s="165"/>
      <c r="MPE100" s="165"/>
      <c r="MPF100" s="165"/>
      <c r="MPG100" s="165"/>
      <c r="MPH100" s="165"/>
      <c r="MPI100" s="165"/>
      <c r="MPJ100" s="165"/>
      <c r="MPK100" s="165"/>
      <c r="MPL100" s="165"/>
      <c r="MPM100" s="165"/>
      <c r="MPN100" s="165"/>
      <c r="MPO100" s="165"/>
      <c r="MPP100" s="165"/>
      <c r="MPQ100" s="165"/>
      <c r="MPR100" s="165"/>
      <c r="MPS100" s="165"/>
      <c r="MPT100" s="165"/>
      <c r="MPU100" s="165"/>
      <c r="MPV100" s="165"/>
      <c r="MPW100" s="165"/>
      <c r="MPX100" s="165"/>
      <c r="MPY100" s="165"/>
      <c r="MPZ100" s="165"/>
      <c r="MQA100" s="165"/>
      <c r="MQB100" s="165"/>
      <c r="MQC100" s="165"/>
      <c r="MQD100" s="165"/>
      <c r="MQE100" s="165"/>
      <c r="MQF100" s="165"/>
      <c r="MQG100" s="165"/>
      <c r="MQH100" s="165"/>
      <c r="MQI100" s="165"/>
      <c r="MQJ100" s="165"/>
      <c r="MQK100" s="165"/>
      <c r="MQL100" s="165"/>
      <c r="MQM100" s="165"/>
      <c r="MQN100" s="165"/>
      <c r="MQO100" s="165"/>
      <c r="MQP100" s="165"/>
      <c r="MQQ100" s="165"/>
      <c r="MQR100" s="165"/>
      <c r="MQS100" s="165"/>
      <c r="MQT100" s="165"/>
      <c r="MQU100" s="165"/>
      <c r="MQV100" s="165"/>
      <c r="MQW100" s="165"/>
      <c r="MQX100" s="165"/>
      <c r="MQY100" s="165"/>
      <c r="MQZ100" s="165"/>
      <c r="MRA100" s="165"/>
      <c r="MRB100" s="165"/>
      <c r="MRC100" s="165"/>
      <c r="MRD100" s="165"/>
      <c r="MRE100" s="165"/>
      <c r="MRF100" s="165"/>
      <c r="MRG100" s="165"/>
      <c r="MRH100" s="165"/>
      <c r="MRI100" s="165"/>
      <c r="MRJ100" s="165"/>
      <c r="MRK100" s="165"/>
      <c r="MRL100" s="165"/>
      <c r="MRM100" s="165"/>
      <c r="MRN100" s="165"/>
      <c r="MRO100" s="165"/>
      <c r="MRP100" s="165"/>
      <c r="MRQ100" s="165"/>
      <c r="MRR100" s="165"/>
      <c r="MRS100" s="165"/>
      <c r="MRT100" s="165"/>
      <c r="MRU100" s="165"/>
      <c r="MRV100" s="165"/>
      <c r="MRW100" s="165"/>
      <c r="MRX100" s="165"/>
      <c r="MRY100" s="165"/>
      <c r="MRZ100" s="165"/>
      <c r="MSA100" s="165"/>
      <c r="MSB100" s="165"/>
      <c r="MSC100" s="165"/>
      <c r="MSD100" s="165"/>
      <c r="MSE100" s="165"/>
      <c r="MSF100" s="165"/>
      <c r="MSG100" s="165"/>
      <c r="MSH100" s="165"/>
      <c r="MSI100" s="165"/>
      <c r="MSJ100" s="165"/>
      <c r="MSK100" s="165"/>
      <c r="MSL100" s="165"/>
      <c r="MSM100" s="165"/>
      <c r="MSN100" s="165"/>
      <c r="MSO100" s="165"/>
      <c r="MSP100" s="165"/>
      <c r="MSQ100" s="165"/>
      <c r="MSR100" s="165"/>
      <c r="MSS100" s="165"/>
      <c r="MST100" s="165"/>
      <c r="MSU100" s="165"/>
      <c r="MSV100" s="165"/>
      <c r="MSW100" s="165"/>
      <c r="MSX100" s="165"/>
      <c r="MSY100" s="165"/>
      <c r="MSZ100" s="165"/>
      <c r="MTA100" s="165"/>
      <c r="MTB100" s="165"/>
      <c r="MTC100" s="165"/>
      <c r="MTD100" s="165"/>
      <c r="MTE100" s="165"/>
      <c r="MTF100" s="165"/>
      <c r="MTG100" s="165"/>
      <c r="MTH100" s="165"/>
      <c r="MTI100" s="165"/>
      <c r="MTJ100" s="165"/>
      <c r="MTK100" s="165"/>
      <c r="MTL100" s="165"/>
      <c r="MTM100" s="165"/>
      <c r="MTN100" s="165"/>
      <c r="MTO100" s="165"/>
      <c r="MTP100" s="165"/>
      <c r="MTQ100" s="165"/>
      <c r="MTR100" s="165"/>
      <c r="MTS100" s="165"/>
      <c r="MTT100" s="165"/>
      <c r="MTU100" s="165"/>
      <c r="MTV100" s="165"/>
      <c r="MTW100" s="165"/>
      <c r="MTX100" s="165"/>
      <c r="MTY100" s="165"/>
      <c r="MTZ100" s="165"/>
      <c r="MUA100" s="165"/>
      <c r="MUB100" s="165"/>
      <c r="MUC100" s="165"/>
      <c r="MUD100" s="165"/>
      <c r="MUE100" s="165"/>
      <c r="MUF100" s="165"/>
      <c r="MUG100" s="165"/>
      <c r="MUH100" s="165"/>
      <c r="MUI100" s="165"/>
      <c r="MUJ100" s="165"/>
      <c r="MUK100" s="165"/>
      <c r="MUL100" s="165"/>
      <c r="MUM100" s="165"/>
      <c r="MUN100" s="165"/>
      <c r="MUO100" s="165"/>
      <c r="MUP100" s="165"/>
      <c r="MUQ100" s="165"/>
      <c r="MUR100" s="165"/>
      <c r="MUS100" s="165"/>
      <c r="MUT100" s="165"/>
      <c r="MUU100" s="165"/>
      <c r="MUV100" s="165"/>
      <c r="MUW100" s="165"/>
      <c r="MUX100" s="165"/>
      <c r="MUY100" s="165"/>
      <c r="MUZ100" s="165"/>
      <c r="MVA100" s="165"/>
      <c r="MVB100" s="165"/>
      <c r="MVC100" s="165"/>
      <c r="MVD100" s="165"/>
      <c r="MVE100" s="165"/>
      <c r="MVF100" s="165"/>
      <c r="MVG100" s="165"/>
      <c r="MVH100" s="165"/>
      <c r="MVI100" s="165"/>
      <c r="MVJ100" s="165"/>
      <c r="MVK100" s="165"/>
      <c r="MVL100" s="165"/>
      <c r="MVM100" s="165"/>
      <c r="MVN100" s="165"/>
      <c r="MVO100" s="165"/>
      <c r="MVP100" s="165"/>
      <c r="MVQ100" s="165"/>
      <c r="MVR100" s="165"/>
      <c r="MVS100" s="165"/>
      <c r="MVT100" s="165"/>
      <c r="MVU100" s="165"/>
      <c r="MVV100" s="165"/>
      <c r="MVW100" s="165"/>
      <c r="MVX100" s="165"/>
      <c r="MVY100" s="165"/>
      <c r="MVZ100" s="165"/>
      <c r="MWA100" s="165"/>
      <c r="MWB100" s="165"/>
      <c r="MWC100" s="165"/>
      <c r="MWD100" s="165"/>
      <c r="MWE100" s="165"/>
      <c r="MWF100" s="165"/>
      <c r="MWG100" s="165"/>
      <c r="MWH100" s="165"/>
      <c r="MWI100" s="165"/>
      <c r="MWJ100" s="165"/>
      <c r="MWK100" s="165"/>
      <c r="MWL100" s="165"/>
      <c r="MWM100" s="165"/>
      <c r="MWN100" s="165"/>
      <c r="MWO100" s="165"/>
      <c r="MWP100" s="165"/>
      <c r="MWQ100" s="165"/>
      <c r="MWR100" s="165"/>
      <c r="MWS100" s="165"/>
      <c r="MWT100" s="165"/>
      <c r="MWU100" s="165"/>
      <c r="MWV100" s="165"/>
      <c r="MWW100" s="165"/>
      <c r="MWX100" s="165"/>
      <c r="MWY100" s="165"/>
      <c r="MWZ100" s="165"/>
      <c r="MXA100" s="165"/>
      <c r="MXB100" s="165"/>
      <c r="MXC100" s="165"/>
      <c r="MXD100" s="165"/>
      <c r="MXE100" s="165"/>
      <c r="MXF100" s="165"/>
      <c r="MXG100" s="165"/>
      <c r="MXH100" s="165"/>
      <c r="MXI100" s="165"/>
      <c r="MXJ100" s="165"/>
      <c r="MXK100" s="165"/>
      <c r="MXL100" s="165"/>
      <c r="MXM100" s="165"/>
      <c r="MXN100" s="165"/>
      <c r="MXO100" s="165"/>
      <c r="MXP100" s="165"/>
      <c r="MXQ100" s="165"/>
      <c r="MXR100" s="165"/>
      <c r="MXS100" s="165"/>
      <c r="MXT100" s="165"/>
      <c r="MXU100" s="165"/>
      <c r="MXV100" s="165"/>
      <c r="MXW100" s="165"/>
      <c r="MXX100" s="165"/>
      <c r="MXY100" s="165"/>
      <c r="MXZ100" s="165"/>
      <c r="MYA100" s="165"/>
      <c r="MYB100" s="165"/>
      <c r="MYC100" s="165"/>
      <c r="MYD100" s="165"/>
      <c r="MYE100" s="165"/>
      <c r="MYF100" s="165"/>
      <c r="MYG100" s="165"/>
      <c r="MYH100" s="165"/>
      <c r="MYI100" s="165"/>
      <c r="MYJ100" s="165"/>
      <c r="MYK100" s="165"/>
      <c r="MYL100" s="165"/>
      <c r="MYM100" s="165"/>
      <c r="MYN100" s="165"/>
      <c r="MYO100" s="165"/>
      <c r="MYP100" s="165"/>
      <c r="MYQ100" s="165"/>
      <c r="MYR100" s="165"/>
      <c r="MYS100" s="165"/>
      <c r="MYT100" s="165"/>
      <c r="MYU100" s="165"/>
      <c r="MYV100" s="165"/>
      <c r="MYW100" s="165"/>
      <c r="MYX100" s="165"/>
      <c r="MYY100" s="165"/>
      <c r="MYZ100" s="165"/>
      <c r="MZA100" s="165"/>
      <c r="MZB100" s="165"/>
      <c r="MZC100" s="165"/>
      <c r="MZD100" s="165"/>
      <c r="MZE100" s="165"/>
      <c r="MZF100" s="165"/>
      <c r="MZG100" s="165"/>
      <c r="MZH100" s="165"/>
      <c r="MZI100" s="165"/>
      <c r="MZJ100" s="165"/>
      <c r="MZK100" s="165"/>
      <c r="MZL100" s="165"/>
      <c r="MZM100" s="165"/>
      <c r="MZN100" s="165"/>
      <c r="MZO100" s="165"/>
      <c r="MZP100" s="165"/>
      <c r="MZQ100" s="165"/>
      <c r="MZR100" s="165"/>
      <c r="MZS100" s="165"/>
      <c r="MZT100" s="165"/>
      <c r="MZU100" s="165"/>
      <c r="MZV100" s="165"/>
      <c r="MZW100" s="165"/>
      <c r="MZX100" s="165"/>
      <c r="MZY100" s="165"/>
      <c r="MZZ100" s="165"/>
      <c r="NAA100" s="165"/>
      <c r="NAB100" s="165"/>
      <c r="NAC100" s="165"/>
      <c r="NAD100" s="165"/>
      <c r="NAE100" s="165"/>
      <c r="NAF100" s="165"/>
      <c r="NAG100" s="165"/>
      <c r="NAH100" s="165"/>
      <c r="NAI100" s="165"/>
      <c r="NAJ100" s="165"/>
      <c r="NAK100" s="165"/>
      <c r="NAL100" s="165"/>
      <c r="NAM100" s="165"/>
      <c r="NAN100" s="165"/>
      <c r="NAO100" s="165"/>
      <c r="NAP100" s="165"/>
      <c r="NAQ100" s="165"/>
      <c r="NAR100" s="165"/>
      <c r="NAS100" s="165"/>
      <c r="NAT100" s="165"/>
      <c r="NAU100" s="165"/>
      <c r="NAV100" s="165"/>
      <c r="NAW100" s="165"/>
      <c r="NAX100" s="165"/>
      <c r="NAY100" s="165"/>
      <c r="NAZ100" s="165"/>
      <c r="NBA100" s="165"/>
      <c r="NBB100" s="165"/>
      <c r="NBC100" s="165"/>
      <c r="NBD100" s="165"/>
      <c r="NBE100" s="165"/>
      <c r="NBF100" s="165"/>
      <c r="NBG100" s="165"/>
      <c r="NBH100" s="165"/>
      <c r="NBI100" s="165"/>
      <c r="NBJ100" s="165"/>
      <c r="NBK100" s="165"/>
      <c r="NBL100" s="165"/>
      <c r="NBM100" s="165"/>
      <c r="NBN100" s="165"/>
      <c r="NBO100" s="165"/>
      <c r="NBP100" s="165"/>
      <c r="NBQ100" s="165"/>
      <c r="NBR100" s="165"/>
      <c r="NBS100" s="165"/>
      <c r="NBT100" s="165"/>
      <c r="NBU100" s="165"/>
      <c r="NBV100" s="165"/>
      <c r="NBW100" s="165"/>
      <c r="NBX100" s="165"/>
      <c r="NBY100" s="165"/>
      <c r="NBZ100" s="165"/>
      <c r="NCA100" s="165"/>
      <c r="NCB100" s="165"/>
      <c r="NCC100" s="165"/>
      <c r="NCD100" s="165"/>
      <c r="NCE100" s="165"/>
      <c r="NCF100" s="165"/>
      <c r="NCG100" s="165"/>
      <c r="NCH100" s="165"/>
      <c r="NCI100" s="165"/>
      <c r="NCJ100" s="165"/>
      <c r="NCK100" s="165"/>
      <c r="NCL100" s="165"/>
      <c r="NCM100" s="165"/>
      <c r="NCN100" s="165"/>
      <c r="NCO100" s="165"/>
      <c r="NCP100" s="165"/>
      <c r="NCQ100" s="165"/>
      <c r="NCR100" s="165"/>
      <c r="NCS100" s="165"/>
      <c r="NCT100" s="165"/>
      <c r="NCU100" s="165"/>
      <c r="NCV100" s="165"/>
      <c r="NCW100" s="165"/>
      <c r="NCX100" s="165"/>
      <c r="NCY100" s="165"/>
      <c r="NCZ100" s="165"/>
      <c r="NDA100" s="165"/>
      <c r="NDB100" s="165"/>
      <c r="NDC100" s="165"/>
      <c r="NDD100" s="165"/>
      <c r="NDE100" s="165"/>
      <c r="NDF100" s="165"/>
      <c r="NDG100" s="165"/>
      <c r="NDH100" s="165"/>
      <c r="NDI100" s="165"/>
      <c r="NDJ100" s="165"/>
      <c r="NDK100" s="165"/>
      <c r="NDL100" s="165"/>
      <c r="NDM100" s="165"/>
      <c r="NDN100" s="165"/>
      <c r="NDO100" s="165"/>
      <c r="NDP100" s="165"/>
      <c r="NDQ100" s="165"/>
      <c r="NDR100" s="165"/>
      <c r="NDS100" s="165"/>
      <c r="NDT100" s="165"/>
      <c r="NDU100" s="165"/>
      <c r="NDV100" s="165"/>
      <c r="NDW100" s="165"/>
      <c r="NDX100" s="165"/>
      <c r="NDY100" s="165"/>
      <c r="NDZ100" s="165"/>
      <c r="NEA100" s="165"/>
      <c r="NEB100" s="165"/>
      <c r="NEC100" s="165"/>
      <c r="NED100" s="165"/>
      <c r="NEE100" s="165"/>
      <c r="NEF100" s="165"/>
      <c r="NEG100" s="165"/>
      <c r="NEH100" s="165"/>
      <c r="NEI100" s="165"/>
      <c r="NEJ100" s="165"/>
      <c r="NEK100" s="165"/>
      <c r="NEL100" s="165"/>
      <c r="NEM100" s="165"/>
      <c r="NEN100" s="165"/>
      <c r="NEO100" s="165"/>
      <c r="NEP100" s="165"/>
      <c r="NEQ100" s="165"/>
      <c r="NER100" s="165"/>
      <c r="NES100" s="165"/>
      <c r="NET100" s="165"/>
      <c r="NEU100" s="165"/>
      <c r="NEV100" s="165"/>
      <c r="NEW100" s="165"/>
      <c r="NEX100" s="165"/>
      <c r="NEY100" s="165"/>
      <c r="NEZ100" s="165"/>
      <c r="NFA100" s="165"/>
      <c r="NFB100" s="165"/>
      <c r="NFC100" s="165"/>
      <c r="NFD100" s="165"/>
      <c r="NFE100" s="165"/>
      <c r="NFF100" s="165"/>
      <c r="NFG100" s="165"/>
      <c r="NFH100" s="165"/>
      <c r="NFI100" s="165"/>
      <c r="NFJ100" s="165"/>
      <c r="NFK100" s="165"/>
      <c r="NFL100" s="165"/>
      <c r="NFM100" s="165"/>
      <c r="NFN100" s="165"/>
      <c r="NFO100" s="165"/>
      <c r="NFP100" s="165"/>
      <c r="NFQ100" s="165"/>
      <c r="NFR100" s="165"/>
      <c r="NFS100" s="165"/>
      <c r="NFT100" s="165"/>
      <c r="NFU100" s="165"/>
      <c r="NFV100" s="165"/>
      <c r="NFW100" s="165"/>
      <c r="NFX100" s="165"/>
      <c r="NFY100" s="165"/>
      <c r="NFZ100" s="165"/>
      <c r="NGA100" s="165"/>
      <c r="NGB100" s="165"/>
      <c r="NGC100" s="165"/>
      <c r="NGD100" s="165"/>
      <c r="NGE100" s="165"/>
      <c r="NGF100" s="165"/>
      <c r="NGG100" s="165"/>
      <c r="NGH100" s="165"/>
      <c r="NGI100" s="165"/>
      <c r="NGJ100" s="165"/>
      <c r="NGK100" s="165"/>
      <c r="NGL100" s="165"/>
      <c r="NGM100" s="165"/>
      <c r="NGN100" s="165"/>
      <c r="NGO100" s="165"/>
      <c r="NGP100" s="165"/>
      <c r="NGQ100" s="165"/>
      <c r="NGR100" s="165"/>
      <c r="NGS100" s="165"/>
      <c r="NGT100" s="165"/>
      <c r="NGU100" s="165"/>
      <c r="NGV100" s="165"/>
      <c r="NGW100" s="165"/>
      <c r="NGX100" s="165"/>
      <c r="NGY100" s="165"/>
      <c r="NGZ100" s="165"/>
      <c r="NHA100" s="165"/>
      <c r="NHB100" s="165"/>
      <c r="NHC100" s="165"/>
      <c r="NHD100" s="165"/>
      <c r="NHE100" s="165"/>
      <c r="NHF100" s="165"/>
      <c r="NHG100" s="165"/>
      <c r="NHH100" s="165"/>
      <c r="NHI100" s="165"/>
      <c r="NHJ100" s="165"/>
      <c r="NHK100" s="165"/>
      <c r="NHL100" s="165"/>
      <c r="NHM100" s="165"/>
      <c r="NHN100" s="165"/>
      <c r="NHO100" s="165"/>
      <c r="NHP100" s="165"/>
      <c r="NHQ100" s="165"/>
      <c r="NHR100" s="165"/>
      <c r="NHS100" s="165"/>
      <c r="NHT100" s="165"/>
      <c r="NHU100" s="165"/>
      <c r="NHV100" s="165"/>
      <c r="NHW100" s="165"/>
      <c r="NHX100" s="165"/>
      <c r="NHY100" s="165"/>
      <c r="NHZ100" s="165"/>
      <c r="NIA100" s="165"/>
      <c r="NIB100" s="165"/>
      <c r="NIC100" s="165"/>
      <c r="NID100" s="165"/>
      <c r="NIE100" s="165"/>
      <c r="NIF100" s="165"/>
      <c r="NIG100" s="165"/>
      <c r="NIH100" s="165"/>
      <c r="NII100" s="165"/>
      <c r="NIJ100" s="165"/>
      <c r="NIK100" s="165"/>
      <c r="NIL100" s="165"/>
      <c r="NIM100" s="165"/>
      <c r="NIN100" s="165"/>
      <c r="NIO100" s="165"/>
      <c r="NIP100" s="165"/>
      <c r="NIQ100" s="165"/>
      <c r="NIR100" s="165"/>
      <c r="NIS100" s="165"/>
      <c r="NIT100" s="165"/>
      <c r="NIU100" s="165"/>
      <c r="NIV100" s="165"/>
      <c r="NIW100" s="165"/>
      <c r="NIX100" s="165"/>
      <c r="NIY100" s="165"/>
      <c r="NIZ100" s="165"/>
      <c r="NJA100" s="165"/>
      <c r="NJB100" s="165"/>
      <c r="NJC100" s="165"/>
      <c r="NJD100" s="165"/>
      <c r="NJE100" s="165"/>
      <c r="NJF100" s="165"/>
      <c r="NJG100" s="165"/>
      <c r="NJH100" s="165"/>
      <c r="NJI100" s="165"/>
      <c r="NJJ100" s="165"/>
      <c r="NJK100" s="165"/>
      <c r="NJL100" s="165"/>
      <c r="NJM100" s="165"/>
      <c r="NJN100" s="165"/>
      <c r="NJO100" s="165"/>
      <c r="NJP100" s="165"/>
      <c r="NJQ100" s="165"/>
      <c r="NJR100" s="165"/>
      <c r="NJS100" s="165"/>
      <c r="NJT100" s="165"/>
      <c r="NJU100" s="165"/>
      <c r="NJV100" s="165"/>
      <c r="NJW100" s="165"/>
      <c r="NJX100" s="165"/>
      <c r="NJY100" s="165"/>
      <c r="NJZ100" s="165"/>
      <c r="NKA100" s="165"/>
      <c r="NKB100" s="165"/>
      <c r="NKC100" s="165"/>
      <c r="NKD100" s="165"/>
      <c r="NKE100" s="165"/>
      <c r="NKF100" s="165"/>
      <c r="NKG100" s="165"/>
      <c r="NKH100" s="165"/>
      <c r="NKI100" s="165"/>
      <c r="NKJ100" s="165"/>
      <c r="NKK100" s="165"/>
      <c r="NKL100" s="165"/>
      <c r="NKM100" s="165"/>
      <c r="NKN100" s="165"/>
      <c r="NKO100" s="165"/>
      <c r="NKP100" s="165"/>
      <c r="NKQ100" s="165"/>
      <c r="NKR100" s="165"/>
      <c r="NKS100" s="165"/>
      <c r="NKT100" s="165"/>
      <c r="NKU100" s="165"/>
      <c r="NKV100" s="165"/>
      <c r="NKW100" s="165"/>
      <c r="NKX100" s="165"/>
      <c r="NKY100" s="165"/>
      <c r="NKZ100" s="165"/>
      <c r="NLA100" s="165"/>
      <c r="NLB100" s="165"/>
      <c r="NLC100" s="165"/>
      <c r="NLD100" s="165"/>
      <c r="NLE100" s="165"/>
      <c r="NLF100" s="165"/>
      <c r="NLG100" s="165"/>
      <c r="NLH100" s="165"/>
      <c r="NLI100" s="165"/>
      <c r="NLJ100" s="165"/>
      <c r="NLK100" s="165"/>
      <c r="NLL100" s="165"/>
      <c r="NLM100" s="165"/>
      <c r="NLN100" s="165"/>
      <c r="NLO100" s="165"/>
      <c r="NLP100" s="165"/>
      <c r="NLQ100" s="165"/>
      <c r="NLR100" s="165"/>
      <c r="NLS100" s="165"/>
      <c r="NLT100" s="165"/>
      <c r="NLU100" s="165"/>
      <c r="NLV100" s="165"/>
      <c r="NLW100" s="165"/>
      <c r="NLX100" s="165"/>
      <c r="NLY100" s="165"/>
      <c r="NLZ100" s="165"/>
      <c r="NMA100" s="165"/>
      <c r="NMB100" s="165"/>
      <c r="NMC100" s="165"/>
      <c r="NMD100" s="165"/>
      <c r="NME100" s="165"/>
      <c r="NMF100" s="165"/>
      <c r="NMG100" s="165"/>
      <c r="NMH100" s="165"/>
      <c r="NMI100" s="165"/>
      <c r="NMJ100" s="165"/>
      <c r="NMK100" s="165"/>
      <c r="NML100" s="165"/>
      <c r="NMM100" s="165"/>
      <c r="NMN100" s="165"/>
      <c r="NMO100" s="165"/>
      <c r="NMP100" s="165"/>
      <c r="NMQ100" s="165"/>
      <c r="NMR100" s="165"/>
      <c r="NMS100" s="165"/>
      <c r="NMT100" s="165"/>
      <c r="NMU100" s="165"/>
      <c r="NMV100" s="165"/>
      <c r="NMW100" s="165"/>
      <c r="NMX100" s="165"/>
      <c r="NMY100" s="165"/>
      <c r="NMZ100" s="165"/>
      <c r="NNA100" s="165"/>
      <c r="NNB100" s="165"/>
      <c r="NNC100" s="165"/>
      <c r="NND100" s="165"/>
      <c r="NNE100" s="165"/>
      <c r="NNF100" s="165"/>
      <c r="NNG100" s="165"/>
      <c r="NNH100" s="165"/>
      <c r="NNI100" s="165"/>
      <c r="NNJ100" s="165"/>
      <c r="NNK100" s="165"/>
      <c r="NNL100" s="165"/>
      <c r="NNM100" s="165"/>
      <c r="NNN100" s="165"/>
      <c r="NNO100" s="165"/>
      <c r="NNP100" s="165"/>
      <c r="NNQ100" s="165"/>
      <c r="NNR100" s="165"/>
      <c r="NNS100" s="165"/>
      <c r="NNT100" s="165"/>
      <c r="NNU100" s="165"/>
      <c r="NNV100" s="165"/>
      <c r="NNW100" s="165"/>
      <c r="NNX100" s="165"/>
      <c r="NNY100" s="165"/>
      <c r="NNZ100" s="165"/>
      <c r="NOA100" s="165"/>
      <c r="NOB100" s="165"/>
      <c r="NOC100" s="165"/>
      <c r="NOD100" s="165"/>
      <c r="NOE100" s="165"/>
      <c r="NOF100" s="165"/>
      <c r="NOG100" s="165"/>
      <c r="NOH100" s="165"/>
      <c r="NOI100" s="165"/>
      <c r="NOJ100" s="165"/>
      <c r="NOK100" s="165"/>
      <c r="NOL100" s="165"/>
      <c r="NOM100" s="165"/>
      <c r="NON100" s="165"/>
      <c r="NOO100" s="165"/>
      <c r="NOP100" s="165"/>
      <c r="NOQ100" s="165"/>
      <c r="NOR100" s="165"/>
      <c r="NOS100" s="165"/>
      <c r="NOT100" s="165"/>
      <c r="NOU100" s="165"/>
      <c r="NOV100" s="165"/>
      <c r="NOW100" s="165"/>
      <c r="NOX100" s="165"/>
      <c r="NOY100" s="165"/>
      <c r="NOZ100" s="165"/>
      <c r="NPA100" s="165"/>
      <c r="NPB100" s="165"/>
      <c r="NPC100" s="165"/>
      <c r="NPD100" s="165"/>
      <c r="NPE100" s="165"/>
      <c r="NPF100" s="165"/>
      <c r="NPG100" s="165"/>
      <c r="NPH100" s="165"/>
      <c r="NPI100" s="165"/>
      <c r="NPJ100" s="165"/>
      <c r="NPK100" s="165"/>
      <c r="NPL100" s="165"/>
      <c r="NPM100" s="165"/>
      <c r="NPN100" s="165"/>
      <c r="NPO100" s="165"/>
      <c r="NPP100" s="165"/>
      <c r="NPQ100" s="165"/>
      <c r="NPR100" s="165"/>
      <c r="NPS100" s="165"/>
      <c r="NPT100" s="165"/>
      <c r="NPU100" s="165"/>
      <c r="NPV100" s="165"/>
      <c r="NPW100" s="165"/>
      <c r="NPX100" s="165"/>
      <c r="NPY100" s="165"/>
      <c r="NPZ100" s="165"/>
      <c r="NQA100" s="165"/>
      <c r="NQB100" s="165"/>
      <c r="NQC100" s="165"/>
      <c r="NQD100" s="165"/>
      <c r="NQE100" s="165"/>
      <c r="NQF100" s="165"/>
      <c r="NQG100" s="165"/>
      <c r="NQH100" s="165"/>
      <c r="NQI100" s="165"/>
      <c r="NQJ100" s="165"/>
      <c r="NQK100" s="165"/>
      <c r="NQL100" s="165"/>
      <c r="NQM100" s="165"/>
      <c r="NQN100" s="165"/>
      <c r="NQO100" s="165"/>
      <c r="NQP100" s="165"/>
      <c r="NQQ100" s="165"/>
      <c r="NQR100" s="165"/>
      <c r="NQS100" s="165"/>
      <c r="NQT100" s="165"/>
      <c r="NQU100" s="165"/>
      <c r="NQV100" s="165"/>
      <c r="NQW100" s="165"/>
      <c r="NQX100" s="165"/>
      <c r="NQY100" s="165"/>
      <c r="NQZ100" s="165"/>
      <c r="NRA100" s="165"/>
      <c r="NRB100" s="165"/>
      <c r="NRC100" s="165"/>
      <c r="NRD100" s="165"/>
      <c r="NRE100" s="165"/>
      <c r="NRF100" s="165"/>
      <c r="NRG100" s="165"/>
      <c r="NRH100" s="165"/>
      <c r="NRI100" s="165"/>
      <c r="NRJ100" s="165"/>
      <c r="NRK100" s="165"/>
      <c r="NRL100" s="165"/>
      <c r="NRM100" s="165"/>
      <c r="NRN100" s="165"/>
      <c r="NRO100" s="165"/>
      <c r="NRP100" s="165"/>
      <c r="NRQ100" s="165"/>
      <c r="NRR100" s="165"/>
      <c r="NRS100" s="165"/>
      <c r="NRT100" s="165"/>
      <c r="NRU100" s="165"/>
      <c r="NRV100" s="165"/>
      <c r="NRW100" s="165"/>
      <c r="NRX100" s="165"/>
      <c r="NRY100" s="165"/>
      <c r="NRZ100" s="165"/>
      <c r="NSA100" s="165"/>
      <c r="NSB100" s="165"/>
      <c r="NSC100" s="165"/>
      <c r="NSD100" s="165"/>
      <c r="NSE100" s="165"/>
      <c r="NSF100" s="165"/>
      <c r="NSG100" s="165"/>
      <c r="NSH100" s="165"/>
      <c r="NSI100" s="165"/>
      <c r="NSJ100" s="165"/>
      <c r="NSK100" s="165"/>
      <c r="NSL100" s="165"/>
      <c r="NSM100" s="165"/>
      <c r="NSN100" s="165"/>
      <c r="NSO100" s="165"/>
      <c r="NSP100" s="165"/>
      <c r="NSQ100" s="165"/>
      <c r="NSR100" s="165"/>
      <c r="NSS100" s="165"/>
      <c r="NST100" s="165"/>
      <c r="NSU100" s="165"/>
      <c r="NSV100" s="165"/>
      <c r="NSW100" s="165"/>
      <c r="NSX100" s="165"/>
      <c r="NSY100" s="165"/>
      <c r="NSZ100" s="165"/>
      <c r="NTA100" s="165"/>
      <c r="NTB100" s="165"/>
      <c r="NTC100" s="165"/>
      <c r="NTD100" s="165"/>
      <c r="NTE100" s="165"/>
      <c r="NTF100" s="165"/>
      <c r="NTG100" s="165"/>
      <c r="NTH100" s="165"/>
      <c r="NTI100" s="165"/>
      <c r="NTJ100" s="165"/>
      <c r="NTK100" s="165"/>
      <c r="NTL100" s="165"/>
      <c r="NTM100" s="165"/>
      <c r="NTN100" s="165"/>
      <c r="NTO100" s="165"/>
      <c r="NTP100" s="165"/>
      <c r="NTQ100" s="165"/>
      <c r="NTR100" s="165"/>
      <c r="NTS100" s="165"/>
      <c r="NTT100" s="165"/>
      <c r="NTU100" s="165"/>
      <c r="NTV100" s="165"/>
      <c r="NTW100" s="165"/>
      <c r="NTX100" s="165"/>
      <c r="NTY100" s="165"/>
      <c r="NTZ100" s="165"/>
      <c r="NUA100" s="165"/>
      <c r="NUB100" s="165"/>
      <c r="NUC100" s="165"/>
      <c r="NUD100" s="165"/>
      <c r="NUE100" s="165"/>
      <c r="NUF100" s="165"/>
      <c r="NUG100" s="165"/>
      <c r="NUH100" s="165"/>
      <c r="NUI100" s="165"/>
      <c r="NUJ100" s="165"/>
      <c r="NUK100" s="165"/>
      <c r="NUL100" s="165"/>
      <c r="NUM100" s="165"/>
      <c r="NUN100" s="165"/>
      <c r="NUO100" s="165"/>
      <c r="NUP100" s="165"/>
      <c r="NUQ100" s="165"/>
      <c r="NUR100" s="165"/>
      <c r="NUS100" s="165"/>
      <c r="NUT100" s="165"/>
      <c r="NUU100" s="165"/>
      <c r="NUV100" s="165"/>
      <c r="NUW100" s="165"/>
      <c r="NUX100" s="165"/>
      <c r="NUY100" s="165"/>
      <c r="NUZ100" s="165"/>
      <c r="NVA100" s="165"/>
      <c r="NVB100" s="165"/>
      <c r="NVC100" s="165"/>
      <c r="NVD100" s="165"/>
      <c r="NVE100" s="165"/>
      <c r="NVF100" s="165"/>
      <c r="NVG100" s="165"/>
      <c r="NVH100" s="165"/>
      <c r="NVI100" s="165"/>
      <c r="NVJ100" s="165"/>
      <c r="NVK100" s="165"/>
      <c r="NVL100" s="165"/>
      <c r="NVM100" s="165"/>
      <c r="NVN100" s="165"/>
      <c r="NVO100" s="165"/>
      <c r="NVP100" s="165"/>
      <c r="NVQ100" s="165"/>
      <c r="NVR100" s="165"/>
      <c r="NVS100" s="165"/>
      <c r="NVT100" s="165"/>
      <c r="NVU100" s="165"/>
      <c r="NVV100" s="165"/>
      <c r="NVW100" s="165"/>
      <c r="NVX100" s="165"/>
      <c r="NVY100" s="165"/>
      <c r="NVZ100" s="165"/>
      <c r="NWA100" s="165"/>
      <c r="NWB100" s="165"/>
      <c r="NWC100" s="165"/>
      <c r="NWD100" s="165"/>
      <c r="NWE100" s="165"/>
      <c r="NWF100" s="165"/>
      <c r="NWG100" s="165"/>
      <c r="NWH100" s="165"/>
      <c r="NWI100" s="165"/>
      <c r="NWJ100" s="165"/>
      <c r="NWK100" s="165"/>
      <c r="NWL100" s="165"/>
      <c r="NWM100" s="165"/>
      <c r="NWN100" s="165"/>
      <c r="NWO100" s="165"/>
      <c r="NWP100" s="165"/>
      <c r="NWQ100" s="165"/>
      <c r="NWR100" s="165"/>
      <c r="NWS100" s="165"/>
      <c r="NWT100" s="165"/>
      <c r="NWU100" s="165"/>
      <c r="NWV100" s="165"/>
      <c r="NWW100" s="165"/>
      <c r="NWX100" s="165"/>
      <c r="NWY100" s="165"/>
      <c r="NWZ100" s="165"/>
      <c r="NXA100" s="165"/>
      <c r="NXB100" s="165"/>
      <c r="NXC100" s="165"/>
      <c r="NXD100" s="165"/>
      <c r="NXE100" s="165"/>
      <c r="NXF100" s="165"/>
      <c r="NXG100" s="165"/>
      <c r="NXH100" s="165"/>
      <c r="NXI100" s="165"/>
      <c r="NXJ100" s="165"/>
      <c r="NXK100" s="165"/>
      <c r="NXL100" s="165"/>
      <c r="NXM100" s="165"/>
      <c r="NXN100" s="165"/>
      <c r="NXO100" s="165"/>
      <c r="NXP100" s="165"/>
      <c r="NXQ100" s="165"/>
      <c r="NXR100" s="165"/>
      <c r="NXS100" s="165"/>
      <c r="NXT100" s="165"/>
      <c r="NXU100" s="165"/>
      <c r="NXV100" s="165"/>
      <c r="NXW100" s="165"/>
      <c r="NXX100" s="165"/>
      <c r="NXY100" s="165"/>
      <c r="NXZ100" s="165"/>
      <c r="NYA100" s="165"/>
      <c r="NYB100" s="165"/>
      <c r="NYC100" s="165"/>
      <c r="NYD100" s="165"/>
      <c r="NYE100" s="165"/>
      <c r="NYF100" s="165"/>
      <c r="NYG100" s="165"/>
      <c r="NYH100" s="165"/>
      <c r="NYI100" s="165"/>
      <c r="NYJ100" s="165"/>
      <c r="NYK100" s="165"/>
      <c r="NYL100" s="165"/>
      <c r="NYM100" s="165"/>
      <c r="NYN100" s="165"/>
      <c r="NYO100" s="165"/>
      <c r="NYP100" s="165"/>
      <c r="NYQ100" s="165"/>
      <c r="NYR100" s="165"/>
      <c r="NYS100" s="165"/>
      <c r="NYT100" s="165"/>
      <c r="NYU100" s="165"/>
      <c r="NYV100" s="165"/>
      <c r="NYW100" s="165"/>
      <c r="NYX100" s="165"/>
      <c r="NYY100" s="165"/>
      <c r="NYZ100" s="165"/>
      <c r="NZA100" s="165"/>
      <c r="NZB100" s="165"/>
      <c r="NZC100" s="165"/>
      <c r="NZD100" s="165"/>
      <c r="NZE100" s="165"/>
      <c r="NZF100" s="165"/>
      <c r="NZG100" s="165"/>
      <c r="NZH100" s="165"/>
      <c r="NZI100" s="165"/>
      <c r="NZJ100" s="165"/>
      <c r="NZK100" s="165"/>
      <c r="NZL100" s="165"/>
      <c r="NZM100" s="165"/>
      <c r="NZN100" s="165"/>
      <c r="NZO100" s="165"/>
      <c r="NZP100" s="165"/>
      <c r="NZQ100" s="165"/>
      <c r="NZR100" s="165"/>
      <c r="NZS100" s="165"/>
      <c r="NZT100" s="165"/>
      <c r="NZU100" s="165"/>
      <c r="NZV100" s="165"/>
      <c r="NZW100" s="165"/>
      <c r="NZX100" s="165"/>
      <c r="NZY100" s="165"/>
      <c r="NZZ100" s="165"/>
      <c r="OAA100" s="165"/>
      <c r="OAB100" s="165"/>
      <c r="OAC100" s="165"/>
      <c r="OAD100" s="165"/>
      <c r="OAE100" s="165"/>
      <c r="OAF100" s="165"/>
      <c r="OAG100" s="165"/>
      <c r="OAH100" s="165"/>
      <c r="OAI100" s="165"/>
      <c r="OAJ100" s="165"/>
      <c r="OAK100" s="165"/>
      <c r="OAL100" s="165"/>
      <c r="OAM100" s="165"/>
      <c r="OAN100" s="165"/>
      <c r="OAO100" s="165"/>
      <c r="OAP100" s="165"/>
      <c r="OAQ100" s="165"/>
      <c r="OAR100" s="165"/>
      <c r="OAS100" s="165"/>
      <c r="OAT100" s="165"/>
      <c r="OAU100" s="165"/>
      <c r="OAV100" s="165"/>
      <c r="OAW100" s="165"/>
      <c r="OAX100" s="165"/>
      <c r="OAY100" s="165"/>
      <c r="OAZ100" s="165"/>
      <c r="OBA100" s="165"/>
      <c r="OBB100" s="165"/>
      <c r="OBC100" s="165"/>
      <c r="OBD100" s="165"/>
      <c r="OBE100" s="165"/>
      <c r="OBF100" s="165"/>
      <c r="OBG100" s="165"/>
      <c r="OBH100" s="165"/>
      <c r="OBI100" s="165"/>
      <c r="OBJ100" s="165"/>
      <c r="OBK100" s="165"/>
      <c r="OBL100" s="165"/>
      <c r="OBM100" s="165"/>
      <c r="OBN100" s="165"/>
      <c r="OBO100" s="165"/>
      <c r="OBP100" s="165"/>
      <c r="OBQ100" s="165"/>
      <c r="OBR100" s="165"/>
      <c r="OBS100" s="165"/>
      <c r="OBT100" s="165"/>
      <c r="OBU100" s="165"/>
      <c r="OBV100" s="165"/>
      <c r="OBW100" s="165"/>
      <c r="OBX100" s="165"/>
      <c r="OBY100" s="165"/>
      <c r="OBZ100" s="165"/>
      <c r="OCA100" s="165"/>
      <c r="OCB100" s="165"/>
      <c r="OCC100" s="165"/>
      <c r="OCD100" s="165"/>
      <c r="OCE100" s="165"/>
      <c r="OCF100" s="165"/>
      <c r="OCG100" s="165"/>
      <c r="OCH100" s="165"/>
      <c r="OCI100" s="165"/>
      <c r="OCJ100" s="165"/>
      <c r="OCK100" s="165"/>
      <c r="OCL100" s="165"/>
      <c r="OCM100" s="165"/>
      <c r="OCN100" s="165"/>
      <c r="OCO100" s="165"/>
      <c r="OCP100" s="165"/>
      <c r="OCQ100" s="165"/>
      <c r="OCR100" s="165"/>
      <c r="OCS100" s="165"/>
      <c r="OCT100" s="165"/>
      <c r="OCU100" s="165"/>
      <c r="OCV100" s="165"/>
      <c r="OCW100" s="165"/>
      <c r="OCX100" s="165"/>
      <c r="OCY100" s="165"/>
      <c r="OCZ100" s="165"/>
      <c r="ODA100" s="165"/>
      <c r="ODB100" s="165"/>
      <c r="ODC100" s="165"/>
      <c r="ODD100" s="165"/>
      <c r="ODE100" s="165"/>
      <c r="ODF100" s="165"/>
      <c r="ODG100" s="165"/>
      <c r="ODH100" s="165"/>
      <c r="ODI100" s="165"/>
      <c r="ODJ100" s="165"/>
      <c r="ODK100" s="165"/>
      <c r="ODL100" s="165"/>
      <c r="ODM100" s="165"/>
      <c r="ODN100" s="165"/>
      <c r="ODO100" s="165"/>
      <c r="ODP100" s="165"/>
      <c r="ODQ100" s="165"/>
      <c r="ODR100" s="165"/>
      <c r="ODS100" s="165"/>
      <c r="ODT100" s="165"/>
      <c r="ODU100" s="165"/>
      <c r="ODV100" s="165"/>
      <c r="ODW100" s="165"/>
      <c r="ODX100" s="165"/>
      <c r="ODY100" s="165"/>
      <c r="ODZ100" s="165"/>
      <c r="OEA100" s="165"/>
      <c r="OEB100" s="165"/>
      <c r="OEC100" s="165"/>
      <c r="OED100" s="165"/>
      <c r="OEE100" s="165"/>
      <c r="OEF100" s="165"/>
      <c r="OEG100" s="165"/>
      <c r="OEH100" s="165"/>
      <c r="OEI100" s="165"/>
      <c r="OEJ100" s="165"/>
      <c r="OEK100" s="165"/>
      <c r="OEL100" s="165"/>
      <c r="OEM100" s="165"/>
      <c r="OEN100" s="165"/>
      <c r="OEO100" s="165"/>
      <c r="OEP100" s="165"/>
      <c r="OEQ100" s="165"/>
      <c r="OER100" s="165"/>
      <c r="OES100" s="165"/>
      <c r="OET100" s="165"/>
      <c r="OEU100" s="165"/>
      <c r="OEV100" s="165"/>
      <c r="OEW100" s="165"/>
      <c r="OEX100" s="165"/>
      <c r="OEY100" s="165"/>
      <c r="OEZ100" s="165"/>
      <c r="OFA100" s="165"/>
      <c r="OFB100" s="165"/>
      <c r="OFC100" s="165"/>
      <c r="OFD100" s="165"/>
      <c r="OFE100" s="165"/>
      <c r="OFF100" s="165"/>
      <c r="OFG100" s="165"/>
      <c r="OFH100" s="165"/>
      <c r="OFI100" s="165"/>
      <c r="OFJ100" s="165"/>
      <c r="OFK100" s="165"/>
      <c r="OFL100" s="165"/>
      <c r="OFM100" s="165"/>
      <c r="OFN100" s="165"/>
      <c r="OFO100" s="165"/>
      <c r="OFP100" s="165"/>
      <c r="OFQ100" s="165"/>
      <c r="OFR100" s="165"/>
      <c r="OFS100" s="165"/>
      <c r="OFT100" s="165"/>
      <c r="OFU100" s="165"/>
      <c r="OFV100" s="165"/>
      <c r="OFW100" s="165"/>
      <c r="OFX100" s="165"/>
      <c r="OFY100" s="165"/>
      <c r="OFZ100" s="165"/>
      <c r="OGA100" s="165"/>
      <c r="OGB100" s="165"/>
      <c r="OGC100" s="165"/>
      <c r="OGD100" s="165"/>
      <c r="OGE100" s="165"/>
      <c r="OGF100" s="165"/>
      <c r="OGG100" s="165"/>
      <c r="OGH100" s="165"/>
      <c r="OGI100" s="165"/>
      <c r="OGJ100" s="165"/>
      <c r="OGK100" s="165"/>
      <c r="OGL100" s="165"/>
      <c r="OGM100" s="165"/>
      <c r="OGN100" s="165"/>
      <c r="OGO100" s="165"/>
      <c r="OGP100" s="165"/>
      <c r="OGQ100" s="165"/>
      <c r="OGR100" s="165"/>
      <c r="OGS100" s="165"/>
      <c r="OGT100" s="165"/>
      <c r="OGU100" s="165"/>
      <c r="OGV100" s="165"/>
      <c r="OGW100" s="165"/>
      <c r="OGX100" s="165"/>
      <c r="OGY100" s="165"/>
      <c r="OGZ100" s="165"/>
      <c r="OHA100" s="165"/>
      <c r="OHB100" s="165"/>
      <c r="OHC100" s="165"/>
      <c r="OHD100" s="165"/>
      <c r="OHE100" s="165"/>
      <c r="OHF100" s="165"/>
      <c r="OHG100" s="165"/>
      <c r="OHH100" s="165"/>
      <c r="OHI100" s="165"/>
      <c r="OHJ100" s="165"/>
      <c r="OHK100" s="165"/>
      <c r="OHL100" s="165"/>
      <c r="OHM100" s="165"/>
      <c r="OHN100" s="165"/>
      <c r="OHO100" s="165"/>
      <c r="OHP100" s="165"/>
      <c r="OHQ100" s="165"/>
      <c r="OHR100" s="165"/>
      <c r="OHS100" s="165"/>
      <c r="OHT100" s="165"/>
      <c r="OHU100" s="165"/>
      <c r="OHV100" s="165"/>
      <c r="OHW100" s="165"/>
      <c r="OHX100" s="165"/>
      <c r="OHY100" s="165"/>
      <c r="OHZ100" s="165"/>
      <c r="OIA100" s="165"/>
      <c r="OIB100" s="165"/>
      <c r="OIC100" s="165"/>
      <c r="OID100" s="165"/>
      <c r="OIE100" s="165"/>
      <c r="OIF100" s="165"/>
      <c r="OIG100" s="165"/>
      <c r="OIH100" s="165"/>
      <c r="OII100" s="165"/>
      <c r="OIJ100" s="165"/>
      <c r="OIK100" s="165"/>
      <c r="OIL100" s="165"/>
      <c r="OIM100" s="165"/>
      <c r="OIN100" s="165"/>
      <c r="OIO100" s="165"/>
      <c r="OIP100" s="165"/>
      <c r="OIQ100" s="165"/>
      <c r="OIR100" s="165"/>
      <c r="OIS100" s="165"/>
      <c r="OIT100" s="165"/>
      <c r="OIU100" s="165"/>
      <c r="OIV100" s="165"/>
      <c r="OIW100" s="165"/>
      <c r="OIX100" s="165"/>
      <c r="OIY100" s="165"/>
      <c r="OIZ100" s="165"/>
      <c r="OJA100" s="165"/>
      <c r="OJB100" s="165"/>
      <c r="OJC100" s="165"/>
      <c r="OJD100" s="165"/>
      <c r="OJE100" s="165"/>
      <c r="OJF100" s="165"/>
      <c r="OJG100" s="165"/>
      <c r="OJH100" s="165"/>
      <c r="OJI100" s="165"/>
      <c r="OJJ100" s="165"/>
      <c r="OJK100" s="165"/>
      <c r="OJL100" s="165"/>
      <c r="OJM100" s="165"/>
      <c r="OJN100" s="165"/>
      <c r="OJO100" s="165"/>
      <c r="OJP100" s="165"/>
      <c r="OJQ100" s="165"/>
      <c r="OJR100" s="165"/>
      <c r="OJS100" s="165"/>
      <c r="OJT100" s="165"/>
      <c r="OJU100" s="165"/>
      <c r="OJV100" s="165"/>
      <c r="OJW100" s="165"/>
      <c r="OJX100" s="165"/>
      <c r="OJY100" s="165"/>
      <c r="OJZ100" s="165"/>
      <c r="OKA100" s="165"/>
      <c r="OKB100" s="165"/>
      <c r="OKC100" s="165"/>
      <c r="OKD100" s="165"/>
      <c r="OKE100" s="165"/>
      <c r="OKF100" s="165"/>
      <c r="OKG100" s="165"/>
      <c r="OKH100" s="165"/>
      <c r="OKI100" s="165"/>
      <c r="OKJ100" s="165"/>
      <c r="OKK100" s="165"/>
      <c r="OKL100" s="165"/>
      <c r="OKM100" s="165"/>
      <c r="OKN100" s="165"/>
      <c r="OKO100" s="165"/>
      <c r="OKP100" s="165"/>
      <c r="OKQ100" s="165"/>
      <c r="OKR100" s="165"/>
      <c r="OKS100" s="165"/>
      <c r="OKT100" s="165"/>
      <c r="OKU100" s="165"/>
      <c r="OKV100" s="165"/>
      <c r="OKW100" s="165"/>
      <c r="OKX100" s="165"/>
      <c r="OKY100" s="165"/>
      <c r="OKZ100" s="165"/>
      <c r="OLA100" s="165"/>
      <c r="OLB100" s="165"/>
      <c r="OLC100" s="165"/>
      <c r="OLD100" s="165"/>
      <c r="OLE100" s="165"/>
      <c r="OLF100" s="165"/>
      <c r="OLG100" s="165"/>
      <c r="OLH100" s="165"/>
      <c r="OLI100" s="165"/>
      <c r="OLJ100" s="165"/>
      <c r="OLK100" s="165"/>
      <c r="OLL100" s="165"/>
      <c r="OLM100" s="165"/>
      <c r="OLN100" s="165"/>
      <c r="OLO100" s="165"/>
      <c r="OLP100" s="165"/>
      <c r="OLQ100" s="165"/>
      <c r="OLR100" s="165"/>
      <c r="OLS100" s="165"/>
      <c r="OLT100" s="165"/>
      <c r="OLU100" s="165"/>
      <c r="OLV100" s="165"/>
      <c r="OLW100" s="165"/>
      <c r="OLX100" s="165"/>
      <c r="OLY100" s="165"/>
      <c r="OLZ100" s="165"/>
      <c r="OMA100" s="165"/>
      <c r="OMB100" s="165"/>
      <c r="OMC100" s="165"/>
      <c r="OMD100" s="165"/>
      <c r="OME100" s="165"/>
      <c r="OMF100" s="165"/>
      <c r="OMG100" s="165"/>
      <c r="OMH100" s="165"/>
      <c r="OMI100" s="165"/>
      <c r="OMJ100" s="165"/>
      <c r="OMK100" s="165"/>
      <c r="OML100" s="165"/>
      <c r="OMM100" s="165"/>
      <c r="OMN100" s="165"/>
      <c r="OMO100" s="165"/>
      <c r="OMP100" s="165"/>
      <c r="OMQ100" s="165"/>
      <c r="OMR100" s="165"/>
      <c r="OMS100" s="165"/>
      <c r="OMT100" s="165"/>
      <c r="OMU100" s="165"/>
      <c r="OMV100" s="165"/>
      <c r="OMW100" s="165"/>
      <c r="OMX100" s="165"/>
      <c r="OMY100" s="165"/>
      <c r="OMZ100" s="165"/>
      <c r="ONA100" s="165"/>
      <c r="ONB100" s="165"/>
      <c r="ONC100" s="165"/>
      <c r="OND100" s="165"/>
      <c r="ONE100" s="165"/>
      <c r="ONF100" s="165"/>
      <c r="ONG100" s="165"/>
      <c r="ONH100" s="165"/>
      <c r="ONI100" s="165"/>
      <c r="ONJ100" s="165"/>
      <c r="ONK100" s="165"/>
      <c r="ONL100" s="165"/>
      <c r="ONM100" s="165"/>
      <c r="ONN100" s="165"/>
      <c r="ONO100" s="165"/>
      <c r="ONP100" s="165"/>
      <c r="ONQ100" s="165"/>
      <c r="ONR100" s="165"/>
      <c r="ONS100" s="165"/>
      <c r="ONT100" s="165"/>
      <c r="ONU100" s="165"/>
      <c r="ONV100" s="165"/>
      <c r="ONW100" s="165"/>
      <c r="ONX100" s="165"/>
      <c r="ONY100" s="165"/>
      <c r="ONZ100" s="165"/>
      <c r="OOA100" s="165"/>
      <c r="OOB100" s="165"/>
      <c r="OOC100" s="165"/>
      <c r="OOD100" s="165"/>
      <c r="OOE100" s="165"/>
      <c r="OOF100" s="165"/>
      <c r="OOG100" s="165"/>
      <c r="OOH100" s="165"/>
      <c r="OOI100" s="165"/>
      <c r="OOJ100" s="165"/>
      <c r="OOK100" s="165"/>
      <c r="OOL100" s="165"/>
      <c r="OOM100" s="165"/>
      <c r="OON100" s="165"/>
      <c r="OOO100" s="165"/>
      <c r="OOP100" s="165"/>
      <c r="OOQ100" s="165"/>
      <c r="OOR100" s="165"/>
      <c r="OOS100" s="165"/>
      <c r="OOT100" s="165"/>
      <c r="OOU100" s="165"/>
      <c r="OOV100" s="165"/>
      <c r="OOW100" s="165"/>
      <c r="OOX100" s="165"/>
      <c r="OOY100" s="165"/>
      <c r="OOZ100" s="165"/>
      <c r="OPA100" s="165"/>
      <c r="OPB100" s="165"/>
      <c r="OPC100" s="165"/>
      <c r="OPD100" s="165"/>
      <c r="OPE100" s="165"/>
      <c r="OPF100" s="165"/>
      <c r="OPG100" s="165"/>
      <c r="OPH100" s="165"/>
      <c r="OPI100" s="165"/>
      <c r="OPJ100" s="165"/>
      <c r="OPK100" s="165"/>
      <c r="OPL100" s="165"/>
      <c r="OPM100" s="165"/>
      <c r="OPN100" s="165"/>
      <c r="OPO100" s="165"/>
      <c r="OPP100" s="165"/>
      <c r="OPQ100" s="165"/>
      <c r="OPR100" s="165"/>
      <c r="OPS100" s="165"/>
      <c r="OPT100" s="165"/>
      <c r="OPU100" s="165"/>
      <c r="OPV100" s="165"/>
      <c r="OPW100" s="165"/>
      <c r="OPX100" s="165"/>
      <c r="OPY100" s="165"/>
      <c r="OPZ100" s="165"/>
      <c r="OQA100" s="165"/>
      <c r="OQB100" s="165"/>
      <c r="OQC100" s="165"/>
      <c r="OQD100" s="165"/>
      <c r="OQE100" s="165"/>
      <c r="OQF100" s="165"/>
      <c r="OQG100" s="165"/>
      <c r="OQH100" s="165"/>
      <c r="OQI100" s="165"/>
      <c r="OQJ100" s="165"/>
      <c r="OQK100" s="165"/>
      <c r="OQL100" s="165"/>
      <c r="OQM100" s="165"/>
      <c r="OQN100" s="165"/>
      <c r="OQO100" s="165"/>
      <c r="OQP100" s="165"/>
      <c r="OQQ100" s="165"/>
      <c r="OQR100" s="165"/>
      <c r="OQS100" s="165"/>
      <c r="OQT100" s="165"/>
      <c r="OQU100" s="165"/>
      <c r="OQV100" s="165"/>
      <c r="OQW100" s="165"/>
      <c r="OQX100" s="165"/>
      <c r="OQY100" s="165"/>
      <c r="OQZ100" s="165"/>
      <c r="ORA100" s="165"/>
      <c r="ORB100" s="165"/>
      <c r="ORC100" s="165"/>
      <c r="ORD100" s="165"/>
      <c r="ORE100" s="165"/>
      <c r="ORF100" s="165"/>
      <c r="ORG100" s="165"/>
      <c r="ORH100" s="165"/>
      <c r="ORI100" s="165"/>
      <c r="ORJ100" s="165"/>
      <c r="ORK100" s="165"/>
      <c r="ORL100" s="165"/>
      <c r="ORM100" s="165"/>
      <c r="ORN100" s="165"/>
      <c r="ORO100" s="165"/>
      <c r="ORP100" s="165"/>
      <c r="ORQ100" s="165"/>
      <c r="ORR100" s="165"/>
      <c r="ORS100" s="165"/>
      <c r="ORT100" s="165"/>
      <c r="ORU100" s="165"/>
      <c r="ORV100" s="165"/>
      <c r="ORW100" s="165"/>
      <c r="ORX100" s="165"/>
      <c r="ORY100" s="165"/>
      <c r="ORZ100" s="165"/>
      <c r="OSA100" s="165"/>
      <c r="OSB100" s="165"/>
      <c r="OSC100" s="165"/>
      <c r="OSD100" s="165"/>
      <c r="OSE100" s="165"/>
      <c r="OSF100" s="165"/>
      <c r="OSG100" s="165"/>
      <c r="OSH100" s="165"/>
      <c r="OSI100" s="165"/>
      <c r="OSJ100" s="165"/>
      <c r="OSK100" s="165"/>
      <c r="OSL100" s="165"/>
      <c r="OSM100" s="165"/>
      <c r="OSN100" s="165"/>
      <c r="OSO100" s="165"/>
      <c r="OSP100" s="165"/>
      <c r="OSQ100" s="165"/>
      <c r="OSR100" s="165"/>
      <c r="OSS100" s="165"/>
      <c r="OST100" s="165"/>
      <c r="OSU100" s="165"/>
      <c r="OSV100" s="165"/>
      <c r="OSW100" s="165"/>
      <c r="OSX100" s="165"/>
      <c r="OSY100" s="165"/>
      <c r="OSZ100" s="165"/>
      <c r="OTA100" s="165"/>
      <c r="OTB100" s="165"/>
      <c r="OTC100" s="165"/>
      <c r="OTD100" s="165"/>
      <c r="OTE100" s="165"/>
      <c r="OTF100" s="165"/>
      <c r="OTG100" s="165"/>
      <c r="OTH100" s="165"/>
      <c r="OTI100" s="165"/>
      <c r="OTJ100" s="165"/>
      <c r="OTK100" s="165"/>
      <c r="OTL100" s="165"/>
      <c r="OTM100" s="165"/>
      <c r="OTN100" s="165"/>
      <c r="OTO100" s="165"/>
      <c r="OTP100" s="165"/>
      <c r="OTQ100" s="165"/>
      <c r="OTR100" s="165"/>
      <c r="OTS100" s="165"/>
      <c r="OTT100" s="165"/>
      <c r="OTU100" s="165"/>
      <c r="OTV100" s="165"/>
      <c r="OTW100" s="165"/>
      <c r="OTX100" s="165"/>
      <c r="OTY100" s="165"/>
      <c r="OTZ100" s="165"/>
      <c r="OUA100" s="165"/>
      <c r="OUB100" s="165"/>
      <c r="OUC100" s="165"/>
      <c r="OUD100" s="165"/>
      <c r="OUE100" s="165"/>
      <c r="OUF100" s="165"/>
      <c r="OUG100" s="165"/>
      <c r="OUH100" s="165"/>
      <c r="OUI100" s="165"/>
      <c r="OUJ100" s="165"/>
      <c r="OUK100" s="165"/>
      <c r="OUL100" s="165"/>
      <c r="OUM100" s="165"/>
      <c r="OUN100" s="165"/>
      <c r="OUO100" s="165"/>
      <c r="OUP100" s="165"/>
      <c r="OUQ100" s="165"/>
      <c r="OUR100" s="165"/>
      <c r="OUS100" s="165"/>
      <c r="OUT100" s="165"/>
      <c r="OUU100" s="165"/>
      <c r="OUV100" s="165"/>
      <c r="OUW100" s="165"/>
      <c r="OUX100" s="165"/>
      <c r="OUY100" s="165"/>
      <c r="OUZ100" s="165"/>
      <c r="OVA100" s="165"/>
      <c r="OVB100" s="165"/>
      <c r="OVC100" s="165"/>
      <c r="OVD100" s="165"/>
      <c r="OVE100" s="165"/>
      <c r="OVF100" s="165"/>
      <c r="OVG100" s="165"/>
      <c r="OVH100" s="165"/>
      <c r="OVI100" s="165"/>
      <c r="OVJ100" s="165"/>
      <c r="OVK100" s="165"/>
      <c r="OVL100" s="165"/>
      <c r="OVM100" s="165"/>
      <c r="OVN100" s="165"/>
      <c r="OVO100" s="165"/>
      <c r="OVP100" s="165"/>
      <c r="OVQ100" s="165"/>
      <c r="OVR100" s="165"/>
      <c r="OVS100" s="165"/>
      <c r="OVT100" s="165"/>
      <c r="OVU100" s="165"/>
      <c r="OVV100" s="165"/>
      <c r="OVW100" s="165"/>
      <c r="OVX100" s="165"/>
      <c r="OVY100" s="165"/>
      <c r="OVZ100" s="165"/>
      <c r="OWA100" s="165"/>
      <c r="OWB100" s="165"/>
      <c r="OWC100" s="165"/>
      <c r="OWD100" s="165"/>
      <c r="OWE100" s="165"/>
      <c r="OWF100" s="165"/>
      <c r="OWG100" s="165"/>
      <c r="OWH100" s="165"/>
      <c r="OWI100" s="165"/>
      <c r="OWJ100" s="165"/>
      <c r="OWK100" s="165"/>
      <c r="OWL100" s="165"/>
      <c r="OWM100" s="165"/>
      <c r="OWN100" s="165"/>
      <c r="OWO100" s="165"/>
      <c r="OWP100" s="165"/>
      <c r="OWQ100" s="165"/>
      <c r="OWR100" s="165"/>
      <c r="OWS100" s="165"/>
      <c r="OWT100" s="165"/>
      <c r="OWU100" s="165"/>
      <c r="OWV100" s="165"/>
      <c r="OWW100" s="165"/>
      <c r="OWX100" s="165"/>
      <c r="OWY100" s="165"/>
      <c r="OWZ100" s="165"/>
      <c r="OXA100" s="165"/>
      <c r="OXB100" s="165"/>
      <c r="OXC100" s="165"/>
      <c r="OXD100" s="165"/>
      <c r="OXE100" s="165"/>
      <c r="OXF100" s="165"/>
      <c r="OXG100" s="165"/>
      <c r="OXH100" s="165"/>
      <c r="OXI100" s="165"/>
      <c r="OXJ100" s="165"/>
      <c r="OXK100" s="165"/>
      <c r="OXL100" s="165"/>
      <c r="OXM100" s="165"/>
      <c r="OXN100" s="165"/>
      <c r="OXO100" s="165"/>
      <c r="OXP100" s="165"/>
      <c r="OXQ100" s="165"/>
      <c r="OXR100" s="165"/>
      <c r="OXS100" s="165"/>
      <c r="OXT100" s="165"/>
      <c r="OXU100" s="165"/>
      <c r="OXV100" s="165"/>
      <c r="OXW100" s="165"/>
      <c r="OXX100" s="165"/>
      <c r="OXY100" s="165"/>
      <c r="OXZ100" s="165"/>
      <c r="OYA100" s="165"/>
      <c r="OYB100" s="165"/>
      <c r="OYC100" s="165"/>
      <c r="OYD100" s="165"/>
      <c r="OYE100" s="165"/>
      <c r="OYF100" s="165"/>
      <c r="OYG100" s="165"/>
      <c r="OYH100" s="165"/>
      <c r="OYI100" s="165"/>
      <c r="OYJ100" s="165"/>
      <c r="OYK100" s="165"/>
      <c r="OYL100" s="165"/>
      <c r="OYM100" s="165"/>
      <c r="OYN100" s="165"/>
      <c r="OYO100" s="165"/>
      <c r="OYP100" s="165"/>
      <c r="OYQ100" s="165"/>
      <c r="OYR100" s="165"/>
      <c r="OYS100" s="165"/>
      <c r="OYT100" s="165"/>
      <c r="OYU100" s="165"/>
      <c r="OYV100" s="165"/>
      <c r="OYW100" s="165"/>
      <c r="OYX100" s="165"/>
      <c r="OYY100" s="165"/>
      <c r="OYZ100" s="165"/>
      <c r="OZA100" s="165"/>
      <c r="OZB100" s="165"/>
      <c r="OZC100" s="165"/>
      <c r="OZD100" s="165"/>
      <c r="OZE100" s="165"/>
      <c r="OZF100" s="165"/>
      <c r="OZG100" s="165"/>
      <c r="OZH100" s="165"/>
      <c r="OZI100" s="165"/>
      <c r="OZJ100" s="165"/>
      <c r="OZK100" s="165"/>
      <c r="OZL100" s="165"/>
      <c r="OZM100" s="165"/>
      <c r="OZN100" s="165"/>
      <c r="OZO100" s="165"/>
      <c r="OZP100" s="165"/>
      <c r="OZQ100" s="165"/>
      <c r="OZR100" s="165"/>
      <c r="OZS100" s="165"/>
      <c r="OZT100" s="165"/>
      <c r="OZU100" s="165"/>
      <c r="OZV100" s="165"/>
      <c r="OZW100" s="165"/>
      <c r="OZX100" s="165"/>
      <c r="OZY100" s="165"/>
      <c r="OZZ100" s="165"/>
      <c r="PAA100" s="165"/>
      <c r="PAB100" s="165"/>
      <c r="PAC100" s="165"/>
      <c r="PAD100" s="165"/>
      <c r="PAE100" s="165"/>
      <c r="PAF100" s="165"/>
      <c r="PAG100" s="165"/>
      <c r="PAH100" s="165"/>
      <c r="PAI100" s="165"/>
      <c r="PAJ100" s="165"/>
      <c r="PAK100" s="165"/>
      <c r="PAL100" s="165"/>
      <c r="PAM100" s="165"/>
      <c r="PAN100" s="165"/>
      <c r="PAO100" s="165"/>
      <c r="PAP100" s="165"/>
      <c r="PAQ100" s="165"/>
      <c r="PAR100" s="165"/>
      <c r="PAS100" s="165"/>
      <c r="PAT100" s="165"/>
      <c r="PAU100" s="165"/>
      <c r="PAV100" s="165"/>
      <c r="PAW100" s="165"/>
      <c r="PAX100" s="165"/>
      <c r="PAY100" s="165"/>
      <c r="PAZ100" s="165"/>
      <c r="PBA100" s="165"/>
      <c r="PBB100" s="165"/>
      <c r="PBC100" s="165"/>
      <c r="PBD100" s="165"/>
      <c r="PBE100" s="165"/>
      <c r="PBF100" s="165"/>
      <c r="PBG100" s="165"/>
      <c r="PBH100" s="165"/>
      <c r="PBI100" s="165"/>
      <c r="PBJ100" s="165"/>
      <c r="PBK100" s="165"/>
      <c r="PBL100" s="165"/>
      <c r="PBM100" s="165"/>
      <c r="PBN100" s="165"/>
      <c r="PBO100" s="165"/>
      <c r="PBP100" s="165"/>
      <c r="PBQ100" s="165"/>
      <c r="PBR100" s="165"/>
      <c r="PBS100" s="165"/>
      <c r="PBT100" s="165"/>
      <c r="PBU100" s="165"/>
      <c r="PBV100" s="165"/>
      <c r="PBW100" s="165"/>
      <c r="PBX100" s="165"/>
      <c r="PBY100" s="165"/>
      <c r="PBZ100" s="165"/>
      <c r="PCA100" s="165"/>
      <c r="PCB100" s="165"/>
      <c r="PCC100" s="165"/>
      <c r="PCD100" s="165"/>
      <c r="PCE100" s="165"/>
      <c r="PCF100" s="165"/>
      <c r="PCG100" s="165"/>
      <c r="PCH100" s="165"/>
      <c r="PCI100" s="165"/>
      <c r="PCJ100" s="165"/>
      <c r="PCK100" s="165"/>
      <c r="PCL100" s="165"/>
      <c r="PCM100" s="165"/>
      <c r="PCN100" s="165"/>
      <c r="PCO100" s="165"/>
      <c r="PCP100" s="165"/>
      <c r="PCQ100" s="165"/>
      <c r="PCR100" s="165"/>
      <c r="PCS100" s="165"/>
      <c r="PCT100" s="165"/>
      <c r="PCU100" s="165"/>
      <c r="PCV100" s="165"/>
      <c r="PCW100" s="165"/>
      <c r="PCX100" s="165"/>
      <c r="PCY100" s="165"/>
      <c r="PCZ100" s="165"/>
      <c r="PDA100" s="165"/>
      <c r="PDB100" s="165"/>
      <c r="PDC100" s="165"/>
      <c r="PDD100" s="165"/>
      <c r="PDE100" s="165"/>
      <c r="PDF100" s="165"/>
      <c r="PDG100" s="165"/>
      <c r="PDH100" s="165"/>
      <c r="PDI100" s="165"/>
      <c r="PDJ100" s="165"/>
      <c r="PDK100" s="165"/>
      <c r="PDL100" s="165"/>
      <c r="PDM100" s="165"/>
      <c r="PDN100" s="165"/>
      <c r="PDO100" s="165"/>
      <c r="PDP100" s="165"/>
      <c r="PDQ100" s="165"/>
      <c r="PDR100" s="165"/>
      <c r="PDS100" s="165"/>
      <c r="PDT100" s="165"/>
      <c r="PDU100" s="165"/>
      <c r="PDV100" s="165"/>
      <c r="PDW100" s="165"/>
      <c r="PDX100" s="165"/>
      <c r="PDY100" s="165"/>
      <c r="PDZ100" s="165"/>
      <c r="PEA100" s="165"/>
      <c r="PEB100" s="165"/>
      <c r="PEC100" s="165"/>
      <c r="PED100" s="165"/>
      <c r="PEE100" s="165"/>
      <c r="PEF100" s="165"/>
      <c r="PEG100" s="165"/>
      <c r="PEH100" s="165"/>
      <c r="PEI100" s="165"/>
      <c r="PEJ100" s="165"/>
      <c r="PEK100" s="165"/>
      <c r="PEL100" s="165"/>
      <c r="PEM100" s="165"/>
      <c r="PEN100" s="165"/>
      <c r="PEO100" s="165"/>
      <c r="PEP100" s="165"/>
      <c r="PEQ100" s="165"/>
      <c r="PER100" s="165"/>
      <c r="PES100" s="165"/>
      <c r="PET100" s="165"/>
      <c r="PEU100" s="165"/>
      <c r="PEV100" s="165"/>
      <c r="PEW100" s="165"/>
      <c r="PEX100" s="165"/>
      <c r="PEY100" s="165"/>
      <c r="PEZ100" s="165"/>
      <c r="PFA100" s="165"/>
      <c r="PFB100" s="165"/>
      <c r="PFC100" s="165"/>
      <c r="PFD100" s="165"/>
      <c r="PFE100" s="165"/>
      <c r="PFF100" s="165"/>
      <c r="PFG100" s="165"/>
      <c r="PFH100" s="165"/>
      <c r="PFI100" s="165"/>
      <c r="PFJ100" s="165"/>
      <c r="PFK100" s="165"/>
      <c r="PFL100" s="165"/>
      <c r="PFM100" s="165"/>
      <c r="PFN100" s="165"/>
      <c r="PFO100" s="165"/>
      <c r="PFP100" s="165"/>
      <c r="PFQ100" s="165"/>
      <c r="PFR100" s="165"/>
      <c r="PFS100" s="165"/>
      <c r="PFT100" s="165"/>
      <c r="PFU100" s="165"/>
      <c r="PFV100" s="165"/>
      <c r="PFW100" s="165"/>
      <c r="PFX100" s="165"/>
      <c r="PFY100" s="165"/>
      <c r="PFZ100" s="165"/>
      <c r="PGA100" s="165"/>
      <c r="PGB100" s="165"/>
      <c r="PGC100" s="165"/>
      <c r="PGD100" s="165"/>
      <c r="PGE100" s="165"/>
      <c r="PGF100" s="165"/>
      <c r="PGG100" s="165"/>
      <c r="PGH100" s="165"/>
      <c r="PGI100" s="165"/>
      <c r="PGJ100" s="165"/>
      <c r="PGK100" s="165"/>
      <c r="PGL100" s="165"/>
      <c r="PGM100" s="165"/>
      <c r="PGN100" s="165"/>
      <c r="PGO100" s="165"/>
      <c r="PGP100" s="165"/>
      <c r="PGQ100" s="165"/>
      <c r="PGR100" s="165"/>
      <c r="PGS100" s="165"/>
      <c r="PGT100" s="165"/>
      <c r="PGU100" s="165"/>
      <c r="PGV100" s="165"/>
      <c r="PGW100" s="165"/>
      <c r="PGX100" s="165"/>
      <c r="PGY100" s="165"/>
      <c r="PGZ100" s="165"/>
      <c r="PHA100" s="165"/>
      <c r="PHB100" s="165"/>
      <c r="PHC100" s="165"/>
      <c r="PHD100" s="165"/>
      <c r="PHE100" s="165"/>
      <c r="PHF100" s="165"/>
      <c r="PHG100" s="165"/>
      <c r="PHH100" s="165"/>
      <c r="PHI100" s="165"/>
      <c r="PHJ100" s="165"/>
      <c r="PHK100" s="165"/>
      <c r="PHL100" s="165"/>
      <c r="PHM100" s="165"/>
      <c r="PHN100" s="165"/>
      <c r="PHO100" s="165"/>
      <c r="PHP100" s="165"/>
      <c r="PHQ100" s="165"/>
      <c r="PHR100" s="165"/>
      <c r="PHS100" s="165"/>
      <c r="PHT100" s="165"/>
      <c r="PHU100" s="165"/>
      <c r="PHV100" s="165"/>
      <c r="PHW100" s="165"/>
      <c r="PHX100" s="165"/>
      <c r="PHY100" s="165"/>
      <c r="PHZ100" s="165"/>
      <c r="PIA100" s="165"/>
      <c r="PIB100" s="165"/>
      <c r="PIC100" s="165"/>
      <c r="PID100" s="165"/>
      <c r="PIE100" s="165"/>
      <c r="PIF100" s="165"/>
      <c r="PIG100" s="165"/>
      <c r="PIH100" s="165"/>
      <c r="PII100" s="165"/>
      <c r="PIJ100" s="165"/>
      <c r="PIK100" s="165"/>
      <c r="PIL100" s="165"/>
      <c r="PIM100" s="165"/>
      <c r="PIN100" s="165"/>
      <c r="PIO100" s="165"/>
      <c r="PIP100" s="165"/>
      <c r="PIQ100" s="165"/>
      <c r="PIR100" s="165"/>
      <c r="PIS100" s="165"/>
      <c r="PIT100" s="165"/>
      <c r="PIU100" s="165"/>
      <c r="PIV100" s="165"/>
      <c r="PIW100" s="165"/>
      <c r="PIX100" s="165"/>
      <c r="PIY100" s="165"/>
      <c r="PIZ100" s="165"/>
      <c r="PJA100" s="165"/>
      <c r="PJB100" s="165"/>
      <c r="PJC100" s="165"/>
      <c r="PJD100" s="165"/>
      <c r="PJE100" s="165"/>
      <c r="PJF100" s="165"/>
      <c r="PJG100" s="165"/>
      <c r="PJH100" s="165"/>
      <c r="PJI100" s="165"/>
      <c r="PJJ100" s="165"/>
      <c r="PJK100" s="165"/>
      <c r="PJL100" s="165"/>
      <c r="PJM100" s="165"/>
      <c r="PJN100" s="165"/>
      <c r="PJO100" s="165"/>
      <c r="PJP100" s="165"/>
      <c r="PJQ100" s="165"/>
      <c r="PJR100" s="165"/>
      <c r="PJS100" s="165"/>
      <c r="PJT100" s="165"/>
      <c r="PJU100" s="165"/>
      <c r="PJV100" s="165"/>
      <c r="PJW100" s="165"/>
      <c r="PJX100" s="165"/>
      <c r="PJY100" s="165"/>
      <c r="PJZ100" s="165"/>
      <c r="PKA100" s="165"/>
      <c r="PKB100" s="165"/>
      <c r="PKC100" s="165"/>
      <c r="PKD100" s="165"/>
      <c r="PKE100" s="165"/>
      <c r="PKF100" s="165"/>
      <c r="PKG100" s="165"/>
      <c r="PKH100" s="165"/>
      <c r="PKI100" s="165"/>
      <c r="PKJ100" s="165"/>
      <c r="PKK100" s="165"/>
      <c r="PKL100" s="165"/>
      <c r="PKM100" s="165"/>
      <c r="PKN100" s="165"/>
      <c r="PKO100" s="165"/>
      <c r="PKP100" s="165"/>
      <c r="PKQ100" s="165"/>
      <c r="PKR100" s="165"/>
      <c r="PKS100" s="165"/>
      <c r="PKT100" s="165"/>
      <c r="PKU100" s="165"/>
      <c r="PKV100" s="165"/>
      <c r="PKW100" s="165"/>
      <c r="PKX100" s="165"/>
      <c r="PKY100" s="165"/>
      <c r="PKZ100" s="165"/>
      <c r="PLA100" s="165"/>
      <c r="PLB100" s="165"/>
      <c r="PLC100" s="165"/>
      <c r="PLD100" s="165"/>
      <c r="PLE100" s="165"/>
      <c r="PLF100" s="165"/>
      <c r="PLG100" s="165"/>
      <c r="PLH100" s="165"/>
      <c r="PLI100" s="165"/>
      <c r="PLJ100" s="165"/>
      <c r="PLK100" s="165"/>
      <c r="PLL100" s="165"/>
      <c r="PLM100" s="165"/>
      <c r="PLN100" s="165"/>
      <c r="PLO100" s="165"/>
      <c r="PLP100" s="165"/>
      <c r="PLQ100" s="165"/>
      <c r="PLR100" s="165"/>
      <c r="PLS100" s="165"/>
      <c r="PLT100" s="165"/>
      <c r="PLU100" s="165"/>
      <c r="PLV100" s="165"/>
      <c r="PLW100" s="165"/>
      <c r="PLX100" s="165"/>
      <c r="PLY100" s="165"/>
      <c r="PLZ100" s="165"/>
      <c r="PMA100" s="165"/>
      <c r="PMB100" s="165"/>
      <c r="PMC100" s="165"/>
      <c r="PMD100" s="165"/>
      <c r="PME100" s="165"/>
      <c r="PMF100" s="165"/>
      <c r="PMG100" s="165"/>
      <c r="PMH100" s="165"/>
      <c r="PMI100" s="165"/>
      <c r="PMJ100" s="165"/>
      <c r="PMK100" s="165"/>
      <c r="PML100" s="165"/>
      <c r="PMM100" s="165"/>
      <c r="PMN100" s="165"/>
      <c r="PMO100" s="165"/>
      <c r="PMP100" s="165"/>
      <c r="PMQ100" s="165"/>
      <c r="PMR100" s="165"/>
      <c r="PMS100" s="165"/>
      <c r="PMT100" s="165"/>
      <c r="PMU100" s="165"/>
      <c r="PMV100" s="165"/>
      <c r="PMW100" s="165"/>
      <c r="PMX100" s="165"/>
      <c r="PMY100" s="165"/>
      <c r="PMZ100" s="165"/>
      <c r="PNA100" s="165"/>
      <c r="PNB100" s="165"/>
      <c r="PNC100" s="165"/>
      <c r="PND100" s="165"/>
      <c r="PNE100" s="165"/>
      <c r="PNF100" s="165"/>
      <c r="PNG100" s="165"/>
      <c r="PNH100" s="165"/>
      <c r="PNI100" s="165"/>
      <c r="PNJ100" s="165"/>
      <c r="PNK100" s="165"/>
      <c r="PNL100" s="165"/>
      <c r="PNM100" s="165"/>
      <c r="PNN100" s="165"/>
      <c r="PNO100" s="165"/>
      <c r="PNP100" s="165"/>
      <c r="PNQ100" s="165"/>
      <c r="PNR100" s="165"/>
      <c r="PNS100" s="165"/>
      <c r="PNT100" s="165"/>
      <c r="PNU100" s="165"/>
      <c r="PNV100" s="165"/>
      <c r="PNW100" s="165"/>
      <c r="PNX100" s="165"/>
      <c r="PNY100" s="165"/>
      <c r="PNZ100" s="165"/>
      <c r="POA100" s="165"/>
      <c r="POB100" s="165"/>
      <c r="POC100" s="165"/>
      <c r="POD100" s="165"/>
      <c r="POE100" s="165"/>
      <c r="POF100" s="165"/>
      <c r="POG100" s="165"/>
      <c r="POH100" s="165"/>
      <c r="POI100" s="165"/>
      <c r="POJ100" s="165"/>
      <c r="POK100" s="165"/>
      <c r="POL100" s="165"/>
      <c r="POM100" s="165"/>
      <c r="PON100" s="165"/>
      <c r="POO100" s="165"/>
      <c r="POP100" s="165"/>
      <c r="POQ100" s="165"/>
      <c r="POR100" s="165"/>
      <c r="POS100" s="165"/>
      <c r="POT100" s="165"/>
      <c r="POU100" s="165"/>
      <c r="POV100" s="165"/>
      <c r="POW100" s="165"/>
      <c r="POX100" s="165"/>
      <c r="POY100" s="165"/>
      <c r="POZ100" s="165"/>
      <c r="PPA100" s="165"/>
      <c r="PPB100" s="165"/>
      <c r="PPC100" s="165"/>
      <c r="PPD100" s="165"/>
      <c r="PPE100" s="165"/>
      <c r="PPF100" s="165"/>
      <c r="PPG100" s="165"/>
      <c r="PPH100" s="165"/>
      <c r="PPI100" s="165"/>
      <c r="PPJ100" s="165"/>
      <c r="PPK100" s="165"/>
      <c r="PPL100" s="165"/>
      <c r="PPM100" s="165"/>
      <c r="PPN100" s="165"/>
      <c r="PPO100" s="165"/>
      <c r="PPP100" s="165"/>
      <c r="PPQ100" s="165"/>
      <c r="PPR100" s="165"/>
      <c r="PPS100" s="165"/>
      <c r="PPT100" s="165"/>
      <c r="PPU100" s="165"/>
      <c r="PPV100" s="165"/>
      <c r="PPW100" s="165"/>
      <c r="PPX100" s="165"/>
      <c r="PPY100" s="165"/>
      <c r="PPZ100" s="165"/>
      <c r="PQA100" s="165"/>
      <c r="PQB100" s="165"/>
      <c r="PQC100" s="165"/>
      <c r="PQD100" s="165"/>
      <c r="PQE100" s="165"/>
      <c r="PQF100" s="165"/>
      <c r="PQG100" s="165"/>
      <c r="PQH100" s="165"/>
      <c r="PQI100" s="165"/>
      <c r="PQJ100" s="165"/>
      <c r="PQK100" s="165"/>
      <c r="PQL100" s="165"/>
      <c r="PQM100" s="165"/>
      <c r="PQN100" s="165"/>
      <c r="PQO100" s="165"/>
      <c r="PQP100" s="165"/>
      <c r="PQQ100" s="165"/>
      <c r="PQR100" s="165"/>
      <c r="PQS100" s="165"/>
      <c r="PQT100" s="165"/>
      <c r="PQU100" s="165"/>
      <c r="PQV100" s="165"/>
      <c r="PQW100" s="165"/>
      <c r="PQX100" s="165"/>
      <c r="PQY100" s="165"/>
      <c r="PQZ100" s="165"/>
      <c r="PRA100" s="165"/>
      <c r="PRB100" s="165"/>
      <c r="PRC100" s="165"/>
      <c r="PRD100" s="165"/>
      <c r="PRE100" s="165"/>
      <c r="PRF100" s="165"/>
      <c r="PRG100" s="165"/>
      <c r="PRH100" s="165"/>
      <c r="PRI100" s="165"/>
      <c r="PRJ100" s="165"/>
      <c r="PRK100" s="165"/>
      <c r="PRL100" s="165"/>
      <c r="PRM100" s="165"/>
      <c r="PRN100" s="165"/>
      <c r="PRO100" s="165"/>
      <c r="PRP100" s="165"/>
      <c r="PRQ100" s="165"/>
      <c r="PRR100" s="165"/>
      <c r="PRS100" s="165"/>
      <c r="PRT100" s="165"/>
      <c r="PRU100" s="165"/>
      <c r="PRV100" s="165"/>
      <c r="PRW100" s="165"/>
      <c r="PRX100" s="165"/>
      <c r="PRY100" s="165"/>
      <c r="PRZ100" s="165"/>
      <c r="PSA100" s="165"/>
      <c r="PSB100" s="165"/>
      <c r="PSC100" s="165"/>
      <c r="PSD100" s="165"/>
      <c r="PSE100" s="165"/>
      <c r="PSF100" s="165"/>
      <c r="PSG100" s="165"/>
      <c r="PSH100" s="165"/>
      <c r="PSI100" s="165"/>
      <c r="PSJ100" s="165"/>
      <c r="PSK100" s="165"/>
      <c r="PSL100" s="165"/>
      <c r="PSM100" s="165"/>
      <c r="PSN100" s="165"/>
      <c r="PSO100" s="165"/>
      <c r="PSP100" s="165"/>
      <c r="PSQ100" s="165"/>
      <c r="PSR100" s="165"/>
      <c r="PSS100" s="165"/>
      <c r="PST100" s="165"/>
      <c r="PSU100" s="165"/>
      <c r="PSV100" s="165"/>
      <c r="PSW100" s="165"/>
      <c r="PSX100" s="165"/>
      <c r="PSY100" s="165"/>
      <c r="PSZ100" s="165"/>
      <c r="PTA100" s="165"/>
      <c r="PTB100" s="165"/>
      <c r="PTC100" s="165"/>
      <c r="PTD100" s="165"/>
      <c r="PTE100" s="165"/>
      <c r="PTF100" s="165"/>
      <c r="PTG100" s="165"/>
      <c r="PTH100" s="165"/>
      <c r="PTI100" s="165"/>
      <c r="PTJ100" s="165"/>
      <c r="PTK100" s="165"/>
      <c r="PTL100" s="165"/>
      <c r="PTM100" s="165"/>
      <c r="PTN100" s="165"/>
      <c r="PTO100" s="165"/>
      <c r="PTP100" s="165"/>
      <c r="PTQ100" s="165"/>
      <c r="PTR100" s="165"/>
      <c r="PTS100" s="165"/>
      <c r="PTT100" s="165"/>
      <c r="PTU100" s="165"/>
      <c r="PTV100" s="165"/>
      <c r="PTW100" s="165"/>
      <c r="PTX100" s="165"/>
      <c r="PTY100" s="165"/>
      <c r="PTZ100" s="165"/>
      <c r="PUA100" s="165"/>
      <c r="PUB100" s="165"/>
      <c r="PUC100" s="165"/>
      <c r="PUD100" s="165"/>
      <c r="PUE100" s="165"/>
      <c r="PUF100" s="165"/>
      <c r="PUG100" s="165"/>
      <c r="PUH100" s="165"/>
      <c r="PUI100" s="165"/>
      <c r="PUJ100" s="165"/>
      <c r="PUK100" s="165"/>
      <c r="PUL100" s="165"/>
      <c r="PUM100" s="165"/>
      <c r="PUN100" s="165"/>
      <c r="PUO100" s="165"/>
      <c r="PUP100" s="165"/>
      <c r="PUQ100" s="165"/>
      <c r="PUR100" s="165"/>
      <c r="PUS100" s="165"/>
      <c r="PUT100" s="165"/>
      <c r="PUU100" s="165"/>
      <c r="PUV100" s="165"/>
      <c r="PUW100" s="165"/>
      <c r="PUX100" s="165"/>
      <c r="PUY100" s="165"/>
      <c r="PUZ100" s="165"/>
      <c r="PVA100" s="165"/>
      <c r="PVB100" s="165"/>
      <c r="PVC100" s="165"/>
      <c r="PVD100" s="165"/>
      <c r="PVE100" s="165"/>
      <c r="PVF100" s="165"/>
      <c r="PVG100" s="165"/>
      <c r="PVH100" s="165"/>
      <c r="PVI100" s="165"/>
      <c r="PVJ100" s="165"/>
      <c r="PVK100" s="165"/>
      <c r="PVL100" s="165"/>
      <c r="PVM100" s="165"/>
      <c r="PVN100" s="165"/>
      <c r="PVO100" s="165"/>
      <c r="PVP100" s="165"/>
      <c r="PVQ100" s="165"/>
      <c r="PVR100" s="165"/>
      <c r="PVS100" s="165"/>
      <c r="PVT100" s="165"/>
      <c r="PVU100" s="165"/>
      <c r="PVV100" s="165"/>
      <c r="PVW100" s="165"/>
      <c r="PVX100" s="165"/>
      <c r="PVY100" s="165"/>
      <c r="PVZ100" s="165"/>
      <c r="PWA100" s="165"/>
      <c r="PWB100" s="165"/>
      <c r="PWC100" s="165"/>
      <c r="PWD100" s="165"/>
      <c r="PWE100" s="165"/>
      <c r="PWF100" s="165"/>
      <c r="PWG100" s="165"/>
      <c r="PWH100" s="165"/>
      <c r="PWI100" s="165"/>
      <c r="PWJ100" s="165"/>
      <c r="PWK100" s="165"/>
      <c r="PWL100" s="165"/>
      <c r="PWM100" s="165"/>
      <c r="PWN100" s="165"/>
      <c r="PWO100" s="165"/>
      <c r="PWP100" s="165"/>
      <c r="PWQ100" s="165"/>
      <c r="PWR100" s="165"/>
      <c r="PWS100" s="165"/>
      <c r="PWT100" s="165"/>
      <c r="PWU100" s="165"/>
      <c r="PWV100" s="165"/>
      <c r="PWW100" s="165"/>
      <c r="PWX100" s="165"/>
      <c r="PWY100" s="165"/>
      <c r="PWZ100" s="165"/>
      <c r="PXA100" s="165"/>
      <c r="PXB100" s="165"/>
      <c r="PXC100" s="165"/>
      <c r="PXD100" s="165"/>
      <c r="PXE100" s="165"/>
      <c r="PXF100" s="165"/>
      <c r="PXG100" s="165"/>
      <c r="PXH100" s="165"/>
      <c r="PXI100" s="165"/>
      <c r="PXJ100" s="165"/>
      <c r="PXK100" s="165"/>
      <c r="PXL100" s="165"/>
      <c r="PXM100" s="165"/>
      <c r="PXN100" s="165"/>
      <c r="PXO100" s="165"/>
      <c r="PXP100" s="165"/>
      <c r="PXQ100" s="165"/>
      <c r="PXR100" s="165"/>
      <c r="PXS100" s="165"/>
      <c r="PXT100" s="165"/>
      <c r="PXU100" s="165"/>
      <c r="PXV100" s="165"/>
      <c r="PXW100" s="165"/>
      <c r="PXX100" s="165"/>
      <c r="PXY100" s="165"/>
      <c r="PXZ100" s="165"/>
      <c r="PYA100" s="165"/>
      <c r="PYB100" s="165"/>
      <c r="PYC100" s="165"/>
      <c r="PYD100" s="165"/>
      <c r="PYE100" s="165"/>
      <c r="PYF100" s="165"/>
      <c r="PYG100" s="165"/>
      <c r="PYH100" s="165"/>
      <c r="PYI100" s="165"/>
      <c r="PYJ100" s="165"/>
      <c r="PYK100" s="165"/>
      <c r="PYL100" s="165"/>
      <c r="PYM100" s="165"/>
      <c r="PYN100" s="165"/>
      <c r="PYO100" s="165"/>
      <c r="PYP100" s="165"/>
      <c r="PYQ100" s="165"/>
      <c r="PYR100" s="165"/>
      <c r="PYS100" s="165"/>
      <c r="PYT100" s="165"/>
      <c r="PYU100" s="165"/>
      <c r="PYV100" s="165"/>
      <c r="PYW100" s="165"/>
      <c r="PYX100" s="165"/>
      <c r="PYY100" s="165"/>
      <c r="PYZ100" s="165"/>
      <c r="PZA100" s="165"/>
      <c r="PZB100" s="165"/>
      <c r="PZC100" s="165"/>
      <c r="PZD100" s="165"/>
      <c r="PZE100" s="165"/>
      <c r="PZF100" s="165"/>
      <c r="PZG100" s="165"/>
      <c r="PZH100" s="165"/>
      <c r="PZI100" s="165"/>
      <c r="PZJ100" s="165"/>
      <c r="PZK100" s="165"/>
      <c r="PZL100" s="165"/>
      <c r="PZM100" s="165"/>
      <c r="PZN100" s="165"/>
      <c r="PZO100" s="165"/>
      <c r="PZP100" s="165"/>
      <c r="PZQ100" s="165"/>
      <c r="PZR100" s="165"/>
      <c r="PZS100" s="165"/>
      <c r="PZT100" s="165"/>
      <c r="PZU100" s="165"/>
      <c r="PZV100" s="165"/>
      <c r="PZW100" s="165"/>
      <c r="PZX100" s="165"/>
      <c r="PZY100" s="165"/>
      <c r="PZZ100" s="165"/>
      <c r="QAA100" s="165"/>
      <c r="QAB100" s="165"/>
      <c r="QAC100" s="165"/>
      <c r="QAD100" s="165"/>
      <c r="QAE100" s="165"/>
      <c r="QAF100" s="165"/>
      <c r="QAG100" s="165"/>
      <c r="QAH100" s="165"/>
      <c r="QAI100" s="165"/>
      <c r="QAJ100" s="165"/>
      <c r="QAK100" s="165"/>
      <c r="QAL100" s="165"/>
      <c r="QAM100" s="165"/>
      <c r="QAN100" s="165"/>
      <c r="QAO100" s="165"/>
      <c r="QAP100" s="165"/>
      <c r="QAQ100" s="165"/>
      <c r="QAR100" s="165"/>
      <c r="QAS100" s="165"/>
      <c r="QAT100" s="165"/>
      <c r="QAU100" s="165"/>
      <c r="QAV100" s="165"/>
      <c r="QAW100" s="165"/>
      <c r="QAX100" s="165"/>
      <c r="QAY100" s="165"/>
      <c r="QAZ100" s="165"/>
      <c r="QBA100" s="165"/>
      <c r="QBB100" s="165"/>
      <c r="QBC100" s="165"/>
      <c r="QBD100" s="165"/>
      <c r="QBE100" s="165"/>
      <c r="QBF100" s="165"/>
      <c r="QBG100" s="165"/>
      <c r="QBH100" s="165"/>
      <c r="QBI100" s="165"/>
      <c r="QBJ100" s="165"/>
      <c r="QBK100" s="165"/>
      <c r="QBL100" s="165"/>
      <c r="QBM100" s="165"/>
      <c r="QBN100" s="165"/>
      <c r="QBO100" s="165"/>
      <c r="QBP100" s="165"/>
      <c r="QBQ100" s="165"/>
      <c r="QBR100" s="165"/>
      <c r="QBS100" s="165"/>
      <c r="QBT100" s="165"/>
      <c r="QBU100" s="165"/>
      <c r="QBV100" s="165"/>
      <c r="QBW100" s="165"/>
      <c r="QBX100" s="165"/>
      <c r="QBY100" s="165"/>
      <c r="QBZ100" s="165"/>
      <c r="QCA100" s="165"/>
      <c r="QCB100" s="165"/>
      <c r="QCC100" s="165"/>
      <c r="QCD100" s="165"/>
      <c r="QCE100" s="165"/>
      <c r="QCF100" s="165"/>
      <c r="QCG100" s="165"/>
      <c r="QCH100" s="165"/>
      <c r="QCI100" s="165"/>
      <c r="QCJ100" s="165"/>
      <c r="QCK100" s="165"/>
      <c r="QCL100" s="165"/>
      <c r="QCM100" s="165"/>
      <c r="QCN100" s="165"/>
      <c r="QCO100" s="165"/>
      <c r="QCP100" s="165"/>
      <c r="QCQ100" s="165"/>
      <c r="QCR100" s="165"/>
      <c r="QCS100" s="165"/>
      <c r="QCT100" s="165"/>
      <c r="QCU100" s="165"/>
      <c r="QCV100" s="165"/>
      <c r="QCW100" s="165"/>
      <c r="QCX100" s="165"/>
      <c r="QCY100" s="165"/>
      <c r="QCZ100" s="165"/>
      <c r="QDA100" s="165"/>
      <c r="QDB100" s="165"/>
      <c r="QDC100" s="165"/>
      <c r="QDD100" s="165"/>
      <c r="QDE100" s="165"/>
      <c r="QDF100" s="165"/>
      <c r="QDG100" s="165"/>
      <c r="QDH100" s="165"/>
      <c r="QDI100" s="165"/>
      <c r="QDJ100" s="165"/>
      <c r="QDK100" s="165"/>
      <c r="QDL100" s="165"/>
      <c r="QDM100" s="165"/>
      <c r="QDN100" s="165"/>
      <c r="QDO100" s="165"/>
      <c r="QDP100" s="165"/>
      <c r="QDQ100" s="165"/>
      <c r="QDR100" s="165"/>
      <c r="QDS100" s="165"/>
      <c r="QDT100" s="165"/>
      <c r="QDU100" s="165"/>
      <c r="QDV100" s="165"/>
      <c r="QDW100" s="165"/>
      <c r="QDX100" s="165"/>
      <c r="QDY100" s="165"/>
      <c r="QDZ100" s="165"/>
      <c r="QEA100" s="165"/>
      <c r="QEB100" s="165"/>
      <c r="QEC100" s="165"/>
      <c r="QED100" s="165"/>
      <c r="QEE100" s="165"/>
      <c r="QEF100" s="165"/>
      <c r="QEG100" s="165"/>
      <c r="QEH100" s="165"/>
      <c r="QEI100" s="165"/>
      <c r="QEJ100" s="165"/>
      <c r="QEK100" s="165"/>
      <c r="QEL100" s="165"/>
      <c r="QEM100" s="165"/>
      <c r="QEN100" s="165"/>
      <c r="QEO100" s="165"/>
      <c r="QEP100" s="165"/>
      <c r="QEQ100" s="165"/>
      <c r="QER100" s="165"/>
      <c r="QES100" s="165"/>
      <c r="QET100" s="165"/>
      <c r="QEU100" s="165"/>
      <c r="QEV100" s="165"/>
      <c r="QEW100" s="165"/>
      <c r="QEX100" s="165"/>
      <c r="QEY100" s="165"/>
      <c r="QEZ100" s="165"/>
      <c r="QFA100" s="165"/>
      <c r="QFB100" s="165"/>
      <c r="QFC100" s="165"/>
      <c r="QFD100" s="165"/>
      <c r="QFE100" s="165"/>
      <c r="QFF100" s="165"/>
      <c r="QFG100" s="165"/>
      <c r="QFH100" s="165"/>
      <c r="QFI100" s="165"/>
      <c r="QFJ100" s="165"/>
      <c r="QFK100" s="165"/>
      <c r="QFL100" s="165"/>
      <c r="QFM100" s="165"/>
      <c r="QFN100" s="165"/>
      <c r="QFO100" s="165"/>
      <c r="QFP100" s="165"/>
      <c r="QFQ100" s="165"/>
      <c r="QFR100" s="165"/>
      <c r="QFS100" s="165"/>
      <c r="QFT100" s="165"/>
      <c r="QFU100" s="165"/>
      <c r="QFV100" s="165"/>
      <c r="QFW100" s="165"/>
      <c r="QFX100" s="165"/>
      <c r="QFY100" s="165"/>
      <c r="QFZ100" s="165"/>
      <c r="QGA100" s="165"/>
      <c r="QGB100" s="165"/>
      <c r="QGC100" s="165"/>
      <c r="QGD100" s="165"/>
      <c r="QGE100" s="165"/>
      <c r="QGF100" s="165"/>
      <c r="QGG100" s="165"/>
      <c r="QGH100" s="165"/>
      <c r="QGI100" s="165"/>
      <c r="QGJ100" s="165"/>
      <c r="QGK100" s="165"/>
      <c r="QGL100" s="165"/>
      <c r="QGM100" s="165"/>
      <c r="QGN100" s="165"/>
      <c r="QGO100" s="165"/>
      <c r="QGP100" s="165"/>
      <c r="QGQ100" s="165"/>
      <c r="QGR100" s="165"/>
      <c r="QGS100" s="165"/>
      <c r="QGT100" s="165"/>
      <c r="QGU100" s="165"/>
      <c r="QGV100" s="165"/>
      <c r="QGW100" s="165"/>
      <c r="QGX100" s="165"/>
      <c r="QGY100" s="165"/>
      <c r="QGZ100" s="165"/>
      <c r="QHA100" s="165"/>
      <c r="QHB100" s="165"/>
      <c r="QHC100" s="165"/>
      <c r="QHD100" s="165"/>
      <c r="QHE100" s="165"/>
      <c r="QHF100" s="165"/>
      <c r="QHG100" s="165"/>
      <c r="QHH100" s="165"/>
      <c r="QHI100" s="165"/>
      <c r="QHJ100" s="165"/>
      <c r="QHK100" s="165"/>
      <c r="QHL100" s="165"/>
      <c r="QHM100" s="165"/>
      <c r="QHN100" s="165"/>
      <c r="QHO100" s="165"/>
      <c r="QHP100" s="165"/>
      <c r="QHQ100" s="165"/>
      <c r="QHR100" s="165"/>
      <c r="QHS100" s="165"/>
      <c r="QHT100" s="165"/>
      <c r="QHU100" s="165"/>
      <c r="QHV100" s="165"/>
      <c r="QHW100" s="165"/>
      <c r="QHX100" s="165"/>
      <c r="QHY100" s="165"/>
      <c r="QHZ100" s="165"/>
      <c r="QIA100" s="165"/>
      <c r="QIB100" s="165"/>
      <c r="QIC100" s="165"/>
      <c r="QID100" s="165"/>
      <c r="QIE100" s="165"/>
      <c r="QIF100" s="165"/>
      <c r="QIG100" s="165"/>
      <c r="QIH100" s="165"/>
      <c r="QII100" s="165"/>
      <c r="QIJ100" s="165"/>
      <c r="QIK100" s="165"/>
      <c r="QIL100" s="165"/>
      <c r="QIM100" s="165"/>
      <c r="QIN100" s="165"/>
      <c r="QIO100" s="165"/>
      <c r="QIP100" s="165"/>
      <c r="QIQ100" s="165"/>
      <c r="QIR100" s="165"/>
      <c r="QIS100" s="165"/>
      <c r="QIT100" s="165"/>
      <c r="QIU100" s="165"/>
      <c r="QIV100" s="165"/>
      <c r="QIW100" s="165"/>
      <c r="QIX100" s="165"/>
      <c r="QIY100" s="165"/>
      <c r="QIZ100" s="165"/>
      <c r="QJA100" s="165"/>
      <c r="QJB100" s="165"/>
      <c r="QJC100" s="165"/>
      <c r="QJD100" s="165"/>
      <c r="QJE100" s="165"/>
      <c r="QJF100" s="165"/>
      <c r="QJG100" s="165"/>
      <c r="QJH100" s="165"/>
      <c r="QJI100" s="165"/>
      <c r="QJJ100" s="165"/>
      <c r="QJK100" s="165"/>
      <c r="QJL100" s="165"/>
      <c r="QJM100" s="165"/>
      <c r="QJN100" s="165"/>
      <c r="QJO100" s="165"/>
      <c r="QJP100" s="165"/>
      <c r="QJQ100" s="165"/>
      <c r="QJR100" s="165"/>
      <c r="QJS100" s="165"/>
      <c r="QJT100" s="165"/>
      <c r="QJU100" s="165"/>
      <c r="QJV100" s="165"/>
      <c r="QJW100" s="165"/>
      <c r="QJX100" s="165"/>
      <c r="QJY100" s="165"/>
      <c r="QJZ100" s="165"/>
      <c r="QKA100" s="165"/>
      <c r="QKB100" s="165"/>
      <c r="QKC100" s="165"/>
      <c r="QKD100" s="165"/>
      <c r="QKE100" s="165"/>
      <c r="QKF100" s="165"/>
      <c r="QKG100" s="165"/>
      <c r="QKH100" s="165"/>
      <c r="QKI100" s="165"/>
      <c r="QKJ100" s="165"/>
      <c r="QKK100" s="165"/>
      <c r="QKL100" s="165"/>
      <c r="QKM100" s="165"/>
      <c r="QKN100" s="165"/>
      <c r="QKO100" s="165"/>
      <c r="QKP100" s="165"/>
      <c r="QKQ100" s="165"/>
      <c r="QKR100" s="165"/>
      <c r="QKS100" s="165"/>
      <c r="QKT100" s="165"/>
      <c r="QKU100" s="165"/>
      <c r="QKV100" s="165"/>
      <c r="QKW100" s="165"/>
      <c r="QKX100" s="165"/>
      <c r="QKY100" s="165"/>
      <c r="QKZ100" s="165"/>
      <c r="QLA100" s="165"/>
      <c r="QLB100" s="165"/>
      <c r="QLC100" s="165"/>
      <c r="QLD100" s="165"/>
      <c r="QLE100" s="165"/>
      <c r="QLF100" s="165"/>
      <c r="QLG100" s="165"/>
      <c r="QLH100" s="165"/>
      <c r="QLI100" s="165"/>
      <c r="QLJ100" s="165"/>
      <c r="QLK100" s="165"/>
      <c r="QLL100" s="165"/>
      <c r="QLM100" s="165"/>
      <c r="QLN100" s="165"/>
      <c r="QLO100" s="165"/>
      <c r="QLP100" s="165"/>
      <c r="QLQ100" s="165"/>
      <c r="QLR100" s="165"/>
      <c r="QLS100" s="165"/>
      <c r="QLT100" s="165"/>
      <c r="QLU100" s="165"/>
      <c r="QLV100" s="165"/>
      <c r="QLW100" s="165"/>
      <c r="QLX100" s="165"/>
      <c r="QLY100" s="165"/>
      <c r="QLZ100" s="165"/>
      <c r="QMA100" s="165"/>
      <c r="QMB100" s="165"/>
      <c r="QMC100" s="165"/>
      <c r="QMD100" s="165"/>
      <c r="QME100" s="165"/>
      <c r="QMF100" s="165"/>
      <c r="QMG100" s="165"/>
      <c r="QMH100" s="165"/>
      <c r="QMI100" s="165"/>
      <c r="QMJ100" s="165"/>
      <c r="QMK100" s="165"/>
      <c r="QML100" s="165"/>
      <c r="QMM100" s="165"/>
      <c r="QMN100" s="165"/>
      <c r="QMO100" s="165"/>
      <c r="QMP100" s="165"/>
      <c r="QMQ100" s="165"/>
      <c r="QMR100" s="165"/>
      <c r="QMS100" s="165"/>
      <c r="QMT100" s="165"/>
      <c r="QMU100" s="165"/>
      <c r="QMV100" s="165"/>
      <c r="QMW100" s="165"/>
      <c r="QMX100" s="165"/>
      <c r="QMY100" s="165"/>
      <c r="QMZ100" s="165"/>
      <c r="QNA100" s="165"/>
      <c r="QNB100" s="165"/>
      <c r="QNC100" s="165"/>
      <c r="QND100" s="165"/>
      <c r="QNE100" s="165"/>
      <c r="QNF100" s="165"/>
      <c r="QNG100" s="165"/>
      <c r="QNH100" s="165"/>
      <c r="QNI100" s="165"/>
      <c r="QNJ100" s="165"/>
      <c r="QNK100" s="165"/>
      <c r="QNL100" s="165"/>
      <c r="QNM100" s="165"/>
      <c r="QNN100" s="165"/>
      <c r="QNO100" s="165"/>
      <c r="QNP100" s="165"/>
      <c r="QNQ100" s="165"/>
      <c r="QNR100" s="165"/>
      <c r="QNS100" s="165"/>
      <c r="QNT100" s="165"/>
      <c r="QNU100" s="165"/>
      <c r="QNV100" s="165"/>
      <c r="QNW100" s="165"/>
      <c r="QNX100" s="165"/>
      <c r="QNY100" s="165"/>
      <c r="QNZ100" s="165"/>
      <c r="QOA100" s="165"/>
      <c r="QOB100" s="165"/>
      <c r="QOC100" s="165"/>
      <c r="QOD100" s="165"/>
      <c r="QOE100" s="165"/>
      <c r="QOF100" s="165"/>
      <c r="QOG100" s="165"/>
      <c r="QOH100" s="165"/>
      <c r="QOI100" s="165"/>
      <c r="QOJ100" s="165"/>
      <c r="QOK100" s="165"/>
      <c r="QOL100" s="165"/>
      <c r="QOM100" s="165"/>
      <c r="QON100" s="165"/>
      <c r="QOO100" s="165"/>
      <c r="QOP100" s="165"/>
      <c r="QOQ100" s="165"/>
      <c r="QOR100" s="165"/>
      <c r="QOS100" s="165"/>
      <c r="QOT100" s="165"/>
      <c r="QOU100" s="165"/>
      <c r="QOV100" s="165"/>
      <c r="QOW100" s="165"/>
      <c r="QOX100" s="165"/>
      <c r="QOY100" s="165"/>
      <c r="QOZ100" s="165"/>
      <c r="QPA100" s="165"/>
      <c r="QPB100" s="165"/>
      <c r="QPC100" s="165"/>
      <c r="QPD100" s="165"/>
      <c r="QPE100" s="165"/>
      <c r="QPF100" s="165"/>
      <c r="QPG100" s="165"/>
      <c r="QPH100" s="165"/>
      <c r="QPI100" s="165"/>
      <c r="QPJ100" s="165"/>
      <c r="QPK100" s="165"/>
      <c r="QPL100" s="165"/>
      <c r="QPM100" s="165"/>
      <c r="QPN100" s="165"/>
      <c r="QPO100" s="165"/>
      <c r="QPP100" s="165"/>
      <c r="QPQ100" s="165"/>
      <c r="QPR100" s="165"/>
      <c r="QPS100" s="165"/>
      <c r="QPT100" s="165"/>
      <c r="QPU100" s="165"/>
      <c r="QPV100" s="165"/>
      <c r="QPW100" s="165"/>
      <c r="QPX100" s="165"/>
      <c r="QPY100" s="165"/>
      <c r="QPZ100" s="165"/>
      <c r="QQA100" s="165"/>
      <c r="QQB100" s="165"/>
      <c r="QQC100" s="165"/>
      <c r="QQD100" s="165"/>
      <c r="QQE100" s="165"/>
      <c r="QQF100" s="165"/>
      <c r="QQG100" s="165"/>
      <c r="QQH100" s="165"/>
      <c r="QQI100" s="165"/>
      <c r="QQJ100" s="165"/>
      <c r="QQK100" s="165"/>
      <c r="QQL100" s="165"/>
      <c r="QQM100" s="165"/>
      <c r="QQN100" s="165"/>
      <c r="QQO100" s="165"/>
      <c r="QQP100" s="165"/>
      <c r="QQQ100" s="165"/>
      <c r="QQR100" s="165"/>
      <c r="QQS100" s="165"/>
      <c r="QQT100" s="165"/>
      <c r="QQU100" s="165"/>
      <c r="QQV100" s="165"/>
      <c r="QQW100" s="165"/>
      <c r="QQX100" s="165"/>
      <c r="QQY100" s="165"/>
      <c r="QQZ100" s="165"/>
      <c r="QRA100" s="165"/>
      <c r="QRB100" s="165"/>
      <c r="QRC100" s="165"/>
      <c r="QRD100" s="165"/>
      <c r="QRE100" s="165"/>
      <c r="QRF100" s="165"/>
      <c r="QRG100" s="165"/>
      <c r="QRH100" s="165"/>
      <c r="QRI100" s="165"/>
      <c r="QRJ100" s="165"/>
      <c r="QRK100" s="165"/>
      <c r="QRL100" s="165"/>
      <c r="QRM100" s="165"/>
      <c r="QRN100" s="165"/>
      <c r="QRO100" s="165"/>
      <c r="QRP100" s="165"/>
      <c r="QRQ100" s="165"/>
      <c r="QRR100" s="165"/>
      <c r="QRS100" s="165"/>
      <c r="QRT100" s="165"/>
      <c r="QRU100" s="165"/>
      <c r="QRV100" s="165"/>
      <c r="QRW100" s="165"/>
      <c r="QRX100" s="165"/>
      <c r="QRY100" s="165"/>
      <c r="QRZ100" s="165"/>
      <c r="QSA100" s="165"/>
      <c r="QSB100" s="165"/>
      <c r="QSC100" s="165"/>
      <c r="QSD100" s="165"/>
      <c r="QSE100" s="165"/>
      <c r="QSF100" s="165"/>
      <c r="QSG100" s="165"/>
      <c r="QSH100" s="165"/>
      <c r="QSI100" s="165"/>
      <c r="QSJ100" s="165"/>
      <c r="QSK100" s="165"/>
      <c r="QSL100" s="165"/>
      <c r="QSM100" s="165"/>
      <c r="QSN100" s="165"/>
      <c r="QSO100" s="165"/>
      <c r="QSP100" s="165"/>
      <c r="QSQ100" s="165"/>
      <c r="QSR100" s="165"/>
      <c r="QSS100" s="165"/>
      <c r="QST100" s="165"/>
      <c r="QSU100" s="165"/>
      <c r="QSV100" s="165"/>
      <c r="QSW100" s="165"/>
      <c r="QSX100" s="165"/>
      <c r="QSY100" s="165"/>
      <c r="QSZ100" s="165"/>
      <c r="QTA100" s="165"/>
      <c r="QTB100" s="165"/>
      <c r="QTC100" s="165"/>
      <c r="QTD100" s="165"/>
      <c r="QTE100" s="165"/>
      <c r="QTF100" s="165"/>
      <c r="QTG100" s="165"/>
      <c r="QTH100" s="165"/>
      <c r="QTI100" s="165"/>
      <c r="QTJ100" s="165"/>
      <c r="QTK100" s="165"/>
      <c r="QTL100" s="165"/>
      <c r="QTM100" s="165"/>
      <c r="QTN100" s="165"/>
      <c r="QTO100" s="165"/>
      <c r="QTP100" s="165"/>
      <c r="QTQ100" s="165"/>
      <c r="QTR100" s="165"/>
      <c r="QTS100" s="165"/>
      <c r="QTT100" s="165"/>
      <c r="QTU100" s="165"/>
      <c r="QTV100" s="165"/>
      <c r="QTW100" s="165"/>
      <c r="QTX100" s="165"/>
      <c r="QTY100" s="165"/>
      <c r="QTZ100" s="165"/>
      <c r="QUA100" s="165"/>
      <c r="QUB100" s="165"/>
      <c r="QUC100" s="165"/>
      <c r="QUD100" s="165"/>
      <c r="QUE100" s="165"/>
      <c r="QUF100" s="165"/>
      <c r="QUG100" s="165"/>
      <c r="QUH100" s="165"/>
      <c r="QUI100" s="165"/>
      <c r="QUJ100" s="165"/>
      <c r="QUK100" s="165"/>
      <c r="QUL100" s="165"/>
      <c r="QUM100" s="165"/>
      <c r="QUN100" s="165"/>
      <c r="QUO100" s="165"/>
      <c r="QUP100" s="165"/>
      <c r="QUQ100" s="165"/>
      <c r="QUR100" s="165"/>
      <c r="QUS100" s="165"/>
      <c r="QUT100" s="165"/>
      <c r="QUU100" s="165"/>
      <c r="QUV100" s="165"/>
      <c r="QUW100" s="165"/>
      <c r="QUX100" s="165"/>
      <c r="QUY100" s="165"/>
      <c r="QUZ100" s="165"/>
      <c r="QVA100" s="165"/>
      <c r="QVB100" s="165"/>
      <c r="QVC100" s="165"/>
      <c r="QVD100" s="165"/>
      <c r="QVE100" s="165"/>
      <c r="QVF100" s="165"/>
      <c r="QVG100" s="165"/>
      <c r="QVH100" s="165"/>
      <c r="QVI100" s="165"/>
      <c r="QVJ100" s="165"/>
      <c r="QVK100" s="165"/>
      <c r="QVL100" s="165"/>
      <c r="QVM100" s="165"/>
      <c r="QVN100" s="165"/>
      <c r="QVO100" s="165"/>
      <c r="QVP100" s="165"/>
      <c r="QVQ100" s="165"/>
      <c r="QVR100" s="165"/>
      <c r="QVS100" s="165"/>
      <c r="QVT100" s="165"/>
      <c r="QVU100" s="165"/>
      <c r="QVV100" s="165"/>
      <c r="QVW100" s="165"/>
      <c r="QVX100" s="165"/>
      <c r="QVY100" s="165"/>
      <c r="QVZ100" s="165"/>
      <c r="QWA100" s="165"/>
      <c r="QWB100" s="165"/>
      <c r="QWC100" s="165"/>
      <c r="QWD100" s="165"/>
      <c r="QWE100" s="165"/>
      <c r="QWF100" s="165"/>
      <c r="QWG100" s="165"/>
      <c r="QWH100" s="165"/>
      <c r="QWI100" s="165"/>
      <c r="QWJ100" s="165"/>
      <c r="QWK100" s="165"/>
      <c r="QWL100" s="165"/>
      <c r="QWM100" s="165"/>
      <c r="QWN100" s="165"/>
      <c r="QWO100" s="165"/>
      <c r="QWP100" s="165"/>
      <c r="QWQ100" s="165"/>
      <c r="QWR100" s="165"/>
      <c r="QWS100" s="165"/>
      <c r="QWT100" s="165"/>
      <c r="QWU100" s="165"/>
      <c r="QWV100" s="165"/>
      <c r="QWW100" s="165"/>
      <c r="QWX100" s="165"/>
      <c r="QWY100" s="165"/>
      <c r="QWZ100" s="165"/>
      <c r="QXA100" s="165"/>
      <c r="QXB100" s="165"/>
      <c r="QXC100" s="165"/>
      <c r="QXD100" s="165"/>
      <c r="QXE100" s="165"/>
      <c r="QXF100" s="165"/>
      <c r="QXG100" s="165"/>
      <c r="QXH100" s="165"/>
      <c r="QXI100" s="165"/>
      <c r="QXJ100" s="165"/>
      <c r="QXK100" s="165"/>
      <c r="QXL100" s="165"/>
      <c r="QXM100" s="165"/>
      <c r="QXN100" s="165"/>
      <c r="QXO100" s="165"/>
      <c r="QXP100" s="165"/>
      <c r="QXQ100" s="165"/>
      <c r="QXR100" s="165"/>
      <c r="QXS100" s="165"/>
      <c r="QXT100" s="165"/>
      <c r="QXU100" s="165"/>
      <c r="QXV100" s="165"/>
      <c r="QXW100" s="165"/>
      <c r="QXX100" s="165"/>
      <c r="QXY100" s="165"/>
      <c r="QXZ100" s="165"/>
      <c r="QYA100" s="165"/>
      <c r="QYB100" s="165"/>
      <c r="QYC100" s="165"/>
      <c r="QYD100" s="165"/>
      <c r="QYE100" s="165"/>
      <c r="QYF100" s="165"/>
      <c r="QYG100" s="165"/>
      <c r="QYH100" s="165"/>
      <c r="QYI100" s="165"/>
      <c r="QYJ100" s="165"/>
      <c r="QYK100" s="165"/>
      <c r="QYL100" s="165"/>
      <c r="QYM100" s="165"/>
      <c r="QYN100" s="165"/>
      <c r="QYO100" s="165"/>
      <c r="QYP100" s="165"/>
      <c r="QYQ100" s="165"/>
      <c r="QYR100" s="165"/>
      <c r="QYS100" s="165"/>
      <c r="QYT100" s="165"/>
      <c r="QYU100" s="165"/>
      <c r="QYV100" s="165"/>
      <c r="QYW100" s="165"/>
      <c r="QYX100" s="165"/>
      <c r="QYY100" s="165"/>
      <c r="QYZ100" s="165"/>
      <c r="QZA100" s="165"/>
      <c r="QZB100" s="165"/>
      <c r="QZC100" s="165"/>
      <c r="QZD100" s="165"/>
      <c r="QZE100" s="165"/>
      <c r="QZF100" s="165"/>
      <c r="QZG100" s="165"/>
      <c r="QZH100" s="165"/>
      <c r="QZI100" s="165"/>
      <c r="QZJ100" s="165"/>
      <c r="QZK100" s="165"/>
      <c r="QZL100" s="165"/>
      <c r="QZM100" s="165"/>
      <c r="QZN100" s="165"/>
      <c r="QZO100" s="165"/>
      <c r="QZP100" s="165"/>
      <c r="QZQ100" s="165"/>
      <c r="QZR100" s="165"/>
      <c r="QZS100" s="165"/>
      <c r="QZT100" s="165"/>
      <c r="QZU100" s="165"/>
      <c r="QZV100" s="165"/>
      <c r="QZW100" s="165"/>
      <c r="QZX100" s="165"/>
      <c r="QZY100" s="165"/>
      <c r="QZZ100" s="165"/>
      <c r="RAA100" s="165"/>
      <c r="RAB100" s="165"/>
      <c r="RAC100" s="165"/>
      <c r="RAD100" s="165"/>
      <c r="RAE100" s="165"/>
      <c r="RAF100" s="165"/>
      <c r="RAG100" s="165"/>
      <c r="RAH100" s="165"/>
      <c r="RAI100" s="165"/>
      <c r="RAJ100" s="165"/>
      <c r="RAK100" s="165"/>
      <c r="RAL100" s="165"/>
      <c r="RAM100" s="165"/>
      <c r="RAN100" s="165"/>
      <c r="RAO100" s="165"/>
      <c r="RAP100" s="165"/>
      <c r="RAQ100" s="165"/>
      <c r="RAR100" s="165"/>
      <c r="RAS100" s="165"/>
      <c r="RAT100" s="165"/>
      <c r="RAU100" s="165"/>
      <c r="RAV100" s="165"/>
      <c r="RAW100" s="165"/>
      <c r="RAX100" s="165"/>
      <c r="RAY100" s="165"/>
      <c r="RAZ100" s="165"/>
      <c r="RBA100" s="165"/>
      <c r="RBB100" s="165"/>
      <c r="RBC100" s="165"/>
      <c r="RBD100" s="165"/>
      <c r="RBE100" s="165"/>
      <c r="RBF100" s="165"/>
      <c r="RBG100" s="165"/>
      <c r="RBH100" s="165"/>
      <c r="RBI100" s="165"/>
      <c r="RBJ100" s="165"/>
      <c r="RBK100" s="165"/>
      <c r="RBL100" s="165"/>
      <c r="RBM100" s="165"/>
      <c r="RBN100" s="165"/>
      <c r="RBO100" s="165"/>
      <c r="RBP100" s="165"/>
      <c r="RBQ100" s="165"/>
      <c r="RBR100" s="165"/>
      <c r="RBS100" s="165"/>
      <c r="RBT100" s="165"/>
      <c r="RBU100" s="165"/>
      <c r="RBV100" s="165"/>
      <c r="RBW100" s="165"/>
      <c r="RBX100" s="165"/>
      <c r="RBY100" s="165"/>
      <c r="RBZ100" s="165"/>
      <c r="RCA100" s="165"/>
      <c r="RCB100" s="165"/>
      <c r="RCC100" s="165"/>
      <c r="RCD100" s="165"/>
      <c r="RCE100" s="165"/>
      <c r="RCF100" s="165"/>
      <c r="RCG100" s="165"/>
      <c r="RCH100" s="165"/>
      <c r="RCI100" s="165"/>
      <c r="RCJ100" s="165"/>
      <c r="RCK100" s="165"/>
      <c r="RCL100" s="165"/>
      <c r="RCM100" s="165"/>
      <c r="RCN100" s="165"/>
      <c r="RCO100" s="165"/>
      <c r="RCP100" s="165"/>
      <c r="RCQ100" s="165"/>
      <c r="RCR100" s="165"/>
      <c r="RCS100" s="165"/>
      <c r="RCT100" s="165"/>
      <c r="RCU100" s="165"/>
      <c r="RCV100" s="165"/>
      <c r="RCW100" s="165"/>
      <c r="RCX100" s="165"/>
      <c r="RCY100" s="165"/>
      <c r="RCZ100" s="165"/>
      <c r="RDA100" s="165"/>
      <c r="RDB100" s="165"/>
      <c r="RDC100" s="165"/>
      <c r="RDD100" s="165"/>
      <c r="RDE100" s="165"/>
      <c r="RDF100" s="165"/>
      <c r="RDG100" s="165"/>
      <c r="RDH100" s="165"/>
      <c r="RDI100" s="165"/>
      <c r="RDJ100" s="165"/>
      <c r="RDK100" s="165"/>
      <c r="RDL100" s="165"/>
      <c r="RDM100" s="165"/>
      <c r="RDN100" s="165"/>
      <c r="RDO100" s="165"/>
      <c r="RDP100" s="165"/>
      <c r="RDQ100" s="165"/>
      <c r="RDR100" s="165"/>
      <c r="RDS100" s="165"/>
      <c r="RDT100" s="165"/>
      <c r="RDU100" s="165"/>
      <c r="RDV100" s="165"/>
      <c r="RDW100" s="165"/>
      <c r="RDX100" s="165"/>
      <c r="RDY100" s="165"/>
      <c r="RDZ100" s="165"/>
      <c r="REA100" s="165"/>
      <c r="REB100" s="165"/>
      <c r="REC100" s="165"/>
      <c r="RED100" s="165"/>
      <c r="REE100" s="165"/>
      <c r="REF100" s="165"/>
      <c r="REG100" s="165"/>
      <c r="REH100" s="165"/>
      <c r="REI100" s="165"/>
      <c r="REJ100" s="165"/>
      <c r="REK100" s="165"/>
      <c r="REL100" s="165"/>
      <c r="REM100" s="165"/>
      <c r="REN100" s="165"/>
      <c r="REO100" s="165"/>
      <c r="REP100" s="165"/>
      <c r="REQ100" s="165"/>
      <c r="RER100" s="165"/>
      <c r="RES100" s="165"/>
      <c r="RET100" s="165"/>
      <c r="REU100" s="165"/>
      <c r="REV100" s="165"/>
      <c r="REW100" s="165"/>
      <c r="REX100" s="165"/>
      <c r="REY100" s="165"/>
      <c r="REZ100" s="165"/>
      <c r="RFA100" s="165"/>
      <c r="RFB100" s="165"/>
      <c r="RFC100" s="165"/>
      <c r="RFD100" s="165"/>
      <c r="RFE100" s="165"/>
      <c r="RFF100" s="165"/>
      <c r="RFG100" s="165"/>
      <c r="RFH100" s="165"/>
      <c r="RFI100" s="165"/>
      <c r="RFJ100" s="165"/>
      <c r="RFK100" s="165"/>
      <c r="RFL100" s="165"/>
      <c r="RFM100" s="165"/>
      <c r="RFN100" s="165"/>
      <c r="RFO100" s="165"/>
      <c r="RFP100" s="165"/>
      <c r="RFQ100" s="165"/>
      <c r="RFR100" s="165"/>
      <c r="RFS100" s="165"/>
      <c r="RFT100" s="165"/>
      <c r="RFU100" s="165"/>
      <c r="RFV100" s="165"/>
      <c r="RFW100" s="165"/>
      <c r="RFX100" s="165"/>
      <c r="RFY100" s="165"/>
      <c r="RFZ100" s="165"/>
      <c r="RGA100" s="165"/>
      <c r="RGB100" s="165"/>
      <c r="RGC100" s="165"/>
      <c r="RGD100" s="165"/>
      <c r="RGE100" s="165"/>
      <c r="RGF100" s="165"/>
      <c r="RGG100" s="165"/>
      <c r="RGH100" s="165"/>
      <c r="RGI100" s="165"/>
      <c r="RGJ100" s="165"/>
      <c r="RGK100" s="165"/>
      <c r="RGL100" s="165"/>
      <c r="RGM100" s="165"/>
      <c r="RGN100" s="165"/>
      <c r="RGO100" s="165"/>
      <c r="RGP100" s="165"/>
      <c r="RGQ100" s="165"/>
      <c r="RGR100" s="165"/>
      <c r="RGS100" s="165"/>
      <c r="RGT100" s="165"/>
      <c r="RGU100" s="165"/>
      <c r="RGV100" s="165"/>
      <c r="RGW100" s="165"/>
      <c r="RGX100" s="165"/>
      <c r="RGY100" s="165"/>
      <c r="RGZ100" s="165"/>
      <c r="RHA100" s="165"/>
      <c r="RHB100" s="165"/>
      <c r="RHC100" s="165"/>
      <c r="RHD100" s="165"/>
      <c r="RHE100" s="165"/>
      <c r="RHF100" s="165"/>
      <c r="RHG100" s="165"/>
      <c r="RHH100" s="165"/>
      <c r="RHI100" s="165"/>
      <c r="RHJ100" s="165"/>
      <c r="RHK100" s="165"/>
      <c r="RHL100" s="165"/>
      <c r="RHM100" s="165"/>
      <c r="RHN100" s="165"/>
      <c r="RHO100" s="165"/>
      <c r="RHP100" s="165"/>
      <c r="RHQ100" s="165"/>
      <c r="RHR100" s="165"/>
      <c r="RHS100" s="165"/>
      <c r="RHT100" s="165"/>
      <c r="RHU100" s="165"/>
      <c r="RHV100" s="165"/>
      <c r="RHW100" s="165"/>
      <c r="RHX100" s="165"/>
      <c r="RHY100" s="165"/>
      <c r="RHZ100" s="165"/>
      <c r="RIA100" s="165"/>
      <c r="RIB100" s="165"/>
      <c r="RIC100" s="165"/>
      <c r="RID100" s="165"/>
      <c r="RIE100" s="165"/>
      <c r="RIF100" s="165"/>
      <c r="RIG100" s="165"/>
      <c r="RIH100" s="165"/>
      <c r="RII100" s="165"/>
      <c r="RIJ100" s="165"/>
      <c r="RIK100" s="165"/>
      <c r="RIL100" s="165"/>
      <c r="RIM100" s="165"/>
      <c r="RIN100" s="165"/>
      <c r="RIO100" s="165"/>
      <c r="RIP100" s="165"/>
      <c r="RIQ100" s="165"/>
      <c r="RIR100" s="165"/>
      <c r="RIS100" s="165"/>
      <c r="RIT100" s="165"/>
      <c r="RIU100" s="165"/>
      <c r="RIV100" s="165"/>
      <c r="RIW100" s="165"/>
      <c r="RIX100" s="165"/>
      <c r="RIY100" s="165"/>
      <c r="RIZ100" s="165"/>
      <c r="RJA100" s="165"/>
      <c r="RJB100" s="165"/>
      <c r="RJC100" s="165"/>
      <c r="RJD100" s="165"/>
      <c r="RJE100" s="165"/>
      <c r="RJF100" s="165"/>
      <c r="RJG100" s="165"/>
      <c r="RJH100" s="165"/>
      <c r="RJI100" s="165"/>
      <c r="RJJ100" s="165"/>
      <c r="RJK100" s="165"/>
      <c r="RJL100" s="165"/>
      <c r="RJM100" s="165"/>
      <c r="RJN100" s="165"/>
      <c r="RJO100" s="165"/>
      <c r="RJP100" s="165"/>
      <c r="RJQ100" s="165"/>
      <c r="RJR100" s="165"/>
      <c r="RJS100" s="165"/>
      <c r="RJT100" s="165"/>
      <c r="RJU100" s="165"/>
      <c r="RJV100" s="165"/>
      <c r="RJW100" s="165"/>
      <c r="RJX100" s="165"/>
      <c r="RJY100" s="165"/>
      <c r="RJZ100" s="165"/>
      <c r="RKA100" s="165"/>
      <c r="RKB100" s="165"/>
      <c r="RKC100" s="165"/>
      <c r="RKD100" s="165"/>
      <c r="RKE100" s="165"/>
      <c r="RKF100" s="165"/>
      <c r="RKG100" s="165"/>
      <c r="RKH100" s="165"/>
      <c r="RKI100" s="165"/>
      <c r="RKJ100" s="165"/>
      <c r="RKK100" s="165"/>
      <c r="RKL100" s="165"/>
      <c r="RKM100" s="165"/>
      <c r="RKN100" s="165"/>
      <c r="RKO100" s="165"/>
      <c r="RKP100" s="165"/>
      <c r="RKQ100" s="165"/>
      <c r="RKR100" s="165"/>
      <c r="RKS100" s="165"/>
      <c r="RKT100" s="165"/>
      <c r="RKU100" s="165"/>
      <c r="RKV100" s="165"/>
      <c r="RKW100" s="165"/>
      <c r="RKX100" s="165"/>
      <c r="RKY100" s="165"/>
      <c r="RKZ100" s="165"/>
      <c r="RLA100" s="165"/>
      <c r="RLB100" s="165"/>
      <c r="RLC100" s="165"/>
      <c r="RLD100" s="165"/>
      <c r="RLE100" s="165"/>
      <c r="RLF100" s="165"/>
      <c r="RLG100" s="165"/>
      <c r="RLH100" s="165"/>
      <c r="RLI100" s="165"/>
      <c r="RLJ100" s="165"/>
      <c r="RLK100" s="165"/>
      <c r="RLL100" s="165"/>
      <c r="RLM100" s="165"/>
      <c r="RLN100" s="165"/>
      <c r="RLO100" s="165"/>
      <c r="RLP100" s="165"/>
      <c r="RLQ100" s="165"/>
      <c r="RLR100" s="165"/>
      <c r="RLS100" s="165"/>
      <c r="RLT100" s="165"/>
      <c r="RLU100" s="165"/>
      <c r="RLV100" s="165"/>
      <c r="RLW100" s="165"/>
      <c r="RLX100" s="165"/>
      <c r="RLY100" s="165"/>
      <c r="RLZ100" s="165"/>
      <c r="RMA100" s="165"/>
      <c r="RMB100" s="165"/>
      <c r="RMC100" s="165"/>
      <c r="RMD100" s="165"/>
      <c r="RME100" s="165"/>
      <c r="RMF100" s="165"/>
      <c r="RMG100" s="165"/>
      <c r="RMH100" s="165"/>
      <c r="RMI100" s="165"/>
      <c r="RMJ100" s="165"/>
      <c r="RMK100" s="165"/>
      <c r="RML100" s="165"/>
      <c r="RMM100" s="165"/>
      <c r="RMN100" s="165"/>
      <c r="RMO100" s="165"/>
      <c r="RMP100" s="165"/>
      <c r="RMQ100" s="165"/>
      <c r="RMR100" s="165"/>
      <c r="RMS100" s="165"/>
      <c r="RMT100" s="165"/>
      <c r="RMU100" s="165"/>
      <c r="RMV100" s="165"/>
      <c r="RMW100" s="165"/>
      <c r="RMX100" s="165"/>
      <c r="RMY100" s="165"/>
      <c r="RMZ100" s="165"/>
      <c r="RNA100" s="165"/>
      <c r="RNB100" s="165"/>
      <c r="RNC100" s="165"/>
      <c r="RND100" s="165"/>
      <c r="RNE100" s="165"/>
      <c r="RNF100" s="165"/>
      <c r="RNG100" s="165"/>
      <c r="RNH100" s="165"/>
      <c r="RNI100" s="165"/>
      <c r="RNJ100" s="165"/>
      <c r="RNK100" s="165"/>
      <c r="RNL100" s="165"/>
      <c r="RNM100" s="165"/>
      <c r="RNN100" s="165"/>
      <c r="RNO100" s="165"/>
      <c r="RNP100" s="165"/>
      <c r="RNQ100" s="165"/>
      <c r="RNR100" s="165"/>
      <c r="RNS100" s="165"/>
      <c r="RNT100" s="165"/>
      <c r="RNU100" s="165"/>
      <c r="RNV100" s="165"/>
      <c r="RNW100" s="165"/>
      <c r="RNX100" s="165"/>
      <c r="RNY100" s="165"/>
      <c r="RNZ100" s="165"/>
      <c r="ROA100" s="165"/>
      <c r="ROB100" s="165"/>
      <c r="ROC100" s="165"/>
      <c r="ROD100" s="165"/>
      <c r="ROE100" s="165"/>
      <c r="ROF100" s="165"/>
      <c r="ROG100" s="165"/>
      <c r="ROH100" s="165"/>
      <c r="ROI100" s="165"/>
      <c r="ROJ100" s="165"/>
      <c r="ROK100" s="165"/>
      <c r="ROL100" s="165"/>
      <c r="ROM100" s="165"/>
      <c r="RON100" s="165"/>
      <c r="ROO100" s="165"/>
      <c r="ROP100" s="165"/>
      <c r="ROQ100" s="165"/>
      <c r="ROR100" s="165"/>
      <c r="ROS100" s="165"/>
      <c r="ROT100" s="165"/>
      <c r="ROU100" s="165"/>
      <c r="ROV100" s="165"/>
      <c r="ROW100" s="165"/>
      <c r="ROX100" s="165"/>
      <c r="ROY100" s="165"/>
      <c r="ROZ100" s="165"/>
      <c r="RPA100" s="165"/>
      <c r="RPB100" s="165"/>
      <c r="RPC100" s="165"/>
      <c r="RPD100" s="165"/>
      <c r="RPE100" s="165"/>
      <c r="RPF100" s="165"/>
      <c r="RPG100" s="165"/>
      <c r="RPH100" s="165"/>
      <c r="RPI100" s="165"/>
      <c r="RPJ100" s="165"/>
      <c r="RPK100" s="165"/>
      <c r="RPL100" s="165"/>
      <c r="RPM100" s="165"/>
      <c r="RPN100" s="165"/>
      <c r="RPO100" s="165"/>
      <c r="RPP100" s="165"/>
      <c r="RPQ100" s="165"/>
      <c r="RPR100" s="165"/>
      <c r="RPS100" s="165"/>
      <c r="RPT100" s="165"/>
      <c r="RPU100" s="165"/>
      <c r="RPV100" s="165"/>
      <c r="RPW100" s="165"/>
      <c r="RPX100" s="165"/>
      <c r="RPY100" s="165"/>
      <c r="RPZ100" s="165"/>
      <c r="RQA100" s="165"/>
      <c r="RQB100" s="165"/>
      <c r="RQC100" s="165"/>
      <c r="RQD100" s="165"/>
      <c r="RQE100" s="165"/>
      <c r="RQF100" s="165"/>
      <c r="RQG100" s="165"/>
      <c r="RQH100" s="165"/>
      <c r="RQI100" s="165"/>
      <c r="RQJ100" s="165"/>
      <c r="RQK100" s="165"/>
      <c r="RQL100" s="165"/>
      <c r="RQM100" s="165"/>
      <c r="RQN100" s="165"/>
      <c r="RQO100" s="165"/>
      <c r="RQP100" s="165"/>
      <c r="RQQ100" s="165"/>
      <c r="RQR100" s="165"/>
      <c r="RQS100" s="165"/>
      <c r="RQT100" s="165"/>
      <c r="RQU100" s="165"/>
      <c r="RQV100" s="165"/>
      <c r="RQW100" s="165"/>
      <c r="RQX100" s="165"/>
      <c r="RQY100" s="165"/>
      <c r="RQZ100" s="165"/>
      <c r="RRA100" s="165"/>
      <c r="RRB100" s="165"/>
      <c r="RRC100" s="165"/>
      <c r="RRD100" s="165"/>
      <c r="RRE100" s="165"/>
      <c r="RRF100" s="165"/>
      <c r="RRG100" s="165"/>
      <c r="RRH100" s="165"/>
      <c r="RRI100" s="165"/>
      <c r="RRJ100" s="165"/>
      <c r="RRK100" s="165"/>
      <c r="RRL100" s="165"/>
      <c r="RRM100" s="165"/>
      <c r="RRN100" s="165"/>
      <c r="RRO100" s="165"/>
      <c r="RRP100" s="165"/>
      <c r="RRQ100" s="165"/>
      <c r="RRR100" s="165"/>
      <c r="RRS100" s="165"/>
      <c r="RRT100" s="165"/>
      <c r="RRU100" s="165"/>
      <c r="RRV100" s="165"/>
      <c r="RRW100" s="165"/>
      <c r="RRX100" s="165"/>
      <c r="RRY100" s="165"/>
      <c r="RRZ100" s="165"/>
      <c r="RSA100" s="165"/>
      <c r="RSB100" s="165"/>
      <c r="RSC100" s="165"/>
      <c r="RSD100" s="165"/>
      <c r="RSE100" s="165"/>
      <c r="RSF100" s="165"/>
      <c r="RSG100" s="165"/>
      <c r="RSH100" s="165"/>
      <c r="RSI100" s="165"/>
      <c r="RSJ100" s="165"/>
      <c r="RSK100" s="165"/>
      <c r="RSL100" s="165"/>
      <c r="RSM100" s="165"/>
      <c r="RSN100" s="165"/>
      <c r="RSO100" s="165"/>
      <c r="RSP100" s="165"/>
      <c r="RSQ100" s="165"/>
      <c r="RSR100" s="165"/>
      <c r="RSS100" s="165"/>
      <c r="RST100" s="165"/>
      <c r="RSU100" s="165"/>
      <c r="RSV100" s="165"/>
      <c r="RSW100" s="165"/>
      <c r="RSX100" s="165"/>
      <c r="RSY100" s="165"/>
      <c r="RSZ100" s="165"/>
      <c r="RTA100" s="165"/>
      <c r="RTB100" s="165"/>
      <c r="RTC100" s="165"/>
      <c r="RTD100" s="165"/>
      <c r="RTE100" s="165"/>
      <c r="RTF100" s="165"/>
      <c r="RTG100" s="165"/>
      <c r="RTH100" s="165"/>
      <c r="RTI100" s="165"/>
      <c r="RTJ100" s="165"/>
      <c r="RTK100" s="165"/>
      <c r="RTL100" s="165"/>
      <c r="RTM100" s="165"/>
      <c r="RTN100" s="165"/>
      <c r="RTO100" s="165"/>
      <c r="RTP100" s="165"/>
      <c r="RTQ100" s="165"/>
      <c r="RTR100" s="165"/>
      <c r="RTS100" s="165"/>
      <c r="RTT100" s="165"/>
      <c r="RTU100" s="165"/>
      <c r="RTV100" s="165"/>
      <c r="RTW100" s="165"/>
      <c r="RTX100" s="165"/>
      <c r="RTY100" s="165"/>
      <c r="RTZ100" s="165"/>
      <c r="RUA100" s="165"/>
      <c r="RUB100" s="165"/>
      <c r="RUC100" s="165"/>
      <c r="RUD100" s="165"/>
      <c r="RUE100" s="165"/>
      <c r="RUF100" s="165"/>
      <c r="RUG100" s="165"/>
      <c r="RUH100" s="165"/>
      <c r="RUI100" s="165"/>
      <c r="RUJ100" s="165"/>
      <c r="RUK100" s="165"/>
      <c r="RUL100" s="165"/>
      <c r="RUM100" s="165"/>
      <c r="RUN100" s="165"/>
      <c r="RUO100" s="165"/>
      <c r="RUP100" s="165"/>
      <c r="RUQ100" s="165"/>
      <c r="RUR100" s="165"/>
      <c r="RUS100" s="165"/>
      <c r="RUT100" s="165"/>
      <c r="RUU100" s="165"/>
      <c r="RUV100" s="165"/>
      <c r="RUW100" s="165"/>
      <c r="RUX100" s="165"/>
      <c r="RUY100" s="165"/>
      <c r="RUZ100" s="165"/>
      <c r="RVA100" s="165"/>
      <c r="RVB100" s="165"/>
      <c r="RVC100" s="165"/>
      <c r="RVD100" s="165"/>
      <c r="RVE100" s="165"/>
      <c r="RVF100" s="165"/>
      <c r="RVG100" s="165"/>
      <c r="RVH100" s="165"/>
      <c r="RVI100" s="165"/>
      <c r="RVJ100" s="165"/>
      <c r="RVK100" s="165"/>
      <c r="RVL100" s="165"/>
      <c r="RVM100" s="165"/>
      <c r="RVN100" s="165"/>
      <c r="RVO100" s="165"/>
      <c r="RVP100" s="165"/>
      <c r="RVQ100" s="165"/>
      <c r="RVR100" s="165"/>
      <c r="RVS100" s="165"/>
      <c r="RVT100" s="165"/>
      <c r="RVU100" s="165"/>
      <c r="RVV100" s="165"/>
      <c r="RVW100" s="165"/>
      <c r="RVX100" s="165"/>
      <c r="RVY100" s="165"/>
      <c r="RVZ100" s="165"/>
      <c r="RWA100" s="165"/>
      <c r="RWB100" s="165"/>
      <c r="RWC100" s="165"/>
      <c r="RWD100" s="165"/>
      <c r="RWE100" s="165"/>
      <c r="RWF100" s="165"/>
      <c r="RWG100" s="165"/>
      <c r="RWH100" s="165"/>
      <c r="RWI100" s="165"/>
      <c r="RWJ100" s="165"/>
      <c r="RWK100" s="165"/>
      <c r="RWL100" s="165"/>
      <c r="RWM100" s="165"/>
      <c r="RWN100" s="165"/>
      <c r="RWO100" s="165"/>
      <c r="RWP100" s="165"/>
      <c r="RWQ100" s="165"/>
      <c r="RWR100" s="165"/>
      <c r="RWS100" s="165"/>
      <c r="RWT100" s="165"/>
      <c r="RWU100" s="165"/>
      <c r="RWV100" s="165"/>
      <c r="RWW100" s="165"/>
      <c r="RWX100" s="165"/>
      <c r="RWY100" s="165"/>
      <c r="RWZ100" s="165"/>
      <c r="RXA100" s="165"/>
      <c r="RXB100" s="165"/>
      <c r="RXC100" s="165"/>
      <c r="RXD100" s="165"/>
      <c r="RXE100" s="165"/>
      <c r="RXF100" s="165"/>
      <c r="RXG100" s="165"/>
      <c r="RXH100" s="165"/>
      <c r="RXI100" s="165"/>
      <c r="RXJ100" s="165"/>
      <c r="RXK100" s="165"/>
      <c r="RXL100" s="165"/>
      <c r="RXM100" s="165"/>
      <c r="RXN100" s="165"/>
      <c r="RXO100" s="165"/>
      <c r="RXP100" s="165"/>
      <c r="RXQ100" s="165"/>
      <c r="RXR100" s="165"/>
      <c r="RXS100" s="165"/>
      <c r="RXT100" s="165"/>
      <c r="RXU100" s="165"/>
      <c r="RXV100" s="165"/>
      <c r="RXW100" s="165"/>
      <c r="RXX100" s="165"/>
      <c r="RXY100" s="165"/>
      <c r="RXZ100" s="165"/>
      <c r="RYA100" s="165"/>
      <c r="RYB100" s="165"/>
      <c r="RYC100" s="165"/>
      <c r="RYD100" s="165"/>
      <c r="RYE100" s="165"/>
      <c r="RYF100" s="165"/>
      <c r="RYG100" s="165"/>
      <c r="RYH100" s="165"/>
      <c r="RYI100" s="165"/>
      <c r="RYJ100" s="165"/>
      <c r="RYK100" s="165"/>
      <c r="RYL100" s="165"/>
      <c r="RYM100" s="165"/>
      <c r="RYN100" s="165"/>
      <c r="RYO100" s="165"/>
      <c r="RYP100" s="165"/>
      <c r="RYQ100" s="165"/>
      <c r="RYR100" s="165"/>
      <c r="RYS100" s="165"/>
      <c r="RYT100" s="165"/>
      <c r="RYU100" s="165"/>
      <c r="RYV100" s="165"/>
      <c r="RYW100" s="165"/>
      <c r="RYX100" s="165"/>
      <c r="RYY100" s="165"/>
      <c r="RYZ100" s="165"/>
      <c r="RZA100" s="165"/>
      <c r="RZB100" s="165"/>
      <c r="RZC100" s="165"/>
      <c r="RZD100" s="165"/>
      <c r="RZE100" s="165"/>
      <c r="RZF100" s="165"/>
      <c r="RZG100" s="165"/>
      <c r="RZH100" s="165"/>
      <c r="RZI100" s="165"/>
      <c r="RZJ100" s="165"/>
      <c r="RZK100" s="165"/>
      <c r="RZL100" s="165"/>
      <c r="RZM100" s="165"/>
      <c r="RZN100" s="165"/>
      <c r="RZO100" s="165"/>
      <c r="RZP100" s="165"/>
      <c r="RZQ100" s="165"/>
      <c r="RZR100" s="165"/>
      <c r="RZS100" s="165"/>
      <c r="RZT100" s="165"/>
      <c r="RZU100" s="165"/>
      <c r="RZV100" s="165"/>
      <c r="RZW100" s="165"/>
      <c r="RZX100" s="165"/>
      <c r="RZY100" s="165"/>
      <c r="RZZ100" s="165"/>
      <c r="SAA100" s="165"/>
      <c r="SAB100" s="165"/>
      <c r="SAC100" s="165"/>
      <c r="SAD100" s="165"/>
      <c r="SAE100" s="165"/>
      <c r="SAF100" s="165"/>
      <c r="SAG100" s="165"/>
      <c r="SAH100" s="165"/>
      <c r="SAI100" s="165"/>
      <c r="SAJ100" s="165"/>
      <c r="SAK100" s="165"/>
      <c r="SAL100" s="165"/>
      <c r="SAM100" s="165"/>
      <c r="SAN100" s="165"/>
      <c r="SAO100" s="165"/>
      <c r="SAP100" s="165"/>
      <c r="SAQ100" s="165"/>
      <c r="SAR100" s="165"/>
      <c r="SAS100" s="165"/>
      <c r="SAT100" s="165"/>
      <c r="SAU100" s="165"/>
      <c r="SAV100" s="165"/>
      <c r="SAW100" s="165"/>
      <c r="SAX100" s="165"/>
      <c r="SAY100" s="165"/>
      <c r="SAZ100" s="165"/>
      <c r="SBA100" s="165"/>
      <c r="SBB100" s="165"/>
      <c r="SBC100" s="165"/>
      <c r="SBD100" s="165"/>
      <c r="SBE100" s="165"/>
      <c r="SBF100" s="165"/>
      <c r="SBG100" s="165"/>
      <c r="SBH100" s="165"/>
      <c r="SBI100" s="165"/>
      <c r="SBJ100" s="165"/>
      <c r="SBK100" s="165"/>
      <c r="SBL100" s="165"/>
      <c r="SBM100" s="165"/>
      <c r="SBN100" s="165"/>
      <c r="SBO100" s="165"/>
      <c r="SBP100" s="165"/>
      <c r="SBQ100" s="165"/>
      <c r="SBR100" s="165"/>
      <c r="SBS100" s="165"/>
      <c r="SBT100" s="165"/>
      <c r="SBU100" s="165"/>
      <c r="SBV100" s="165"/>
      <c r="SBW100" s="165"/>
      <c r="SBX100" s="165"/>
      <c r="SBY100" s="165"/>
      <c r="SBZ100" s="165"/>
      <c r="SCA100" s="165"/>
      <c r="SCB100" s="165"/>
      <c r="SCC100" s="165"/>
      <c r="SCD100" s="165"/>
      <c r="SCE100" s="165"/>
      <c r="SCF100" s="165"/>
      <c r="SCG100" s="165"/>
      <c r="SCH100" s="165"/>
      <c r="SCI100" s="165"/>
      <c r="SCJ100" s="165"/>
      <c r="SCK100" s="165"/>
      <c r="SCL100" s="165"/>
      <c r="SCM100" s="165"/>
      <c r="SCN100" s="165"/>
      <c r="SCO100" s="165"/>
      <c r="SCP100" s="165"/>
      <c r="SCQ100" s="165"/>
      <c r="SCR100" s="165"/>
      <c r="SCS100" s="165"/>
      <c r="SCT100" s="165"/>
      <c r="SCU100" s="165"/>
      <c r="SCV100" s="165"/>
      <c r="SCW100" s="165"/>
      <c r="SCX100" s="165"/>
      <c r="SCY100" s="165"/>
      <c r="SCZ100" s="165"/>
      <c r="SDA100" s="165"/>
      <c r="SDB100" s="165"/>
      <c r="SDC100" s="165"/>
      <c r="SDD100" s="165"/>
      <c r="SDE100" s="165"/>
      <c r="SDF100" s="165"/>
      <c r="SDG100" s="165"/>
      <c r="SDH100" s="165"/>
      <c r="SDI100" s="165"/>
      <c r="SDJ100" s="165"/>
      <c r="SDK100" s="165"/>
      <c r="SDL100" s="165"/>
      <c r="SDM100" s="165"/>
      <c r="SDN100" s="165"/>
      <c r="SDO100" s="165"/>
      <c r="SDP100" s="165"/>
      <c r="SDQ100" s="165"/>
      <c r="SDR100" s="165"/>
      <c r="SDS100" s="165"/>
      <c r="SDT100" s="165"/>
      <c r="SDU100" s="165"/>
      <c r="SDV100" s="165"/>
      <c r="SDW100" s="165"/>
      <c r="SDX100" s="165"/>
      <c r="SDY100" s="165"/>
      <c r="SDZ100" s="165"/>
      <c r="SEA100" s="165"/>
      <c r="SEB100" s="165"/>
      <c r="SEC100" s="165"/>
      <c r="SED100" s="165"/>
      <c r="SEE100" s="165"/>
      <c r="SEF100" s="165"/>
      <c r="SEG100" s="165"/>
      <c r="SEH100" s="165"/>
      <c r="SEI100" s="165"/>
      <c r="SEJ100" s="165"/>
      <c r="SEK100" s="165"/>
      <c r="SEL100" s="165"/>
      <c r="SEM100" s="165"/>
      <c r="SEN100" s="165"/>
      <c r="SEO100" s="165"/>
      <c r="SEP100" s="165"/>
      <c r="SEQ100" s="165"/>
      <c r="SER100" s="165"/>
      <c r="SES100" s="165"/>
      <c r="SET100" s="165"/>
      <c r="SEU100" s="165"/>
      <c r="SEV100" s="165"/>
      <c r="SEW100" s="165"/>
      <c r="SEX100" s="165"/>
      <c r="SEY100" s="165"/>
      <c r="SEZ100" s="165"/>
      <c r="SFA100" s="165"/>
      <c r="SFB100" s="165"/>
      <c r="SFC100" s="165"/>
      <c r="SFD100" s="165"/>
      <c r="SFE100" s="165"/>
      <c r="SFF100" s="165"/>
      <c r="SFG100" s="165"/>
      <c r="SFH100" s="165"/>
      <c r="SFI100" s="165"/>
      <c r="SFJ100" s="165"/>
      <c r="SFK100" s="165"/>
      <c r="SFL100" s="165"/>
      <c r="SFM100" s="165"/>
      <c r="SFN100" s="165"/>
      <c r="SFO100" s="165"/>
      <c r="SFP100" s="165"/>
      <c r="SFQ100" s="165"/>
      <c r="SFR100" s="165"/>
      <c r="SFS100" s="165"/>
      <c r="SFT100" s="165"/>
      <c r="SFU100" s="165"/>
      <c r="SFV100" s="165"/>
      <c r="SFW100" s="165"/>
      <c r="SFX100" s="165"/>
      <c r="SFY100" s="165"/>
      <c r="SFZ100" s="165"/>
      <c r="SGA100" s="165"/>
      <c r="SGB100" s="165"/>
      <c r="SGC100" s="165"/>
      <c r="SGD100" s="165"/>
      <c r="SGE100" s="165"/>
      <c r="SGF100" s="165"/>
      <c r="SGG100" s="165"/>
      <c r="SGH100" s="165"/>
      <c r="SGI100" s="165"/>
      <c r="SGJ100" s="165"/>
      <c r="SGK100" s="165"/>
      <c r="SGL100" s="165"/>
      <c r="SGM100" s="165"/>
      <c r="SGN100" s="165"/>
      <c r="SGO100" s="165"/>
      <c r="SGP100" s="165"/>
      <c r="SGQ100" s="165"/>
      <c r="SGR100" s="165"/>
      <c r="SGS100" s="165"/>
      <c r="SGT100" s="165"/>
      <c r="SGU100" s="165"/>
      <c r="SGV100" s="165"/>
      <c r="SGW100" s="165"/>
      <c r="SGX100" s="165"/>
      <c r="SGY100" s="165"/>
      <c r="SGZ100" s="165"/>
      <c r="SHA100" s="165"/>
      <c r="SHB100" s="165"/>
      <c r="SHC100" s="165"/>
      <c r="SHD100" s="165"/>
      <c r="SHE100" s="165"/>
      <c r="SHF100" s="165"/>
      <c r="SHG100" s="165"/>
      <c r="SHH100" s="165"/>
      <c r="SHI100" s="165"/>
      <c r="SHJ100" s="165"/>
      <c r="SHK100" s="165"/>
      <c r="SHL100" s="165"/>
      <c r="SHM100" s="165"/>
      <c r="SHN100" s="165"/>
      <c r="SHO100" s="165"/>
      <c r="SHP100" s="165"/>
      <c r="SHQ100" s="165"/>
      <c r="SHR100" s="165"/>
      <c r="SHS100" s="165"/>
      <c r="SHT100" s="165"/>
      <c r="SHU100" s="165"/>
      <c r="SHV100" s="165"/>
      <c r="SHW100" s="165"/>
      <c r="SHX100" s="165"/>
      <c r="SHY100" s="165"/>
      <c r="SHZ100" s="165"/>
      <c r="SIA100" s="165"/>
      <c r="SIB100" s="165"/>
      <c r="SIC100" s="165"/>
      <c r="SID100" s="165"/>
      <c r="SIE100" s="165"/>
      <c r="SIF100" s="165"/>
      <c r="SIG100" s="165"/>
      <c r="SIH100" s="165"/>
      <c r="SII100" s="165"/>
      <c r="SIJ100" s="165"/>
      <c r="SIK100" s="165"/>
      <c r="SIL100" s="165"/>
      <c r="SIM100" s="165"/>
      <c r="SIN100" s="165"/>
      <c r="SIO100" s="165"/>
      <c r="SIP100" s="165"/>
      <c r="SIQ100" s="165"/>
      <c r="SIR100" s="165"/>
      <c r="SIS100" s="165"/>
      <c r="SIT100" s="165"/>
      <c r="SIU100" s="165"/>
      <c r="SIV100" s="165"/>
      <c r="SIW100" s="165"/>
      <c r="SIX100" s="165"/>
      <c r="SIY100" s="165"/>
      <c r="SIZ100" s="165"/>
      <c r="SJA100" s="165"/>
      <c r="SJB100" s="165"/>
      <c r="SJC100" s="165"/>
      <c r="SJD100" s="165"/>
      <c r="SJE100" s="165"/>
      <c r="SJF100" s="165"/>
      <c r="SJG100" s="165"/>
      <c r="SJH100" s="165"/>
      <c r="SJI100" s="165"/>
      <c r="SJJ100" s="165"/>
      <c r="SJK100" s="165"/>
      <c r="SJL100" s="165"/>
      <c r="SJM100" s="165"/>
      <c r="SJN100" s="165"/>
      <c r="SJO100" s="165"/>
      <c r="SJP100" s="165"/>
      <c r="SJQ100" s="165"/>
      <c r="SJR100" s="165"/>
      <c r="SJS100" s="165"/>
      <c r="SJT100" s="165"/>
      <c r="SJU100" s="165"/>
      <c r="SJV100" s="165"/>
      <c r="SJW100" s="165"/>
      <c r="SJX100" s="165"/>
      <c r="SJY100" s="165"/>
      <c r="SJZ100" s="165"/>
      <c r="SKA100" s="165"/>
      <c r="SKB100" s="165"/>
      <c r="SKC100" s="165"/>
      <c r="SKD100" s="165"/>
      <c r="SKE100" s="165"/>
      <c r="SKF100" s="165"/>
      <c r="SKG100" s="165"/>
      <c r="SKH100" s="165"/>
      <c r="SKI100" s="165"/>
      <c r="SKJ100" s="165"/>
      <c r="SKK100" s="165"/>
      <c r="SKL100" s="165"/>
      <c r="SKM100" s="165"/>
      <c r="SKN100" s="165"/>
      <c r="SKO100" s="165"/>
      <c r="SKP100" s="165"/>
      <c r="SKQ100" s="165"/>
      <c r="SKR100" s="165"/>
      <c r="SKS100" s="165"/>
      <c r="SKT100" s="165"/>
      <c r="SKU100" s="165"/>
      <c r="SKV100" s="165"/>
      <c r="SKW100" s="165"/>
      <c r="SKX100" s="165"/>
      <c r="SKY100" s="165"/>
      <c r="SKZ100" s="165"/>
      <c r="SLA100" s="165"/>
      <c r="SLB100" s="165"/>
      <c r="SLC100" s="165"/>
      <c r="SLD100" s="165"/>
      <c r="SLE100" s="165"/>
      <c r="SLF100" s="165"/>
      <c r="SLG100" s="165"/>
      <c r="SLH100" s="165"/>
      <c r="SLI100" s="165"/>
      <c r="SLJ100" s="165"/>
      <c r="SLK100" s="165"/>
      <c r="SLL100" s="165"/>
      <c r="SLM100" s="165"/>
      <c r="SLN100" s="165"/>
      <c r="SLO100" s="165"/>
      <c r="SLP100" s="165"/>
      <c r="SLQ100" s="165"/>
      <c r="SLR100" s="165"/>
      <c r="SLS100" s="165"/>
      <c r="SLT100" s="165"/>
      <c r="SLU100" s="165"/>
      <c r="SLV100" s="165"/>
      <c r="SLW100" s="165"/>
      <c r="SLX100" s="165"/>
      <c r="SLY100" s="165"/>
      <c r="SLZ100" s="165"/>
      <c r="SMA100" s="165"/>
      <c r="SMB100" s="165"/>
      <c r="SMC100" s="165"/>
      <c r="SMD100" s="165"/>
      <c r="SME100" s="165"/>
      <c r="SMF100" s="165"/>
      <c r="SMG100" s="165"/>
      <c r="SMH100" s="165"/>
      <c r="SMI100" s="165"/>
      <c r="SMJ100" s="165"/>
      <c r="SMK100" s="165"/>
      <c r="SML100" s="165"/>
      <c r="SMM100" s="165"/>
      <c r="SMN100" s="165"/>
      <c r="SMO100" s="165"/>
      <c r="SMP100" s="165"/>
      <c r="SMQ100" s="165"/>
      <c r="SMR100" s="165"/>
      <c r="SMS100" s="165"/>
      <c r="SMT100" s="165"/>
      <c r="SMU100" s="165"/>
      <c r="SMV100" s="165"/>
      <c r="SMW100" s="165"/>
      <c r="SMX100" s="165"/>
      <c r="SMY100" s="165"/>
      <c r="SMZ100" s="165"/>
      <c r="SNA100" s="165"/>
      <c r="SNB100" s="165"/>
      <c r="SNC100" s="165"/>
      <c r="SND100" s="165"/>
      <c r="SNE100" s="165"/>
      <c r="SNF100" s="165"/>
      <c r="SNG100" s="165"/>
      <c r="SNH100" s="165"/>
      <c r="SNI100" s="165"/>
      <c r="SNJ100" s="165"/>
      <c r="SNK100" s="165"/>
      <c r="SNL100" s="165"/>
      <c r="SNM100" s="165"/>
      <c r="SNN100" s="165"/>
      <c r="SNO100" s="165"/>
      <c r="SNP100" s="165"/>
      <c r="SNQ100" s="165"/>
      <c r="SNR100" s="165"/>
      <c r="SNS100" s="165"/>
      <c r="SNT100" s="165"/>
      <c r="SNU100" s="165"/>
      <c r="SNV100" s="165"/>
      <c r="SNW100" s="165"/>
      <c r="SNX100" s="165"/>
      <c r="SNY100" s="165"/>
      <c r="SNZ100" s="165"/>
      <c r="SOA100" s="165"/>
      <c r="SOB100" s="165"/>
      <c r="SOC100" s="165"/>
      <c r="SOD100" s="165"/>
      <c r="SOE100" s="165"/>
      <c r="SOF100" s="165"/>
      <c r="SOG100" s="165"/>
      <c r="SOH100" s="165"/>
      <c r="SOI100" s="165"/>
      <c r="SOJ100" s="165"/>
      <c r="SOK100" s="165"/>
      <c r="SOL100" s="165"/>
      <c r="SOM100" s="165"/>
      <c r="SON100" s="165"/>
      <c r="SOO100" s="165"/>
      <c r="SOP100" s="165"/>
      <c r="SOQ100" s="165"/>
      <c r="SOR100" s="165"/>
      <c r="SOS100" s="165"/>
      <c r="SOT100" s="165"/>
      <c r="SOU100" s="165"/>
      <c r="SOV100" s="165"/>
      <c r="SOW100" s="165"/>
      <c r="SOX100" s="165"/>
      <c r="SOY100" s="165"/>
      <c r="SOZ100" s="165"/>
      <c r="SPA100" s="165"/>
      <c r="SPB100" s="165"/>
      <c r="SPC100" s="165"/>
      <c r="SPD100" s="165"/>
      <c r="SPE100" s="165"/>
      <c r="SPF100" s="165"/>
      <c r="SPG100" s="165"/>
      <c r="SPH100" s="165"/>
      <c r="SPI100" s="165"/>
      <c r="SPJ100" s="165"/>
      <c r="SPK100" s="165"/>
      <c r="SPL100" s="165"/>
      <c r="SPM100" s="165"/>
      <c r="SPN100" s="165"/>
      <c r="SPO100" s="165"/>
      <c r="SPP100" s="165"/>
      <c r="SPQ100" s="165"/>
      <c r="SPR100" s="165"/>
      <c r="SPS100" s="165"/>
      <c r="SPT100" s="165"/>
      <c r="SPU100" s="165"/>
      <c r="SPV100" s="165"/>
      <c r="SPW100" s="165"/>
      <c r="SPX100" s="165"/>
      <c r="SPY100" s="165"/>
      <c r="SPZ100" s="165"/>
      <c r="SQA100" s="165"/>
      <c r="SQB100" s="165"/>
      <c r="SQC100" s="165"/>
      <c r="SQD100" s="165"/>
      <c r="SQE100" s="165"/>
      <c r="SQF100" s="165"/>
      <c r="SQG100" s="165"/>
      <c r="SQH100" s="165"/>
      <c r="SQI100" s="165"/>
      <c r="SQJ100" s="165"/>
      <c r="SQK100" s="165"/>
      <c r="SQL100" s="165"/>
      <c r="SQM100" s="165"/>
      <c r="SQN100" s="165"/>
      <c r="SQO100" s="165"/>
      <c r="SQP100" s="165"/>
      <c r="SQQ100" s="165"/>
      <c r="SQR100" s="165"/>
      <c r="SQS100" s="165"/>
      <c r="SQT100" s="165"/>
      <c r="SQU100" s="165"/>
      <c r="SQV100" s="165"/>
      <c r="SQW100" s="165"/>
      <c r="SQX100" s="165"/>
      <c r="SQY100" s="165"/>
      <c r="SQZ100" s="165"/>
      <c r="SRA100" s="165"/>
      <c r="SRB100" s="165"/>
      <c r="SRC100" s="165"/>
      <c r="SRD100" s="165"/>
      <c r="SRE100" s="165"/>
      <c r="SRF100" s="165"/>
      <c r="SRG100" s="165"/>
      <c r="SRH100" s="165"/>
      <c r="SRI100" s="165"/>
      <c r="SRJ100" s="165"/>
      <c r="SRK100" s="165"/>
      <c r="SRL100" s="165"/>
      <c r="SRM100" s="165"/>
      <c r="SRN100" s="165"/>
      <c r="SRO100" s="165"/>
      <c r="SRP100" s="165"/>
      <c r="SRQ100" s="165"/>
      <c r="SRR100" s="165"/>
      <c r="SRS100" s="165"/>
      <c r="SRT100" s="165"/>
      <c r="SRU100" s="165"/>
      <c r="SRV100" s="165"/>
      <c r="SRW100" s="165"/>
      <c r="SRX100" s="165"/>
      <c r="SRY100" s="165"/>
      <c r="SRZ100" s="165"/>
      <c r="SSA100" s="165"/>
      <c r="SSB100" s="165"/>
      <c r="SSC100" s="165"/>
      <c r="SSD100" s="165"/>
      <c r="SSE100" s="165"/>
      <c r="SSF100" s="165"/>
      <c r="SSG100" s="165"/>
      <c r="SSH100" s="165"/>
      <c r="SSI100" s="165"/>
      <c r="SSJ100" s="165"/>
      <c r="SSK100" s="165"/>
      <c r="SSL100" s="165"/>
      <c r="SSM100" s="165"/>
      <c r="SSN100" s="165"/>
      <c r="SSO100" s="165"/>
      <c r="SSP100" s="165"/>
      <c r="SSQ100" s="165"/>
      <c r="SSR100" s="165"/>
      <c r="SSS100" s="165"/>
      <c r="SST100" s="165"/>
      <c r="SSU100" s="165"/>
      <c r="SSV100" s="165"/>
      <c r="SSW100" s="165"/>
      <c r="SSX100" s="165"/>
      <c r="SSY100" s="165"/>
      <c r="SSZ100" s="165"/>
      <c r="STA100" s="165"/>
      <c r="STB100" s="165"/>
      <c r="STC100" s="165"/>
      <c r="STD100" s="165"/>
      <c r="STE100" s="165"/>
      <c r="STF100" s="165"/>
      <c r="STG100" s="165"/>
      <c r="STH100" s="165"/>
      <c r="STI100" s="165"/>
      <c r="STJ100" s="165"/>
      <c r="STK100" s="165"/>
      <c r="STL100" s="165"/>
      <c r="STM100" s="165"/>
      <c r="STN100" s="165"/>
      <c r="STO100" s="165"/>
      <c r="STP100" s="165"/>
      <c r="STQ100" s="165"/>
      <c r="STR100" s="165"/>
      <c r="STS100" s="165"/>
      <c r="STT100" s="165"/>
      <c r="STU100" s="165"/>
      <c r="STV100" s="165"/>
      <c r="STW100" s="165"/>
      <c r="STX100" s="165"/>
      <c r="STY100" s="165"/>
      <c r="STZ100" s="165"/>
      <c r="SUA100" s="165"/>
      <c r="SUB100" s="165"/>
      <c r="SUC100" s="165"/>
      <c r="SUD100" s="165"/>
      <c r="SUE100" s="165"/>
      <c r="SUF100" s="165"/>
      <c r="SUG100" s="165"/>
      <c r="SUH100" s="165"/>
      <c r="SUI100" s="165"/>
      <c r="SUJ100" s="165"/>
      <c r="SUK100" s="165"/>
      <c r="SUL100" s="165"/>
      <c r="SUM100" s="165"/>
      <c r="SUN100" s="165"/>
      <c r="SUO100" s="165"/>
      <c r="SUP100" s="165"/>
      <c r="SUQ100" s="165"/>
      <c r="SUR100" s="165"/>
      <c r="SUS100" s="165"/>
      <c r="SUT100" s="165"/>
      <c r="SUU100" s="165"/>
      <c r="SUV100" s="165"/>
      <c r="SUW100" s="165"/>
      <c r="SUX100" s="165"/>
      <c r="SUY100" s="165"/>
      <c r="SUZ100" s="165"/>
      <c r="SVA100" s="165"/>
      <c r="SVB100" s="165"/>
      <c r="SVC100" s="165"/>
      <c r="SVD100" s="165"/>
      <c r="SVE100" s="165"/>
      <c r="SVF100" s="165"/>
      <c r="SVG100" s="165"/>
      <c r="SVH100" s="165"/>
      <c r="SVI100" s="165"/>
      <c r="SVJ100" s="165"/>
      <c r="SVK100" s="165"/>
      <c r="SVL100" s="165"/>
      <c r="SVM100" s="165"/>
      <c r="SVN100" s="165"/>
      <c r="SVO100" s="165"/>
      <c r="SVP100" s="165"/>
      <c r="SVQ100" s="165"/>
      <c r="SVR100" s="165"/>
      <c r="SVS100" s="165"/>
      <c r="SVT100" s="165"/>
      <c r="SVU100" s="165"/>
      <c r="SVV100" s="165"/>
      <c r="SVW100" s="165"/>
      <c r="SVX100" s="165"/>
      <c r="SVY100" s="165"/>
      <c r="SVZ100" s="165"/>
      <c r="SWA100" s="165"/>
      <c r="SWB100" s="165"/>
      <c r="SWC100" s="165"/>
      <c r="SWD100" s="165"/>
      <c r="SWE100" s="165"/>
      <c r="SWF100" s="165"/>
      <c r="SWG100" s="165"/>
      <c r="SWH100" s="165"/>
      <c r="SWI100" s="165"/>
      <c r="SWJ100" s="165"/>
      <c r="SWK100" s="165"/>
      <c r="SWL100" s="165"/>
      <c r="SWM100" s="165"/>
      <c r="SWN100" s="165"/>
      <c r="SWO100" s="165"/>
      <c r="SWP100" s="165"/>
      <c r="SWQ100" s="165"/>
      <c r="SWR100" s="165"/>
      <c r="SWS100" s="165"/>
      <c r="SWT100" s="165"/>
      <c r="SWU100" s="165"/>
      <c r="SWV100" s="165"/>
      <c r="SWW100" s="165"/>
      <c r="SWX100" s="165"/>
      <c r="SWY100" s="165"/>
      <c r="SWZ100" s="165"/>
      <c r="SXA100" s="165"/>
      <c r="SXB100" s="165"/>
      <c r="SXC100" s="165"/>
      <c r="SXD100" s="165"/>
      <c r="SXE100" s="165"/>
      <c r="SXF100" s="165"/>
      <c r="SXG100" s="165"/>
      <c r="SXH100" s="165"/>
      <c r="SXI100" s="165"/>
      <c r="SXJ100" s="165"/>
      <c r="SXK100" s="165"/>
      <c r="SXL100" s="165"/>
      <c r="SXM100" s="165"/>
      <c r="SXN100" s="165"/>
      <c r="SXO100" s="165"/>
      <c r="SXP100" s="165"/>
      <c r="SXQ100" s="165"/>
      <c r="SXR100" s="165"/>
      <c r="SXS100" s="165"/>
      <c r="SXT100" s="165"/>
      <c r="SXU100" s="165"/>
      <c r="SXV100" s="165"/>
      <c r="SXW100" s="165"/>
      <c r="SXX100" s="165"/>
      <c r="SXY100" s="165"/>
      <c r="SXZ100" s="165"/>
      <c r="SYA100" s="165"/>
      <c r="SYB100" s="165"/>
      <c r="SYC100" s="165"/>
      <c r="SYD100" s="165"/>
      <c r="SYE100" s="165"/>
      <c r="SYF100" s="165"/>
      <c r="SYG100" s="165"/>
      <c r="SYH100" s="165"/>
      <c r="SYI100" s="165"/>
      <c r="SYJ100" s="165"/>
      <c r="SYK100" s="165"/>
      <c r="SYL100" s="165"/>
      <c r="SYM100" s="165"/>
      <c r="SYN100" s="165"/>
      <c r="SYO100" s="165"/>
      <c r="SYP100" s="165"/>
      <c r="SYQ100" s="165"/>
      <c r="SYR100" s="165"/>
      <c r="SYS100" s="165"/>
      <c r="SYT100" s="165"/>
      <c r="SYU100" s="165"/>
      <c r="SYV100" s="165"/>
      <c r="SYW100" s="165"/>
      <c r="SYX100" s="165"/>
      <c r="SYY100" s="165"/>
      <c r="SYZ100" s="165"/>
      <c r="SZA100" s="165"/>
      <c r="SZB100" s="165"/>
      <c r="SZC100" s="165"/>
      <c r="SZD100" s="165"/>
      <c r="SZE100" s="165"/>
      <c r="SZF100" s="165"/>
      <c r="SZG100" s="165"/>
      <c r="SZH100" s="165"/>
      <c r="SZI100" s="165"/>
      <c r="SZJ100" s="165"/>
      <c r="SZK100" s="165"/>
      <c r="SZL100" s="165"/>
      <c r="SZM100" s="165"/>
      <c r="SZN100" s="165"/>
      <c r="SZO100" s="165"/>
      <c r="SZP100" s="165"/>
      <c r="SZQ100" s="165"/>
      <c r="SZR100" s="165"/>
      <c r="SZS100" s="165"/>
      <c r="SZT100" s="165"/>
      <c r="SZU100" s="165"/>
      <c r="SZV100" s="165"/>
      <c r="SZW100" s="165"/>
      <c r="SZX100" s="165"/>
      <c r="SZY100" s="165"/>
      <c r="SZZ100" s="165"/>
      <c r="TAA100" s="165"/>
      <c r="TAB100" s="165"/>
      <c r="TAC100" s="165"/>
      <c r="TAD100" s="165"/>
      <c r="TAE100" s="165"/>
      <c r="TAF100" s="165"/>
      <c r="TAG100" s="165"/>
      <c r="TAH100" s="165"/>
      <c r="TAI100" s="165"/>
      <c r="TAJ100" s="165"/>
      <c r="TAK100" s="165"/>
      <c r="TAL100" s="165"/>
      <c r="TAM100" s="165"/>
      <c r="TAN100" s="165"/>
      <c r="TAO100" s="165"/>
      <c r="TAP100" s="165"/>
      <c r="TAQ100" s="165"/>
      <c r="TAR100" s="165"/>
      <c r="TAS100" s="165"/>
      <c r="TAT100" s="165"/>
      <c r="TAU100" s="165"/>
      <c r="TAV100" s="165"/>
      <c r="TAW100" s="165"/>
      <c r="TAX100" s="165"/>
      <c r="TAY100" s="165"/>
      <c r="TAZ100" s="165"/>
      <c r="TBA100" s="165"/>
      <c r="TBB100" s="165"/>
      <c r="TBC100" s="165"/>
      <c r="TBD100" s="165"/>
      <c r="TBE100" s="165"/>
      <c r="TBF100" s="165"/>
      <c r="TBG100" s="165"/>
      <c r="TBH100" s="165"/>
      <c r="TBI100" s="165"/>
      <c r="TBJ100" s="165"/>
      <c r="TBK100" s="165"/>
      <c r="TBL100" s="165"/>
      <c r="TBM100" s="165"/>
      <c r="TBN100" s="165"/>
      <c r="TBO100" s="165"/>
      <c r="TBP100" s="165"/>
      <c r="TBQ100" s="165"/>
      <c r="TBR100" s="165"/>
      <c r="TBS100" s="165"/>
      <c r="TBT100" s="165"/>
      <c r="TBU100" s="165"/>
      <c r="TBV100" s="165"/>
      <c r="TBW100" s="165"/>
      <c r="TBX100" s="165"/>
      <c r="TBY100" s="165"/>
      <c r="TBZ100" s="165"/>
      <c r="TCA100" s="165"/>
      <c r="TCB100" s="165"/>
      <c r="TCC100" s="165"/>
      <c r="TCD100" s="165"/>
      <c r="TCE100" s="165"/>
      <c r="TCF100" s="165"/>
      <c r="TCG100" s="165"/>
      <c r="TCH100" s="165"/>
      <c r="TCI100" s="165"/>
      <c r="TCJ100" s="165"/>
      <c r="TCK100" s="165"/>
      <c r="TCL100" s="165"/>
      <c r="TCM100" s="165"/>
      <c r="TCN100" s="165"/>
      <c r="TCO100" s="165"/>
      <c r="TCP100" s="165"/>
      <c r="TCQ100" s="165"/>
      <c r="TCR100" s="165"/>
      <c r="TCS100" s="165"/>
      <c r="TCT100" s="165"/>
      <c r="TCU100" s="165"/>
      <c r="TCV100" s="165"/>
      <c r="TCW100" s="165"/>
      <c r="TCX100" s="165"/>
      <c r="TCY100" s="165"/>
      <c r="TCZ100" s="165"/>
      <c r="TDA100" s="165"/>
      <c r="TDB100" s="165"/>
      <c r="TDC100" s="165"/>
      <c r="TDD100" s="165"/>
      <c r="TDE100" s="165"/>
      <c r="TDF100" s="165"/>
      <c r="TDG100" s="165"/>
      <c r="TDH100" s="165"/>
      <c r="TDI100" s="165"/>
      <c r="TDJ100" s="165"/>
      <c r="TDK100" s="165"/>
      <c r="TDL100" s="165"/>
      <c r="TDM100" s="165"/>
      <c r="TDN100" s="165"/>
      <c r="TDO100" s="165"/>
      <c r="TDP100" s="165"/>
      <c r="TDQ100" s="165"/>
      <c r="TDR100" s="165"/>
      <c r="TDS100" s="165"/>
      <c r="TDT100" s="165"/>
      <c r="TDU100" s="165"/>
      <c r="TDV100" s="165"/>
      <c r="TDW100" s="165"/>
      <c r="TDX100" s="165"/>
      <c r="TDY100" s="165"/>
      <c r="TDZ100" s="165"/>
      <c r="TEA100" s="165"/>
      <c r="TEB100" s="165"/>
      <c r="TEC100" s="165"/>
      <c r="TED100" s="165"/>
      <c r="TEE100" s="165"/>
      <c r="TEF100" s="165"/>
      <c r="TEG100" s="165"/>
      <c r="TEH100" s="165"/>
      <c r="TEI100" s="165"/>
      <c r="TEJ100" s="165"/>
      <c r="TEK100" s="165"/>
      <c r="TEL100" s="165"/>
      <c r="TEM100" s="165"/>
      <c r="TEN100" s="165"/>
      <c r="TEO100" s="165"/>
      <c r="TEP100" s="165"/>
      <c r="TEQ100" s="165"/>
      <c r="TER100" s="165"/>
      <c r="TES100" s="165"/>
      <c r="TET100" s="165"/>
      <c r="TEU100" s="165"/>
      <c r="TEV100" s="165"/>
      <c r="TEW100" s="165"/>
      <c r="TEX100" s="165"/>
      <c r="TEY100" s="165"/>
      <c r="TEZ100" s="165"/>
      <c r="TFA100" s="165"/>
      <c r="TFB100" s="165"/>
      <c r="TFC100" s="165"/>
      <c r="TFD100" s="165"/>
      <c r="TFE100" s="165"/>
      <c r="TFF100" s="165"/>
      <c r="TFG100" s="165"/>
      <c r="TFH100" s="165"/>
      <c r="TFI100" s="165"/>
      <c r="TFJ100" s="165"/>
      <c r="TFK100" s="165"/>
      <c r="TFL100" s="165"/>
      <c r="TFM100" s="165"/>
      <c r="TFN100" s="165"/>
      <c r="TFO100" s="165"/>
      <c r="TFP100" s="165"/>
      <c r="TFQ100" s="165"/>
      <c r="TFR100" s="165"/>
      <c r="TFS100" s="165"/>
      <c r="TFT100" s="165"/>
      <c r="TFU100" s="165"/>
      <c r="TFV100" s="165"/>
      <c r="TFW100" s="165"/>
      <c r="TFX100" s="165"/>
      <c r="TFY100" s="165"/>
      <c r="TFZ100" s="165"/>
      <c r="TGA100" s="165"/>
      <c r="TGB100" s="165"/>
      <c r="TGC100" s="165"/>
      <c r="TGD100" s="165"/>
      <c r="TGE100" s="165"/>
      <c r="TGF100" s="165"/>
      <c r="TGG100" s="165"/>
      <c r="TGH100" s="165"/>
      <c r="TGI100" s="165"/>
      <c r="TGJ100" s="165"/>
      <c r="TGK100" s="165"/>
      <c r="TGL100" s="165"/>
      <c r="TGM100" s="165"/>
      <c r="TGN100" s="165"/>
      <c r="TGO100" s="165"/>
      <c r="TGP100" s="165"/>
      <c r="TGQ100" s="165"/>
      <c r="TGR100" s="165"/>
      <c r="TGS100" s="165"/>
      <c r="TGT100" s="165"/>
      <c r="TGU100" s="165"/>
      <c r="TGV100" s="165"/>
      <c r="TGW100" s="165"/>
      <c r="TGX100" s="165"/>
      <c r="TGY100" s="165"/>
      <c r="TGZ100" s="165"/>
      <c r="THA100" s="165"/>
      <c r="THB100" s="165"/>
      <c r="THC100" s="165"/>
      <c r="THD100" s="165"/>
      <c r="THE100" s="165"/>
      <c r="THF100" s="165"/>
      <c r="THG100" s="165"/>
      <c r="THH100" s="165"/>
      <c r="THI100" s="165"/>
      <c r="THJ100" s="165"/>
      <c r="THK100" s="165"/>
      <c r="THL100" s="165"/>
      <c r="THM100" s="165"/>
      <c r="THN100" s="165"/>
      <c r="THO100" s="165"/>
      <c r="THP100" s="165"/>
      <c r="THQ100" s="165"/>
      <c r="THR100" s="165"/>
      <c r="THS100" s="165"/>
      <c r="THT100" s="165"/>
      <c r="THU100" s="165"/>
      <c r="THV100" s="165"/>
      <c r="THW100" s="165"/>
      <c r="THX100" s="165"/>
      <c r="THY100" s="165"/>
      <c r="THZ100" s="165"/>
      <c r="TIA100" s="165"/>
      <c r="TIB100" s="165"/>
      <c r="TIC100" s="165"/>
      <c r="TID100" s="165"/>
      <c r="TIE100" s="165"/>
      <c r="TIF100" s="165"/>
      <c r="TIG100" s="165"/>
      <c r="TIH100" s="165"/>
      <c r="TII100" s="165"/>
      <c r="TIJ100" s="165"/>
      <c r="TIK100" s="165"/>
      <c r="TIL100" s="165"/>
      <c r="TIM100" s="165"/>
      <c r="TIN100" s="165"/>
      <c r="TIO100" s="165"/>
      <c r="TIP100" s="165"/>
      <c r="TIQ100" s="165"/>
      <c r="TIR100" s="165"/>
      <c r="TIS100" s="165"/>
      <c r="TIT100" s="165"/>
      <c r="TIU100" s="165"/>
      <c r="TIV100" s="165"/>
      <c r="TIW100" s="165"/>
      <c r="TIX100" s="165"/>
      <c r="TIY100" s="165"/>
      <c r="TIZ100" s="165"/>
      <c r="TJA100" s="165"/>
      <c r="TJB100" s="165"/>
      <c r="TJC100" s="165"/>
      <c r="TJD100" s="165"/>
      <c r="TJE100" s="165"/>
      <c r="TJF100" s="165"/>
      <c r="TJG100" s="165"/>
      <c r="TJH100" s="165"/>
      <c r="TJI100" s="165"/>
      <c r="TJJ100" s="165"/>
      <c r="TJK100" s="165"/>
      <c r="TJL100" s="165"/>
      <c r="TJM100" s="165"/>
      <c r="TJN100" s="165"/>
      <c r="TJO100" s="165"/>
      <c r="TJP100" s="165"/>
      <c r="TJQ100" s="165"/>
      <c r="TJR100" s="165"/>
      <c r="TJS100" s="165"/>
      <c r="TJT100" s="165"/>
      <c r="TJU100" s="165"/>
      <c r="TJV100" s="165"/>
      <c r="TJW100" s="165"/>
      <c r="TJX100" s="165"/>
      <c r="TJY100" s="165"/>
      <c r="TJZ100" s="165"/>
      <c r="TKA100" s="165"/>
      <c r="TKB100" s="165"/>
      <c r="TKC100" s="165"/>
      <c r="TKD100" s="165"/>
      <c r="TKE100" s="165"/>
      <c r="TKF100" s="165"/>
      <c r="TKG100" s="165"/>
      <c r="TKH100" s="165"/>
      <c r="TKI100" s="165"/>
      <c r="TKJ100" s="165"/>
      <c r="TKK100" s="165"/>
      <c r="TKL100" s="165"/>
      <c r="TKM100" s="165"/>
      <c r="TKN100" s="165"/>
      <c r="TKO100" s="165"/>
      <c r="TKP100" s="165"/>
      <c r="TKQ100" s="165"/>
      <c r="TKR100" s="165"/>
      <c r="TKS100" s="165"/>
      <c r="TKT100" s="165"/>
      <c r="TKU100" s="165"/>
      <c r="TKV100" s="165"/>
      <c r="TKW100" s="165"/>
      <c r="TKX100" s="165"/>
      <c r="TKY100" s="165"/>
      <c r="TKZ100" s="165"/>
      <c r="TLA100" s="165"/>
      <c r="TLB100" s="165"/>
      <c r="TLC100" s="165"/>
      <c r="TLD100" s="165"/>
      <c r="TLE100" s="165"/>
      <c r="TLF100" s="165"/>
      <c r="TLG100" s="165"/>
      <c r="TLH100" s="165"/>
      <c r="TLI100" s="165"/>
      <c r="TLJ100" s="165"/>
      <c r="TLK100" s="165"/>
      <c r="TLL100" s="165"/>
      <c r="TLM100" s="165"/>
      <c r="TLN100" s="165"/>
      <c r="TLO100" s="165"/>
      <c r="TLP100" s="165"/>
      <c r="TLQ100" s="165"/>
      <c r="TLR100" s="165"/>
      <c r="TLS100" s="165"/>
      <c r="TLT100" s="165"/>
      <c r="TLU100" s="165"/>
      <c r="TLV100" s="165"/>
      <c r="TLW100" s="165"/>
      <c r="TLX100" s="165"/>
      <c r="TLY100" s="165"/>
      <c r="TLZ100" s="165"/>
      <c r="TMA100" s="165"/>
      <c r="TMB100" s="165"/>
      <c r="TMC100" s="165"/>
      <c r="TMD100" s="165"/>
      <c r="TME100" s="165"/>
      <c r="TMF100" s="165"/>
      <c r="TMG100" s="165"/>
      <c r="TMH100" s="165"/>
      <c r="TMI100" s="165"/>
      <c r="TMJ100" s="165"/>
      <c r="TMK100" s="165"/>
      <c r="TML100" s="165"/>
      <c r="TMM100" s="165"/>
      <c r="TMN100" s="165"/>
      <c r="TMO100" s="165"/>
      <c r="TMP100" s="165"/>
      <c r="TMQ100" s="165"/>
      <c r="TMR100" s="165"/>
      <c r="TMS100" s="165"/>
      <c r="TMT100" s="165"/>
      <c r="TMU100" s="165"/>
      <c r="TMV100" s="165"/>
      <c r="TMW100" s="165"/>
      <c r="TMX100" s="165"/>
      <c r="TMY100" s="165"/>
      <c r="TMZ100" s="165"/>
      <c r="TNA100" s="165"/>
      <c r="TNB100" s="165"/>
      <c r="TNC100" s="165"/>
      <c r="TND100" s="165"/>
      <c r="TNE100" s="165"/>
      <c r="TNF100" s="165"/>
      <c r="TNG100" s="165"/>
      <c r="TNH100" s="165"/>
      <c r="TNI100" s="165"/>
      <c r="TNJ100" s="165"/>
      <c r="TNK100" s="165"/>
      <c r="TNL100" s="165"/>
      <c r="TNM100" s="165"/>
      <c r="TNN100" s="165"/>
      <c r="TNO100" s="165"/>
      <c r="TNP100" s="165"/>
      <c r="TNQ100" s="165"/>
      <c r="TNR100" s="165"/>
      <c r="TNS100" s="165"/>
      <c r="TNT100" s="165"/>
      <c r="TNU100" s="165"/>
      <c r="TNV100" s="165"/>
      <c r="TNW100" s="165"/>
      <c r="TNX100" s="165"/>
      <c r="TNY100" s="165"/>
      <c r="TNZ100" s="165"/>
      <c r="TOA100" s="165"/>
      <c r="TOB100" s="165"/>
      <c r="TOC100" s="165"/>
      <c r="TOD100" s="165"/>
      <c r="TOE100" s="165"/>
      <c r="TOF100" s="165"/>
      <c r="TOG100" s="165"/>
      <c r="TOH100" s="165"/>
      <c r="TOI100" s="165"/>
      <c r="TOJ100" s="165"/>
      <c r="TOK100" s="165"/>
      <c r="TOL100" s="165"/>
      <c r="TOM100" s="165"/>
      <c r="TON100" s="165"/>
      <c r="TOO100" s="165"/>
      <c r="TOP100" s="165"/>
      <c r="TOQ100" s="165"/>
      <c r="TOR100" s="165"/>
      <c r="TOS100" s="165"/>
      <c r="TOT100" s="165"/>
      <c r="TOU100" s="165"/>
      <c r="TOV100" s="165"/>
      <c r="TOW100" s="165"/>
      <c r="TOX100" s="165"/>
      <c r="TOY100" s="165"/>
      <c r="TOZ100" s="165"/>
      <c r="TPA100" s="165"/>
      <c r="TPB100" s="165"/>
      <c r="TPC100" s="165"/>
      <c r="TPD100" s="165"/>
      <c r="TPE100" s="165"/>
      <c r="TPF100" s="165"/>
      <c r="TPG100" s="165"/>
      <c r="TPH100" s="165"/>
      <c r="TPI100" s="165"/>
      <c r="TPJ100" s="165"/>
      <c r="TPK100" s="165"/>
      <c r="TPL100" s="165"/>
      <c r="TPM100" s="165"/>
      <c r="TPN100" s="165"/>
      <c r="TPO100" s="165"/>
      <c r="TPP100" s="165"/>
      <c r="TPQ100" s="165"/>
      <c r="TPR100" s="165"/>
      <c r="TPS100" s="165"/>
      <c r="TPT100" s="165"/>
      <c r="TPU100" s="165"/>
      <c r="TPV100" s="165"/>
      <c r="TPW100" s="165"/>
      <c r="TPX100" s="165"/>
      <c r="TPY100" s="165"/>
      <c r="TPZ100" s="165"/>
      <c r="TQA100" s="165"/>
      <c r="TQB100" s="165"/>
      <c r="TQC100" s="165"/>
      <c r="TQD100" s="165"/>
      <c r="TQE100" s="165"/>
      <c r="TQF100" s="165"/>
      <c r="TQG100" s="165"/>
      <c r="TQH100" s="165"/>
      <c r="TQI100" s="165"/>
      <c r="TQJ100" s="165"/>
      <c r="TQK100" s="165"/>
      <c r="TQL100" s="165"/>
      <c r="TQM100" s="165"/>
      <c r="TQN100" s="165"/>
      <c r="TQO100" s="165"/>
      <c r="TQP100" s="165"/>
      <c r="TQQ100" s="165"/>
      <c r="TQR100" s="165"/>
      <c r="TQS100" s="165"/>
      <c r="TQT100" s="165"/>
      <c r="TQU100" s="165"/>
      <c r="TQV100" s="165"/>
      <c r="TQW100" s="165"/>
      <c r="TQX100" s="165"/>
      <c r="TQY100" s="165"/>
      <c r="TQZ100" s="165"/>
      <c r="TRA100" s="165"/>
      <c r="TRB100" s="165"/>
      <c r="TRC100" s="165"/>
      <c r="TRD100" s="165"/>
      <c r="TRE100" s="165"/>
      <c r="TRF100" s="165"/>
      <c r="TRG100" s="165"/>
      <c r="TRH100" s="165"/>
      <c r="TRI100" s="165"/>
      <c r="TRJ100" s="165"/>
      <c r="TRK100" s="165"/>
      <c r="TRL100" s="165"/>
      <c r="TRM100" s="165"/>
      <c r="TRN100" s="165"/>
      <c r="TRO100" s="165"/>
      <c r="TRP100" s="165"/>
      <c r="TRQ100" s="165"/>
      <c r="TRR100" s="165"/>
      <c r="TRS100" s="165"/>
      <c r="TRT100" s="165"/>
      <c r="TRU100" s="165"/>
      <c r="TRV100" s="165"/>
      <c r="TRW100" s="165"/>
      <c r="TRX100" s="165"/>
      <c r="TRY100" s="165"/>
      <c r="TRZ100" s="165"/>
      <c r="TSA100" s="165"/>
      <c r="TSB100" s="165"/>
      <c r="TSC100" s="165"/>
      <c r="TSD100" s="165"/>
      <c r="TSE100" s="165"/>
      <c r="TSF100" s="165"/>
      <c r="TSG100" s="165"/>
      <c r="TSH100" s="165"/>
      <c r="TSI100" s="165"/>
      <c r="TSJ100" s="165"/>
      <c r="TSK100" s="165"/>
      <c r="TSL100" s="165"/>
      <c r="TSM100" s="165"/>
      <c r="TSN100" s="165"/>
      <c r="TSO100" s="165"/>
      <c r="TSP100" s="165"/>
      <c r="TSQ100" s="165"/>
      <c r="TSR100" s="165"/>
      <c r="TSS100" s="165"/>
      <c r="TST100" s="165"/>
      <c r="TSU100" s="165"/>
      <c r="TSV100" s="165"/>
      <c r="TSW100" s="165"/>
      <c r="TSX100" s="165"/>
      <c r="TSY100" s="165"/>
      <c r="TSZ100" s="165"/>
      <c r="TTA100" s="165"/>
      <c r="TTB100" s="165"/>
      <c r="TTC100" s="165"/>
      <c r="TTD100" s="165"/>
      <c r="TTE100" s="165"/>
      <c r="TTF100" s="165"/>
      <c r="TTG100" s="165"/>
      <c r="TTH100" s="165"/>
      <c r="TTI100" s="165"/>
      <c r="TTJ100" s="165"/>
      <c r="TTK100" s="165"/>
      <c r="TTL100" s="165"/>
      <c r="TTM100" s="165"/>
      <c r="TTN100" s="165"/>
      <c r="TTO100" s="165"/>
      <c r="TTP100" s="165"/>
      <c r="TTQ100" s="165"/>
      <c r="TTR100" s="165"/>
      <c r="TTS100" s="165"/>
      <c r="TTT100" s="165"/>
      <c r="TTU100" s="165"/>
      <c r="TTV100" s="165"/>
      <c r="TTW100" s="165"/>
      <c r="TTX100" s="165"/>
      <c r="TTY100" s="165"/>
      <c r="TTZ100" s="165"/>
      <c r="TUA100" s="165"/>
      <c r="TUB100" s="165"/>
      <c r="TUC100" s="165"/>
      <c r="TUD100" s="165"/>
      <c r="TUE100" s="165"/>
      <c r="TUF100" s="165"/>
      <c r="TUG100" s="165"/>
      <c r="TUH100" s="165"/>
      <c r="TUI100" s="165"/>
      <c r="TUJ100" s="165"/>
      <c r="TUK100" s="165"/>
      <c r="TUL100" s="165"/>
      <c r="TUM100" s="165"/>
      <c r="TUN100" s="165"/>
      <c r="TUO100" s="165"/>
      <c r="TUP100" s="165"/>
      <c r="TUQ100" s="165"/>
      <c r="TUR100" s="165"/>
      <c r="TUS100" s="165"/>
      <c r="TUT100" s="165"/>
      <c r="TUU100" s="165"/>
      <c r="TUV100" s="165"/>
      <c r="TUW100" s="165"/>
      <c r="TUX100" s="165"/>
      <c r="TUY100" s="165"/>
      <c r="TUZ100" s="165"/>
      <c r="TVA100" s="165"/>
      <c r="TVB100" s="165"/>
      <c r="TVC100" s="165"/>
      <c r="TVD100" s="165"/>
      <c r="TVE100" s="165"/>
      <c r="TVF100" s="165"/>
      <c r="TVG100" s="165"/>
      <c r="TVH100" s="165"/>
      <c r="TVI100" s="165"/>
      <c r="TVJ100" s="165"/>
      <c r="TVK100" s="165"/>
      <c r="TVL100" s="165"/>
      <c r="TVM100" s="165"/>
      <c r="TVN100" s="165"/>
      <c r="TVO100" s="165"/>
      <c r="TVP100" s="165"/>
      <c r="TVQ100" s="165"/>
      <c r="TVR100" s="165"/>
      <c r="TVS100" s="165"/>
      <c r="TVT100" s="165"/>
      <c r="TVU100" s="165"/>
      <c r="TVV100" s="165"/>
      <c r="TVW100" s="165"/>
      <c r="TVX100" s="165"/>
      <c r="TVY100" s="165"/>
      <c r="TVZ100" s="165"/>
      <c r="TWA100" s="165"/>
      <c r="TWB100" s="165"/>
      <c r="TWC100" s="165"/>
      <c r="TWD100" s="165"/>
      <c r="TWE100" s="165"/>
      <c r="TWF100" s="165"/>
      <c r="TWG100" s="165"/>
      <c r="TWH100" s="165"/>
      <c r="TWI100" s="165"/>
      <c r="TWJ100" s="165"/>
      <c r="TWK100" s="165"/>
      <c r="TWL100" s="165"/>
      <c r="TWM100" s="165"/>
      <c r="TWN100" s="165"/>
      <c r="TWO100" s="165"/>
      <c r="TWP100" s="165"/>
      <c r="TWQ100" s="165"/>
      <c r="TWR100" s="165"/>
      <c r="TWS100" s="165"/>
      <c r="TWT100" s="165"/>
      <c r="TWU100" s="165"/>
      <c r="TWV100" s="165"/>
      <c r="TWW100" s="165"/>
      <c r="TWX100" s="165"/>
      <c r="TWY100" s="165"/>
      <c r="TWZ100" s="165"/>
      <c r="TXA100" s="165"/>
      <c r="TXB100" s="165"/>
      <c r="TXC100" s="165"/>
      <c r="TXD100" s="165"/>
      <c r="TXE100" s="165"/>
      <c r="TXF100" s="165"/>
      <c r="TXG100" s="165"/>
      <c r="TXH100" s="165"/>
      <c r="TXI100" s="165"/>
      <c r="TXJ100" s="165"/>
      <c r="TXK100" s="165"/>
      <c r="TXL100" s="165"/>
      <c r="TXM100" s="165"/>
      <c r="TXN100" s="165"/>
      <c r="TXO100" s="165"/>
      <c r="TXP100" s="165"/>
      <c r="TXQ100" s="165"/>
      <c r="TXR100" s="165"/>
      <c r="TXS100" s="165"/>
      <c r="TXT100" s="165"/>
      <c r="TXU100" s="165"/>
      <c r="TXV100" s="165"/>
      <c r="TXW100" s="165"/>
      <c r="TXX100" s="165"/>
      <c r="TXY100" s="165"/>
      <c r="TXZ100" s="165"/>
      <c r="TYA100" s="165"/>
      <c r="TYB100" s="165"/>
      <c r="TYC100" s="165"/>
      <c r="TYD100" s="165"/>
      <c r="TYE100" s="165"/>
      <c r="TYF100" s="165"/>
      <c r="TYG100" s="165"/>
      <c r="TYH100" s="165"/>
      <c r="TYI100" s="165"/>
      <c r="TYJ100" s="165"/>
      <c r="TYK100" s="165"/>
      <c r="TYL100" s="165"/>
      <c r="TYM100" s="165"/>
      <c r="TYN100" s="165"/>
      <c r="TYO100" s="165"/>
      <c r="TYP100" s="165"/>
      <c r="TYQ100" s="165"/>
      <c r="TYR100" s="165"/>
      <c r="TYS100" s="165"/>
      <c r="TYT100" s="165"/>
      <c r="TYU100" s="165"/>
      <c r="TYV100" s="165"/>
      <c r="TYW100" s="165"/>
      <c r="TYX100" s="165"/>
      <c r="TYY100" s="165"/>
      <c r="TYZ100" s="165"/>
      <c r="TZA100" s="165"/>
      <c r="TZB100" s="165"/>
      <c r="TZC100" s="165"/>
      <c r="TZD100" s="165"/>
      <c r="TZE100" s="165"/>
      <c r="TZF100" s="165"/>
      <c r="TZG100" s="165"/>
      <c r="TZH100" s="165"/>
      <c r="TZI100" s="165"/>
      <c r="TZJ100" s="165"/>
      <c r="TZK100" s="165"/>
      <c r="TZL100" s="165"/>
      <c r="TZM100" s="165"/>
      <c r="TZN100" s="165"/>
      <c r="TZO100" s="165"/>
      <c r="TZP100" s="165"/>
      <c r="TZQ100" s="165"/>
      <c r="TZR100" s="165"/>
      <c r="TZS100" s="165"/>
      <c r="TZT100" s="165"/>
      <c r="TZU100" s="165"/>
      <c r="TZV100" s="165"/>
      <c r="TZW100" s="165"/>
      <c r="TZX100" s="165"/>
      <c r="TZY100" s="165"/>
      <c r="TZZ100" s="165"/>
      <c r="UAA100" s="165"/>
      <c r="UAB100" s="165"/>
      <c r="UAC100" s="165"/>
      <c r="UAD100" s="165"/>
      <c r="UAE100" s="165"/>
      <c r="UAF100" s="165"/>
      <c r="UAG100" s="165"/>
      <c r="UAH100" s="165"/>
      <c r="UAI100" s="165"/>
      <c r="UAJ100" s="165"/>
      <c r="UAK100" s="165"/>
      <c r="UAL100" s="165"/>
      <c r="UAM100" s="165"/>
      <c r="UAN100" s="165"/>
      <c r="UAO100" s="165"/>
      <c r="UAP100" s="165"/>
      <c r="UAQ100" s="165"/>
      <c r="UAR100" s="165"/>
      <c r="UAS100" s="165"/>
      <c r="UAT100" s="165"/>
      <c r="UAU100" s="165"/>
      <c r="UAV100" s="165"/>
      <c r="UAW100" s="165"/>
      <c r="UAX100" s="165"/>
      <c r="UAY100" s="165"/>
      <c r="UAZ100" s="165"/>
      <c r="UBA100" s="165"/>
      <c r="UBB100" s="165"/>
      <c r="UBC100" s="165"/>
      <c r="UBD100" s="165"/>
      <c r="UBE100" s="165"/>
      <c r="UBF100" s="165"/>
      <c r="UBG100" s="165"/>
      <c r="UBH100" s="165"/>
      <c r="UBI100" s="165"/>
      <c r="UBJ100" s="165"/>
      <c r="UBK100" s="165"/>
      <c r="UBL100" s="165"/>
      <c r="UBM100" s="165"/>
      <c r="UBN100" s="165"/>
      <c r="UBO100" s="165"/>
      <c r="UBP100" s="165"/>
      <c r="UBQ100" s="165"/>
      <c r="UBR100" s="165"/>
      <c r="UBS100" s="165"/>
      <c r="UBT100" s="165"/>
      <c r="UBU100" s="165"/>
      <c r="UBV100" s="165"/>
      <c r="UBW100" s="165"/>
      <c r="UBX100" s="165"/>
      <c r="UBY100" s="165"/>
      <c r="UBZ100" s="165"/>
      <c r="UCA100" s="165"/>
      <c r="UCB100" s="165"/>
      <c r="UCC100" s="165"/>
      <c r="UCD100" s="165"/>
      <c r="UCE100" s="165"/>
      <c r="UCF100" s="165"/>
      <c r="UCG100" s="165"/>
      <c r="UCH100" s="165"/>
      <c r="UCI100" s="165"/>
      <c r="UCJ100" s="165"/>
      <c r="UCK100" s="165"/>
      <c r="UCL100" s="165"/>
      <c r="UCM100" s="165"/>
      <c r="UCN100" s="165"/>
      <c r="UCO100" s="165"/>
      <c r="UCP100" s="165"/>
      <c r="UCQ100" s="165"/>
      <c r="UCR100" s="165"/>
      <c r="UCS100" s="165"/>
      <c r="UCT100" s="165"/>
      <c r="UCU100" s="165"/>
      <c r="UCV100" s="165"/>
      <c r="UCW100" s="165"/>
      <c r="UCX100" s="165"/>
      <c r="UCY100" s="165"/>
      <c r="UCZ100" s="165"/>
      <c r="UDA100" s="165"/>
      <c r="UDB100" s="165"/>
      <c r="UDC100" s="165"/>
      <c r="UDD100" s="165"/>
      <c r="UDE100" s="165"/>
      <c r="UDF100" s="165"/>
      <c r="UDG100" s="165"/>
      <c r="UDH100" s="165"/>
      <c r="UDI100" s="165"/>
      <c r="UDJ100" s="165"/>
      <c r="UDK100" s="165"/>
      <c r="UDL100" s="165"/>
      <c r="UDM100" s="165"/>
      <c r="UDN100" s="165"/>
      <c r="UDO100" s="165"/>
      <c r="UDP100" s="165"/>
      <c r="UDQ100" s="165"/>
      <c r="UDR100" s="165"/>
      <c r="UDS100" s="165"/>
      <c r="UDT100" s="165"/>
      <c r="UDU100" s="165"/>
      <c r="UDV100" s="165"/>
      <c r="UDW100" s="165"/>
      <c r="UDX100" s="165"/>
      <c r="UDY100" s="165"/>
      <c r="UDZ100" s="165"/>
      <c r="UEA100" s="165"/>
      <c r="UEB100" s="165"/>
      <c r="UEC100" s="165"/>
      <c r="UED100" s="165"/>
      <c r="UEE100" s="165"/>
      <c r="UEF100" s="165"/>
      <c r="UEG100" s="165"/>
      <c r="UEH100" s="165"/>
      <c r="UEI100" s="165"/>
      <c r="UEJ100" s="165"/>
      <c r="UEK100" s="165"/>
      <c r="UEL100" s="165"/>
      <c r="UEM100" s="165"/>
      <c r="UEN100" s="165"/>
      <c r="UEO100" s="165"/>
      <c r="UEP100" s="165"/>
      <c r="UEQ100" s="165"/>
      <c r="UER100" s="165"/>
      <c r="UES100" s="165"/>
      <c r="UET100" s="165"/>
      <c r="UEU100" s="165"/>
      <c r="UEV100" s="165"/>
      <c r="UEW100" s="165"/>
      <c r="UEX100" s="165"/>
      <c r="UEY100" s="165"/>
      <c r="UEZ100" s="165"/>
      <c r="UFA100" s="165"/>
      <c r="UFB100" s="165"/>
      <c r="UFC100" s="165"/>
      <c r="UFD100" s="165"/>
      <c r="UFE100" s="165"/>
      <c r="UFF100" s="165"/>
      <c r="UFG100" s="165"/>
      <c r="UFH100" s="165"/>
      <c r="UFI100" s="165"/>
      <c r="UFJ100" s="165"/>
      <c r="UFK100" s="165"/>
      <c r="UFL100" s="165"/>
      <c r="UFM100" s="165"/>
      <c r="UFN100" s="165"/>
      <c r="UFO100" s="165"/>
      <c r="UFP100" s="165"/>
      <c r="UFQ100" s="165"/>
      <c r="UFR100" s="165"/>
      <c r="UFS100" s="165"/>
      <c r="UFT100" s="165"/>
      <c r="UFU100" s="165"/>
      <c r="UFV100" s="165"/>
      <c r="UFW100" s="165"/>
      <c r="UFX100" s="165"/>
      <c r="UFY100" s="165"/>
      <c r="UFZ100" s="165"/>
      <c r="UGA100" s="165"/>
      <c r="UGB100" s="165"/>
      <c r="UGC100" s="165"/>
      <c r="UGD100" s="165"/>
      <c r="UGE100" s="165"/>
      <c r="UGF100" s="165"/>
      <c r="UGG100" s="165"/>
      <c r="UGH100" s="165"/>
      <c r="UGI100" s="165"/>
      <c r="UGJ100" s="165"/>
      <c r="UGK100" s="165"/>
      <c r="UGL100" s="165"/>
      <c r="UGM100" s="165"/>
      <c r="UGN100" s="165"/>
      <c r="UGO100" s="165"/>
      <c r="UGP100" s="165"/>
      <c r="UGQ100" s="165"/>
      <c r="UGR100" s="165"/>
      <c r="UGS100" s="165"/>
      <c r="UGT100" s="165"/>
      <c r="UGU100" s="165"/>
      <c r="UGV100" s="165"/>
      <c r="UGW100" s="165"/>
      <c r="UGX100" s="165"/>
      <c r="UGY100" s="165"/>
      <c r="UGZ100" s="165"/>
      <c r="UHA100" s="165"/>
      <c r="UHB100" s="165"/>
      <c r="UHC100" s="165"/>
      <c r="UHD100" s="165"/>
      <c r="UHE100" s="165"/>
      <c r="UHF100" s="165"/>
      <c r="UHG100" s="165"/>
      <c r="UHH100" s="165"/>
      <c r="UHI100" s="165"/>
      <c r="UHJ100" s="165"/>
      <c r="UHK100" s="165"/>
      <c r="UHL100" s="165"/>
      <c r="UHM100" s="165"/>
      <c r="UHN100" s="165"/>
      <c r="UHO100" s="165"/>
      <c r="UHP100" s="165"/>
      <c r="UHQ100" s="165"/>
      <c r="UHR100" s="165"/>
      <c r="UHS100" s="165"/>
      <c r="UHT100" s="165"/>
      <c r="UHU100" s="165"/>
      <c r="UHV100" s="165"/>
      <c r="UHW100" s="165"/>
      <c r="UHX100" s="165"/>
      <c r="UHY100" s="165"/>
      <c r="UHZ100" s="165"/>
      <c r="UIA100" s="165"/>
      <c r="UIB100" s="165"/>
      <c r="UIC100" s="165"/>
      <c r="UID100" s="165"/>
      <c r="UIE100" s="165"/>
      <c r="UIF100" s="165"/>
      <c r="UIG100" s="165"/>
      <c r="UIH100" s="165"/>
      <c r="UII100" s="165"/>
      <c r="UIJ100" s="165"/>
      <c r="UIK100" s="165"/>
      <c r="UIL100" s="165"/>
      <c r="UIM100" s="165"/>
      <c r="UIN100" s="165"/>
      <c r="UIO100" s="165"/>
      <c r="UIP100" s="165"/>
      <c r="UIQ100" s="165"/>
      <c r="UIR100" s="165"/>
      <c r="UIS100" s="165"/>
      <c r="UIT100" s="165"/>
      <c r="UIU100" s="165"/>
      <c r="UIV100" s="165"/>
      <c r="UIW100" s="165"/>
      <c r="UIX100" s="165"/>
      <c r="UIY100" s="165"/>
      <c r="UIZ100" s="165"/>
      <c r="UJA100" s="165"/>
      <c r="UJB100" s="165"/>
      <c r="UJC100" s="165"/>
      <c r="UJD100" s="165"/>
      <c r="UJE100" s="165"/>
      <c r="UJF100" s="165"/>
      <c r="UJG100" s="165"/>
      <c r="UJH100" s="165"/>
      <c r="UJI100" s="165"/>
      <c r="UJJ100" s="165"/>
      <c r="UJK100" s="165"/>
      <c r="UJL100" s="165"/>
      <c r="UJM100" s="165"/>
      <c r="UJN100" s="165"/>
      <c r="UJO100" s="165"/>
      <c r="UJP100" s="165"/>
      <c r="UJQ100" s="165"/>
      <c r="UJR100" s="165"/>
      <c r="UJS100" s="165"/>
      <c r="UJT100" s="165"/>
      <c r="UJU100" s="165"/>
      <c r="UJV100" s="165"/>
      <c r="UJW100" s="165"/>
      <c r="UJX100" s="165"/>
      <c r="UJY100" s="165"/>
      <c r="UJZ100" s="165"/>
      <c r="UKA100" s="165"/>
      <c r="UKB100" s="165"/>
      <c r="UKC100" s="165"/>
      <c r="UKD100" s="165"/>
      <c r="UKE100" s="165"/>
      <c r="UKF100" s="165"/>
      <c r="UKG100" s="165"/>
      <c r="UKH100" s="165"/>
      <c r="UKI100" s="165"/>
      <c r="UKJ100" s="165"/>
      <c r="UKK100" s="165"/>
      <c r="UKL100" s="165"/>
      <c r="UKM100" s="165"/>
      <c r="UKN100" s="165"/>
      <c r="UKO100" s="165"/>
      <c r="UKP100" s="165"/>
      <c r="UKQ100" s="165"/>
      <c r="UKR100" s="165"/>
      <c r="UKS100" s="165"/>
      <c r="UKT100" s="165"/>
      <c r="UKU100" s="165"/>
      <c r="UKV100" s="165"/>
      <c r="UKW100" s="165"/>
      <c r="UKX100" s="165"/>
      <c r="UKY100" s="165"/>
      <c r="UKZ100" s="165"/>
      <c r="ULA100" s="165"/>
      <c r="ULB100" s="165"/>
      <c r="ULC100" s="165"/>
      <c r="ULD100" s="165"/>
      <c r="ULE100" s="165"/>
      <c r="ULF100" s="165"/>
      <c r="ULG100" s="165"/>
      <c r="ULH100" s="165"/>
      <c r="ULI100" s="165"/>
      <c r="ULJ100" s="165"/>
      <c r="ULK100" s="165"/>
      <c r="ULL100" s="165"/>
      <c r="ULM100" s="165"/>
      <c r="ULN100" s="165"/>
      <c r="ULO100" s="165"/>
      <c r="ULP100" s="165"/>
      <c r="ULQ100" s="165"/>
      <c r="ULR100" s="165"/>
      <c r="ULS100" s="165"/>
      <c r="ULT100" s="165"/>
      <c r="ULU100" s="165"/>
      <c r="ULV100" s="165"/>
      <c r="ULW100" s="165"/>
      <c r="ULX100" s="165"/>
      <c r="ULY100" s="165"/>
      <c r="ULZ100" s="165"/>
      <c r="UMA100" s="165"/>
      <c r="UMB100" s="165"/>
      <c r="UMC100" s="165"/>
      <c r="UMD100" s="165"/>
      <c r="UME100" s="165"/>
      <c r="UMF100" s="165"/>
      <c r="UMG100" s="165"/>
      <c r="UMH100" s="165"/>
      <c r="UMI100" s="165"/>
      <c r="UMJ100" s="165"/>
      <c r="UMK100" s="165"/>
      <c r="UML100" s="165"/>
      <c r="UMM100" s="165"/>
      <c r="UMN100" s="165"/>
      <c r="UMO100" s="165"/>
      <c r="UMP100" s="165"/>
      <c r="UMQ100" s="165"/>
      <c r="UMR100" s="165"/>
      <c r="UMS100" s="165"/>
      <c r="UMT100" s="165"/>
      <c r="UMU100" s="165"/>
      <c r="UMV100" s="165"/>
      <c r="UMW100" s="165"/>
      <c r="UMX100" s="165"/>
      <c r="UMY100" s="165"/>
      <c r="UMZ100" s="165"/>
      <c r="UNA100" s="165"/>
      <c r="UNB100" s="165"/>
      <c r="UNC100" s="165"/>
      <c r="UND100" s="165"/>
      <c r="UNE100" s="165"/>
      <c r="UNF100" s="165"/>
      <c r="UNG100" s="165"/>
      <c r="UNH100" s="165"/>
      <c r="UNI100" s="165"/>
      <c r="UNJ100" s="165"/>
      <c r="UNK100" s="165"/>
      <c r="UNL100" s="165"/>
      <c r="UNM100" s="165"/>
      <c r="UNN100" s="165"/>
      <c r="UNO100" s="165"/>
      <c r="UNP100" s="165"/>
      <c r="UNQ100" s="165"/>
      <c r="UNR100" s="165"/>
      <c r="UNS100" s="165"/>
      <c r="UNT100" s="165"/>
      <c r="UNU100" s="165"/>
      <c r="UNV100" s="165"/>
      <c r="UNW100" s="165"/>
      <c r="UNX100" s="165"/>
      <c r="UNY100" s="165"/>
      <c r="UNZ100" s="165"/>
      <c r="UOA100" s="165"/>
      <c r="UOB100" s="165"/>
      <c r="UOC100" s="165"/>
      <c r="UOD100" s="165"/>
      <c r="UOE100" s="165"/>
      <c r="UOF100" s="165"/>
      <c r="UOG100" s="165"/>
      <c r="UOH100" s="165"/>
      <c r="UOI100" s="165"/>
      <c r="UOJ100" s="165"/>
      <c r="UOK100" s="165"/>
      <c r="UOL100" s="165"/>
      <c r="UOM100" s="165"/>
      <c r="UON100" s="165"/>
      <c r="UOO100" s="165"/>
      <c r="UOP100" s="165"/>
      <c r="UOQ100" s="165"/>
      <c r="UOR100" s="165"/>
      <c r="UOS100" s="165"/>
      <c r="UOT100" s="165"/>
      <c r="UOU100" s="165"/>
      <c r="UOV100" s="165"/>
      <c r="UOW100" s="165"/>
      <c r="UOX100" s="165"/>
      <c r="UOY100" s="165"/>
      <c r="UOZ100" s="165"/>
      <c r="UPA100" s="165"/>
      <c r="UPB100" s="165"/>
      <c r="UPC100" s="165"/>
      <c r="UPD100" s="165"/>
      <c r="UPE100" s="165"/>
      <c r="UPF100" s="165"/>
      <c r="UPG100" s="165"/>
      <c r="UPH100" s="165"/>
      <c r="UPI100" s="165"/>
      <c r="UPJ100" s="165"/>
      <c r="UPK100" s="165"/>
      <c r="UPL100" s="165"/>
      <c r="UPM100" s="165"/>
      <c r="UPN100" s="165"/>
      <c r="UPO100" s="165"/>
      <c r="UPP100" s="165"/>
      <c r="UPQ100" s="165"/>
      <c r="UPR100" s="165"/>
      <c r="UPS100" s="165"/>
      <c r="UPT100" s="165"/>
      <c r="UPU100" s="165"/>
      <c r="UPV100" s="165"/>
      <c r="UPW100" s="165"/>
      <c r="UPX100" s="165"/>
      <c r="UPY100" s="165"/>
      <c r="UPZ100" s="165"/>
      <c r="UQA100" s="165"/>
      <c r="UQB100" s="165"/>
      <c r="UQC100" s="165"/>
      <c r="UQD100" s="165"/>
      <c r="UQE100" s="165"/>
      <c r="UQF100" s="165"/>
      <c r="UQG100" s="165"/>
      <c r="UQH100" s="165"/>
      <c r="UQI100" s="165"/>
      <c r="UQJ100" s="165"/>
      <c r="UQK100" s="165"/>
      <c r="UQL100" s="165"/>
      <c r="UQM100" s="165"/>
      <c r="UQN100" s="165"/>
      <c r="UQO100" s="165"/>
      <c r="UQP100" s="165"/>
      <c r="UQQ100" s="165"/>
      <c r="UQR100" s="165"/>
      <c r="UQS100" s="165"/>
      <c r="UQT100" s="165"/>
      <c r="UQU100" s="165"/>
      <c r="UQV100" s="165"/>
      <c r="UQW100" s="165"/>
      <c r="UQX100" s="165"/>
      <c r="UQY100" s="165"/>
      <c r="UQZ100" s="165"/>
      <c r="URA100" s="165"/>
      <c r="URB100" s="165"/>
      <c r="URC100" s="165"/>
      <c r="URD100" s="165"/>
      <c r="URE100" s="165"/>
      <c r="URF100" s="165"/>
      <c r="URG100" s="165"/>
      <c r="URH100" s="165"/>
      <c r="URI100" s="165"/>
      <c r="URJ100" s="165"/>
      <c r="URK100" s="165"/>
      <c r="URL100" s="165"/>
      <c r="URM100" s="165"/>
      <c r="URN100" s="165"/>
      <c r="URO100" s="165"/>
      <c r="URP100" s="165"/>
      <c r="URQ100" s="165"/>
      <c r="URR100" s="165"/>
      <c r="URS100" s="165"/>
      <c r="URT100" s="165"/>
      <c r="URU100" s="165"/>
      <c r="URV100" s="165"/>
      <c r="URW100" s="165"/>
      <c r="URX100" s="165"/>
      <c r="URY100" s="165"/>
      <c r="URZ100" s="165"/>
      <c r="USA100" s="165"/>
      <c r="USB100" s="165"/>
      <c r="USC100" s="165"/>
      <c r="USD100" s="165"/>
      <c r="USE100" s="165"/>
      <c r="USF100" s="165"/>
      <c r="USG100" s="165"/>
      <c r="USH100" s="165"/>
      <c r="USI100" s="165"/>
      <c r="USJ100" s="165"/>
      <c r="USK100" s="165"/>
      <c r="USL100" s="165"/>
      <c r="USM100" s="165"/>
      <c r="USN100" s="165"/>
      <c r="USO100" s="165"/>
      <c r="USP100" s="165"/>
      <c r="USQ100" s="165"/>
      <c r="USR100" s="165"/>
      <c r="USS100" s="165"/>
      <c r="UST100" s="165"/>
      <c r="USU100" s="165"/>
      <c r="USV100" s="165"/>
      <c r="USW100" s="165"/>
      <c r="USX100" s="165"/>
      <c r="USY100" s="165"/>
      <c r="USZ100" s="165"/>
      <c r="UTA100" s="165"/>
      <c r="UTB100" s="165"/>
      <c r="UTC100" s="165"/>
      <c r="UTD100" s="165"/>
      <c r="UTE100" s="165"/>
      <c r="UTF100" s="165"/>
      <c r="UTG100" s="165"/>
      <c r="UTH100" s="165"/>
      <c r="UTI100" s="165"/>
      <c r="UTJ100" s="165"/>
      <c r="UTK100" s="165"/>
      <c r="UTL100" s="165"/>
      <c r="UTM100" s="165"/>
      <c r="UTN100" s="165"/>
      <c r="UTO100" s="165"/>
      <c r="UTP100" s="165"/>
      <c r="UTQ100" s="165"/>
      <c r="UTR100" s="165"/>
      <c r="UTS100" s="165"/>
      <c r="UTT100" s="165"/>
      <c r="UTU100" s="165"/>
      <c r="UTV100" s="165"/>
      <c r="UTW100" s="165"/>
      <c r="UTX100" s="165"/>
      <c r="UTY100" s="165"/>
      <c r="UTZ100" s="165"/>
      <c r="UUA100" s="165"/>
      <c r="UUB100" s="165"/>
      <c r="UUC100" s="165"/>
      <c r="UUD100" s="165"/>
      <c r="UUE100" s="165"/>
      <c r="UUF100" s="165"/>
      <c r="UUG100" s="165"/>
      <c r="UUH100" s="165"/>
      <c r="UUI100" s="165"/>
      <c r="UUJ100" s="165"/>
      <c r="UUK100" s="165"/>
      <c r="UUL100" s="165"/>
      <c r="UUM100" s="165"/>
      <c r="UUN100" s="165"/>
      <c r="UUO100" s="165"/>
      <c r="UUP100" s="165"/>
      <c r="UUQ100" s="165"/>
      <c r="UUR100" s="165"/>
      <c r="UUS100" s="165"/>
      <c r="UUT100" s="165"/>
      <c r="UUU100" s="165"/>
      <c r="UUV100" s="165"/>
      <c r="UUW100" s="165"/>
      <c r="UUX100" s="165"/>
      <c r="UUY100" s="165"/>
      <c r="UUZ100" s="165"/>
      <c r="UVA100" s="165"/>
      <c r="UVB100" s="165"/>
      <c r="UVC100" s="165"/>
      <c r="UVD100" s="165"/>
      <c r="UVE100" s="165"/>
      <c r="UVF100" s="165"/>
      <c r="UVG100" s="165"/>
      <c r="UVH100" s="165"/>
      <c r="UVI100" s="165"/>
      <c r="UVJ100" s="165"/>
      <c r="UVK100" s="165"/>
      <c r="UVL100" s="165"/>
      <c r="UVM100" s="165"/>
      <c r="UVN100" s="165"/>
      <c r="UVO100" s="165"/>
      <c r="UVP100" s="165"/>
      <c r="UVQ100" s="165"/>
      <c r="UVR100" s="165"/>
      <c r="UVS100" s="165"/>
      <c r="UVT100" s="165"/>
      <c r="UVU100" s="165"/>
      <c r="UVV100" s="165"/>
      <c r="UVW100" s="165"/>
      <c r="UVX100" s="165"/>
      <c r="UVY100" s="165"/>
      <c r="UVZ100" s="165"/>
      <c r="UWA100" s="165"/>
      <c r="UWB100" s="165"/>
      <c r="UWC100" s="165"/>
      <c r="UWD100" s="165"/>
      <c r="UWE100" s="165"/>
      <c r="UWF100" s="165"/>
      <c r="UWG100" s="165"/>
      <c r="UWH100" s="165"/>
      <c r="UWI100" s="165"/>
      <c r="UWJ100" s="165"/>
      <c r="UWK100" s="165"/>
      <c r="UWL100" s="165"/>
      <c r="UWM100" s="165"/>
      <c r="UWN100" s="165"/>
      <c r="UWO100" s="165"/>
      <c r="UWP100" s="165"/>
      <c r="UWQ100" s="165"/>
      <c r="UWR100" s="165"/>
      <c r="UWS100" s="165"/>
      <c r="UWT100" s="165"/>
      <c r="UWU100" s="165"/>
      <c r="UWV100" s="165"/>
      <c r="UWW100" s="165"/>
      <c r="UWX100" s="165"/>
      <c r="UWY100" s="165"/>
      <c r="UWZ100" s="165"/>
      <c r="UXA100" s="165"/>
      <c r="UXB100" s="165"/>
      <c r="UXC100" s="165"/>
      <c r="UXD100" s="165"/>
      <c r="UXE100" s="165"/>
      <c r="UXF100" s="165"/>
      <c r="UXG100" s="165"/>
      <c r="UXH100" s="165"/>
      <c r="UXI100" s="165"/>
      <c r="UXJ100" s="165"/>
      <c r="UXK100" s="165"/>
      <c r="UXL100" s="165"/>
      <c r="UXM100" s="165"/>
      <c r="UXN100" s="165"/>
      <c r="UXO100" s="165"/>
      <c r="UXP100" s="165"/>
      <c r="UXQ100" s="165"/>
      <c r="UXR100" s="165"/>
      <c r="UXS100" s="165"/>
      <c r="UXT100" s="165"/>
      <c r="UXU100" s="165"/>
      <c r="UXV100" s="165"/>
      <c r="UXW100" s="165"/>
      <c r="UXX100" s="165"/>
      <c r="UXY100" s="165"/>
      <c r="UXZ100" s="165"/>
      <c r="UYA100" s="165"/>
      <c r="UYB100" s="165"/>
      <c r="UYC100" s="165"/>
      <c r="UYD100" s="165"/>
      <c r="UYE100" s="165"/>
      <c r="UYF100" s="165"/>
      <c r="UYG100" s="165"/>
      <c r="UYH100" s="165"/>
      <c r="UYI100" s="165"/>
      <c r="UYJ100" s="165"/>
      <c r="UYK100" s="165"/>
      <c r="UYL100" s="165"/>
      <c r="UYM100" s="165"/>
      <c r="UYN100" s="165"/>
      <c r="UYO100" s="165"/>
      <c r="UYP100" s="165"/>
      <c r="UYQ100" s="165"/>
      <c r="UYR100" s="165"/>
      <c r="UYS100" s="165"/>
      <c r="UYT100" s="165"/>
      <c r="UYU100" s="165"/>
      <c r="UYV100" s="165"/>
      <c r="UYW100" s="165"/>
      <c r="UYX100" s="165"/>
      <c r="UYY100" s="165"/>
      <c r="UYZ100" s="165"/>
      <c r="UZA100" s="165"/>
      <c r="UZB100" s="165"/>
      <c r="UZC100" s="165"/>
      <c r="UZD100" s="165"/>
      <c r="UZE100" s="165"/>
      <c r="UZF100" s="165"/>
      <c r="UZG100" s="165"/>
      <c r="UZH100" s="165"/>
      <c r="UZI100" s="165"/>
      <c r="UZJ100" s="165"/>
      <c r="UZK100" s="165"/>
      <c r="UZL100" s="165"/>
      <c r="UZM100" s="165"/>
      <c r="UZN100" s="165"/>
      <c r="UZO100" s="165"/>
      <c r="UZP100" s="165"/>
      <c r="UZQ100" s="165"/>
      <c r="UZR100" s="165"/>
      <c r="UZS100" s="165"/>
      <c r="UZT100" s="165"/>
      <c r="UZU100" s="165"/>
      <c r="UZV100" s="165"/>
      <c r="UZW100" s="165"/>
      <c r="UZX100" s="165"/>
      <c r="UZY100" s="165"/>
      <c r="UZZ100" s="165"/>
      <c r="VAA100" s="165"/>
      <c r="VAB100" s="165"/>
      <c r="VAC100" s="165"/>
      <c r="VAD100" s="165"/>
      <c r="VAE100" s="165"/>
      <c r="VAF100" s="165"/>
      <c r="VAG100" s="165"/>
      <c r="VAH100" s="165"/>
      <c r="VAI100" s="165"/>
      <c r="VAJ100" s="165"/>
      <c r="VAK100" s="165"/>
      <c r="VAL100" s="165"/>
      <c r="VAM100" s="165"/>
      <c r="VAN100" s="165"/>
      <c r="VAO100" s="165"/>
      <c r="VAP100" s="165"/>
      <c r="VAQ100" s="165"/>
      <c r="VAR100" s="165"/>
      <c r="VAS100" s="165"/>
      <c r="VAT100" s="165"/>
      <c r="VAU100" s="165"/>
      <c r="VAV100" s="165"/>
      <c r="VAW100" s="165"/>
      <c r="VAX100" s="165"/>
      <c r="VAY100" s="165"/>
      <c r="VAZ100" s="165"/>
      <c r="VBA100" s="165"/>
      <c r="VBB100" s="165"/>
      <c r="VBC100" s="165"/>
      <c r="VBD100" s="165"/>
      <c r="VBE100" s="165"/>
      <c r="VBF100" s="165"/>
      <c r="VBG100" s="165"/>
      <c r="VBH100" s="165"/>
      <c r="VBI100" s="165"/>
      <c r="VBJ100" s="165"/>
      <c r="VBK100" s="165"/>
      <c r="VBL100" s="165"/>
      <c r="VBM100" s="165"/>
      <c r="VBN100" s="165"/>
      <c r="VBO100" s="165"/>
      <c r="VBP100" s="165"/>
      <c r="VBQ100" s="165"/>
      <c r="VBR100" s="165"/>
      <c r="VBS100" s="165"/>
      <c r="VBT100" s="165"/>
      <c r="VBU100" s="165"/>
      <c r="VBV100" s="165"/>
      <c r="VBW100" s="165"/>
      <c r="VBX100" s="165"/>
      <c r="VBY100" s="165"/>
      <c r="VBZ100" s="165"/>
      <c r="VCA100" s="165"/>
      <c r="VCB100" s="165"/>
      <c r="VCC100" s="165"/>
      <c r="VCD100" s="165"/>
      <c r="VCE100" s="165"/>
      <c r="VCF100" s="165"/>
      <c r="VCG100" s="165"/>
      <c r="VCH100" s="165"/>
      <c r="VCI100" s="165"/>
      <c r="VCJ100" s="165"/>
      <c r="VCK100" s="165"/>
      <c r="VCL100" s="165"/>
      <c r="VCM100" s="165"/>
      <c r="VCN100" s="165"/>
      <c r="VCO100" s="165"/>
      <c r="VCP100" s="165"/>
      <c r="VCQ100" s="165"/>
      <c r="VCR100" s="165"/>
      <c r="VCS100" s="165"/>
      <c r="VCT100" s="165"/>
      <c r="VCU100" s="165"/>
      <c r="VCV100" s="165"/>
      <c r="VCW100" s="165"/>
      <c r="VCX100" s="165"/>
      <c r="VCY100" s="165"/>
      <c r="VCZ100" s="165"/>
      <c r="VDA100" s="165"/>
      <c r="VDB100" s="165"/>
      <c r="VDC100" s="165"/>
      <c r="VDD100" s="165"/>
      <c r="VDE100" s="165"/>
      <c r="VDF100" s="165"/>
      <c r="VDG100" s="165"/>
      <c r="VDH100" s="165"/>
      <c r="VDI100" s="165"/>
      <c r="VDJ100" s="165"/>
      <c r="VDK100" s="165"/>
      <c r="VDL100" s="165"/>
      <c r="VDM100" s="165"/>
      <c r="VDN100" s="165"/>
      <c r="VDO100" s="165"/>
      <c r="VDP100" s="165"/>
      <c r="VDQ100" s="165"/>
      <c r="VDR100" s="165"/>
      <c r="VDS100" s="165"/>
      <c r="VDT100" s="165"/>
      <c r="VDU100" s="165"/>
      <c r="VDV100" s="165"/>
      <c r="VDW100" s="165"/>
      <c r="VDX100" s="165"/>
      <c r="VDY100" s="165"/>
      <c r="VDZ100" s="165"/>
      <c r="VEA100" s="165"/>
      <c r="VEB100" s="165"/>
      <c r="VEC100" s="165"/>
      <c r="VED100" s="165"/>
      <c r="VEE100" s="165"/>
      <c r="VEF100" s="165"/>
      <c r="VEG100" s="165"/>
      <c r="VEH100" s="165"/>
      <c r="VEI100" s="165"/>
      <c r="VEJ100" s="165"/>
      <c r="VEK100" s="165"/>
      <c r="VEL100" s="165"/>
      <c r="VEM100" s="165"/>
      <c r="VEN100" s="165"/>
      <c r="VEO100" s="165"/>
      <c r="VEP100" s="165"/>
      <c r="VEQ100" s="165"/>
      <c r="VER100" s="165"/>
      <c r="VES100" s="165"/>
      <c r="VET100" s="165"/>
      <c r="VEU100" s="165"/>
      <c r="VEV100" s="165"/>
      <c r="VEW100" s="165"/>
      <c r="VEX100" s="165"/>
      <c r="VEY100" s="165"/>
      <c r="VEZ100" s="165"/>
      <c r="VFA100" s="165"/>
      <c r="VFB100" s="165"/>
      <c r="VFC100" s="165"/>
      <c r="VFD100" s="165"/>
      <c r="VFE100" s="165"/>
      <c r="VFF100" s="165"/>
      <c r="VFG100" s="165"/>
      <c r="VFH100" s="165"/>
      <c r="VFI100" s="165"/>
      <c r="VFJ100" s="165"/>
      <c r="VFK100" s="165"/>
      <c r="VFL100" s="165"/>
      <c r="VFM100" s="165"/>
      <c r="VFN100" s="165"/>
      <c r="VFO100" s="165"/>
      <c r="VFP100" s="165"/>
      <c r="VFQ100" s="165"/>
      <c r="VFR100" s="165"/>
      <c r="VFS100" s="165"/>
      <c r="VFT100" s="165"/>
      <c r="VFU100" s="165"/>
      <c r="VFV100" s="165"/>
      <c r="VFW100" s="165"/>
      <c r="VFX100" s="165"/>
      <c r="VFY100" s="165"/>
      <c r="VFZ100" s="165"/>
      <c r="VGA100" s="165"/>
      <c r="VGB100" s="165"/>
      <c r="VGC100" s="165"/>
      <c r="VGD100" s="165"/>
      <c r="VGE100" s="165"/>
      <c r="VGF100" s="165"/>
      <c r="VGG100" s="165"/>
      <c r="VGH100" s="165"/>
      <c r="VGI100" s="165"/>
      <c r="VGJ100" s="165"/>
      <c r="VGK100" s="165"/>
      <c r="VGL100" s="165"/>
      <c r="VGM100" s="165"/>
      <c r="VGN100" s="165"/>
      <c r="VGO100" s="165"/>
      <c r="VGP100" s="165"/>
      <c r="VGQ100" s="165"/>
      <c r="VGR100" s="165"/>
      <c r="VGS100" s="165"/>
      <c r="VGT100" s="165"/>
      <c r="VGU100" s="165"/>
      <c r="VGV100" s="165"/>
      <c r="VGW100" s="165"/>
      <c r="VGX100" s="165"/>
      <c r="VGY100" s="165"/>
      <c r="VGZ100" s="165"/>
      <c r="VHA100" s="165"/>
      <c r="VHB100" s="165"/>
      <c r="VHC100" s="165"/>
      <c r="VHD100" s="165"/>
      <c r="VHE100" s="165"/>
      <c r="VHF100" s="165"/>
      <c r="VHG100" s="165"/>
      <c r="VHH100" s="165"/>
      <c r="VHI100" s="165"/>
      <c r="VHJ100" s="165"/>
      <c r="VHK100" s="165"/>
      <c r="VHL100" s="165"/>
      <c r="VHM100" s="165"/>
      <c r="VHN100" s="165"/>
      <c r="VHO100" s="165"/>
      <c r="VHP100" s="165"/>
      <c r="VHQ100" s="165"/>
      <c r="VHR100" s="165"/>
      <c r="VHS100" s="165"/>
      <c r="VHT100" s="165"/>
      <c r="VHU100" s="165"/>
      <c r="VHV100" s="165"/>
      <c r="VHW100" s="165"/>
      <c r="VHX100" s="165"/>
      <c r="VHY100" s="165"/>
      <c r="VHZ100" s="165"/>
      <c r="VIA100" s="165"/>
      <c r="VIB100" s="165"/>
      <c r="VIC100" s="165"/>
      <c r="VID100" s="165"/>
      <c r="VIE100" s="165"/>
      <c r="VIF100" s="165"/>
      <c r="VIG100" s="165"/>
      <c r="VIH100" s="165"/>
      <c r="VII100" s="165"/>
      <c r="VIJ100" s="165"/>
      <c r="VIK100" s="165"/>
      <c r="VIL100" s="165"/>
      <c r="VIM100" s="165"/>
      <c r="VIN100" s="165"/>
      <c r="VIO100" s="165"/>
      <c r="VIP100" s="165"/>
      <c r="VIQ100" s="165"/>
      <c r="VIR100" s="165"/>
      <c r="VIS100" s="165"/>
      <c r="VIT100" s="165"/>
      <c r="VIU100" s="165"/>
      <c r="VIV100" s="165"/>
      <c r="VIW100" s="165"/>
      <c r="VIX100" s="165"/>
      <c r="VIY100" s="165"/>
      <c r="VIZ100" s="165"/>
      <c r="VJA100" s="165"/>
      <c r="VJB100" s="165"/>
      <c r="VJC100" s="165"/>
      <c r="VJD100" s="165"/>
      <c r="VJE100" s="165"/>
      <c r="VJF100" s="165"/>
      <c r="VJG100" s="165"/>
      <c r="VJH100" s="165"/>
      <c r="VJI100" s="165"/>
      <c r="VJJ100" s="165"/>
      <c r="VJK100" s="165"/>
      <c r="VJL100" s="165"/>
      <c r="VJM100" s="165"/>
      <c r="VJN100" s="165"/>
      <c r="VJO100" s="165"/>
      <c r="VJP100" s="165"/>
      <c r="VJQ100" s="165"/>
      <c r="VJR100" s="165"/>
      <c r="VJS100" s="165"/>
      <c r="VJT100" s="165"/>
      <c r="VJU100" s="165"/>
      <c r="VJV100" s="165"/>
      <c r="VJW100" s="165"/>
      <c r="VJX100" s="165"/>
      <c r="VJY100" s="165"/>
      <c r="VJZ100" s="165"/>
      <c r="VKA100" s="165"/>
      <c r="VKB100" s="165"/>
      <c r="VKC100" s="165"/>
      <c r="VKD100" s="165"/>
      <c r="VKE100" s="165"/>
      <c r="VKF100" s="165"/>
      <c r="VKG100" s="165"/>
      <c r="VKH100" s="165"/>
      <c r="VKI100" s="165"/>
      <c r="VKJ100" s="165"/>
      <c r="VKK100" s="165"/>
      <c r="VKL100" s="165"/>
      <c r="VKM100" s="165"/>
      <c r="VKN100" s="165"/>
      <c r="VKO100" s="165"/>
      <c r="VKP100" s="165"/>
      <c r="VKQ100" s="165"/>
      <c r="VKR100" s="165"/>
      <c r="VKS100" s="165"/>
      <c r="VKT100" s="165"/>
      <c r="VKU100" s="165"/>
      <c r="VKV100" s="165"/>
      <c r="VKW100" s="165"/>
      <c r="VKX100" s="165"/>
      <c r="VKY100" s="165"/>
      <c r="VKZ100" s="165"/>
      <c r="VLA100" s="165"/>
      <c r="VLB100" s="165"/>
      <c r="VLC100" s="165"/>
      <c r="VLD100" s="165"/>
      <c r="VLE100" s="165"/>
      <c r="VLF100" s="165"/>
      <c r="VLG100" s="165"/>
      <c r="VLH100" s="165"/>
      <c r="VLI100" s="165"/>
      <c r="VLJ100" s="165"/>
      <c r="VLK100" s="165"/>
      <c r="VLL100" s="165"/>
      <c r="VLM100" s="165"/>
      <c r="VLN100" s="165"/>
      <c r="VLO100" s="165"/>
      <c r="VLP100" s="165"/>
      <c r="VLQ100" s="165"/>
      <c r="VLR100" s="165"/>
      <c r="VLS100" s="165"/>
      <c r="VLT100" s="165"/>
      <c r="VLU100" s="165"/>
      <c r="VLV100" s="165"/>
      <c r="VLW100" s="165"/>
      <c r="VLX100" s="165"/>
      <c r="VLY100" s="165"/>
      <c r="VLZ100" s="165"/>
      <c r="VMA100" s="165"/>
      <c r="VMB100" s="165"/>
      <c r="VMC100" s="165"/>
      <c r="VMD100" s="165"/>
      <c r="VME100" s="165"/>
      <c r="VMF100" s="165"/>
      <c r="VMG100" s="165"/>
      <c r="VMH100" s="165"/>
      <c r="VMI100" s="165"/>
      <c r="VMJ100" s="165"/>
      <c r="VMK100" s="165"/>
      <c r="VML100" s="165"/>
      <c r="VMM100" s="165"/>
      <c r="VMN100" s="165"/>
      <c r="VMO100" s="165"/>
      <c r="VMP100" s="165"/>
      <c r="VMQ100" s="165"/>
      <c r="VMR100" s="165"/>
      <c r="VMS100" s="165"/>
      <c r="VMT100" s="165"/>
      <c r="VMU100" s="165"/>
      <c r="VMV100" s="165"/>
      <c r="VMW100" s="165"/>
      <c r="VMX100" s="165"/>
      <c r="VMY100" s="165"/>
      <c r="VMZ100" s="165"/>
      <c r="VNA100" s="165"/>
      <c r="VNB100" s="165"/>
      <c r="VNC100" s="165"/>
      <c r="VND100" s="165"/>
      <c r="VNE100" s="165"/>
      <c r="VNF100" s="165"/>
      <c r="VNG100" s="165"/>
      <c r="VNH100" s="165"/>
      <c r="VNI100" s="165"/>
      <c r="VNJ100" s="165"/>
      <c r="VNK100" s="165"/>
      <c r="VNL100" s="165"/>
      <c r="VNM100" s="165"/>
      <c r="VNN100" s="165"/>
      <c r="VNO100" s="165"/>
      <c r="VNP100" s="165"/>
      <c r="VNQ100" s="165"/>
      <c r="VNR100" s="165"/>
      <c r="VNS100" s="165"/>
      <c r="VNT100" s="165"/>
      <c r="VNU100" s="165"/>
      <c r="VNV100" s="165"/>
      <c r="VNW100" s="165"/>
      <c r="VNX100" s="165"/>
      <c r="VNY100" s="165"/>
      <c r="VNZ100" s="165"/>
      <c r="VOA100" s="165"/>
      <c r="VOB100" s="165"/>
      <c r="VOC100" s="165"/>
      <c r="VOD100" s="165"/>
      <c r="VOE100" s="165"/>
      <c r="VOF100" s="165"/>
      <c r="VOG100" s="165"/>
      <c r="VOH100" s="165"/>
      <c r="VOI100" s="165"/>
      <c r="VOJ100" s="165"/>
      <c r="VOK100" s="165"/>
      <c r="VOL100" s="165"/>
      <c r="VOM100" s="165"/>
      <c r="VON100" s="165"/>
      <c r="VOO100" s="165"/>
      <c r="VOP100" s="165"/>
      <c r="VOQ100" s="165"/>
      <c r="VOR100" s="165"/>
      <c r="VOS100" s="165"/>
      <c r="VOT100" s="165"/>
      <c r="VOU100" s="165"/>
      <c r="VOV100" s="165"/>
      <c r="VOW100" s="165"/>
      <c r="VOX100" s="165"/>
      <c r="VOY100" s="165"/>
      <c r="VOZ100" s="165"/>
      <c r="VPA100" s="165"/>
      <c r="VPB100" s="165"/>
      <c r="VPC100" s="165"/>
      <c r="VPD100" s="165"/>
      <c r="VPE100" s="165"/>
      <c r="VPF100" s="165"/>
      <c r="VPG100" s="165"/>
      <c r="VPH100" s="165"/>
      <c r="VPI100" s="165"/>
      <c r="VPJ100" s="165"/>
      <c r="VPK100" s="165"/>
      <c r="VPL100" s="165"/>
      <c r="VPM100" s="165"/>
      <c r="VPN100" s="165"/>
      <c r="VPO100" s="165"/>
      <c r="VPP100" s="165"/>
      <c r="VPQ100" s="165"/>
      <c r="VPR100" s="165"/>
      <c r="VPS100" s="165"/>
      <c r="VPT100" s="165"/>
      <c r="VPU100" s="165"/>
      <c r="VPV100" s="165"/>
      <c r="VPW100" s="165"/>
      <c r="VPX100" s="165"/>
      <c r="VPY100" s="165"/>
      <c r="VPZ100" s="165"/>
      <c r="VQA100" s="165"/>
      <c r="VQB100" s="165"/>
      <c r="VQC100" s="165"/>
      <c r="VQD100" s="165"/>
      <c r="VQE100" s="165"/>
      <c r="VQF100" s="165"/>
      <c r="VQG100" s="165"/>
      <c r="VQH100" s="165"/>
      <c r="VQI100" s="165"/>
      <c r="VQJ100" s="165"/>
      <c r="VQK100" s="165"/>
      <c r="VQL100" s="165"/>
      <c r="VQM100" s="165"/>
      <c r="VQN100" s="165"/>
      <c r="VQO100" s="165"/>
      <c r="VQP100" s="165"/>
      <c r="VQQ100" s="165"/>
      <c r="VQR100" s="165"/>
      <c r="VQS100" s="165"/>
      <c r="VQT100" s="165"/>
      <c r="VQU100" s="165"/>
      <c r="VQV100" s="165"/>
      <c r="VQW100" s="165"/>
      <c r="VQX100" s="165"/>
      <c r="VQY100" s="165"/>
      <c r="VQZ100" s="165"/>
      <c r="VRA100" s="165"/>
      <c r="VRB100" s="165"/>
      <c r="VRC100" s="165"/>
      <c r="VRD100" s="165"/>
      <c r="VRE100" s="165"/>
      <c r="VRF100" s="165"/>
      <c r="VRG100" s="165"/>
      <c r="VRH100" s="165"/>
      <c r="VRI100" s="165"/>
      <c r="VRJ100" s="165"/>
      <c r="VRK100" s="165"/>
      <c r="VRL100" s="165"/>
      <c r="VRM100" s="165"/>
      <c r="VRN100" s="165"/>
      <c r="VRO100" s="165"/>
      <c r="VRP100" s="165"/>
      <c r="VRQ100" s="165"/>
      <c r="VRR100" s="165"/>
      <c r="VRS100" s="165"/>
      <c r="VRT100" s="165"/>
      <c r="VRU100" s="165"/>
      <c r="VRV100" s="165"/>
      <c r="VRW100" s="165"/>
      <c r="VRX100" s="165"/>
      <c r="VRY100" s="165"/>
      <c r="VRZ100" s="165"/>
      <c r="VSA100" s="165"/>
      <c r="VSB100" s="165"/>
      <c r="VSC100" s="165"/>
      <c r="VSD100" s="165"/>
      <c r="VSE100" s="165"/>
      <c r="VSF100" s="165"/>
      <c r="VSG100" s="165"/>
      <c r="VSH100" s="165"/>
      <c r="VSI100" s="165"/>
      <c r="VSJ100" s="165"/>
      <c r="VSK100" s="165"/>
      <c r="VSL100" s="165"/>
      <c r="VSM100" s="165"/>
      <c r="VSN100" s="165"/>
      <c r="VSO100" s="165"/>
      <c r="VSP100" s="165"/>
      <c r="VSQ100" s="165"/>
      <c r="VSR100" s="165"/>
      <c r="VSS100" s="165"/>
      <c r="VST100" s="165"/>
      <c r="VSU100" s="165"/>
      <c r="VSV100" s="165"/>
      <c r="VSW100" s="165"/>
      <c r="VSX100" s="165"/>
      <c r="VSY100" s="165"/>
      <c r="VSZ100" s="165"/>
      <c r="VTA100" s="165"/>
      <c r="VTB100" s="165"/>
      <c r="VTC100" s="165"/>
      <c r="VTD100" s="165"/>
      <c r="VTE100" s="165"/>
      <c r="VTF100" s="165"/>
      <c r="VTG100" s="165"/>
      <c r="VTH100" s="165"/>
      <c r="VTI100" s="165"/>
      <c r="VTJ100" s="165"/>
      <c r="VTK100" s="165"/>
      <c r="VTL100" s="165"/>
      <c r="VTM100" s="165"/>
      <c r="VTN100" s="165"/>
      <c r="VTO100" s="165"/>
      <c r="VTP100" s="165"/>
      <c r="VTQ100" s="165"/>
      <c r="VTR100" s="165"/>
      <c r="VTS100" s="165"/>
      <c r="VTT100" s="165"/>
      <c r="VTU100" s="165"/>
      <c r="VTV100" s="165"/>
      <c r="VTW100" s="165"/>
      <c r="VTX100" s="165"/>
      <c r="VTY100" s="165"/>
      <c r="VTZ100" s="165"/>
      <c r="VUA100" s="165"/>
      <c r="VUB100" s="165"/>
      <c r="VUC100" s="165"/>
      <c r="VUD100" s="165"/>
      <c r="VUE100" s="165"/>
      <c r="VUF100" s="165"/>
      <c r="VUG100" s="165"/>
      <c r="VUH100" s="165"/>
      <c r="VUI100" s="165"/>
      <c r="VUJ100" s="165"/>
      <c r="VUK100" s="165"/>
      <c r="VUL100" s="165"/>
      <c r="VUM100" s="165"/>
      <c r="VUN100" s="165"/>
      <c r="VUO100" s="165"/>
      <c r="VUP100" s="165"/>
      <c r="VUQ100" s="165"/>
      <c r="VUR100" s="165"/>
      <c r="VUS100" s="165"/>
      <c r="VUT100" s="165"/>
      <c r="VUU100" s="165"/>
      <c r="VUV100" s="165"/>
      <c r="VUW100" s="165"/>
      <c r="VUX100" s="165"/>
      <c r="VUY100" s="165"/>
      <c r="VUZ100" s="165"/>
      <c r="VVA100" s="165"/>
      <c r="VVB100" s="165"/>
      <c r="VVC100" s="165"/>
      <c r="VVD100" s="165"/>
      <c r="VVE100" s="165"/>
      <c r="VVF100" s="165"/>
      <c r="VVG100" s="165"/>
      <c r="VVH100" s="165"/>
      <c r="VVI100" s="165"/>
      <c r="VVJ100" s="165"/>
      <c r="VVK100" s="165"/>
      <c r="VVL100" s="165"/>
      <c r="VVM100" s="165"/>
      <c r="VVN100" s="165"/>
      <c r="VVO100" s="165"/>
      <c r="VVP100" s="165"/>
      <c r="VVQ100" s="165"/>
      <c r="VVR100" s="165"/>
      <c r="VVS100" s="165"/>
      <c r="VVT100" s="165"/>
      <c r="VVU100" s="165"/>
      <c r="VVV100" s="165"/>
      <c r="VVW100" s="165"/>
      <c r="VVX100" s="165"/>
      <c r="VVY100" s="165"/>
      <c r="VVZ100" s="165"/>
      <c r="VWA100" s="165"/>
      <c r="VWB100" s="165"/>
      <c r="VWC100" s="165"/>
      <c r="VWD100" s="165"/>
      <c r="VWE100" s="165"/>
      <c r="VWF100" s="165"/>
      <c r="VWG100" s="165"/>
      <c r="VWH100" s="165"/>
      <c r="VWI100" s="165"/>
      <c r="VWJ100" s="165"/>
      <c r="VWK100" s="165"/>
      <c r="VWL100" s="165"/>
      <c r="VWM100" s="165"/>
      <c r="VWN100" s="165"/>
      <c r="VWO100" s="165"/>
      <c r="VWP100" s="165"/>
      <c r="VWQ100" s="165"/>
      <c r="VWR100" s="165"/>
      <c r="VWS100" s="165"/>
      <c r="VWT100" s="165"/>
      <c r="VWU100" s="165"/>
      <c r="VWV100" s="165"/>
      <c r="VWW100" s="165"/>
      <c r="VWX100" s="165"/>
      <c r="VWY100" s="165"/>
      <c r="VWZ100" s="165"/>
      <c r="VXA100" s="165"/>
      <c r="VXB100" s="165"/>
      <c r="VXC100" s="165"/>
      <c r="VXD100" s="165"/>
      <c r="VXE100" s="165"/>
      <c r="VXF100" s="165"/>
      <c r="VXG100" s="165"/>
      <c r="VXH100" s="165"/>
      <c r="VXI100" s="165"/>
      <c r="VXJ100" s="165"/>
      <c r="VXK100" s="165"/>
      <c r="VXL100" s="165"/>
      <c r="VXM100" s="165"/>
      <c r="VXN100" s="165"/>
      <c r="VXO100" s="165"/>
      <c r="VXP100" s="165"/>
      <c r="VXQ100" s="165"/>
      <c r="VXR100" s="165"/>
      <c r="VXS100" s="165"/>
      <c r="VXT100" s="165"/>
      <c r="VXU100" s="165"/>
      <c r="VXV100" s="165"/>
      <c r="VXW100" s="165"/>
      <c r="VXX100" s="165"/>
      <c r="VXY100" s="165"/>
      <c r="VXZ100" s="165"/>
      <c r="VYA100" s="165"/>
      <c r="VYB100" s="165"/>
      <c r="VYC100" s="165"/>
      <c r="VYD100" s="165"/>
      <c r="VYE100" s="165"/>
      <c r="VYF100" s="165"/>
      <c r="VYG100" s="165"/>
      <c r="VYH100" s="165"/>
      <c r="VYI100" s="165"/>
      <c r="VYJ100" s="165"/>
      <c r="VYK100" s="165"/>
      <c r="VYL100" s="165"/>
      <c r="VYM100" s="165"/>
      <c r="VYN100" s="165"/>
      <c r="VYO100" s="165"/>
      <c r="VYP100" s="165"/>
      <c r="VYQ100" s="165"/>
      <c r="VYR100" s="165"/>
      <c r="VYS100" s="165"/>
      <c r="VYT100" s="165"/>
      <c r="VYU100" s="165"/>
      <c r="VYV100" s="165"/>
      <c r="VYW100" s="165"/>
      <c r="VYX100" s="165"/>
      <c r="VYY100" s="165"/>
      <c r="VYZ100" s="165"/>
      <c r="VZA100" s="165"/>
      <c r="VZB100" s="165"/>
      <c r="VZC100" s="165"/>
      <c r="VZD100" s="165"/>
      <c r="VZE100" s="165"/>
      <c r="VZF100" s="165"/>
      <c r="VZG100" s="165"/>
      <c r="VZH100" s="165"/>
      <c r="VZI100" s="165"/>
      <c r="VZJ100" s="165"/>
      <c r="VZK100" s="165"/>
      <c r="VZL100" s="165"/>
      <c r="VZM100" s="165"/>
      <c r="VZN100" s="165"/>
      <c r="VZO100" s="165"/>
      <c r="VZP100" s="165"/>
      <c r="VZQ100" s="165"/>
      <c r="VZR100" s="165"/>
      <c r="VZS100" s="165"/>
      <c r="VZT100" s="165"/>
      <c r="VZU100" s="165"/>
      <c r="VZV100" s="165"/>
      <c r="VZW100" s="165"/>
      <c r="VZX100" s="165"/>
      <c r="VZY100" s="165"/>
      <c r="VZZ100" s="165"/>
      <c r="WAA100" s="165"/>
      <c r="WAB100" s="165"/>
      <c r="WAC100" s="165"/>
      <c r="WAD100" s="165"/>
      <c r="WAE100" s="165"/>
      <c r="WAF100" s="165"/>
      <c r="WAG100" s="165"/>
      <c r="WAH100" s="165"/>
      <c r="WAI100" s="165"/>
      <c r="WAJ100" s="165"/>
      <c r="WAK100" s="165"/>
      <c r="WAL100" s="165"/>
      <c r="WAM100" s="165"/>
      <c r="WAN100" s="165"/>
      <c r="WAO100" s="165"/>
      <c r="WAP100" s="165"/>
      <c r="WAQ100" s="165"/>
      <c r="WAR100" s="165"/>
      <c r="WAS100" s="165"/>
      <c r="WAT100" s="165"/>
      <c r="WAU100" s="165"/>
      <c r="WAV100" s="165"/>
      <c r="WAW100" s="165"/>
      <c r="WAX100" s="165"/>
      <c r="WAY100" s="165"/>
      <c r="WAZ100" s="165"/>
      <c r="WBA100" s="165"/>
      <c r="WBB100" s="165"/>
      <c r="WBC100" s="165"/>
      <c r="WBD100" s="165"/>
      <c r="WBE100" s="165"/>
      <c r="WBF100" s="165"/>
      <c r="WBG100" s="165"/>
      <c r="WBH100" s="165"/>
      <c r="WBI100" s="165"/>
      <c r="WBJ100" s="165"/>
      <c r="WBK100" s="165"/>
      <c r="WBL100" s="165"/>
      <c r="WBM100" s="165"/>
      <c r="WBN100" s="165"/>
      <c r="WBO100" s="165"/>
      <c r="WBP100" s="165"/>
      <c r="WBQ100" s="165"/>
      <c r="WBR100" s="165"/>
      <c r="WBS100" s="165"/>
      <c r="WBT100" s="165"/>
      <c r="WBU100" s="165"/>
      <c r="WBV100" s="165"/>
      <c r="WBW100" s="165"/>
      <c r="WBX100" s="165"/>
      <c r="WBY100" s="165"/>
      <c r="WBZ100" s="165"/>
      <c r="WCA100" s="165"/>
      <c r="WCB100" s="165"/>
      <c r="WCC100" s="165"/>
      <c r="WCD100" s="165"/>
      <c r="WCE100" s="165"/>
      <c r="WCF100" s="165"/>
      <c r="WCG100" s="165"/>
      <c r="WCH100" s="165"/>
      <c r="WCI100" s="165"/>
      <c r="WCJ100" s="165"/>
      <c r="WCK100" s="165"/>
      <c r="WCL100" s="165"/>
      <c r="WCM100" s="165"/>
      <c r="WCN100" s="165"/>
      <c r="WCO100" s="165"/>
      <c r="WCP100" s="165"/>
      <c r="WCQ100" s="165"/>
      <c r="WCR100" s="165"/>
      <c r="WCS100" s="165"/>
      <c r="WCT100" s="165"/>
      <c r="WCU100" s="165"/>
      <c r="WCV100" s="165"/>
      <c r="WCW100" s="165"/>
      <c r="WCX100" s="165"/>
      <c r="WCY100" s="165"/>
      <c r="WCZ100" s="165"/>
      <c r="WDA100" s="165"/>
      <c r="WDB100" s="165"/>
      <c r="WDC100" s="165"/>
      <c r="WDD100" s="165"/>
      <c r="WDE100" s="165"/>
      <c r="WDF100" s="165"/>
      <c r="WDG100" s="165"/>
      <c r="WDH100" s="165"/>
      <c r="WDI100" s="165"/>
      <c r="WDJ100" s="165"/>
      <c r="WDK100" s="165"/>
      <c r="WDL100" s="165"/>
      <c r="WDM100" s="165"/>
      <c r="WDN100" s="165"/>
      <c r="WDO100" s="165"/>
      <c r="WDP100" s="165"/>
      <c r="WDQ100" s="165"/>
      <c r="WDR100" s="165"/>
      <c r="WDS100" s="165"/>
      <c r="WDT100" s="165"/>
      <c r="WDU100" s="165"/>
      <c r="WDV100" s="165"/>
      <c r="WDW100" s="165"/>
      <c r="WDX100" s="165"/>
      <c r="WDY100" s="165"/>
      <c r="WDZ100" s="165"/>
      <c r="WEA100" s="165"/>
      <c r="WEB100" s="165"/>
      <c r="WEC100" s="165"/>
      <c r="WED100" s="165"/>
      <c r="WEE100" s="165"/>
      <c r="WEF100" s="165"/>
      <c r="WEG100" s="165"/>
      <c r="WEH100" s="165"/>
      <c r="WEI100" s="165"/>
      <c r="WEJ100" s="165"/>
      <c r="WEK100" s="165"/>
      <c r="WEL100" s="165"/>
      <c r="WEM100" s="165"/>
      <c r="WEN100" s="165"/>
      <c r="WEO100" s="165"/>
      <c r="WEP100" s="165"/>
      <c r="WEQ100" s="165"/>
      <c r="WER100" s="165"/>
      <c r="WES100" s="165"/>
      <c r="WET100" s="165"/>
      <c r="WEU100" s="165"/>
      <c r="WEV100" s="165"/>
      <c r="WEW100" s="165"/>
      <c r="WEX100" s="165"/>
      <c r="WEY100" s="165"/>
      <c r="WEZ100" s="165"/>
      <c r="WFA100" s="165"/>
      <c r="WFB100" s="165"/>
      <c r="WFC100" s="165"/>
      <c r="WFD100" s="165"/>
      <c r="WFE100" s="165"/>
      <c r="WFF100" s="165"/>
      <c r="WFG100" s="165"/>
      <c r="WFH100" s="165"/>
      <c r="WFI100" s="165"/>
      <c r="WFJ100" s="165"/>
      <c r="WFK100" s="165"/>
      <c r="WFL100" s="165"/>
      <c r="WFM100" s="165"/>
      <c r="WFN100" s="165"/>
      <c r="WFO100" s="165"/>
      <c r="WFP100" s="165"/>
      <c r="WFQ100" s="165"/>
      <c r="WFR100" s="165"/>
      <c r="WFS100" s="165"/>
      <c r="WFT100" s="165"/>
      <c r="WFU100" s="165"/>
      <c r="WFV100" s="165"/>
      <c r="WFW100" s="165"/>
      <c r="WFX100" s="165"/>
      <c r="WFY100" s="165"/>
      <c r="WFZ100" s="165"/>
      <c r="WGA100" s="165"/>
      <c r="WGB100" s="165"/>
      <c r="WGC100" s="165"/>
      <c r="WGD100" s="165"/>
      <c r="WGE100" s="165"/>
      <c r="WGF100" s="165"/>
      <c r="WGG100" s="165"/>
      <c r="WGH100" s="165"/>
      <c r="WGI100" s="165"/>
      <c r="WGJ100" s="165"/>
      <c r="WGK100" s="165"/>
      <c r="WGL100" s="165"/>
      <c r="WGM100" s="165"/>
      <c r="WGN100" s="165"/>
      <c r="WGO100" s="165"/>
      <c r="WGP100" s="165"/>
      <c r="WGQ100" s="165"/>
      <c r="WGR100" s="165"/>
      <c r="WGS100" s="165"/>
      <c r="WGT100" s="165"/>
      <c r="WGU100" s="165"/>
      <c r="WGV100" s="165"/>
      <c r="WGW100" s="165"/>
      <c r="WGX100" s="165"/>
      <c r="WGY100" s="165"/>
      <c r="WGZ100" s="165"/>
      <c r="WHA100" s="165"/>
      <c r="WHB100" s="165"/>
      <c r="WHC100" s="165"/>
      <c r="WHD100" s="165"/>
      <c r="WHE100" s="165"/>
      <c r="WHF100" s="165"/>
      <c r="WHG100" s="165"/>
      <c r="WHH100" s="165"/>
      <c r="WHI100" s="165"/>
      <c r="WHJ100" s="165"/>
      <c r="WHK100" s="165"/>
      <c r="WHL100" s="165"/>
      <c r="WHM100" s="165"/>
      <c r="WHN100" s="165"/>
      <c r="WHO100" s="165"/>
      <c r="WHP100" s="165"/>
      <c r="WHQ100" s="165"/>
      <c r="WHR100" s="165"/>
      <c r="WHS100" s="165"/>
      <c r="WHT100" s="165"/>
      <c r="WHU100" s="165"/>
      <c r="WHV100" s="165"/>
      <c r="WHW100" s="165"/>
      <c r="WHX100" s="165"/>
      <c r="WHY100" s="165"/>
      <c r="WHZ100" s="165"/>
      <c r="WIA100" s="165"/>
      <c r="WIB100" s="165"/>
      <c r="WIC100" s="165"/>
      <c r="WID100" s="165"/>
      <c r="WIE100" s="165"/>
      <c r="WIF100" s="165"/>
      <c r="WIG100" s="165"/>
      <c r="WIH100" s="165"/>
      <c r="WII100" s="165"/>
      <c r="WIJ100" s="165"/>
      <c r="WIK100" s="165"/>
      <c r="WIL100" s="165"/>
      <c r="WIM100" s="165"/>
      <c r="WIN100" s="165"/>
      <c r="WIO100" s="165"/>
      <c r="WIP100" s="165"/>
      <c r="WIQ100" s="165"/>
      <c r="WIR100" s="165"/>
      <c r="WIS100" s="165"/>
      <c r="WIT100" s="165"/>
      <c r="WIU100" s="165"/>
      <c r="WIV100" s="165"/>
      <c r="WIW100" s="165"/>
      <c r="WIX100" s="165"/>
      <c r="WIY100" s="165"/>
      <c r="WIZ100" s="165"/>
      <c r="WJA100" s="165"/>
      <c r="WJB100" s="165"/>
      <c r="WJC100" s="165"/>
      <c r="WJD100" s="165"/>
      <c r="WJE100" s="165"/>
      <c r="WJF100" s="165"/>
      <c r="WJG100" s="165"/>
      <c r="WJH100" s="165"/>
      <c r="WJI100" s="165"/>
      <c r="WJJ100" s="165"/>
      <c r="WJK100" s="165"/>
      <c r="WJL100" s="165"/>
      <c r="WJM100" s="165"/>
      <c r="WJN100" s="165"/>
      <c r="WJO100" s="165"/>
      <c r="WJP100" s="165"/>
      <c r="WJQ100" s="165"/>
      <c r="WJR100" s="165"/>
      <c r="WJS100" s="165"/>
      <c r="WJT100" s="165"/>
      <c r="WJU100" s="165"/>
      <c r="WJV100" s="165"/>
      <c r="WJW100" s="165"/>
      <c r="WJX100" s="165"/>
      <c r="WJY100" s="165"/>
      <c r="WJZ100" s="165"/>
      <c r="WKA100" s="165"/>
      <c r="WKB100" s="165"/>
      <c r="WKC100" s="165"/>
      <c r="WKD100" s="165"/>
      <c r="WKE100" s="165"/>
      <c r="WKF100" s="165"/>
      <c r="WKG100" s="165"/>
      <c r="WKH100" s="165"/>
      <c r="WKI100" s="165"/>
      <c r="WKJ100" s="165"/>
      <c r="WKK100" s="165"/>
      <c r="WKL100" s="165"/>
      <c r="WKM100" s="165"/>
      <c r="WKN100" s="165"/>
      <c r="WKO100" s="165"/>
      <c r="WKP100" s="165"/>
      <c r="WKQ100" s="165"/>
      <c r="WKR100" s="165"/>
      <c r="WKS100" s="165"/>
      <c r="WKT100" s="165"/>
      <c r="WKU100" s="165"/>
      <c r="WKV100" s="165"/>
      <c r="WKW100" s="165"/>
      <c r="WKX100" s="165"/>
      <c r="WKY100" s="165"/>
      <c r="WKZ100" s="165"/>
      <c r="WLA100" s="165"/>
      <c r="WLB100" s="165"/>
      <c r="WLC100" s="165"/>
      <c r="WLD100" s="165"/>
      <c r="WLE100" s="165"/>
      <c r="WLF100" s="165"/>
      <c r="WLG100" s="165"/>
      <c r="WLH100" s="165"/>
      <c r="WLI100" s="165"/>
      <c r="WLJ100" s="165"/>
      <c r="WLK100" s="165"/>
      <c r="WLL100" s="165"/>
      <c r="WLM100" s="165"/>
      <c r="WLN100" s="165"/>
      <c r="WLO100" s="165"/>
      <c r="WLP100" s="165"/>
      <c r="WLQ100" s="165"/>
      <c r="WLR100" s="165"/>
      <c r="WLS100" s="165"/>
      <c r="WLT100" s="165"/>
      <c r="WLU100" s="165"/>
      <c r="WLV100" s="165"/>
      <c r="WLW100" s="165"/>
      <c r="WLX100" s="165"/>
      <c r="WLY100" s="165"/>
      <c r="WLZ100" s="165"/>
      <c r="WMA100" s="165"/>
      <c r="WMB100" s="165"/>
      <c r="WMC100" s="165"/>
      <c r="WMD100" s="165"/>
      <c r="WME100" s="165"/>
      <c r="WMF100" s="165"/>
      <c r="WMG100" s="165"/>
      <c r="WMH100" s="165"/>
      <c r="WMI100" s="165"/>
      <c r="WMJ100" s="165"/>
      <c r="WMK100" s="165"/>
      <c r="WML100" s="165"/>
      <c r="WMM100" s="165"/>
      <c r="WMN100" s="165"/>
      <c r="WMO100" s="165"/>
      <c r="WMP100" s="165"/>
      <c r="WMQ100" s="165"/>
      <c r="WMR100" s="165"/>
      <c r="WMS100" s="165"/>
      <c r="WMT100" s="165"/>
      <c r="WMU100" s="165"/>
      <c r="WMV100" s="165"/>
      <c r="WMW100" s="165"/>
      <c r="WMX100" s="165"/>
      <c r="WMY100" s="165"/>
      <c r="WMZ100" s="165"/>
      <c r="WNA100" s="165"/>
      <c r="WNB100" s="165"/>
      <c r="WNC100" s="165"/>
      <c r="WND100" s="165"/>
      <c r="WNE100" s="165"/>
      <c r="WNF100" s="165"/>
      <c r="WNG100" s="165"/>
      <c r="WNH100" s="165"/>
      <c r="WNI100" s="165"/>
      <c r="WNJ100" s="165"/>
      <c r="WNK100" s="165"/>
      <c r="WNL100" s="165"/>
      <c r="WNM100" s="165"/>
      <c r="WNN100" s="165"/>
      <c r="WNO100" s="165"/>
      <c r="WNP100" s="165"/>
      <c r="WNQ100" s="165"/>
      <c r="WNR100" s="165"/>
      <c r="WNS100" s="165"/>
      <c r="WNT100" s="165"/>
      <c r="WNU100" s="165"/>
      <c r="WNV100" s="165"/>
      <c r="WNW100" s="165"/>
      <c r="WNX100" s="165"/>
      <c r="WNY100" s="165"/>
      <c r="WNZ100" s="165"/>
      <c r="WOA100" s="165"/>
      <c r="WOB100" s="165"/>
      <c r="WOC100" s="165"/>
      <c r="WOD100" s="165"/>
      <c r="WOE100" s="165"/>
      <c r="WOF100" s="165"/>
      <c r="WOG100" s="165"/>
      <c r="WOH100" s="165"/>
      <c r="WOI100" s="165"/>
      <c r="WOJ100" s="165"/>
      <c r="WOK100" s="165"/>
      <c r="WOL100" s="165"/>
      <c r="WOM100" s="165"/>
      <c r="WON100" s="165"/>
      <c r="WOO100" s="165"/>
      <c r="WOP100" s="165"/>
      <c r="WOQ100" s="165"/>
      <c r="WOR100" s="165"/>
      <c r="WOS100" s="165"/>
      <c r="WOT100" s="165"/>
      <c r="WOU100" s="165"/>
      <c r="WOV100" s="165"/>
      <c r="WOW100" s="165"/>
      <c r="WOX100" s="165"/>
      <c r="WOY100" s="165"/>
      <c r="WOZ100" s="165"/>
      <c r="WPA100" s="165"/>
      <c r="WPB100" s="165"/>
      <c r="WPC100" s="165"/>
      <c r="WPD100" s="165"/>
      <c r="WPE100" s="165"/>
      <c r="WPF100" s="165"/>
      <c r="WPG100" s="165"/>
      <c r="WPH100" s="165"/>
      <c r="WPI100" s="165"/>
      <c r="WPJ100" s="165"/>
      <c r="WPK100" s="165"/>
      <c r="WPL100" s="165"/>
      <c r="WPM100" s="165"/>
      <c r="WPN100" s="165"/>
      <c r="WPO100" s="165"/>
      <c r="WPP100" s="165"/>
      <c r="WPQ100" s="165"/>
      <c r="WPR100" s="165"/>
      <c r="WPS100" s="165"/>
      <c r="WPT100" s="165"/>
      <c r="WPU100" s="165"/>
      <c r="WPV100" s="165"/>
      <c r="WPW100" s="165"/>
      <c r="WPX100" s="165"/>
      <c r="WPY100" s="165"/>
      <c r="WPZ100" s="165"/>
      <c r="WQA100" s="165"/>
      <c r="WQB100" s="165"/>
      <c r="WQC100" s="165"/>
      <c r="WQD100" s="165"/>
      <c r="WQE100" s="165"/>
      <c r="WQF100" s="165"/>
      <c r="WQG100" s="165"/>
      <c r="WQH100" s="165"/>
      <c r="WQI100" s="165"/>
      <c r="WQJ100" s="165"/>
      <c r="WQK100" s="165"/>
      <c r="WQL100" s="165"/>
      <c r="WQM100" s="165"/>
      <c r="WQN100" s="165"/>
      <c r="WQO100" s="165"/>
      <c r="WQP100" s="165"/>
      <c r="WQQ100" s="165"/>
      <c r="WQR100" s="165"/>
      <c r="WQS100" s="165"/>
      <c r="WQT100" s="165"/>
      <c r="WQU100" s="165"/>
      <c r="WQV100" s="165"/>
      <c r="WQW100" s="165"/>
      <c r="WQX100" s="165"/>
      <c r="WQY100" s="165"/>
      <c r="WQZ100" s="165"/>
      <c r="WRA100" s="165"/>
      <c r="WRB100" s="165"/>
      <c r="WRC100" s="165"/>
      <c r="WRD100" s="165"/>
      <c r="WRE100" s="165"/>
      <c r="WRF100" s="165"/>
      <c r="WRG100" s="165"/>
      <c r="WRH100" s="165"/>
      <c r="WRI100" s="165"/>
      <c r="WRJ100" s="165"/>
      <c r="WRK100" s="165"/>
      <c r="WRL100" s="165"/>
      <c r="WRM100" s="165"/>
      <c r="WRN100" s="165"/>
      <c r="WRO100" s="165"/>
      <c r="WRP100" s="165"/>
      <c r="WRQ100" s="165"/>
      <c r="WRR100" s="165"/>
      <c r="WRS100" s="165"/>
      <c r="WRT100" s="165"/>
      <c r="WRU100" s="165"/>
      <c r="WRV100" s="165"/>
      <c r="WRW100" s="165"/>
      <c r="WRX100" s="165"/>
      <c r="WRY100" s="165"/>
      <c r="WRZ100" s="165"/>
      <c r="WSA100" s="165"/>
      <c r="WSB100" s="165"/>
      <c r="WSC100" s="165"/>
      <c r="WSD100" s="165"/>
      <c r="WSE100" s="165"/>
      <c r="WSF100" s="165"/>
      <c r="WSG100" s="165"/>
      <c r="WSH100" s="165"/>
      <c r="WSI100" s="165"/>
      <c r="WSJ100" s="165"/>
      <c r="WSK100" s="165"/>
      <c r="WSL100" s="165"/>
      <c r="WSM100" s="165"/>
      <c r="WSN100" s="165"/>
      <c r="WSO100" s="165"/>
      <c r="WSP100" s="165"/>
      <c r="WSQ100" s="165"/>
      <c r="WSR100" s="165"/>
      <c r="WSS100" s="165"/>
      <c r="WST100" s="165"/>
      <c r="WSU100" s="165"/>
      <c r="WSV100" s="165"/>
      <c r="WSW100" s="165"/>
      <c r="WSX100" s="165"/>
      <c r="WSY100" s="165"/>
      <c r="WSZ100" s="165"/>
      <c r="WTA100" s="165"/>
      <c r="WTB100" s="165"/>
      <c r="WTC100" s="165"/>
      <c r="WTD100" s="165"/>
      <c r="WTE100" s="165"/>
      <c r="WTF100" s="165"/>
      <c r="WTG100" s="165"/>
      <c r="WTH100" s="165"/>
      <c r="WTI100" s="165"/>
      <c r="WTJ100" s="165"/>
      <c r="WTK100" s="165"/>
      <c r="WTL100" s="165"/>
      <c r="WTM100" s="165"/>
      <c r="WTN100" s="165"/>
      <c r="WTO100" s="165"/>
      <c r="WTP100" s="165"/>
      <c r="WTQ100" s="165"/>
      <c r="WTR100" s="165"/>
      <c r="WTS100" s="165"/>
      <c r="WTT100" s="165"/>
      <c r="WTU100" s="165"/>
      <c r="WTV100" s="165"/>
      <c r="WTW100" s="165"/>
      <c r="WTX100" s="165"/>
      <c r="WTY100" s="165"/>
      <c r="WTZ100" s="165"/>
      <c r="WUA100" s="165"/>
      <c r="WUB100" s="165"/>
      <c r="WUC100" s="165"/>
      <c r="WUD100" s="165"/>
      <c r="WUE100" s="165"/>
      <c r="WUF100" s="165"/>
      <c r="WUG100" s="165"/>
      <c r="WUH100" s="165"/>
      <c r="WUI100" s="165"/>
      <c r="WUJ100" s="165"/>
      <c r="WUK100" s="165"/>
      <c r="WUL100" s="165"/>
      <c r="WUM100" s="165"/>
      <c r="WUN100" s="165"/>
      <c r="WUO100" s="165"/>
      <c r="WUP100" s="165"/>
      <c r="WUQ100" s="165"/>
      <c r="WUR100" s="165"/>
      <c r="WUS100" s="165"/>
      <c r="WUT100" s="165"/>
      <c r="WUU100" s="165"/>
      <c r="WUV100" s="165"/>
      <c r="WUW100" s="165"/>
      <c r="WUX100" s="165"/>
      <c r="WUY100" s="165"/>
      <c r="WUZ100" s="165"/>
      <c r="WVA100" s="165"/>
      <c r="WVB100" s="165"/>
      <c r="WVC100" s="165"/>
      <c r="WVD100" s="165"/>
      <c r="WVE100" s="165"/>
      <c r="WVF100" s="165"/>
      <c r="WVG100" s="165"/>
      <c r="WVH100" s="165"/>
      <c r="WVI100" s="165"/>
      <c r="WVJ100" s="165"/>
      <c r="WVK100" s="165"/>
      <c r="WVL100" s="165"/>
      <c r="WVM100" s="165"/>
      <c r="WVN100" s="165"/>
      <c r="WVO100" s="165"/>
      <c r="WVP100" s="165"/>
      <c r="WVQ100" s="165"/>
      <c r="WVR100" s="165"/>
      <c r="WVS100" s="165"/>
      <c r="WVT100" s="165"/>
      <c r="WVU100" s="165"/>
      <c r="WVV100" s="165"/>
      <c r="WVW100" s="165"/>
      <c r="WVX100" s="165"/>
      <c r="WVY100" s="165"/>
      <c r="WVZ100" s="165"/>
      <c r="WWA100" s="165"/>
      <c r="WWB100" s="165"/>
      <c r="WWC100" s="165"/>
      <c r="WWD100" s="165"/>
      <c r="WWE100" s="165"/>
      <c r="WWF100" s="165"/>
      <c r="WWG100" s="165"/>
      <c r="WWH100" s="165"/>
      <c r="WWI100" s="165"/>
      <c r="WWJ100" s="165"/>
      <c r="WWK100" s="165"/>
      <c r="WWL100" s="165"/>
      <c r="WWM100" s="165"/>
      <c r="WWN100" s="165"/>
      <c r="WWO100" s="165"/>
      <c r="WWP100" s="165"/>
      <c r="WWQ100" s="165"/>
      <c r="WWR100" s="165"/>
      <c r="WWS100" s="165"/>
      <c r="WWT100" s="165"/>
      <c r="WWU100" s="165"/>
      <c r="WWV100" s="165"/>
      <c r="WWW100" s="165"/>
      <c r="WWX100" s="165"/>
      <c r="WWY100" s="165"/>
      <c r="WWZ100" s="165"/>
      <c r="WXA100" s="165"/>
      <c r="WXB100" s="165"/>
      <c r="WXC100" s="165"/>
      <c r="WXD100" s="165"/>
      <c r="WXE100" s="165"/>
      <c r="WXF100" s="165"/>
      <c r="WXG100" s="165"/>
      <c r="WXH100" s="165"/>
      <c r="WXI100" s="165"/>
      <c r="WXJ100" s="165"/>
      <c r="WXK100" s="165"/>
      <c r="WXL100" s="165"/>
      <c r="WXM100" s="165"/>
      <c r="WXN100" s="165"/>
      <c r="WXO100" s="165"/>
      <c r="WXP100" s="165"/>
      <c r="WXQ100" s="165"/>
      <c r="WXR100" s="165"/>
      <c r="WXS100" s="165"/>
      <c r="WXT100" s="165"/>
      <c r="WXU100" s="165"/>
      <c r="WXV100" s="165"/>
      <c r="WXW100" s="165"/>
      <c r="WXX100" s="165"/>
      <c r="WXY100" s="165"/>
      <c r="WXZ100" s="165"/>
      <c r="WYA100" s="165"/>
      <c r="WYB100" s="165"/>
      <c r="WYC100" s="165"/>
      <c r="WYD100" s="165"/>
      <c r="WYE100" s="165"/>
      <c r="WYF100" s="165"/>
      <c r="WYG100" s="165"/>
      <c r="WYH100" s="165"/>
      <c r="WYI100" s="165"/>
      <c r="WYJ100" s="165"/>
      <c r="WYK100" s="165"/>
      <c r="WYL100" s="165"/>
      <c r="WYM100" s="165"/>
      <c r="WYN100" s="165"/>
      <c r="WYO100" s="165"/>
      <c r="WYP100" s="165"/>
      <c r="WYQ100" s="165"/>
      <c r="WYR100" s="165"/>
      <c r="WYS100" s="165"/>
      <c r="WYT100" s="165"/>
      <c r="WYU100" s="165"/>
      <c r="WYV100" s="165"/>
      <c r="WYW100" s="165"/>
      <c r="WYX100" s="165"/>
      <c r="WYY100" s="165"/>
      <c r="WYZ100" s="165"/>
      <c r="WZA100" s="165"/>
      <c r="WZB100" s="165"/>
      <c r="WZC100" s="165"/>
      <c r="WZD100" s="165"/>
      <c r="WZE100" s="165"/>
      <c r="WZF100" s="165"/>
      <c r="WZG100" s="165"/>
      <c r="WZH100" s="165"/>
      <c r="WZI100" s="165"/>
      <c r="WZJ100" s="165"/>
      <c r="WZK100" s="165"/>
      <c r="WZL100" s="165"/>
      <c r="WZM100" s="165"/>
      <c r="WZN100" s="165"/>
      <c r="WZO100" s="165"/>
      <c r="WZP100" s="165"/>
      <c r="WZQ100" s="165"/>
      <c r="WZR100" s="165"/>
      <c r="WZS100" s="165"/>
      <c r="WZT100" s="165"/>
      <c r="WZU100" s="165"/>
      <c r="WZV100" s="165"/>
      <c r="WZW100" s="165"/>
      <c r="WZX100" s="165"/>
      <c r="WZY100" s="165"/>
      <c r="WZZ100" s="165"/>
      <c r="XAA100" s="165"/>
      <c r="XAB100" s="165"/>
      <c r="XAC100" s="165"/>
      <c r="XAD100" s="165"/>
      <c r="XAE100" s="165"/>
      <c r="XAF100" s="165"/>
      <c r="XAG100" s="165"/>
      <c r="XAH100" s="165"/>
      <c r="XAI100" s="165"/>
      <c r="XAJ100" s="165"/>
      <c r="XAK100" s="165"/>
      <c r="XAL100" s="165"/>
      <c r="XAM100" s="165"/>
      <c r="XAN100" s="165"/>
      <c r="XAO100" s="165"/>
      <c r="XAP100" s="165"/>
      <c r="XAQ100" s="165"/>
      <c r="XAR100" s="165"/>
      <c r="XAS100" s="165"/>
      <c r="XAT100" s="165"/>
      <c r="XAU100" s="165"/>
      <c r="XAV100" s="165"/>
      <c r="XAW100" s="165"/>
      <c r="XAX100" s="165"/>
      <c r="XAY100" s="165"/>
      <c r="XAZ100" s="165"/>
      <c r="XBA100" s="165"/>
      <c r="XBB100" s="165"/>
      <c r="XBC100" s="165"/>
      <c r="XBD100" s="165"/>
      <c r="XBE100" s="165"/>
      <c r="XBF100" s="165"/>
      <c r="XBG100" s="165"/>
      <c r="XBH100" s="165"/>
      <c r="XBI100" s="165"/>
      <c r="XBJ100" s="165"/>
      <c r="XBK100" s="165"/>
      <c r="XBL100" s="165"/>
      <c r="XBM100" s="165"/>
      <c r="XBN100" s="165"/>
      <c r="XBO100" s="165"/>
      <c r="XBP100" s="165"/>
      <c r="XBQ100" s="165"/>
      <c r="XBR100" s="165"/>
      <c r="XBS100" s="165"/>
      <c r="XBT100" s="165"/>
      <c r="XBU100" s="165"/>
      <c r="XBV100" s="165"/>
      <c r="XBW100" s="165"/>
      <c r="XBX100" s="165"/>
      <c r="XBY100" s="165"/>
      <c r="XBZ100" s="165"/>
      <c r="XCA100" s="165"/>
      <c r="XCB100" s="165"/>
      <c r="XCC100" s="165"/>
      <c r="XCD100" s="165"/>
      <c r="XCE100" s="165"/>
      <c r="XCF100" s="165"/>
      <c r="XCG100" s="165"/>
      <c r="XCH100" s="165"/>
      <c r="XCI100" s="165"/>
      <c r="XCJ100" s="165"/>
      <c r="XCK100" s="165"/>
      <c r="XCL100" s="165"/>
      <c r="XCM100" s="165"/>
      <c r="XCN100" s="165"/>
      <c r="XCO100" s="165"/>
      <c r="XCP100" s="165"/>
      <c r="XCQ100" s="165"/>
      <c r="XCR100" s="165"/>
      <c r="XCS100" s="165"/>
      <c r="XCT100" s="165"/>
      <c r="XCU100" s="165"/>
      <c r="XCV100" s="165"/>
      <c r="XCW100" s="165"/>
      <c r="XCX100" s="165"/>
      <c r="XCY100" s="165"/>
      <c r="XCZ100" s="165"/>
      <c r="XDA100" s="165"/>
      <c r="XDB100" s="165"/>
      <c r="XDC100" s="165"/>
      <c r="XDD100" s="165"/>
      <c r="XDE100" s="165"/>
      <c r="XDF100" s="165"/>
      <c r="XDG100" s="165"/>
      <c r="XDH100" s="165"/>
      <c r="XDI100" s="165"/>
      <c r="XDJ100" s="165"/>
      <c r="XDK100" s="165"/>
      <c r="XDL100" s="165"/>
      <c r="XDM100" s="165"/>
      <c r="XDN100" s="165"/>
      <c r="XDO100" s="165"/>
      <c r="XDP100" s="165"/>
      <c r="XDQ100" s="165"/>
      <c r="XDR100" s="165"/>
      <c r="XDS100" s="165"/>
      <c r="XDT100" s="165"/>
      <c r="XDU100" s="165"/>
      <c r="XDV100" s="165"/>
      <c r="XDW100" s="165"/>
      <c r="XDX100" s="165"/>
      <c r="XDY100" s="165"/>
      <c r="XDZ100" s="165"/>
      <c r="XEA100" s="165"/>
      <c r="XEB100" s="165"/>
      <c r="XEC100" s="165"/>
      <c r="XED100" s="165"/>
      <c r="XEE100" s="165"/>
      <c r="XEF100" s="165"/>
      <c r="XEG100" s="165"/>
      <c r="XEH100" s="165"/>
      <c r="XEI100" s="165"/>
      <c r="XEJ100" s="165"/>
      <c r="XEK100" s="165"/>
      <c r="XEL100" s="165"/>
      <c r="XEM100" s="165"/>
      <c r="XEN100" s="165"/>
      <c r="XEO100" s="165"/>
      <c r="XEP100" s="165"/>
      <c r="XEQ100" s="165"/>
      <c r="XER100" s="165"/>
      <c r="XES100" s="165"/>
      <c r="XET100" s="165"/>
      <c r="XEU100" s="165"/>
      <c r="XEV100" s="165"/>
      <c r="XEW100" s="165"/>
      <c r="XEX100" s="165"/>
      <c r="XEY100" s="165"/>
      <c r="XEZ100" s="165"/>
      <c r="XFA100" s="165"/>
      <c r="XFB100" s="165"/>
      <c r="XFC100" s="165"/>
      <c r="XFD100" s="165"/>
    </row>
    <row r="101" spans="1:16384" s="62" customFormat="1">
      <c r="A101" s="457"/>
      <c r="B101" s="451"/>
      <c r="C101" s="451"/>
      <c r="D101" s="458"/>
      <c r="E101" s="154" t="str">
        <f t="shared" ref="E101:O101" si="23">E$98</f>
        <v>Monetary value of cap (2017-18 FYA CPIH deflated)</v>
      </c>
      <c r="F101" s="216">
        <f t="shared" si="23"/>
        <v>0</v>
      </c>
      <c r="G101" s="154" t="str">
        <f t="shared" si="23"/>
        <v>£m</v>
      </c>
      <c r="H101" s="154">
        <f t="shared" si="23"/>
        <v>0</v>
      </c>
      <c r="I101" s="152">
        <f t="shared" si="23"/>
        <v>0</v>
      </c>
      <c r="J101" s="154">
        <f t="shared" si="23"/>
        <v>0</v>
      </c>
      <c r="K101" s="154">
        <f t="shared" si="23"/>
        <v>0</v>
      </c>
      <c r="L101" s="154">
        <f t="shared" si="23"/>
        <v>0</v>
      </c>
      <c r="M101" s="154">
        <f t="shared" si="23"/>
        <v>0</v>
      </c>
      <c r="N101" s="154">
        <f t="shared" si="23"/>
        <v>0</v>
      </c>
      <c r="O101" s="154">
        <f t="shared" si="23"/>
        <v>0</v>
      </c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</row>
    <row r="102" spans="1:16384" s="62" customFormat="1">
      <c r="A102" s="457"/>
      <c r="B102" s="451"/>
      <c r="C102" s="451"/>
      <c r="D102" s="458"/>
      <c r="E102" s="154" t="s">
        <v>310</v>
      </c>
      <c r="F102" s="154"/>
      <c r="G102" s="154" t="s">
        <v>100</v>
      </c>
      <c r="H102" s="154">
        <f>SUM(J102:O102)</f>
        <v>0</v>
      </c>
      <c r="I102" s="154"/>
      <c r="J102" s="154">
        <f t="shared" ref="J102:O102" si="24">MAX( MIN( J100,J101 ), 0)</f>
        <v>0</v>
      </c>
      <c r="K102" s="154">
        <f t="shared" si="24"/>
        <v>0</v>
      </c>
      <c r="L102" s="154">
        <f t="shared" si="24"/>
        <v>0</v>
      </c>
      <c r="M102" s="154">
        <f t="shared" si="24"/>
        <v>0</v>
      </c>
      <c r="N102" s="154">
        <f t="shared" si="24"/>
        <v>0</v>
      </c>
      <c r="O102" s="154">
        <f t="shared" si="24"/>
        <v>0</v>
      </c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</row>
    <row r="103" spans="1:16384" s="62" customFormat="1">
      <c r="A103" s="457"/>
      <c r="B103" s="451"/>
      <c r="C103" s="451"/>
      <c r="D103" s="458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</row>
    <row r="104" spans="1:16384" s="62" customFormat="1">
      <c r="A104" s="457"/>
      <c r="B104" s="154"/>
      <c r="C104" s="513" t="s">
        <v>311</v>
      </c>
      <c r="D104" s="458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</row>
    <row r="105" spans="1:16384" s="62" customFormat="1">
      <c r="A105" s="457"/>
      <c r="B105" s="488"/>
      <c r="C105" s="451"/>
      <c r="D105" s="458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</row>
    <row r="106" spans="1:16384" s="62" customFormat="1">
      <c r="A106" s="457"/>
      <c r="B106" s="451"/>
      <c r="C106" s="451"/>
      <c r="D106" s="458"/>
      <c r="E106" s="154" t="str">
        <f t="shared" ref="E106:O106" si="25" xml:space="preserve"> E$48</f>
        <v>Import 1 - water resources share (2017-18 FYA CPIH deflated)</v>
      </c>
      <c r="F106" s="154">
        <f t="shared" si="25"/>
        <v>0</v>
      </c>
      <c r="G106" s="154" t="str">
        <f t="shared" si="25"/>
        <v>£m</v>
      </c>
      <c r="H106" s="154">
        <f t="shared" si="25"/>
        <v>0</v>
      </c>
      <c r="I106" s="154">
        <f t="shared" si="25"/>
        <v>0</v>
      </c>
      <c r="J106" s="154">
        <f t="shared" si="25"/>
        <v>0</v>
      </c>
      <c r="K106" s="154">
        <f t="shared" si="25"/>
        <v>0</v>
      </c>
      <c r="L106" s="154">
        <f t="shared" si="25"/>
        <v>0</v>
      </c>
      <c r="M106" s="154">
        <f t="shared" si="25"/>
        <v>0</v>
      </c>
      <c r="N106" s="154">
        <f t="shared" si="25"/>
        <v>0</v>
      </c>
      <c r="O106" s="154">
        <f t="shared" si="25"/>
        <v>0</v>
      </c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</row>
    <row r="107" spans="1:16384" s="62" customFormat="1">
      <c r="A107" s="457"/>
      <c r="B107" s="451"/>
      <c r="C107" s="451"/>
      <c r="D107" s="458"/>
      <c r="E107" s="154" t="str">
        <f t="shared" ref="E107:O107" si="26" xml:space="preserve"> E$65</f>
        <v>Import 2 - water resources share (2017-18 FYA CPIH deflated)</v>
      </c>
      <c r="F107" s="154">
        <f t="shared" si="26"/>
        <v>0</v>
      </c>
      <c r="G107" s="154" t="str">
        <f t="shared" si="26"/>
        <v>£m</v>
      </c>
      <c r="H107" s="154">
        <f t="shared" si="26"/>
        <v>0</v>
      </c>
      <c r="I107" s="154">
        <f t="shared" si="26"/>
        <v>0</v>
      </c>
      <c r="J107" s="154">
        <f t="shared" si="26"/>
        <v>0</v>
      </c>
      <c r="K107" s="154">
        <f t="shared" si="26"/>
        <v>0</v>
      </c>
      <c r="L107" s="154">
        <f t="shared" si="26"/>
        <v>0</v>
      </c>
      <c r="M107" s="154">
        <f t="shared" si="26"/>
        <v>0</v>
      </c>
      <c r="N107" s="154">
        <f t="shared" si="26"/>
        <v>0</v>
      </c>
      <c r="O107" s="154">
        <f t="shared" si="26"/>
        <v>0</v>
      </c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6"/>
      <c r="DE107" s="156"/>
      <c r="DF107" s="156"/>
      <c r="DG107" s="156"/>
      <c r="DH107" s="156"/>
      <c r="DI107" s="156"/>
      <c r="DJ107" s="156"/>
      <c r="DK107" s="156"/>
      <c r="DL107" s="156"/>
      <c r="DM107" s="156"/>
      <c r="DN107" s="156"/>
      <c r="DO107" s="156"/>
      <c r="DP107" s="156"/>
      <c r="DQ107" s="156"/>
      <c r="DR107" s="156"/>
      <c r="DS107" s="156"/>
      <c r="DT107" s="156"/>
      <c r="DU107" s="156"/>
      <c r="DV107" s="156"/>
      <c r="DW107" s="156"/>
      <c r="DX107" s="156"/>
      <c r="DY107" s="156"/>
      <c r="DZ107" s="156"/>
      <c r="EA107" s="156"/>
      <c r="EB107" s="156"/>
      <c r="EC107" s="156"/>
      <c r="ED107" s="156"/>
      <c r="EE107" s="156"/>
      <c r="EF107" s="156"/>
      <c r="EG107" s="156"/>
      <c r="EH107" s="156"/>
      <c r="EI107" s="156"/>
      <c r="EJ107" s="156"/>
      <c r="EK107" s="156"/>
      <c r="EL107" s="156"/>
      <c r="EM107" s="156"/>
      <c r="EN107" s="156"/>
      <c r="EO107" s="156"/>
      <c r="EP107" s="156"/>
      <c r="EQ107" s="156"/>
      <c r="ER107" s="156"/>
      <c r="ES107" s="156"/>
      <c r="ET107" s="156"/>
      <c r="EU107" s="156"/>
      <c r="EV107" s="156"/>
      <c r="EW107" s="156"/>
      <c r="EX107" s="156"/>
      <c r="EY107" s="156"/>
      <c r="EZ107" s="156"/>
      <c r="FA107" s="156"/>
      <c r="FB107" s="156"/>
      <c r="FC107" s="156"/>
      <c r="FD107" s="156"/>
      <c r="FE107" s="156"/>
      <c r="FF107" s="156"/>
      <c r="FG107" s="156"/>
      <c r="FH107" s="156"/>
      <c r="FI107" s="156"/>
      <c r="FJ107" s="156"/>
      <c r="FK107" s="156"/>
      <c r="FL107" s="156"/>
      <c r="FM107" s="156"/>
      <c r="FN107" s="156"/>
      <c r="FO107" s="156"/>
      <c r="FP107" s="156"/>
      <c r="FQ107" s="156"/>
      <c r="FR107" s="156"/>
      <c r="FS107" s="156"/>
      <c r="FT107" s="156"/>
      <c r="FU107" s="156"/>
      <c r="FV107" s="156"/>
      <c r="FW107" s="156"/>
      <c r="FX107" s="156"/>
      <c r="FY107" s="156"/>
      <c r="FZ107" s="156"/>
      <c r="GA107" s="156"/>
      <c r="GB107" s="156"/>
      <c r="GC107" s="156"/>
      <c r="GD107" s="156"/>
      <c r="GE107" s="156"/>
      <c r="GF107" s="156"/>
      <c r="GG107" s="156"/>
      <c r="GH107" s="156"/>
      <c r="GI107" s="156"/>
      <c r="GJ107" s="156"/>
      <c r="GK107" s="156"/>
      <c r="GL107" s="156"/>
      <c r="GM107" s="156"/>
      <c r="GN107" s="156"/>
      <c r="GO107" s="156"/>
      <c r="GP107" s="156"/>
      <c r="GQ107" s="156"/>
      <c r="GR107" s="156"/>
      <c r="GS107" s="156"/>
      <c r="GT107" s="156"/>
      <c r="GU107" s="156"/>
      <c r="GV107" s="156"/>
      <c r="GW107" s="156"/>
      <c r="GX107" s="156"/>
      <c r="GY107" s="156"/>
      <c r="GZ107" s="156"/>
      <c r="HA107" s="156"/>
      <c r="HB107" s="156"/>
      <c r="HC107" s="156"/>
      <c r="HD107" s="156"/>
      <c r="HE107" s="156"/>
      <c r="HF107" s="156"/>
      <c r="HG107" s="156"/>
      <c r="HH107" s="156"/>
      <c r="HI107" s="156"/>
      <c r="HJ107" s="156"/>
      <c r="HK107" s="156"/>
      <c r="HL107" s="156"/>
      <c r="HM107" s="156"/>
      <c r="HN107" s="156"/>
      <c r="HO107" s="156"/>
      <c r="HP107" s="156"/>
      <c r="HQ107" s="156"/>
      <c r="HR107" s="156"/>
      <c r="HS107" s="156"/>
      <c r="HT107" s="156"/>
      <c r="HU107" s="156"/>
      <c r="HV107" s="156"/>
      <c r="HW107" s="156"/>
      <c r="HX107" s="156"/>
      <c r="HY107" s="156"/>
      <c r="HZ107" s="156"/>
      <c r="IA107" s="156"/>
      <c r="IB107" s="156"/>
      <c r="IC107" s="156"/>
      <c r="ID107" s="156"/>
      <c r="IE107" s="156"/>
      <c r="IF107" s="156"/>
      <c r="IG107" s="156"/>
      <c r="IH107" s="156"/>
      <c r="II107" s="156"/>
      <c r="IJ107" s="156"/>
      <c r="IK107" s="156"/>
      <c r="IL107" s="156"/>
      <c r="IM107" s="156"/>
      <c r="IN107" s="156"/>
      <c r="IO107" s="156"/>
      <c r="IP107" s="156"/>
      <c r="IQ107" s="156"/>
      <c r="IR107" s="156"/>
      <c r="IS107" s="156"/>
      <c r="IT107" s="156"/>
      <c r="IU107" s="156"/>
      <c r="IV107" s="156"/>
      <c r="IW107" s="156"/>
      <c r="IX107" s="156"/>
      <c r="IY107" s="156"/>
      <c r="IZ107" s="156"/>
      <c r="JA107" s="156"/>
      <c r="JB107" s="156"/>
      <c r="JC107" s="156"/>
      <c r="JD107" s="156"/>
      <c r="JE107" s="156"/>
      <c r="JF107" s="156"/>
      <c r="JG107" s="156"/>
      <c r="JH107" s="156"/>
      <c r="JI107" s="156"/>
      <c r="JJ107" s="156"/>
      <c r="JK107" s="156"/>
      <c r="JL107" s="156"/>
      <c r="JM107" s="156"/>
      <c r="JN107" s="156"/>
      <c r="JO107" s="156"/>
      <c r="JP107" s="156"/>
      <c r="JQ107" s="156"/>
      <c r="JR107" s="156"/>
      <c r="JS107" s="156"/>
      <c r="JT107" s="156"/>
      <c r="JU107" s="156"/>
      <c r="JV107" s="156"/>
      <c r="JW107" s="156"/>
      <c r="JX107" s="156"/>
      <c r="JY107" s="156"/>
      <c r="JZ107" s="156"/>
      <c r="KA107" s="156"/>
      <c r="KB107" s="156"/>
      <c r="KC107" s="156"/>
      <c r="KD107" s="156"/>
      <c r="KE107" s="156"/>
      <c r="KF107" s="156"/>
      <c r="KG107" s="156"/>
      <c r="KH107" s="156"/>
      <c r="KI107" s="156"/>
      <c r="KJ107" s="156"/>
      <c r="KK107" s="156"/>
      <c r="KL107" s="156"/>
      <c r="KM107" s="156"/>
      <c r="KN107" s="156"/>
      <c r="KO107" s="156"/>
      <c r="KP107" s="156"/>
      <c r="KQ107" s="156"/>
      <c r="KR107" s="156"/>
      <c r="KS107" s="156"/>
      <c r="KT107" s="156"/>
      <c r="KU107" s="156"/>
      <c r="KV107" s="156"/>
      <c r="KW107" s="156"/>
      <c r="KX107" s="156"/>
      <c r="KY107" s="156"/>
      <c r="KZ107" s="156"/>
      <c r="LA107" s="156"/>
      <c r="LB107" s="156"/>
      <c r="LC107" s="156"/>
      <c r="LD107" s="156"/>
      <c r="LE107" s="156"/>
      <c r="LF107" s="156"/>
      <c r="LG107" s="156"/>
      <c r="LH107" s="156"/>
      <c r="LI107" s="156"/>
      <c r="LJ107" s="156"/>
      <c r="LK107" s="156"/>
      <c r="LL107" s="156"/>
      <c r="LM107" s="156"/>
      <c r="LN107" s="156"/>
      <c r="LO107" s="156"/>
      <c r="LP107" s="156"/>
      <c r="LQ107" s="156"/>
      <c r="LR107" s="156"/>
      <c r="LS107" s="156"/>
      <c r="LT107" s="156"/>
      <c r="LU107" s="156"/>
      <c r="LV107" s="156"/>
      <c r="LW107" s="156"/>
      <c r="LX107" s="156"/>
      <c r="LY107" s="156"/>
      <c r="LZ107" s="156"/>
      <c r="MA107" s="156"/>
      <c r="MB107" s="156"/>
      <c r="MC107" s="156"/>
      <c r="MD107" s="156"/>
      <c r="ME107" s="156"/>
      <c r="MF107" s="156"/>
      <c r="MG107" s="156"/>
      <c r="MH107" s="156"/>
      <c r="MI107" s="156"/>
      <c r="MJ107" s="156"/>
      <c r="MK107" s="156"/>
      <c r="ML107" s="156"/>
      <c r="MM107" s="156"/>
      <c r="MN107" s="156"/>
      <c r="MO107" s="156"/>
      <c r="MP107" s="156"/>
      <c r="MQ107" s="156"/>
      <c r="MR107" s="156"/>
      <c r="MS107" s="156"/>
      <c r="MT107" s="156"/>
      <c r="MU107" s="156"/>
      <c r="MV107" s="156"/>
      <c r="MW107" s="156"/>
      <c r="MX107" s="156"/>
      <c r="MY107" s="156"/>
      <c r="MZ107" s="156"/>
      <c r="NA107" s="156"/>
      <c r="NB107" s="156"/>
      <c r="NC107" s="156"/>
      <c r="ND107" s="156"/>
      <c r="NE107" s="156"/>
      <c r="NF107" s="156"/>
      <c r="NG107" s="156"/>
      <c r="NH107" s="156"/>
      <c r="NI107" s="156"/>
      <c r="NJ107" s="156"/>
      <c r="NK107" s="156"/>
      <c r="NL107" s="156"/>
      <c r="NM107" s="156"/>
      <c r="NN107" s="156"/>
      <c r="NO107" s="156"/>
      <c r="NP107" s="156"/>
      <c r="NQ107" s="156"/>
      <c r="NR107" s="156"/>
      <c r="NS107" s="156"/>
      <c r="NT107" s="156"/>
      <c r="NU107" s="156"/>
      <c r="NV107" s="156"/>
      <c r="NW107" s="156"/>
      <c r="NX107" s="156"/>
      <c r="NY107" s="156"/>
      <c r="NZ107" s="156"/>
      <c r="OA107" s="156"/>
      <c r="OB107" s="156"/>
      <c r="OC107" s="156"/>
      <c r="OD107" s="156"/>
      <c r="OE107" s="156"/>
      <c r="OF107" s="156"/>
      <c r="OG107" s="156"/>
      <c r="OH107" s="156"/>
      <c r="OI107" s="156"/>
      <c r="OJ107" s="156"/>
      <c r="OK107" s="156"/>
      <c r="OL107" s="156"/>
      <c r="OM107" s="156"/>
      <c r="ON107" s="156"/>
      <c r="OO107" s="156"/>
      <c r="OP107" s="156"/>
      <c r="OQ107" s="156"/>
      <c r="OR107" s="156"/>
      <c r="OS107" s="156"/>
      <c r="OT107" s="156"/>
      <c r="OU107" s="156"/>
      <c r="OV107" s="156"/>
      <c r="OW107" s="156"/>
      <c r="OX107" s="156"/>
      <c r="OY107" s="156"/>
      <c r="OZ107" s="156"/>
      <c r="PA107" s="156"/>
      <c r="PB107" s="156"/>
      <c r="PC107" s="156"/>
      <c r="PD107" s="156"/>
      <c r="PE107" s="156"/>
      <c r="PF107" s="156"/>
      <c r="PG107" s="156"/>
      <c r="PH107" s="156"/>
      <c r="PI107" s="156"/>
      <c r="PJ107" s="156"/>
      <c r="PK107" s="156"/>
      <c r="PL107" s="156"/>
      <c r="PM107" s="156"/>
      <c r="PN107" s="156"/>
      <c r="PO107" s="156"/>
      <c r="PP107" s="156"/>
      <c r="PQ107" s="156"/>
      <c r="PR107" s="156"/>
      <c r="PS107" s="156"/>
      <c r="PT107" s="156"/>
      <c r="PU107" s="156"/>
      <c r="PV107" s="156"/>
      <c r="PW107" s="156"/>
      <c r="PX107" s="156"/>
      <c r="PY107" s="156"/>
      <c r="PZ107" s="156"/>
      <c r="QA107" s="156"/>
      <c r="QB107" s="156"/>
      <c r="QC107" s="156"/>
      <c r="QD107" s="156"/>
      <c r="QE107" s="156"/>
      <c r="QF107" s="156"/>
      <c r="QG107" s="156"/>
      <c r="QH107" s="156"/>
      <c r="QI107" s="156"/>
      <c r="QJ107" s="156"/>
      <c r="QK107" s="156"/>
      <c r="QL107" s="156"/>
      <c r="QM107" s="156"/>
      <c r="QN107" s="156"/>
      <c r="QO107" s="156"/>
      <c r="QP107" s="156"/>
      <c r="QQ107" s="156"/>
      <c r="QR107" s="156"/>
      <c r="QS107" s="156"/>
      <c r="QT107" s="156"/>
      <c r="QU107" s="156"/>
      <c r="QV107" s="156"/>
      <c r="QW107" s="156"/>
      <c r="QX107" s="156"/>
      <c r="QY107" s="156"/>
      <c r="QZ107" s="156"/>
      <c r="RA107" s="156"/>
      <c r="RB107" s="156"/>
      <c r="RC107" s="156"/>
      <c r="RD107" s="156"/>
      <c r="RE107" s="156"/>
      <c r="RF107" s="156"/>
      <c r="RG107" s="156"/>
      <c r="RH107" s="156"/>
      <c r="RI107" s="156"/>
      <c r="RJ107" s="156"/>
      <c r="RK107" s="156"/>
      <c r="RL107" s="156"/>
      <c r="RM107" s="156"/>
      <c r="RN107" s="156"/>
      <c r="RO107" s="156"/>
      <c r="RP107" s="156"/>
      <c r="RQ107" s="156"/>
      <c r="RR107" s="156"/>
      <c r="RS107" s="156"/>
      <c r="RT107" s="156"/>
      <c r="RU107" s="156"/>
      <c r="RV107" s="156"/>
      <c r="RW107" s="156"/>
      <c r="RX107" s="156"/>
      <c r="RY107" s="156"/>
      <c r="RZ107" s="156"/>
      <c r="SA107" s="156"/>
      <c r="SB107" s="156"/>
      <c r="SC107" s="156"/>
      <c r="SD107" s="156"/>
      <c r="SE107" s="156"/>
      <c r="SF107" s="156"/>
      <c r="SG107" s="156"/>
      <c r="SH107" s="156"/>
      <c r="SI107" s="156"/>
      <c r="SJ107" s="156"/>
      <c r="SK107" s="156"/>
      <c r="SL107" s="156"/>
      <c r="SM107" s="156"/>
      <c r="SN107" s="156"/>
      <c r="SO107" s="156"/>
      <c r="SP107" s="156"/>
      <c r="SQ107" s="156"/>
      <c r="SR107" s="156"/>
      <c r="SS107" s="156"/>
      <c r="ST107" s="156"/>
      <c r="SU107" s="156"/>
      <c r="SV107" s="156"/>
      <c r="SW107" s="156"/>
      <c r="SX107" s="156"/>
      <c r="SY107" s="156"/>
      <c r="SZ107" s="156"/>
      <c r="TA107" s="156"/>
      <c r="TB107" s="156"/>
      <c r="TC107" s="156"/>
      <c r="TD107" s="156"/>
      <c r="TE107" s="156"/>
      <c r="TF107" s="156"/>
      <c r="TG107" s="156"/>
      <c r="TH107" s="156"/>
      <c r="TI107" s="156"/>
      <c r="TJ107" s="156"/>
      <c r="TK107" s="156"/>
      <c r="TL107" s="156"/>
      <c r="TM107" s="156"/>
      <c r="TN107" s="156"/>
      <c r="TO107" s="156"/>
      <c r="TP107" s="156"/>
      <c r="TQ107" s="156"/>
      <c r="TR107" s="156"/>
      <c r="TS107" s="156"/>
      <c r="TT107" s="156"/>
      <c r="TU107" s="156"/>
      <c r="TV107" s="156"/>
      <c r="TW107" s="156"/>
      <c r="TX107" s="156"/>
      <c r="TY107" s="156"/>
      <c r="TZ107" s="156"/>
      <c r="UA107" s="156"/>
      <c r="UB107" s="156"/>
      <c r="UC107" s="156"/>
      <c r="UD107" s="156"/>
      <c r="UE107" s="156"/>
      <c r="UF107" s="156"/>
      <c r="UG107" s="156"/>
      <c r="UH107" s="156"/>
      <c r="UI107" s="156"/>
      <c r="UJ107" s="156"/>
      <c r="UK107" s="156"/>
      <c r="UL107" s="156"/>
      <c r="UM107" s="156"/>
      <c r="UN107" s="156"/>
      <c r="UO107" s="156"/>
      <c r="UP107" s="156"/>
      <c r="UQ107" s="156"/>
      <c r="UR107" s="156"/>
      <c r="US107" s="156"/>
      <c r="UT107" s="156"/>
      <c r="UU107" s="156"/>
      <c r="UV107" s="156"/>
      <c r="UW107" s="156"/>
      <c r="UX107" s="156"/>
      <c r="UY107" s="156"/>
      <c r="UZ107" s="156"/>
      <c r="VA107" s="156"/>
      <c r="VB107" s="156"/>
      <c r="VC107" s="156"/>
      <c r="VD107" s="156"/>
      <c r="VE107" s="156"/>
      <c r="VF107" s="156"/>
      <c r="VG107" s="156"/>
      <c r="VH107" s="156"/>
      <c r="VI107" s="156"/>
      <c r="VJ107" s="156"/>
      <c r="VK107" s="156"/>
      <c r="VL107" s="156"/>
      <c r="VM107" s="156"/>
      <c r="VN107" s="156"/>
      <c r="VO107" s="156"/>
      <c r="VP107" s="156"/>
      <c r="VQ107" s="156"/>
      <c r="VR107" s="156"/>
      <c r="VS107" s="156"/>
      <c r="VT107" s="156"/>
      <c r="VU107" s="156"/>
      <c r="VV107" s="156"/>
      <c r="VW107" s="156"/>
      <c r="VX107" s="156"/>
      <c r="VY107" s="156"/>
      <c r="VZ107" s="156"/>
      <c r="WA107" s="156"/>
      <c r="WB107" s="156"/>
      <c r="WC107" s="156"/>
      <c r="WD107" s="156"/>
      <c r="WE107" s="156"/>
      <c r="WF107" s="156"/>
      <c r="WG107" s="156"/>
      <c r="WH107" s="156"/>
      <c r="WI107" s="156"/>
      <c r="WJ107" s="156"/>
      <c r="WK107" s="156"/>
      <c r="WL107" s="156"/>
      <c r="WM107" s="156"/>
      <c r="WN107" s="156"/>
      <c r="WO107" s="156"/>
      <c r="WP107" s="156"/>
      <c r="WQ107" s="156"/>
      <c r="WR107" s="156"/>
      <c r="WS107" s="156"/>
      <c r="WT107" s="156"/>
      <c r="WU107" s="156"/>
      <c r="WV107" s="156"/>
      <c r="WW107" s="156"/>
      <c r="WX107" s="156"/>
      <c r="WY107" s="156"/>
      <c r="WZ107" s="156"/>
      <c r="XA107" s="156"/>
      <c r="XB107" s="156"/>
      <c r="XC107" s="156"/>
      <c r="XD107" s="156"/>
      <c r="XE107" s="156"/>
      <c r="XF107" s="156"/>
      <c r="XG107" s="156"/>
      <c r="XH107" s="156"/>
      <c r="XI107" s="156"/>
      <c r="XJ107" s="156"/>
      <c r="XK107" s="156"/>
      <c r="XL107" s="156"/>
      <c r="XM107" s="156"/>
      <c r="XN107" s="156"/>
      <c r="XO107" s="156"/>
      <c r="XP107" s="156"/>
      <c r="XQ107" s="156"/>
      <c r="XR107" s="156"/>
      <c r="XS107" s="156"/>
      <c r="XT107" s="156"/>
      <c r="XU107" s="156"/>
      <c r="XV107" s="156"/>
      <c r="XW107" s="156"/>
      <c r="XX107" s="156"/>
      <c r="XY107" s="156"/>
      <c r="XZ107" s="156"/>
      <c r="YA107" s="156"/>
      <c r="YB107" s="156"/>
      <c r="YC107" s="156"/>
      <c r="YD107" s="156"/>
      <c r="YE107" s="156"/>
      <c r="YF107" s="156"/>
      <c r="YG107" s="156"/>
      <c r="YH107" s="156"/>
      <c r="YI107" s="156"/>
      <c r="YJ107" s="156"/>
      <c r="YK107" s="156"/>
      <c r="YL107" s="156"/>
      <c r="YM107" s="156"/>
      <c r="YN107" s="156"/>
      <c r="YO107" s="156"/>
      <c r="YP107" s="156"/>
      <c r="YQ107" s="156"/>
      <c r="YR107" s="156"/>
      <c r="YS107" s="156"/>
      <c r="YT107" s="156"/>
      <c r="YU107" s="156"/>
      <c r="YV107" s="156"/>
      <c r="YW107" s="156"/>
      <c r="YX107" s="156"/>
      <c r="YY107" s="156"/>
      <c r="YZ107" s="156"/>
      <c r="ZA107" s="156"/>
      <c r="ZB107" s="156"/>
      <c r="ZC107" s="156"/>
      <c r="ZD107" s="156"/>
      <c r="ZE107" s="156"/>
      <c r="ZF107" s="156"/>
      <c r="ZG107" s="156"/>
      <c r="ZH107" s="156"/>
      <c r="ZI107" s="156"/>
      <c r="ZJ107" s="156"/>
      <c r="ZK107" s="156"/>
      <c r="ZL107" s="156"/>
      <c r="ZM107" s="156"/>
      <c r="ZN107" s="156"/>
      <c r="ZO107" s="156"/>
      <c r="ZP107" s="156"/>
      <c r="ZQ107" s="156"/>
      <c r="ZR107" s="156"/>
      <c r="ZS107" s="156"/>
      <c r="ZT107" s="156"/>
      <c r="ZU107" s="156"/>
      <c r="ZV107" s="156"/>
      <c r="ZW107" s="156"/>
      <c r="ZX107" s="156"/>
      <c r="ZY107" s="156"/>
      <c r="ZZ107" s="156"/>
      <c r="AAA107" s="156"/>
      <c r="AAB107" s="156"/>
      <c r="AAC107" s="156"/>
      <c r="AAD107" s="156"/>
      <c r="AAE107" s="156"/>
      <c r="AAF107" s="156"/>
      <c r="AAG107" s="156"/>
      <c r="AAH107" s="156"/>
      <c r="AAI107" s="156"/>
      <c r="AAJ107" s="156"/>
      <c r="AAK107" s="156"/>
      <c r="AAL107" s="156"/>
      <c r="AAM107" s="156"/>
      <c r="AAN107" s="156"/>
      <c r="AAO107" s="156"/>
      <c r="AAP107" s="156"/>
      <c r="AAQ107" s="156"/>
      <c r="AAR107" s="156"/>
      <c r="AAS107" s="156"/>
      <c r="AAT107" s="156"/>
      <c r="AAU107" s="156"/>
      <c r="AAV107" s="156"/>
      <c r="AAW107" s="156"/>
      <c r="AAX107" s="156"/>
      <c r="AAY107" s="156"/>
      <c r="AAZ107" s="156"/>
      <c r="ABA107" s="156"/>
      <c r="ABB107" s="156"/>
      <c r="ABC107" s="156"/>
      <c r="ABD107" s="156"/>
      <c r="ABE107" s="156"/>
      <c r="ABF107" s="156"/>
      <c r="ABG107" s="156"/>
      <c r="ABH107" s="156"/>
      <c r="ABI107" s="156"/>
      <c r="ABJ107" s="156"/>
      <c r="ABK107" s="156"/>
      <c r="ABL107" s="156"/>
      <c r="ABM107" s="156"/>
      <c r="ABN107" s="156"/>
      <c r="ABO107" s="156"/>
      <c r="ABP107" s="156"/>
      <c r="ABQ107" s="156"/>
      <c r="ABR107" s="156"/>
      <c r="ABS107" s="156"/>
      <c r="ABT107" s="156"/>
      <c r="ABU107" s="156"/>
      <c r="ABV107" s="156"/>
      <c r="ABW107" s="156"/>
      <c r="ABX107" s="156"/>
      <c r="ABY107" s="156"/>
      <c r="ABZ107" s="156"/>
      <c r="ACA107" s="156"/>
      <c r="ACB107" s="156"/>
      <c r="ACC107" s="156"/>
      <c r="ACD107" s="156"/>
      <c r="ACE107" s="156"/>
      <c r="ACF107" s="156"/>
      <c r="ACG107" s="156"/>
      <c r="ACH107" s="156"/>
      <c r="ACI107" s="156"/>
      <c r="ACJ107" s="156"/>
      <c r="ACK107" s="156"/>
      <c r="ACL107" s="156"/>
      <c r="ACM107" s="156"/>
      <c r="ACN107" s="156"/>
      <c r="ACO107" s="156"/>
      <c r="ACP107" s="156"/>
      <c r="ACQ107" s="156"/>
      <c r="ACR107" s="156"/>
      <c r="ACS107" s="156"/>
      <c r="ACT107" s="156"/>
      <c r="ACU107" s="156"/>
      <c r="ACV107" s="156"/>
      <c r="ACW107" s="156"/>
      <c r="ACX107" s="156"/>
      <c r="ACY107" s="156"/>
      <c r="ACZ107" s="156"/>
      <c r="ADA107" s="156"/>
      <c r="ADB107" s="156"/>
      <c r="ADC107" s="156"/>
      <c r="ADD107" s="156"/>
      <c r="ADE107" s="156"/>
      <c r="ADF107" s="156"/>
      <c r="ADG107" s="156"/>
      <c r="ADH107" s="156"/>
      <c r="ADI107" s="156"/>
      <c r="ADJ107" s="156"/>
      <c r="ADK107" s="156"/>
      <c r="ADL107" s="156"/>
      <c r="ADM107" s="156"/>
      <c r="ADN107" s="156"/>
      <c r="ADO107" s="156"/>
      <c r="ADP107" s="156"/>
      <c r="ADQ107" s="156"/>
      <c r="ADR107" s="156"/>
      <c r="ADS107" s="156"/>
      <c r="ADT107" s="156"/>
      <c r="ADU107" s="156"/>
      <c r="ADV107" s="156"/>
      <c r="ADW107" s="156"/>
      <c r="ADX107" s="156"/>
      <c r="ADY107" s="156"/>
      <c r="ADZ107" s="156"/>
      <c r="AEA107" s="156"/>
      <c r="AEB107" s="156"/>
      <c r="AEC107" s="156"/>
      <c r="AED107" s="156"/>
      <c r="AEE107" s="156"/>
      <c r="AEF107" s="156"/>
      <c r="AEG107" s="156"/>
      <c r="AEH107" s="156"/>
      <c r="AEI107" s="156"/>
      <c r="AEJ107" s="156"/>
      <c r="AEK107" s="156"/>
      <c r="AEL107" s="156"/>
      <c r="AEM107" s="156"/>
      <c r="AEN107" s="156"/>
      <c r="AEO107" s="156"/>
      <c r="AEP107" s="156"/>
      <c r="AEQ107" s="156"/>
      <c r="AER107" s="156"/>
      <c r="AES107" s="156"/>
      <c r="AET107" s="156"/>
      <c r="AEU107" s="156"/>
      <c r="AEV107" s="156"/>
      <c r="AEW107" s="156"/>
      <c r="AEX107" s="156"/>
      <c r="AEY107" s="156"/>
      <c r="AEZ107" s="156"/>
      <c r="AFA107" s="156"/>
      <c r="AFB107" s="156"/>
      <c r="AFC107" s="156"/>
      <c r="AFD107" s="156"/>
      <c r="AFE107" s="156"/>
      <c r="AFF107" s="156"/>
      <c r="AFG107" s="156"/>
      <c r="AFH107" s="156"/>
      <c r="AFI107" s="156"/>
      <c r="AFJ107" s="156"/>
      <c r="AFK107" s="156"/>
      <c r="AFL107" s="156"/>
      <c r="AFM107" s="156"/>
      <c r="AFN107" s="156"/>
      <c r="AFO107" s="156"/>
      <c r="AFP107" s="156"/>
      <c r="AFQ107" s="156"/>
      <c r="AFR107" s="156"/>
      <c r="AFS107" s="156"/>
      <c r="AFT107" s="156"/>
      <c r="AFU107" s="156"/>
      <c r="AFV107" s="156"/>
      <c r="AFW107" s="156"/>
      <c r="AFX107" s="156"/>
      <c r="AFY107" s="156"/>
      <c r="AFZ107" s="156"/>
      <c r="AGA107" s="156"/>
      <c r="AGB107" s="156"/>
      <c r="AGC107" s="156"/>
      <c r="AGD107" s="156"/>
      <c r="AGE107" s="156"/>
      <c r="AGF107" s="156"/>
      <c r="AGG107" s="156"/>
      <c r="AGH107" s="156"/>
      <c r="AGI107" s="156"/>
      <c r="AGJ107" s="156"/>
      <c r="AGK107" s="156"/>
      <c r="AGL107" s="156"/>
      <c r="AGM107" s="156"/>
      <c r="AGN107" s="156"/>
      <c r="AGO107" s="156"/>
      <c r="AGP107" s="156"/>
      <c r="AGQ107" s="156"/>
      <c r="AGR107" s="156"/>
      <c r="AGS107" s="156"/>
      <c r="AGT107" s="156"/>
      <c r="AGU107" s="156"/>
      <c r="AGV107" s="156"/>
      <c r="AGW107" s="156"/>
      <c r="AGX107" s="156"/>
      <c r="AGY107" s="156"/>
      <c r="AGZ107" s="156"/>
      <c r="AHA107" s="156"/>
      <c r="AHB107" s="156"/>
      <c r="AHC107" s="156"/>
      <c r="AHD107" s="156"/>
      <c r="AHE107" s="156"/>
      <c r="AHF107" s="156"/>
      <c r="AHG107" s="156"/>
      <c r="AHH107" s="156"/>
      <c r="AHI107" s="156"/>
      <c r="AHJ107" s="156"/>
      <c r="AHK107" s="156"/>
      <c r="AHL107" s="156"/>
      <c r="AHM107" s="156"/>
      <c r="AHN107" s="156"/>
      <c r="AHO107" s="156"/>
      <c r="AHP107" s="156"/>
      <c r="AHQ107" s="156"/>
      <c r="AHR107" s="156"/>
      <c r="AHS107" s="156"/>
      <c r="AHT107" s="156"/>
      <c r="AHU107" s="156"/>
      <c r="AHV107" s="156"/>
      <c r="AHW107" s="156"/>
      <c r="AHX107" s="156"/>
      <c r="AHY107" s="156"/>
      <c r="AHZ107" s="156"/>
      <c r="AIA107" s="156"/>
      <c r="AIB107" s="156"/>
      <c r="AIC107" s="156"/>
      <c r="AID107" s="156"/>
      <c r="AIE107" s="156"/>
      <c r="AIF107" s="156"/>
      <c r="AIG107" s="156"/>
      <c r="AIH107" s="156"/>
      <c r="AII107" s="156"/>
      <c r="AIJ107" s="156"/>
      <c r="AIK107" s="156"/>
      <c r="AIL107" s="156"/>
      <c r="AIM107" s="156"/>
      <c r="AIN107" s="156"/>
      <c r="AIO107" s="156"/>
      <c r="AIP107" s="156"/>
      <c r="AIQ107" s="156"/>
      <c r="AIR107" s="156"/>
      <c r="AIS107" s="156"/>
      <c r="AIT107" s="156"/>
      <c r="AIU107" s="156"/>
      <c r="AIV107" s="156"/>
      <c r="AIW107" s="156"/>
      <c r="AIX107" s="156"/>
      <c r="AIY107" s="156"/>
      <c r="AIZ107" s="156"/>
      <c r="AJA107" s="156"/>
      <c r="AJB107" s="156"/>
      <c r="AJC107" s="156"/>
      <c r="AJD107" s="156"/>
      <c r="AJE107" s="156"/>
      <c r="AJF107" s="156"/>
      <c r="AJG107" s="156"/>
      <c r="AJH107" s="156"/>
      <c r="AJI107" s="156"/>
      <c r="AJJ107" s="156"/>
      <c r="AJK107" s="156"/>
      <c r="AJL107" s="156"/>
      <c r="AJM107" s="156"/>
      <c r="AJN107" s="156"/>
      <c r="AJO107" s="156"/>
      <c r="AJP107" s="156"/>
      <c r="AJQ107" s="156"/>
      <c r="AJR107" s="156"/>
      <c r="AJS107" s="156"/>
      <c r="AJT107" s="156"/>
      <c r="AJU107" s="156"/>
      <c r="AJV107" s="156"/>
      <c r="AJW107" s="156"/>
      <c r="AJX107" s="156"/>
      <c r="AJY107" s="156"/>
      <c r="AJZ107" s="156"/>
      <c r="AKA107" s="156"/>
      <c r="AKB107" s="156"/>
      <c r="AKC107" s="156"/>
      <c r="AKD107" s="156"/>
      <c r="AKE107" s="156"/>
      <c r="AKF107" s="156"/>
      <c r="AKG107" s="156"/>
      <c r="AKH107" s="156"/>
      <c r="AKI107" s="156"/>
      <c r="AKJ107" s="156"/>
      <c r="AKK107" s="156"/>
      <c r="AKL107" s="156"/>
      <c r="AKM107" s="156"/>
      <c r="AKN107" s="156"/>
      <c r="AKO107" s="156"/>
      <c r="AKP107" s="156"/>
      <c r="AKQ107" s="156"/>
      <c r="AKR107" s="156"/>
      <c r="AKS107" s="156"/>
      <c r="AKT107" s="156"/>
      <c r="AKU107" s="156"/>
      <c r="AKV107" s="156"/>
      <c r="AKW107" s="156"/>
      <c r="AKX107" s="156"/>
      <c r="AKY107" s="156"/>
      <c r="AKZ107" s="156"/>
      <c r="ALA107" s="156"/>
      <c r="ALB107" s="156"/>
      <c r="ALC107" s="156"/>
      <c r="ALD107" s="156"/>
      <c r="ALE107" s="156"/>
      <c r="ALF107" s="156"/>
      <c r="ALG107" s="156"/>
      <c r="ALH107" s="156"/>
      <c r="ALI107" s="156"/>
      <c r="ALJ107" s="156"/>
      <c r="ALK107" s="156"/>
      <c r="ALL107" s="156"/>
      <c r="ALM107" s="156"/>
      <c r="ALN107" s="156"/>
      <c r="ALO107" s="156"/>
      <c r="ALP107" s="156"/>
      <c r="ALQ107" s="156"/>
      <c r="ALR107" s="156"/>
      <c r="ALS107" s="156"/>
      <c r="ALT107" s="156"/>
      <c r="ALU107" s="156"/>
      <c r="ALV107" s="156"/>
      <c r="ALW107" s="156"/>
      <c r="ALX107" s="156"/>
      <c r="ALY107" s="156"/>
      <c r="ALZ107" s="156"/>
      <c r="AMA107" s="156"/>
      <c r="AMB107" s="156"/>
      <c r="AMC107" s="156"/>
      <c r="AMD107" s="156"/>
      <c r="AME107" s="156"/>
      <c r="AMF107" s="156"/>
      <c r="AMG107" s="156"/>
      <c r="AMH107" s="156"/>
      <c r="AMI107" s="156"/>
      <c r="AMJ107" s="156"/>
      <c r="AMK107" s="156"/>
      <c r="AML107" s="156"/>
      <c r="AMM107" s="156"/>
      <c r="AMN107" s="156"/>
      <c r="AMO107" s="156"/>
      <c r="AMP107" s="156"/>
      <c r="AMQ107" s="156"/>
      <c r="AMR107" s="156"/>
      <c r="AMS107" s="156"/>
      <c r="AMT107" s="156"/>
      <c r="AMU107" s="156"/>
      <c r="AMV107" s="156"/>
      <c r="AMW107" s="156"/>
      <c r="AMX107" s="156"/>
      <c r="AMY107" s="156"/>
      <c r="AMZ107" s="156"/>
      <c r="ANA107" s="156"/>
      <c r="ANB107" s="156"/>
      <c r="ANC107" s="156"/>
      <c r="AND107" s="156"/>
      <c r="ANE107" s="156"/>
      <c r="ANF107" s="156"/>
      <c r="ANG107" s="156"/>
      <c r="ANH107" s="156"/>
      <c r="ANI107" s="156"/>
      <c r="ANJ107" s="156"/>
      <c r="ANK107" s="156"/>
      <c r="ANL107" s="156"/>
      <c r="ANM107" s="156"/>
      <c r="ANN107" s="156"/>
      <c r="ANO107" s="156"/>
      <c r="ANP107" s="156"/>
      <c r="ANQ107" s="156"/>
      <c r="ANR107" s="156"/>
      <c r="ANS107" s="156"/>
      <c r="ANT107" s="156"/>
      <c r="ANU107" s="156"/>
      <c r="ANV107" s="156"/>
      <c r="ANW107" s="156"/>
      <c r="ANX107" s="156"/>
      <c r="ANY107" s="156"/>
      <c r="ANZ107" s="156"/>
      <c r="AOA107" s="156"/>
      <c r="AOB107" s="156"/>
      <c r="AOC107" s="156"/>
      <c r="AOD107" s="156"/>
      <c r="AOE107" s="156"/>
      <c r="AOF107" s="156"/>
      <c r="AOG107" s="156"/>
      <c r="AOH107" s="156"/>
      <c r="AOI107" s="156"/>
      <c r="AOJ107" s="156"/>
      <c r="AOK107" s="156"/>
      <c r="AOL107" s="156"/>
      <c r="AOM107" s="156"/>
      <c r="AON107" s="156"/>
      <c r="AOO107" s="156"/>
      <c r="AOP107" s="156"/>
      <c r="AOQ107" s="156"/>
      <c r="AOR107" s="156"/>
      <c r="AOS107" s="156"/>
      <c r="AOT107" s="156"/>
      <c r="AOU107" s="156"/>
      <c r="AOV107" s="156"/>
      <c r="AOW107" s="156"/>
      <c r="AOX107" s="156"/>
      <c r="AOY107" s="156"/>
      <c r="AOZ107" s="156"/>
      <c r="APA107" s="156"/>
      <c r="APB107" s="156"/>
      <c r="APC107" s="156"/>
      <c r="APD107" s="156"/>
      <c r="APE107" s="156"/>
      <c r="APF107" s="156"/>
      <c r="APG107" s="156"/>
      <c r="APH107" s="156"/>
      <c r="API107" s="156"/>
      <c r="APJ107" s="156"/>
      <c r="APK107" s="156"/>
      <c r="APL107" s="156"/>
      <c r="APM107" s="156"/>
      <c r="APN107" s="156"/>
      <c r="APO107" s="156"/>
      <c r="APP107" s="156"/>
      <c r="APQ107" s="156"/>
      <c r="APR107" s="156"/>
      <c r="APS107" s="156"/>
      <c r="APT107" s="156"/>
      <c r="APU107" s="156"/>
      <c r="APV107" s="156"/>
      <c r="APW107" s="156"/>
      <c r="APX107" s="156"/>
      <c r="APY107" s="156"/>
      <c r="APZ107" s="156"/>
      <c r="AQA107" s="156"/>
      <c r="AQB107" s="156"/>
      <c r="AQC107" s="156"/>
      <c r="AQD107" s="156"/>
      <c r="AQE107" s="156"/>
      <c r="AQF107" s="156"/>
      <c r="AQG107" s="156"/>
      <c r="AQH107" s="156"/>
      <c r="AQI107" s="156"/>
      <c r="AQJ107" s="156"/>
      <c r="AQK107" s="156"/>
      <c r="AQL107" s="156"/>
      <c r="AQM107" s="156"/>
      <c r="AQN107" s="156"/>
      <c r="AQO107" s="156"/>
      <c r="AQP107" s="156"/>
      <c r="AQQ107" s="156"/>
      <c r="AQR107" s="156"/>
      <c r="AQS107" s="156"/>
      <c r="AQT107" s="156"/>
      <c r="AQU107" s="156"/>
      <c r="AQV107" s="156"/>
      <c r="AQW107" s="156"/>
      <c r="AQX107" s="156"/>
      <c r="AQY107" s="156"/>
      <c r="AQZ107" s="156"/>
      <c r="ARA107" s="156"/>
      <c r="ARB107" s="156"/>
      <c r="ARC107" s="156"/>
      <c r="ARD107" s="156"/>
      <c r="ARE107" s="156"/>
      <c r="ARF107" s="156"/>
      <c r="ARG107" s="156"/>
      <c r="ARH107" s="156"/>
      <c r="ARI107" s="156"/>
      <c r="ARJ107" s="156"/>
      <c r="ARK107" s="156"/>
      <c r="ARL107" s="156"/>
      <c r="ARM107" s="156"/>
      <c r="ARN107" s="156"/>
      <c r="ARO107" s="156"/>
      <c r="ARP107" s="156"/>
      <c r="ARQ107" s="156"/>
      <c r="ARR107" s="156"/>
      <c r="ARS107" s="156"/>
      <c r="ART107" s="156"/>
      <c r="ARU107" s="156"/>
      <c r="ARV107" s="156"/>
      <c r="ARW107" s="156"/>
      <c r="ARX107" s="156"/>
      <c r="ARY107" s="156"/>
      <c r="ARZ107" s="156"/>
      <c r="ASA107" s="156"/>
      <c r="ASB107" s="156"/>
      <c r="ASC107" s="156"/>
      <c r="ASD107" s="156"/>
      <c r="ASE107" s="156"/>
      <c r="ASF107" s="156"/>
      <c r="ASG107" s="156"/>
      <c r="ASH107" s="156"/>
      <c r="ASI107" s="156"/>
      <c r="ASJ107" s="156"/>
      <c r="ASK107" s="156"/>
      <c r="ASL107" s="156"/>
      <c r="ASM107" s="156"/>
      <c r="ASN107" s="156"/>
      <c r="ASO107" s="156"/>
      <c r="ASP107" s="156"/>
      <c r="ASQ107" s="156"/>
      <c r="ASR107" s="156"/>
      <c r="ASS107" s="156"/>
      <c r="AST107" s="156"/>
      <c r="ASU107" s="156"/>
      <c r="ASV107" s="156"/>
      <c r="ASW107" s="156"/>
      <c r="ASX107" s="156"/>
      <c r="ASY107" s="156"/>
      <c r="ASZ107" s="156"/>
      <c r="ATA107" s="156"/>
      <c r="ATB107" s="156"/>
      <c r="ATC107" s="156"/>
      <c r="ATD107" s="156"/>
      <c r="ATE107" s="156"/>
      <c r="ATF107" s="156"/>
      <c r="ATG107" s="156"/>
      <c r="ATH107" s="156"/>
      <c r="ATI107" s="156"/>
      <c r="ATJ107" s="156"/>
      <c r="ATK107" s="156"/>
      <c r="ATL107" s="156"/>
      <c r="ATM107" s="156"/>
      <c r="ATN107" s="156"/>
      <c r="ATO107" s="156"/>
      <c r="ATP107" s="156"/>
      <c r="ATQ107" s="156"/>
      <c r="ATR107" s="156"/>
      <c r="ATS107" s="156"/>
      <c r="ATT107" s="156"/>
      <c r="ATU107" s="156"/>
      <c r="ATV107" s="156"/>
      <c r="ATW107" s="156"/>
      <c r="ATX107" s="156"/>
      <c r="ATY107" s="156"/>
      <c r="ATZ107" s="156"/>
      <c r="AUA107" s="156"/>
      <c r="AUB107" s="156"/>
      <c r="AUC107" s="156"/>
      <c r="AUD107" s="156"/>
      <c r="AUE107" s="156"/>
      <c r="AUF107" s="156"/>
      <c r="AUG107" s="156"/>
      <c r="AUH107" s="156"/>
      <c r="AUI107" s="156"/>
      <c r="AUJ107" s="156"/>
      <c r="AUK107" s="156"/>
      <c r="AUL107" s="156"/>
      <c r="AUM107" s="156"/>
      <c r="AUN107" s="156"/>
      <c r="AUO107" s="156"/>
      <c r="AUP107" s="156"/>
      <c r="AUQ107" s="156"/>
      <c r="AUR107" s="156"/>
      <c r="AUS107" s="156"/>
      <c r="AUT107" s="156"/>
      <c r="AUU107" s="156"/>
      <c r="AUV107" s="156"/>
      <c r="AUW107" s="156"/>
      <c r="AUX107" s="156"/>
      <c r="AUY107" s="156"/>
      <c r="AUZ107" s="156"/>
      <c r="AVA107" s="156"/>
      <c r="AVB107" s="156"/>
      <c r="AVC107" s="156"/>
      <c r="AVD107" s="156"/>
      <c r="AVE107" s="156"/>
      <c r="AVF107" s="156"/>
      <c r="AVG107" s="156"/>
      <c r="AVH107" s="156"/>
      <c r="AVI107" s="156"/>
      <c r="AVJ107" s="156"/>
      <c r="AVK107" s="156"/>
      <c r="AVL107" s="156"/>
      <c r="AVM107" s="156"/>
      <c r="AVN107" s="156"/>
      <c r="AVO107" s="156"/>
      <c r="AVP107" s="156"/>
      <c r="AVQ107" s="156"/>
      <c r="AVR107" s="156"/>
      <c r="AVS107" s="156"/>
      <c r="AVT107" s="156"/>
      <c r="AVU107" s="156"/>
      <c r="AVV107" s="156"/>
      <c r="AVW107" s="156"/>
      <c r="AVX107" s="156"/>
      <c r="AVY107" s="156"/>
      <c r="AVZ107" s="156"/>
      <c r="AWA107" s="156"/>
      <c r="AWB107" s="156"/>
      <c r="AWC107" s="156"/>
      <c r="AWD107" s="156"/>
      <c r="AWE107" s="156"/>
      <c r="AWF107" s="156"/>
      <c r="AWG107" s="156"/>
      <c r="AWH107" s="156"/>
      <c r="AWI107" s="156"/>
      <c r="AWJ107" s="156"/>
      <c r="AWK107" s="156"/>
      <c r="AWL107" s="156"/>
      <c r="AWM107" s="156"/>
      <c r="AWN107" s="156"/>
      <c r="AWO107" s="156"/>
      <c r="AWP107" s="156"/>
      <c r="AWQ107" s="156"/>
      <c r="AWR107" s="156"/>
      <c r="AWS107" s="156"/>
      <c r="AWT107" s="156"/>
      <c r="AWU107" s="156"/>
      <c r="AWV107" s="156"/>
      <c r="AWW107" s="156"/>
      <c r="AWX107" s="156"/>
      <c r="AWY107" s="156"/>
      <c r="AWZ107" s="156"/>
      <c r="AXA107" s="156"/>
      <c r="AXB107" s="156"/>
      <c r="AXC107" s="156"/>
      <c r="AXD107" s="156"/>
      <c r="AXE107" s="156"/>
      <c r="AXF107" s="156"/>
      <c r="AXG107" s="156"/>
      <c r="AXH107" s="156"/>
      <c r="AXI107" s="156"/>
      <c r="AXJ107" s="156"/>
      <c r="AXK107" s="156"/>
      <c r="AXL107" s="156"/>
      <c r="AXM107" s="156"/>
      <c r="AXN107" s="156"/>
      <c r="AXO107" s="156"/>
      <c r="AXP107" s="156"/>
      <c r="AXQ107" s="156"/>
      <c r="AXR107" s="156"/>
      <c r="AXS107" s="156"/>
      <c r="AXT107" s="156"/>
      <c r="AXU107" s="156"/>
      <c r="AXV107" s="156"/>
      <c r="AXW107" s="156"/>
      <c r="AXX107" s="156"/>
      <c r="AXY107" s="156"/>
      <c r="AXZ107" s="156"/>
      <c r="AYA107" s="156"/>
      <c r="AYB107" s="156"/>
      <c r="AYC107" s="156"/>
      <c r="AYD107" s="156"/>
      <c r="AYE107" s="156"/>
      <c r="AYF107" s="156"/>
      <c r="AYG107" s="156"/>
      <c r="AYH107" s="156"/>
      <c r="AYI107" s="156"/>
      <c r="AYJ107" s="156"/>
      <c r="AYK107" s="156"/>
      <c r="AYL107" s="156"/>
      <c r="AYM107" s="156"/>
      <c r="AYN107" s="156"/>
      <c r="AYO107" s="156"/>
      <c r="AYP107" s="156"/>
      <c r="AYQ107" s="156"/>
      <c r="AYR107" s="156"/>
      <c r="AYS107" s="156"/>
      <c r="AYT107" s="156"/>
      <c r="AYU107" s="156"/>
      <c r="AYV107" s="156"/>
      <c r="AYW107" s="156"/>
      <c r="AYX107" s="156"/>
      <c r="AYY107" s="156"/>
      <c r="AYZ107" s="156"/>
      <c r="AZA107" s="156"/>
      <c r="AZB107" s="156"/>
      <c r="AZC107" s="156"/>
      <c r="AZD107" s="156"/>
      <c r="AZE107" s="156"/>
      <c r="AZF107" s="156"/>
      <c r="AZG107" s="156"/>
      <c r="AZH107" s="156"/>
      <c r="AZI107" s="156"/>
      <c r="AZJ107" s="156"/>
      <c r="AZK107" s="156"/>
      <c r="AZL107" s="156"/>
      <c r="AZM107" s="156"/>
      <c r="AZN107" s="156"/>
      <c r="AZO107" s="156"/>
      <c r="AZP107" s="156"/>
      <c r="AZQ107" s="156"/>
      <c r="AZR107" s="156"/>
      <c r="AZS107" s="156"/>
      <c r="AZT107" s="156"/>
      <c r="AZU107" s="156"/>
      <c r="AZV107" s="156"/>
      <c r="AZW107" s="156"/>
      <c r="AZX107" s="156"/>
      <c r="AZY107" s="156"/>
      <c r="AZZ107" s="156"/>
      <c r="BAA107" s="156"/>
      <c r="BAB107" s="156"/>
      <c r="BAC107" s="156"/>
      <c r="BAD107" s="156"/>
      <c r="BAE107" s="156"/>
      <c r="BAF107" s="156"/>
      <c r="BAG107" s="156"/>
      <c r="BAH107" s="156"/>
      <c r="BAI107" s="156"/>
      <c r="BAJ107" s="156"/>
      <c r="BAK107" s="156"/>
      <c r="BAL107" s="156"/>
      <c r="BAM107" s="156"/>
      <c r="BAN107" s="156"/>
      <c r="BAO107" s="156"/>
      <c r="BAP107" s="156"/>
      <c r="BAQ107" s="156"/>
      <c r="BAR107" s="156"/>
      <c r="BAS107" s="156"/>
      <c r="BAT107" s="156"/>
      <c r="BAU107" s="156"/>
      <c r="BAV107" s="156"/>
      <c r="BAW107" s="156"/>
      <c r="BAX107" s="156"/>
      <c r="BAY107" s="156"/>
      <c r="BAZ107" s="156"/>
      <c r="BBA107" s="156"/>
      <c r="BBB107" s="156"/>
      <c r="BBC107" s="156"/>
      <c r="BBD107" s="156"/>
      <c r="BBE107" s="156"/>
      <c r="BBF107" s="156"/>
      <c r="BBG107" s="156"/>
      <c r="BBH107" s="156"/>
      <c r="BBI107" s="156"/>
      <c r="BBJ107" s="156"/>
      <c r="BBK107" s="156"/>
      <c r="BBL107" s="156"/>
      <c r="BBM107" s="156"/>
      <c r="BBN107" s="156"/>
      <c r="BBO107" s="156"/>
      <c r="BBP107" s="156"/>
      <c r="BBQ107" s="156"/>
      <c r="BBR107" s="156"/>
      <c r="BBS107" s="156"/>
      <c r="BBT107" s="156"/>
      <c r="BBU107" s="156"/>
      <c r="BBV107" s="156"/>
      <c r="BBW107" s="156"/>
      <c r="BBX107" s="156"/>
      <c r="BBY107" s="156"/>
      <c r="BBZ107" s="156"/>
      <c r="BCA107" s="156"/>
      <c r="BCB107" s="156"/>
      <c r="BCC107" s="156"/>
      <c r="BCD107" s="156"/>
      <c r="BCE107" s="156"/>
      <c r="BCF107" s="156"/>
      <c r="BCG107" s="156"/>
      <c r="BCH107" s="156"/>
      <c r="BCI107" s="156"/>
      <c r="BCJ107" s="156"/>
      <c r="BCK107" s="156"/>
      <c r="BCL107" s="156"/>
      <c r="BCM107" s="156"/>
      <c r="BCN107" s="156"/>
      <c r="BCO107" s="156"/>
      <c r="BCP107" s="156"/>
      <c r="BCQ107" s="156"/>
      <c r="BCR107" s="156"/>
      <c r="BCS107" s="156"/>
      <c r="BCT107" s="156"/>
      <c r="BCU107" s="156"/>
      <c r="BCV107" s="156"/>
      <c r="BCW107" s="156"/>
      <c r="BCX107" s="156"/>
      <c r="BCY107" s="156"/>
      <c r="BCZ107" s="156"/>
      <c r="BDA107" s="156"/>
      <c r="BDB107" s="156"/>
      <c r="BDC107" s="156"/>
      <c r="BDD107" s="156"/>
      <c r="BDE107" s="156"/>
      <c r="BDF107" s="156"/>
      <c r="BDG107" s="156"/>
      <c r="BDH107" s="156"/>
      <c r="BDI107" s="156"/>
      <c r="BDJ107" s="156"/>
      <c r="BDK107" s="156"/>
      <c r="BDL107" s="156"/>
      <c r="BDM107" s="156"/>
      <c r="BDN107" s="156"/>
      <c r="BDO107" s="156"/>
      <c r="BDP107" s="156"/>
      <c r="BDQ107" s="156"/>
      <c r="BDR107" s="156"/>
      <c r="BDS107" s="156"/>
      <c r="BDT107" s="156"/>
      <c r="BDU107" s="156"/>
      <c r="BDV107" s="156"/>
      <c r="BDW107" s="156"/>
      <c r="BDX107" s="156"/>
      <c r="BDY107" s="156"/>
      <c r="BDZ107" s="156"/>
      <c r="BEA107" s="156"/>
      <c r="BEB107" s="156"/>
      <c r="BEC107" s="156"/>
      <c r="BED107" s="156"/>
      <c r="BEE107" s="156"/>
      <c r="BEF107" s="156"/>
      <c r="BEG107" s="156"/>
      <c r="BEH107" s="156"/>
      <c r="BEI107" s="156"/>
      <c r="BEJ107" s="156"/>
      <c r="BEK107" s="156"/>
      <c r="BEL107" s="156"/>
      <c r="BEM107" s="156"/>
      <c r="BEN107" s="156"/>
      <c r="BEO107" s="156"/>
      <c r="BEP107" s="156"/>
      <c r="BEQ107" s="156"/>
      <c r="BER107" s="156"/>
      <c r="BES107" s="156"/>
      <c r="BET107" s="156"/>
      <c r="BEU107" s="156"/>
      <c r="BEV107" s="156"/>
      <c r="BEW107" s="156"/>
      <c r="BEX107" s="156"/>
      <c r="BEY107" s="156"/>
      <c r="BEZ107" s="156"/>
      <c r="BFA107" s="156"/>
      <c r="BFB107" s="156"/>
      <c r="BFC107" s="156"/>
      <c r="BFD107" s="156"/>
      <c r="BFE107" s="156"/>
      <c r="BFF107" s="156"/>
      <c r="BFG107" s="156"/>
      <c r="BFH107" s="156"/>
      <c r="BFI107" s="156"/>
      <c r="BFJ107" s="156"/>
      <c r="BFK107" s="156"/>
      <c r="BFL107" s="156"/>
      <c r="BFM107" s="156"/>
      <c r="BFN107" s="156"/>
      <c r="BFO107" s="156"/>
      <c r="BFP107" s="156"/>
      <c r="BFQ107" s="156"/>
      <c r="BFR107" s="156"/>
      <c r="BFS107" s="156"/>
      <c r="BFT107" s="156"/>
      <c r="BFU107" s="156"/>
      <c r="BFV107" s="156"/>
      <c r="BFW107" s="156"/>
      <c r="BFX107" s="156"/>
      <c r="BFY107" s="156"/>
      <c r="BFZ107" s="156"/>
      <c r="BGA107" s="156"/>
      <c r="BGB107" s="156"/>
      <c r="BGC107" s="156"/>
      <c r="BGD107" s="156"/>
      <c r="BGE107" s="156"/>
      <c r="BGF107" s="156"/>
      <c r="BGG107" s="156"/>
      <c r="BGH107" s="156"/>
      <c r="BGI107" s="156"/>
      <c r="BGJ107" s="156"/>
      <c r="BGK107" s="156"/>
      <c r="BGL107" s="156"/>
      <c r="BGM107" s="156"/>
      <c r="BGN107" s="156"/>
      <c r="BGO107" s="156"/>
      <c r="BGP107" s="156"/>
      <c r="BGQ107" s="156"/>
      <c r="BGR107" s="156"/>
      <c r="BGS107" s="156"/>
      <c r="BGT107" s="156"/>
      <c r="BGU107" s="156"/>
      <c r="BGV107" s="156"/>
      <c r="BGW107" s="156"/>
      <c r="BGX107" s="156"/>
      <c r="BGY107" s="156"/>
      <c r="BGZ107" s="156"/>
      <c r="BHA107" s="156"/>
      <c r="BHB107" s="156"/>
      <c r="BHC107" s="156"/>
      <c r="BHD107" s="156"/>
      <c r="BHE107" s="156"/>
      <c r="BHF107" s="156"/>
      <c r="BHG107" s="156"/>
      <c r="BHH107" s="156"/>
      <c r="BHI107" s="156"/>
      <c r="BHJ107" s="156"/>
      <c r="BHK107" s="156"/>
      <c r="BHL107" s="156"/>
      <c r="BHM107" s="156"/>
      <c r="BHN107" s="156"/>
      <c r="BHO107" s="156"/>
      <c r="BHP107" s="156"/>
      <c r="BHQ107" s="156"/>
      <c r="BHR107" s="156"/>
      <c r="BHS107" s="156"/>
      <c r="BHT107" s="156"/>
      <c r="BHU107" s="156"/>
      <c r="BHV107" s="156"/>
      <c r="BHW107" s="156"/>
      <c r="BHX107" s="156"/>
      <c r="BHY107" s="156"/>
      <c r="BHZ107" s="156"/>
      <c r="BIA107" s="156"/>
      <c r="BIB107" s="156"/>
      <c r="BIC107" s="156"/>
      <c r="BID107" s="156"/>
      <c r="BIE107" s="156"/>
      <c r="BIF107" s="156"/>
      <c r="BIG107" s="156"/>
      <c r="BIH107" s="156"/>
      <c r="BII107" s="156"/>
      <c r="BIJ107" s="156"/>
      <c r="BIK107" s="156"/>
      <c r="BIL107" s="156"/>
      <c r="BIM107" s="156"/>
      <c r="BIN107" s="156"/>
      <c r="BIO107" s="156"/>
      <c r="BIP107" s="156"/>
      <c r="BIQ107" s="156"/>
      <c r="BIR107" s="156"/>
      <c r="BIS107" s="156"/>
      <c r="BIT107" s="156"/>
      <c r="BIU107" s="156"/>
      <c r="BIV107" s="156"/>
      <c r="BIW107" s="156"/>
      <c r="BIX107" s="156"/>
      <c r="BIY107" s="156"/>
      <c r="BIZ107" s="156"/>
      <c r="BJA107" s="156"/>
      <c r="BJB107" s="156"/>
      <c r="BJC107" s="156"/>
      <c r="BJD107" s="156"/>
      <c r="BJE107" s="156"/>
      <c r="BJF107" s="156"/>
      <c r="BJG107" s="156"/>
      <c r="BJH107" s="156"/>
      <c r="BJI107" s="156"/>
      <c r="BJJ107" s="156"/>
      <c r="BJK107" s="156"/>
      <c r="BJL107" s="156"/>
      <c r="BJM107" s="156"/>
      <c r="BJN107" s="156"/>
      <c r="BJO107" s="156"/>
      <c r="BJP107" s="156"/>
      <c r="BJQ107" s="156"/>
      <c r="BJR107" s="156"/>
      <c r="BJS107" s="156"/>
      <c r="BJT107" s="156"/>
      <c r="BJU107" s="156"/>
      <c r="BJV107" s="156"/>
      <c r="BJW107" s="156"/>
      <c r="BJX107" s="156"/>
      <c r="BJY107" s="156"/>
      <c r="BJZ107" s="156"/>
      <c r="BKA107" s="156"/>
      <c r="BKB107" s="156"/>
      <c r="BKC107" s="156"/>
      <c r="BKD107" s="156"/>
      <c r="BKE107" s="156"/>
      <c r="BKF107" s="156"/>
      <c r="BKG107" s="156"/>
      <c r="BKH107" s="156"/>
      <c r="BKI107" s="156"/>
      <c r="BKJ107" s="156"/>
      <c r="BKK107" s="156"/>
      <c r="BKL107" s="156"/>
      <c r="BKM107" s="156"/>
      <c r="BKN107" s="156"/>
      <c r="BKO107" s="156"/>
      <c r="BKP107" s="156"/>
      <c r="BKQ107" s="156"/>
      <c r="BKR107" s="156"/>
      <c r="BKS107" s="156"/>
      <c r="BKT107" s="156"/>
      <c r="BKU107" s="156"/>
      <c r="BKV107" s="156"/>
      <c r="BKW107" s="156"/>
      <c r="BKX107" s="156"/>
      <c r="BKY107" s="156"/>
      <c r="BKZ107" s="156"/>
      <c r="BLA107" s="156"/>
      <c r="BLB107" s="156"/>
      <c r="BLC107" s="156"/>
      <c r="BLD107" s="156"/>
      <c r="BLE107" s="156"/>
      <c r="BLF107" s="156"/>
      <c r="BLG107" s="156"/>
      <c r="BLH107" s="156"/>
      <c r="BLI107" s="156"/>
      <c r="BLJ107" s="156"/>
      <c r="BLK107" s="156"/>
      <c r="BLL107" s="156"/>
      <c r="BLM107" s="156"/>
      <c r="BLN107" s="156"/>
      <c r="BLO107" s="156"/>
      <c r="BLP107" s="156"/>
      <c r="BLQ107" s="156"/>
      <c r="BLR107" s="156"/>
      <c r="BLS107" s="156"/>
      <c r="BLT107" s="156"/>
      <c r="BLU107" s="156"/>
      <c r="BLV107" s="156"/>
      <c r="BLW107" s="156"/>
      <c r="BLX107" s="156"/>
      <c r="BLY107" s="156"/>
      <c r="BLZ107" s="156"/>
      <c r="BMA107" s="156"/>
      <c r="BMB107" s="156"/>
      <c r="BMC107" s="156"/>
      <c r="BMD107" s="156"/>
      <c r="BME107" s="156"/>
      <c r="BMF107" s="156"/>
      <c r="BMG107" s="156"/>
      <c r="BMH107" s="156"/>
      <c r="BMI107" s="156"/>
      <c r="BMJ107" s="156"/>
      <c r="BMK107" s="156"/>
      <c r="BML107" s="156"/>
      <c r="BMM107" s="156"/>
      <c r="BMN107" s="156"/>
      <c r="BMO107" s="156"/>
      <c r="BMP107" s="156"/>
      <c r="BMQ107" s="156"/>
      <c r="BMR107" s="156"/>
      <c r="BMS107" s="156"/>
      <c r="BMT107" s="156"/>
      <c r="BMU107" s="156"/>
      <c r="BMV107" s="156"/>
      <c r="BMW107" s="156"/>
      <c r="BMX107" s="156"/>
      <c r="BMY107" s="156"/>
      <c r="BMZ107" s="156"/>
      <c r="BNA107" s="156"/>
      <c r="BNB107" s="156"/>
      <c r="BNC107" s="156"/>
      <c r="BND107" s="156"/>
      <c r="BNE107" s="156"/>
      <c r="BNF107" s="156"/>
      <c r="BNG107" s="156"/>
      <c r="BNH107" s="156"/>
      <c r="BNI107" s="156"/>
      <c r="BNJ107" s="156"/>
      <c r="BNK107" s="156"/>
      <c r="BNL107" s="156"/>
      <c r="BNM107" s="156"/>
      <c r="BNN107" s="156"/>
      <c r="BNO107" s="156"/>
      <c r="BNP107" s="156"/>
      <c r="BNQ107" s="156"/>
      <c r="BNR107" s="156"/>
      <c r="BNS107" s="156"/>
      <c r="BNT107" s="156"/>
      <c r="BNU107" s="156"/>
      <c r="BNV107" s="156"/>
      <c r="BNW107" s="156"/>
      <c r="BNX107" s="156"/>
      <c r="BNY107" s="156"/>
      <c r="BNZ107" s="156"/>
      <c r="BOA107" s="156"/>
      <c r="BOB107" s="156"/>
      <c r="BOC107" s="156"/>
      <c r="BOD107" s="156"/>
      <c r="BOE107" s="156"/>
      <c r="BOF107" s="156"/>
      <c r="BOG107" s="156"/>
      <c r="BOH107" s="156"/>
      <c r="BOI107" s="156"/>
      <c r="BOJ107" s="156"/>
      <c r="BOK107" s="156"/>
      <c r="BOL107" s="156"/>
      <c r="BOM107" s="156"/>
      <c r="BON107" s="156"/>
      <c r="BOO107" s="156"/>
      <c r="BOP107" s="156"/>
      <c r="BOQ107" s="156"/>
      <c r="BOR107" s="156"/>
      <c r="BOS107" s="156"/>
      <c r="BOT107" s="156"/>
      <c r="BOU107" s="156"/>
      <c r="BOV107" s="156"/>
      <c r="BOW107" s="156"/>
      <c r="BOX107" s="156"/>
      <c r="BOY107" s="156"/>
      <c r="BOZ107" s="156"/>
      <c r="BPA107" s="156"/>
      <c r="BPB107" s="156"/>
      <c r="BPC107" s="156"/>
      <c r="BPD107" s="156"/>
      <c r="BPE107" s="156"/>
      <c r="BPF107" s="156"/>
      <c r="BPG107" s="156"/>
      <c r="BPH107" s="156"/>
      <c r="BPI107" s="156"/>
      <c r="BPJ107" s="156"/>
      <c r="BPK107" s="156"/>
      <c r="BPL107" s="156"/>
      <c r="BPM107" s="156"/>
      <c r="BPN107" s="156"/>
      <c r="BPO107" s="156"/>
      <c r="BPP107" s="156"/>
      <c r="BPQ107" s="156"/>
      <c r="BPR107" s="156"/>
      <c r="BPS107" s="156"/>
      <c r="BPT107" s="156"/>
      <c r="BPU107" s="156"/>
      <c r="BPV107" s="156"/>
      <c r="BPW107" s="156"/>
      <c r="BPX107" s="156"/>
      <c r="BPY107" s="156"/>
      <c r="BPZ107" s="156"/>
      <c r="BQA107" s="156"/>
      <c r="BQB107" s="156"/>
      <c r="BQC107" s="156"/>
      <c r="BQD107" s="156"/>
      <c r="BQE107" s="156"/>
      <c r="BQF107" s="156"/>
      <c r="BQG107" s="156"/>
      <c r="BQH107" s="156"/>
      <c r="BQI107" s="156"/>
      <c r="BQJ107" s="156"/>
      <c r="BQK107" s="156"/>
      <c r="BQL107" s="156"/>
      <c r="BQM107" s="156"/>
      <c r="BQN107" s="156"/>
      <c r="BQO107" s="156"/>
      <c r="BQP107" s="156"/>
      <c r="BQQ107" s="156"/>
      <c r="BQR107" s="156"/>
      <c r="BQS107" s="156"/>
      <c r="BQT107" s="156"/>
      <c r="BQU107" s="156"/>
      <c r="BQV107" s="156"/>
      <c r="BQW107" s="156"/>
      <c r="BQX107" s="156"/>
      <c r="BQY107" s="156"/>
      <c r="BQZ107" s="156"/>
      <c r="BRA107" s="156"/>
      <c r="BRB107" s="156"/>
      <c r="BRC107" s="156"/>
      <c r="BRD107" s="156"/>
      <c r="BRE107" s="156"/>
      <c r="BRF107" s="156"/>
      <c r="BRG107" s="156"/>
      <c r="BRH107" s="156"/>
      <c r="BRI107" s="156"/>
      <c r="BRJ107" s="156"/>
      <c r="BRK107" s="156"/>
      <c r="BRL107" s="156"/>
      <c r="BRM107" s="156"/>
      <c r="BRN107" s="156"/>
      <c r="BRO107" s="156"/>
      <c r="BRP107" s="156"/>
      <c r="BRQ107" s="156"/>
      <c r="BRR107" s="156"/>
      <c r="BRS107" s="156"/>
      <c r="BRT107" s="156"/>
      <c r="BRU107" s="156"/>
      <c r="BRV107" s="156"/>
      <c r="BRW107" s="156"/>
      <c r="BRX107" s="156"/>
      <c r="BRY107" s="156"/>
      <c r="BRZ107" s="156"/>
      <c r="BSA107" s="156"/>
      <c r="BSB107" s="156"/>
      <c r="BSC107" s="156"/>
      <c r="BSD107" s="156"/>
      <c r="BSE107" s="156"/>
      <c r="BSF107" s="156"/>
      <c r="BSG107" s="156"/>
      <c r="BSH107" s="156"/>
      <c r="BSI107" s="156"/>
      <c r="BSJ107" s="156"/>
      <c r="BSK107" s="156"/>
      <c r="BSL107" s="156"/>
      <c r="BSM107" s="156"/>
      <c r="BSN107" s="156"/>
      <c r="BSO107" s="156"/>
      <c r="BSP107" s="156"/>
      <c r="BSQ107" s="156"/>
      <c r="BSR107" s="156"/>
      <c r="BSS107" s="156"/>
      <c r="BST107" s="156"/>
      <c r="BSU107" s="156"/>
      <c r="BSV107" s="156"/>
      <c r="BSW107" s="156"/>
      <c r="BSX107" s="156"/>
      <c r="BSY107" s="156"/>
      <c r="BSZ107" s="156"/>
      <c r="BTA107" s="156"/>
      <c r="BTB107" s="156"/>
      <c r="BTC107" s="156"/>
      <c r="BTD107" s="156"/>
      <c r="BTE107" s="156"/>
      <c r="BTF107" s="156"/>
      <c r="BTG107" s="156"/>
      <c r="BTH107" s="156"/>
      <c r="BTI107" s="156"/>
      <c r="BTJ107" s="156"/>
      <c r="BTK107" s="156"/>
      <c r="BTL107" s="156"/>
      <c r="BTM107" s="156"/>
      <c r="BTN107" s="156"/>
      <c r="BTO107" s="156"/>
      <c r="BTP107" s="156"/>
      <c r="BTQ107" s="156"/>
      <c r="BTR107" s="156"/>
      <c r="BTS107" s="156"/>
      <c r="BTT107" s="156"/>
      <c r="BTU107" s="156"/>
      <c r="BTV107" s="156"/>
      <c r="BTW107" s="156"/>
      <c r="BTX107" s="156"/>
      <c r="BTY107" s="156"/>
      <c r="BTZ107" s="156"/>
      <c r="BUA107" s="156"/>
      <c r="BUB107" s="156"/>
      <c r="BUC107" s="156"/>
      <c r="BUD107" s="156"/>
      <c r="BUE107" s="156"/>
      <c r="BUF107" s="156"/>
      <c r="BUG107" s="156"/>
      <c r="BUH107" s="156"/>
      <c r="BUI107" s="156"/>
      <c r="BUJ107" s="156"/>
      <c r="BUK107" s="156"/>
      <c r="BUL107" s="156"/>
      <c r="BUM107" s="156"/>
      <c r="BUN107" s="156"/>
      <c r="BUO107" s="156"/>
      <c r="BUP107" s="156"/>
      <c r="BUQ107" s="156"/>
      <c r="BUR107" s="156"/>
      <c r="BUS107" s="156"/>
      <c r="BUT107" s="156"/>
      <c r="BUU107" s="156"/>
      <c r="BUV107" s="156"/>
      <c r="BUW107" s="156"/>
      <c r="BUX107" s="156"/>
      <c r="BUY107" s="156"/>
      <c r="BUZ107" s="156"/>
      <c r="BVA107" s="156"/>
      <c r="BVB107" s="156"/>
      <c r="BVC107" s="156"/>
      <c r="BVD107" s="156"/>
      <c r="BVE107" s="156"/>
      <c r="BVF107" s="156"/>
      <c r="BVG107" s="156"/>
      <c r="BVH107" s="156"/>
      <c r="BVI107" s="156"/>
      <c r="BVJ107" s="156"/>
      <c r="BVK107" s="156"/>
      <c r="BVL107" s="156"/>
      <c r="BVM107" s="156"/>
      <c r="BVN107" s="156"/>
      <c r="BVO107" s="156"/>
      <c r="BVP107" s="156"/>
      <c r="BVQ107" s="156"/>
      <c r="BVR107" s="156"/>
      <c r="BVS107" s="156"/>
      <c r="BVT107" s="156"/>
      <c r="BVU107" s="156"/>
      <c r="BVV107" s="156"/>
      <c r="BVW107" s="156"/>
      <c r="BVX107" s="156"/>
      <c r="BVY107" s="156"/>
      <c r="BVZ107" s="156"/>
      <c r="BWA107" s="156"/>
      <c r="BWB107" s="156"/>
      <c r="BWC107" s="156"/>
      <c r="BWD107" s="156"/>
      <c r="BWE107" s="156"/>
      <c r="BWF107" s="156"/>
      <c r="BWG107" s="156"/>
      <c r="BWH107" s="156"/>
      <c r="BWI107" s="156"/>
      <c r="BWJ107" s="156"/>
      <c r="BWK107" s="156"/>
      <c r="BWL107" s="156"/>
      <c r="BWM107" s="156"/>
      <c r="BWN107" s="156"/>
      <c r="BWO107" s="156"/>
      <c r="BWP107" s="156"/>
      <c r="BWQ107" s="156"/>
      <c r="BWR107" s="156"/>
      <c r="BWS107" s="156"/>
      <c r="BWT107" s="156"/>
      <c r="BWU107" s="156"/>
      <c r="BWV107" s="156"/>
      <c r="BWW107" s="156"/>
      <c r="BWX107" s="156"/>
      <c r="BWY107" s="156"/>
      <c r="BWZ107" s="156"/>
      <c r="BXA107" s="156"/>
      <c r="BXB107" s="156"/>
      <c r="BXC107" s="156"/>
      <c r="BXD107" s="156"/>
      <c r="BXE107" s="156"/>
      <c r="BXF107" s="156"/>
      <c r="BXG107" s="156"/>
      <c r="BXH107" s="156"/>
      <c r="BXI107" s="156"/>
      <c r="BXJ107" s="156"/>
      <c r="BXK107" s="156"/>
      <c r="BXL107" s="156"/>
      <c r="BXM107" s="156"/>
      <c r="BXN107" s="156"/>
      <c r="BXO107" s="156"/>
      <c r="BXP107" s="156"/>
      <c r="BXQ107" s="156"/>
      <c r="BXR107" s="156"/>
      <c r="BXS107" s="156"/>
      <c r="BXT107" s="156"/>
      <c r="BXU107" s="156"/>
      <c r="BXV107" s="156"/>
      <c r="BXW107" s="156"/>
      <c r="BXX107" s="156"/>
      <c r="BXY107" s="156"/>
      <c r="BXZ107" s="156"/>
      <c r="BYA107" s="156"/>
      <c r="BYB107" s="156"/>
      <c r="BYC107" s="156"/>
      <c r="BYD107" s="156"/>
      <c r="BYE107" s="156"/>
      <c r="BYF107" s="156"/>
      <c r="BYG107" s="156"/>
      <c r="BYH107" s="156"/>
      <c r="BYI107" s="156"/>
      <c r="BYJ107" s="156"/>
      <c r="BYK107" s="156"/>
      <c r="BYL107" s="156"/>
      <c r="BYM107" s="156"/>
      <c r="BYN107" s="156"/>
      <c r="BYO107" s="156"/>
      <c r="BYP107" s="156"/>
      <c r="BYQ107" s="156"/>
      <c r="BYR107" s="156"/>
      <c r="BYS107" s="156"/>
      <c r="BYT107" s="156"/>
      <c r="BYU107" s="156"/>
      <c r="BYV107" s="156"/>
      <c r="BYW107" s="156"/>
      <c r="BYX107" s="156"/>
      <c r="BYY107" s="156"/>
      <c r="BYZ107" s="156"/>
      <c r="BZA107" s="156"/>
      <c r="BZB107" s="156"/>
      <c r="BZC107" s="156"/>
      <c r="BZD107" s="156"/>
      <c r="BZE107" s="156"/>
      <c r="BZF107" s="156"/>
      <c r="BZG107" s="156"/>
      <c r="BZH107" s="156"/>
      <c r="BZI107" s="156"/>
      <c r="BZJ107" s="156"/>
      <c r="BZK107" s="156"/>
      <c r="BZL107" s="156"/>
      <c r="BZM107" s="156"/>
      <c r="BZN107" s="156"/>
      <c r="BZO107" s="156"/>
      <c r="BZP107" s="156"/>
      <c r="BZQ107" s="156"/>
      <c r="BZR107" s="156"/>
      <c r="BZS107" s="156"/>
      <c r="BZT107" s="156"/>
      <c r="BZU107" s="156"/>
      <c r="BZV107" s="156"/>
      <c r="BZW107" s="156"/>
      <c r="BZX107" s="156"/>
      <c r="BZY107" s="156"/>
      <c r="BZZ107" s="156"/>
      <c r="CAA107" s="156"/>
      <c r="CAB107" s="156"/>
      <c r="CAC107" s="156"/>
      <c r="CAD107" s="156"/>
      <c r="CAE107" s="156"/>
      <c r="CAF107" s="156"/>
      <c r="CAG107" s="156"/>
      <c r="CAH107" s="156"/>
      <c r="CAI107" s="156"/>
      <c r="CAJ107" s="156"/>
      <c r="CAK107" s="156"/>
      <c r="CAL107" s="156"/>
      <c r="CAM107" s="156"/>
      <c r="CAN107" s="156"/>
      <c r="CAO107" s="156"/>
      <c r="CAP107" s="156"/>
      <c r="CAQ107" s="156"/>
      <c r="CAR107" s="156"/>
      <c r="CAS107" s="156"/>
      <c r="CAT107" s="156"/>
      <c r="CAU107" s="156"/>
      <c r="CAV107" s="156"/>
      <c r="CAW107" s="156"/>
      <c r="CAX107" s="156"/>
      <c r="CAY107" s="156"/>
      <c r="CAZ107" s="156"/>
      <c r="CBA107" s="156"/>
      <c r="CBB107" s="156"/>
      <c r="CBC107" s="156"/>
      <c r="CBD107" s="156"/>
      <c r="CBE107" s="156"/>
      <c r="CBF107" s="156"/>
      <c r="CBG107" s="156"/>
      <c r="CBH107" s="156"/>
      <c r="CBI107" s="156"/>
      <c r="CBJ107" s="156"/>
      <c r="CBK107" s="156"/>
      <c r="CBL107" s="156"/>
      <c r="CBM107" s="156"/>
      <c r="CBN107" s="156"/>
      <c r="CBO107" s="156"/>
      <c r="CBP107" s="156"/>
      <c r="CBQ107" s="156"/>
      <c r="CBR107" s="156"/>
      <c r="CBS107" s="156"/>
      <c r="CBT107" s="156"/>
      <c r="CBU107" s="156"/>
      <c r="CBV107" s="156"/>
      <c r="CBW107" s="156"/>
      <c r="CBX107" s="156"/>
      <c r="CBY107" s="156"/>
      <c r="CBZ107" s="156"/>
      <c r="CCA107" s="156"/>
      <c r="CCB107" s="156"/>
      <c r="CCC107" s="156"/>
      <c r="CCD107" s="156"/>
      <c r="CCE107" s="156"/>
      <c r="CCF107" s="156"/>
      <c r="CCG107" s="156"/>
      <c r="CCH107" s="156"/>
      <c r="CCI107" s="156"/>
      <c r="CCJ107" s="156"/>
      <c r="CCK107" s="156"/>
      <c r="CCL107" s="156"/>
      <c r="CCM107" s="156"/>
      <c r="CCN107" s="156"/>
      <c r="CCO107" s="156"/>
      <c r="CCP107" s="156"/>
      <c r="CCQ107" s="156"/>
      <c r="CCR107" s="156"/>
      <c r="CCS107" s="156"/>
      <c r="CCT107" s="156"/>
      <c r="CCU107" s="156"/>
      <c r="CCV107" s="156"/>
      <c r="CCW107" s="156"/>
      <c r="CCX107" s="156"/>
      <c r="CCY107" s="156"/>
      <c r="CCZ107" s="156"/>
      <c r="CDA107" s="156"/>
      <c r="CDB107" s="156"/>
      <c r="CDC107" s="156"/>
      <c r="CDD107" s="156"/>
      <c r="CDE107" s="156"/>
      <c r="CDF107" s="156"/>
      <c r="CDG107" s="156"/>
      <c r="CDH107" s="156"/>
      <c r="CDI107" s="156"/>
      <c r="CDJ107" s="156"/>
      <c r="CDK107" s="156"/>
      <c r="CDL107" s="156"/>
      <c r="CDM107" s="156"/>
      <c r="CDN107" s="156"/>
      <c r="CDO107" s="156"/>
      <c r="CDP107" s="156"/>
      <c r="CDQ107" s="156"/>
      <c r="CDR107" s="156"/>
      <c r="CDS107" s="156"/>
      <c r="CDT107" s="156"/>
      <c r="CDU107" s="156"/>
      <c r="CDV107" s="156"/>
      <c r="CDW107" s="156"/>
      <c r="CDX107" s="156"/>
      <c r="CDY107" s="156"/>
      <c r="CDZ107" s="156"/>
      <c r="CEA107" s="156"/>
      <c r="CEB107" s="156"/>
      <c r="CEC107" s="156"/>
      <c r="CED107" s="156"/>
      <c r="CEE107" s="156"/>
      <c r="CEF107" s="156"/>
      <c r="CEG107" s="156"/>
      <c r="CEH107" s="156"/>
      <c r="CEI107" s="156"/>
      <c r="CEJ107" s="156"/>
      <c r="CEK107" s="156"/>
      <c r="CEL107" s="156"/>
      <c r="CEM107" s="156"/>
      <c r="CEN107" s="156"/>
      <c r="CEO107" s="156"/>
      <c r="CEP107" s="156"/>
      <c r="CEQ107" s="156"/>
      <c r="CER107" s="156"/>
      <c r="CES107" s="156"/>
      <c r="CET107" s="156"/>
      <c r="CEU107" s="156"/>
      <c r="CEV107" s="156"/>
      <c r="CEW107" s="156"/>
      <c r="CEX107" s="156"/>
      <c r="CEY107" s="156"/>
      <c r="CEZ107" s="156"/>
      <c r="CFA107" s="156"/>
      <c r="CFB107" s="156"/>
      <c r="CFC107" s="156"/>
      <c r="CFD107" s="156"/>
      <c r="CFE107" s="156"/>
      <c r="CFF107" s="156"/>
      <c r="CFG107" s="156"/>
      <c r="CFH107" s="156"/>
      <c r="CFI107" s="156"/>
      <c r="CFJ107" s="156"/>
      <c r="CFK107" s="156"/>
      <c r="CFL107" s="156"/>
      <c r="CFM107" s="156"/>
      <c r="CFN107" s="156"/>
      <c r="CFO107" s="156"/>
      <c r="CFP107" s="156"/>
      <c r="CFQ107" s="156"/>
      <c r="CFR107" s="156"/>
      <c r="CFS107" s="156"/>
      <c r="CFT107" s="156"/>
      <c r="CFU107" s="156"/>
      <c r="CFV107" s="156"/>
      <c r="CFW107" s="156"/>
      <c r="CFX107" s="156"/>
      <c r="CFY107" s="156"/>
      <c r="CFZ107" s="156"/>
      <c r="CGA107" s="156"/>
      <c r="CGB107" s="156"/>
      <c r="CGC107" s="156"/>
      <c r="CGD107" s="156"/>
      <c r="CGE107" s="156"/>
      <c r="CGF107" s="156"/>
      <c r="CGG107" s="156"/>
      <c r="CGH107" s="156"/>
      <c r="CGI107" s="156"/>
      <c r="CGJ107" s="156"/>
      <c r="CGK107" s="156"/>
      <c r="CGL107" s="156"/>
      <c r="CGM107" s="156"/>
      <c r="CGN107" s="156"/>
      <c r="CGO107" s="156"/>
      <c r="CGP107" s="156"/>
      <c r="CGQ107" s="156"/>
      <c r="CGR107" s="156"/>
      <c r="CGS107" s="156"/>
      <c r="CGT107" s="156"/>
      <c r="CGU107" s="156"/>
      <c r="CGV107" s="156"/>
      <c r="CGW107" s="156"/>
      <c r="CGX107" s="156"/>
      <c r="CGY107" s="156"/>
      <c r="CGZ107" s="156"/>
      <c r="CHA107" s="156"/>
      <c r="CHB107" s="156"/>
      <c r="CHC107" s="156"/>
      <c r="CHD107" s="156"/>
      <c r="CHE107" s="156"/>
      <c r="CHF107" s="156"/>
      <c r="CHG107" s="156"/>
      <c r="CHH107" s="156"/>
      <c r="CHI107" s="156"/>
      <c r="CHJ107" s="156"/>
      <c r="CHK107" s="156"/>
      <c r="CHL107" s="156"/>
      <c r="CHM107" s="156"/>
      <c r="CHN107" s="156"/>
      <c r="CHO107" s="156"/>
      <c r="CHP107" s="156"/>
      <c r="CHQ107" s="156"/>
      <c r="CHR107" s="156"/>
      <c r="CHS107" s="156"/>
      <c r="CHT107" s="156"/>
      <c r="CHU107" s="156"/>
      <c r="CHV107" s="156"/>
      <c r="CHW107" s="156"/>
      <c r="CHX107" s="156"/>
      <c r="CHY107" s="156"/>
      <c r="CHZ107" s="156"/>
      <c r="CIA107" s="156"/>
      <c r="CIB107" s="156"/>
      <c r="CIC107" s="156"/>
      <c r="CID107" s="156"/>
      <c r="CIE107" s="156"/>
      <c r="CIF107" s="156"/>
      <c r="CIG107" s="156"/>
      <c r="CIH107" s="156"/>
      <c r="CII107" s="156"/>
      <c r="CIJ107" s="156"/>
      <c r="CIK107" s="156"/>
      <c r="CIL107" s="156"/>
      <c r="CIM107" s="156"/>
      <c r="CIN107" s="156"/>
      <c r="CIO107" s="156"/>
      <c r="CIP107" s="156"/>
      <c r="CIQ107" s="156"/>
      <c r="CIR107" s="156"/>
      <c r="CIS107" s="156"/>
      <c r="CIT107" s="156"/>
      <c r="CIU107" s="156"/>
      <c r="CIV107" s="156"/>
      <c r="CIW107" s="156"/>
      <c r="CIX107" s="156"/>
      <c r="CIY107" s="156"/>
      <c r="CIZ107" s="156"/>
      <c r="CJA107" s="156"/>
      <c r="CJB107" s="156"/>
      <c r="CJC107" s="156"/>
      <c r="CJD107" s="156"/>
      <c r="CJE107" s="156"/>
      <c r="CJF107" s="156"/>
      <c r="CJG107" s="156"/>
      <c r="CJH107" s="156"/>
      <c r="CJI107" s="156"/>
      <c r="CJJ107" s="156"/>
      <c r="CJK107" s="156"/>
      <c r="CJL107" s="156"/>
      <c r="CJM107" s="156"/>
      <c r="CJN107" s="156"/>
      <c r="CJO107" s="156"/>
      <c r="CJP107" s="156"/>
      <c r="CJQ107" s="156"/>
      <c r="CJR107" s="156"/>
      <c r="CJS107" s="156"/>
      <c r="CJT107" s="156"/>
      <c r="CJU107" s="156"/>
      <c r="CJV107" s="156"/>
      <c r="CJW107" s="156"/>
      <c r="CJX107" s="156"/>
      <c r="CJY107" s="156"/>
      <c r="CJZ107" s="156"/>
      <c r="CKA107" s="156"/>
      <c r="CKB107" s="156"/>
      <c r="CKC107" s="156"/>
      <c r="CKD107" s="156"/>
      <c r="CKE107" s="156"/>
      <c r="CKF107" s="156"/>
      <c r="CKG107" s="156"/>
      <c r="CKH107" s="156"/>
      <c r="CKI107" s="156"/>
      <c r="CKJ107" s="156"/>
      <c r="CKK107" s="156"/>
      <c r="CKL107" s="156"/>
      <c r="CKM107" s="156"/>
      <c r="CKN107" s="156"/>
      <c r="CKO107" s="156"/>
      <c r="CKP107" s="156"/>
      <c r="CKQ107" s="156"/>
      <c r="CKR107" s="156"/>
      <c r="CKS107" s="156"/>
      <c r="CKT107" s="156"/>
      <c r="CKU107" s="156"/>
      <c r="CKV107" s="156"/>
      <c r="CKW107" s="156"/>
      <c r="CKX107" s="156"/>
      <c r="CKY107" s="156"/>
      <c r="CKZ107" s="156"/>
      <c r="CLA107" s="156"/>
      <c r="CLB107" s="156"/>
      <c r="CLC107" s="156"/>
      <c r="CLD107" s="156"/>
      <c r="CLE107" s="156"/>
      <c r="CLF107" s="156"/>
      <c r="CLG107" s="156"/>
      <c r="CLH107" s="156"/>
      <c r="CLI107" s="156"/>
      <c r="CLJ107" s="156"/>
      <c r="CLK107" s="156"/>
      <c r="CLL107" s="156"/>
      <c r="CLM107" s="156"/>
      <c r="CLN107" s="156"/>
      <c r="CLO107" s="156"/>
      <c r="CLP107" s="156"/>
      <c r="CLQ107" s="156"/>
      <c r="CLR107" s="156"/>
      <c r="CLS107" s="156"/>
      <c r="CLT107" s="156"/>
      <c r="CLU107" s="156"/>
      <c r="CLV107" s="156"/>
      <c r="CLW107" s="156"/>
      <c r="CLX107" s="156"/>
      <c r="CLY107" s="156"/>
      <c r="CLZ107" s="156"/>
      <c r="CMA107" s="156"/>
      <c r="CMB107" s="156"/>
      <c r="CMC107" s="156"/>
      <c r="CMD107" s="156"/>
      <c r="CME107" s="156"/>
      <c r="CMF107" s="156"/>
      <c r="CMG107" s="156"/>
      <c r="CMH107" s="156"/>
      <c r="CMI107" s="156"/>
      <c r="CMJ107" s="156"/>
      <c r="CMK107" s="156"/>
      <c r="CML107" s="156"/>
      <c r="CMM107" s="156"/>
      <c r="CMN107" s="156"/>
      <c r="CMO107" s="156"/>
      <c r="CMP107" s="156"/>
      <c r="CMQ107" s="156"/>
      <c r="CMR107" s="156"/>
      <c r="CMS107" s="156"/>
      <c r="CMT107" s="156"/>
      <c r="CMU107" s="156"/>
      <c r="CMV107" s="156"/>
      <c r="CMW107" s="156"/>
      <c r="CMX107" s="156"/>
      <c r="CMY107" s="156"/>
      <c r="CMZ107" s="156"/>
      <c r="CNA107" s="156"/>
      <c r="CNB107" s="156"/>
      <c r="CNC107" s="156"/>
      <c r="CND107" s="156"/>
      <c r="CNE107" s="156"/>
      <c r="CNF107" s="156"/>
      <c r="CNG107" s="156"/>
      <c r="CNH107" s="156"/>
      <c r="CNI107" s="156"/>
      <c r="CNJ107" s="156"/>
      <c r="CNK107" s="156"/>
      <c r="CNL107" s="156"/>
      <c r="CNM107" s="156"/>
      <c r="CNN107" s="156"/>
      <c r="CNO107" s="156"/>
      <c r="CNP107" s="156"/>
      <c r="CNQ107" s="156"/>
      <c r="CNR107" s="156"/>
      <c r="CNS107" s="156"/>
      <c r="CNT107" s="156"/>
      <c r="CNU107" s="156"/>
      <c r="CNV107" s="156"/>
      <c r="CNW107" s="156"/>
      <c r="CNX107" s="156"/>
      <c r="CNY107" s="156"/>
      <c r="CNZ107" s="156"/>
      <c r="COA107" s="156"/>
      <c r="COB107" s="156"/>
      <c r="COC107" s="156"/>
      <c r="COD107" s="156"/>
      <c r="COE107" s="156"/>
      <c r="COF107" s="156"/>
      <c r="COG107" s="156"/>
      <c r="COH107" s="156"/>
      <c r="COI107" s="156"/>
      <c r="COJ107" s="156"/>
      <c r="COK107" s="156"/>
      <c r="COL107" s="156"/>
      <c r="COM107" s="156"/>
      <c r="CON107" s="156"/>
      <c r="COO107" s="156"/>
      <c r="COP107" s="156"/>
      <c r="COQ107" s="156"/>
      <c r="COR107" s="156"/>
      <c r="COS107" s="156"/>
      <c r="COT107" s="156"/>
      <c r="COU107" s="156"/>
      <c r="COV107" s="156"/>
      <c r="COW107" s="156"/>
      <c r="COX107" s="156"/>
      <c r="COY107" s="156"/>
      <c r="COZ107" s="156"/>
      <c r="CPA107" s="156"/>
      <c r="CPB107" s="156"/>
      <c r="CPC107" s="156"/>
      <c r="CPD107" s="156"/>
      <c r="CPE107" s="156"/>
      <c r="CPF107" s="156"/>
      <c r="CPG107" s="156"/>
      <c r="CPH107" s="156"/>
      <c r="CPI107" s="156"/>
      <c r="CPJ107" s="156"/>
      <c r="CPK107" s="156"/>
      <c r="CPL107" s="156"/>
      <c r="CPM107" s="156"/>
      <c r="CPN107" s="156"/>
      <c r="CPO107" s="156"/>
      <c r="CPP107" s="156"/>
      <c r="CPQ107" s="156"/>
      <c r="CPR107" s="156"/>
      <c r="CPS107" s="156"/>
      <c r="CPT107" s="156"/>
      <c r="CPU107" s="156"/>
      <c r="CPV107" s="156"/>
      <c r="CPW107" s="156"/>
      <c r="CPX107" s="156"/>
      <c r="CPY107" s="156"/>
      <c r="CPZ107" s="156"/>
      <c r="CQA107" s="156"/>
      <c r="CQB107" s="156"/>
      <c r="CQC107" s="156"/>
      <c r="CQD107" s="156"/>
      <c r="CQE107" s="156"/>
      <c r="CQF107" s="156"/>
      <c r="CQG107" s="156"/>
      <c r="CQH107" s="156"/>
      <c r="CQI107" s="156"/>
      <c r="CQJ107" s="156"/>
      <c r="CQK107" s="156"/>
      <c r="CQL107" s="156"/>
      <c r="CQM107" s="156"/>
      <c r="CQN107" s="156"/>
      <c r="CQO107" s="156"/>
      <c r="CQP107" s="156"/>
      <c r="CQQ107" s="156"/>
      <c r="CQR107" s="156"/>
      <c r="CQS107" s="156"/>
      <c r="CQT107" s="156"/>
      <c r="CQU107" s="156"/>
      <c r="CQV107" s="156"/>
      <c r="CQW107" s="156"/>
      <c r="CQX107" s="156"/>
      <c r="CQY107" s="156"/>
      <c r="CQZ107" s="156"/>
      <c r="CRA107" s="156"/>
      <c r="CRB107" s="156"/>
      <c r="CRC107" s="156"/>
      <c r="CRD107" s="156"/>
      <c r="CRE107" s="156"/>
      <c r="CRF107" s="156"/>
      <c r="CRG107" s="156"/>
      <c r="CRH107" s="156"/>
      <c r="CRI107" s="156"/>
      <c r="CRJ107" s="156"/>
      <c r="CRK107" s="156"/>
      <c r="CRL107" s="156"/>
      <c r="CRM107" s="156"/>
      <c r="CRN107" s="156"/>
      <c r="CRO107" s="156"/>
      <c r="CRP107" s="156"/>
      <c r="CRQ107" s="156"/>
      <c r="CRR107" s="156"/>
      <c r="CRS107" s="156"/>
      <c r="CRT107" s="156"/>
      <c r="CRU107" s="156"/>
      <c r="CRV107" s="156"/>
      <c r="CRW107" s="156"/>
      <c r="CRX107" s="156"/>
      <c r="CRY107" s="156"/>
      <c r="CRZ107" s="156"/>
      <c r="CSA107" s="156"/>
      <c r="CSB107" s="156"/>
      <c r="CSC107" s="156"/>
      <c r="CSD107" s="156"/>
      <c r="CSE107" s="156"/>
      <c r="CSF107" s="156"/>
      <c r="CSG107" s="156"/>
      <c r="CSH107" s="156"/>
      <c r="CSI107" s="156"/>
      <c r="CSJ107" s="156"/>
      <c r="CSK107" s="156"/>
      <c r="CSL107" s="156"/>
      <c r="CSM107" s="156"/>
      <c r="CSN107" s="156"/>
      <c r="CSO107" s="156"/>
      <c r="CSP107" s="156"/>
      <c r="CSQ107" s="156"/>
      <c r="CSR107" s="156"/>
      <c r="CSS107" s="156"/>
      <c r="CST107" s="156"/>
      <c r="CSU107" s="156"/>
      <c r="CSV107" s="156"/>
      <c r="CSW107" s="156"/>
      <c r="CSX107" s="156"/>
      <c r="CSY107" s="156"/>
      <c r="CSZ107" s="156"/>
      <c r="CTA107" s="156"/>
      <c r="CTB107" s="156"/>
      <c r="CTC107" s="156"/>
      <c r="CTD107" s="156"/>
      <c r="CTE107" s="156"/>
      <c r="CTF107" s="156"/>
      <c r="CTG107" s="156"/>
      <c r="CTH107" s="156"/>
      <c r="CTI107" s="156"/>
      <c r="CTJ107" s="156"/>
      <c r="CTK107" s="156"/>
      <c r="CTL107" s="156"/>
      <c r="CTM107" s="156"/>
      <c r="CTN107" s="156"/>
      <c r="CTO107" s="156"/>
      <c r="CTP107" s="156"/>
      <c r="CTQ107" s="156"/>
      <c r="CTR107" s="156"/>
      <c r="CTS107" s="156"/>
      <c r="CTT107" s="156"/>
      <c r="CTU107" s="156"/>
      <c r="CTV107" s="156"/>
      <c r="CTW107" s="156"/>
      <c r="CTX107" s="156"/>
      <c r="CTY107" s="156"/>
      <c r="CTZ107" s="156"/>
      <c r="CUA107" s="156"/>
      <c r="CUB107" s="156"/>
      <c r="CUC107" s="156"/>
      <c r="CUD107" s="156"/>
      <c r="CUE107" s="156"/>
      <c r="CUF107" s="156"/>
      <c r="CUG107" s="156"/>
      <c r="CUH107" s="156"/>
      <c r="CUI107" s="156"/>
      <c r="CUJ107" s="156"/>
      <c r="CUK107" s="156"/>
      <c r="CUL107" s="156"/>
      <c r="CUM107" s="156"/>
      <c r="CUN107" s="156"/>
      <c r="CUO107" s="156"/>
      <c r="CUP107" s="156"/>
      <c r="CUQ107" s="156"/>
      <c r="CUR107" s="156"/>
      <c r="CUS107" s="156"/>
      <c r="CUT107" s="156"/>
      <c r="CUU107" s="156"/>
      <c r="CUV107" s="156"/>
      <c r="CUW107" s="156"/>
      <c r="CUX107" s="156"/>
      <c r="CUY107" s="156"/>
      <c r="CUZ107" s="156"/>
      <c r="CVA107" s="156"/>
      <c r="CVB107" s="156"/>
      <c r="CVC107" s="156"/>
      <c r="CVD107" s="156"/>
      <c r="CVE107" s="156"/>
      <c r="CVF107" s="156"/>
      <c r="CVG107" s="156"/>
      <c r="CVH107" s="156"/>
      <c r="CVI107" s="156"/>
      <c r="CVJ107" s="156"/>
      <c r="CVK107" s="156"/>
      <c r="CVL107" s="156"/>
      <c r="CVM107" s="156"/>
      <c r="CVN107" s="156"/>
      <c r="CVO107" s="156"/>
      <c r="CVP107" s="156"/>
      <c r="CVQ107" s="156"/>
      <c r="CVR107" s="156"/>
      <c r="CVS107" s="156"/>
      <c r="CVT107" s="156"/>
      <c r="CVU107" s="156"/>
      <c r="CVV107" s="156"/>
      <c r="CVW107" s="156"/>
      <c r="CVX107" s="156"/>
      <c r="CVY107" s="156"/>
      <c r="CVZ107" s="156"/>
      <c r="CWA107" s="156"/>
      <c r="CWB107" s="156"/>
      <c r="CWC107" s="156"/>
      <c r="CWD107" s="156"/>
      <c r="CWE107" s="156"/>
      <c r="CWF107" s="156"/>
      <c r="CWG107" s="156"/>
      <c r="CWH107" s="156"/>
      <c r="CWI107" s="156"/>
      <c r="CWJ107" s="156"/>
      <c r="CWK107" s="156"/>
      <c r="CWL107" s="156"/>
      <c r="CWM107" s="156"/>
      <c r="CWN107" s="156"/>
      <c r="CWO107" s="156"/>
      <c r="CWP107" s="156"/>
      <c r="CWQ107" s="156"/>
      <c r="CWR107" s="156"/>
      <c r="CWS107" s="156"/>
      <c r="CWT107" s="156"/>
      <c r="CWU107" s="156"/>
      <c r="CWV107" s="156"/>
      <c r="CWW107" s="156"/>
      <c r="CWX107" s="156"/>
      <c r="CWY107" s="156"/>
      <c r="CWZ107" s="156"/>
      <c r="CXA107" s="156"/>
      <c r="CXB107" s="156"/>
      <c r="CXC107" s="156"/>
      <c r="CXD107" s="156"/>
      <c r="CXE107" s="156"/>
      <c r="CXF107" s="156"/>
      <c r="CXG107" s="156"/>
      <c r="CXH107" s="156"/>
      <c r="CXI107" s="156"/>
      <c r="CXJ107" s="156"/>
      <c r="CXK107" s="156"/>
      <c r="CXL107" s="156"/>
      <c r="CXM107" s="156"/>
      <c r="CXN107" s="156"/>
      <c r="CXO107" s="156"/>
      <c r="CXP107" s="156"/>
      <c r="CXQ107" s="156"/>
      <c r="CXR107" s="156"/>
      <c r="CXS107" s="156"/>
      <c r="CXT107" s="156"/>
      <c r="CXU107" s="156"/>
      <c r="CXV107" s="156"/>
      <c r="CXW107" s="156"/>
      <c r="CXX107" s="156"/>
      <c r="CXY107" s="156"/>
      <c r="CXZ107" s="156"/>
      <c r="CYA107" s="156"/>
      <c r="CYB107" s="156"/>
      <c r="CYC107" s="156"/>
      <c r="CYD107" s="156"/>
      <c r="CYE107" s="156"/>
      <c r="CYF107" s="156"/>
      <c r="CYG107" s="156"/>
      <c r="CYH107" s="156"/>
      <c r="CYI107" s="156"/>
      <c r="CYJ107" s="156"/>
      <c r="CYK107" s="156"/>
      <c r="CYL107" s="156"/>
      <c r="CYM107" s="156"/>
      <c r="CYN107" s="156"/>
      <c r="CYO107" s="156"/>
      <c r="CYP107" s="156"/>
      <c r="CYQ107" s="156"/>
      <c r="CYR107" s="156"/>
      <c r="CYS107" s="156"/>
      <c r="CYT107" s="156"/>
      <c r="CYU107" s="156"/>
      <c r="CYV107" s="156"/>
      <c r="CYW107" s="156"/>
      <c r="CYX107" s="156"/>
      <c r="CYY107" s="156"/>
      <c r="CYZ107" s="156"/>
      <c r="CZA107" s="156"/>
      <c r="CZB107" s="156"/>
      <c r="CZC107" s="156"/>
      <c r="CZD107" s="156"/>
      <c r="CZE107" s="156"/>
      <c r="CZF107" s="156"/>
      <c r="CZG107" s="156"/>
      <c r="CZH107" s="156"/>
      <c r="CZI107" s="156"/>
      <c r="CZJ107" s="156"/>
      <c r="CZK107" s="156"/>
      <c r="CZL107" s="156"/>
      <c r="CZM107" s="156"/>
      <c r="CZN107" s="156"/>
      <c r="CZO107" s="156"/>
      <c r="CZP107" s="156"/>
      <c r="CZQ107" s="156"/>
      <c r="CZR107" s="156"/>
      <c r="CZS107" s="156"/>
      <c r="CZT107" s="156"/>
      <c r="CZU107" s="156"/>
      <c r="CZV107" s="156"/>
      <c r="CZW107" s="156"/>
      <c r="CZX107" s="156"/>
      <c r="CZY107" s="156"/>
      <c r="CZZ107" s="156"/>
      <c r="DAA107" s="156"/>
      <c r="DAB107" s="156"/>
      <c r="DAC107" s="156"/>
      <c r="DAD107" s="156"/>
      <c r="DAE107" s="156"/>
      <c r="DAF107" s="156"/>
      <c r="DAG107" s="156"/>
      <c r="DAH107" s="156"/>
      <c r="DAI107" s="156"/>
      <c r="DAJ107" s="156"/>
      <c r="DAK107" s="156"/>
      <c r="DAL107" s="156"/>
      <c r="DAM107" s="156"/>
      <c r="DAN107" s="156"/>
      <c r="DAO107" s="156"/>
      <c r="DAP107" s="156"/>
      <c r="DAQ107" s="156"/>
      <c r="DAR107" s="156"/>
      <c r="DAS107" s="156"/>
      <c r="DAT107" s="156"/>
      <c r="DAU107" s="156"/>
      <c r="DAV107" s="156"/>
      <c r="DAW107" s="156"/>
      <c r="DAX107" s="156"/>
      <c r="DAY107" s="156"/>
      <c r="DAZ107" s="156"/>
      <c r="DBA107" s="156"/>
      <c r="DBB107" s="156"/>
      <c r="DBC107" s="156"/>
      <c r="DBD107" s="156"/>
      <c r="DBE107" s="156"/>
      <c r="DBF107" s="156"/>
      <c r="DBG107" s="156"/>
      <c r="DBH107" s="156"/>
      <c r="DBI107" s="156"/>
      <c r="DBJ107" s="156"/>
      <c r="DBK107" s="156"/>
      <c r="DBL107" s="156"/>
      <c r="DBM107" s="156"/>
      <c r="DBN107" s="156"/>
      <c r="DBO107" s="156"/>
      <c r="DBP107" s="156"/>
      <c r="DBQ107" s="156"/>
      <c r="DBR107" s="156"/>
      <c r="DBS107" s="156"/>
      <c r="DBT107" s="156"/>
      <c r="DBU107" s="156"/>
      <c r="DBV107" s="156"/>
      <c r="DBW107" s="156"/>
      <c r="DBX107" s="156"/>
      <c r="DBY107" s="156"/>
      <c r="DBZ107" s="156"/>
      <c r="DCA107" s="156"/>
      <c r="DCB107" s="156"/>
      <c r="DCC107" s="156"/>
      <c r="DCD107" s="156"/>
      <c r="DCE107" s="156"/>
      <c r="DCF107" s="156"/>
      <c r="DCG107" s="156"/>
      <c r="DCH107" s="156"/>
      <c r="DCI107" s="156"/>
      <c r="DCJ107" s="156"/>
      <c r="DCK107" s="156"/>
      <c r="DCL107" s="156"/>
      <c r="DCM107" s="156"/>
      <c r="DCN107" s="156"/>
      <c r="DCO107" s="156"/>
      <c r="DCP107" s="156"/>
      <c r="DCQ107" s="156"/>
      <c r="DCR107" s="156"/>
      <c r="DCS107" s="156"/>
      <c r="DCT107" s="156"/>
      <c r="DCU107" s="156"/>
      <c r="DCV107" s="156"/>
      <c r="DCW107" s="156"/>
      <c r="DCX107" s="156"/>
      <c r="DCY107" s="156"/>
      <c r="DCZ107" s="156"/>
      <c r="DDA107" s="156"/>
      <c r="DDB107" s="156"/>
      <c r="DDC107" s="156"/>
      <c r="DDD107" s="156"/>
      <c r="DDE107" s="156"/>
      <c r="DDF107" s="156"/>
      <c r="DDG107" s="156"/>
      <c r="DDH107" s="156"/>
      <c r="DDI107" s="156"/>
      <c r="DDJ107" s="156"/>
      <c r="DDK107" s="156"/>
      <c r="DDL107" s="156"/>
      <c r="DDM107" s="156"/>
      <c r="DDN107" s="156"/>
      <c r="DDO107" s="156"/>
      <c r="DDP107" s="156"/>
      <c r="DDQ107" s="156"/>
      <c r="DDR107" s="156"/>
      <c r="DDS107" s="156"/>
      <c r="DDT107" s="156"/>
      <c r="DDU107" s="156"/>
      <c r="DDV107" s="156"/>
      <c r="DDW107" s="156"/>
      <c r="DDX107" s="156"/>
      <c r="DDY107" s="156"/>
      <c r="DDZ107" s="156"/>
      <c r="DEA107" s="156"/>
      <c r="DEB107" s="156"/>
      <c r="DEC107" s="156"/>
      <c r="DED107" s="156"/>
      <c r="DEE107" s="156"/>
      <c r="DEF107" s="156"/>
      <c r="DEG107" s="156"/>
      <c r="DEH107" s="156"/>
      <c r="DEI107" s="156"/>
      <c r="DEJ107" s="156"/>
      <c r="DEK107" s="156"/>
      <c r="DEL107" s="156"/>
      <c r="DEM107" s="156"/>
      <c r="DEN107" s="156"/>
      <c r="DEO107" s="156"/>
      <c r="DEP107" s="156"/>
      <c r="DEQ107" s="156"/>
      <c r="DER107" s="156"/>
      <c r="DES107" s="156"/>
      <c r="DET107" s="156"/>
      <c r="DEU107" s="156"/>
      <c r="DEV107" s="156"/>
      <c r="DEW107" s="156"/>
      <c r="DEX107" s="156"/>
      <c r="DEY107" s="156"/>
      <c r="DEZ107" s="156"/>
      <c r="DFA107" s="156"/>
      <c r="DFB107" s="156"/>
      <c r="DFC107" s="156"/>
      <c r="DFD107" s="156"/>
      <c r="DFE107" s="156"/>
      <c r="DFF107" s="156"/>
      <c r="DFG107" s="156"/>
      <c r="DFH107" s="156"/>
      <c r="DFI107" s="156"/>
      <c r="DFJ107" s="156"/>
      <c r="DFK107" s="156"/>
      <c r="DFL107" s="156"/>
      <c r="DFM107" s="156"/>
      <c r="DFN107" s="156"/>
      <c r="DFO107" s="156"/>
      <c r="DFP107" s="156"/>
      <c r="DFQ107" s="156"/>
      <c r="DFR107" s="156"/>
      <c r="DFS107" s="156"/>
      <c r="DFT107" s="156"/>
      <c r="DFU107" s="156"/>
      <c r="DFV107" s="156"/>
      <c r="DFW107" s="156"/>
      <c r="DFX107" s="156"/>
      <c r="DFY107" s="156"/>
      <c r="DFZ107" s="156"/>
      <c r="DGA107" s="156"/>
      <c r="DGB107" s="156"/>
      <c r="DGC107" s="156"/>
      <c r="DGD107" s="156"/>
      <c r="DGE107" s="156"/>
      <c r="DGF107" s="156"/>
      <c r="DGG107" s="156"/>
      <c r="DGH107" s="156"/>
      <c r="DGI107" s="156"/>
      <c r="DGJ107" s="156"/>
      <c r="DGK107" s="156"/>
      <c r="DGL107" s="156"/>
      <c r="DGM107" s="156"/>
      <c r="DGN107" s="156"/>
      <c r="DGO107" s="156"/>
      <c r="DGP107" s="156"/>
      <c r="DGQ107" s="156"/>
      <c r="DGR107" s="156"/>
      <c r="DGS107" s="156"/>
      <c r="DGT107" s="156"/>
      <c r="DGU107" s="156"/>
      <c r="DGV107" s="156"/>
      <c r="DGW107" s="156"/>
      <c r="DGX107" s="156"/>
      <c r="DGY107" s="156"/>
      <c r="DGZ107" s="156"/>
      <c r="DHA107" s="156"/>
      <c r="DHB107" s="156"/>
      <c r="DHC107" s="156"/>
      <c r="DHD107" s="156"/>
      <c r="DHE107" s="156"/>
      <c r="DHF107" s="156"/>
      <c r="DHG107" s="156"/>
      <c r="DHH107" s="156"/>
      <c r="DHI107" s="156"/>
      <c r="DHJ107" s="156"/>
      <c r="DHK107" s="156"/>
      <c r="DHL107" s="156"/>
      <c r="DHM107" s="156"/>
      <c r="DHN107" s="156"/>
      <c r="DHO107" s="156"/>
      <c r="DHP107" s="156"/>
      <c r="DHQ107" s="156"/>
      <c r="DHR107" s="156"/>
      <c r="DHS107" s="156"/>
      <c r="DHT107" s="156"/>
      <c r="DHU107" s="156"/>
      <c r="DHV107" s="156"/>
      <c r="DHW107" s="156"/>
      <c r="DHX107" s="156"/>
      <c r="DHY107" s="156"/>
      <c r="DHZ107" s="156"/>
      <c r="DIA107" s="156"/>
      <c r="DIB107" s="156"/>
      <c r="DIC107" s="156"/>
      <c r="DID107" s="156"/>
      <c r="DIE107" s="156"/>
      <c r="DIF107" s="156"/>
      <c r="DIG107" s="156"/>
      <c r="DIH107" s="156"/>
      <c r="DII107" s="156"/>
      <c r="DIJ107" s="156"/>
      <c r="DIK107" s="156"/>
      <c r="DIL107" s="156"/>
      <c r="DIM107" s="156"/>
      <c r="DIN107" s="156"/>
      <c r="DIO107" s="156"/>
      <c r="DIP107" s="156"/>
      <c r="DIQ107" s="156"/>
      <c r="DIR107" s="156"/>
      <c r="DIS107" s="156"/>
      <c r="DIT107" s="156"/>
      <c r="DIU107" s="156"/>
      <c r="DIV107" s="156"/>
      <c r="DIW107" s="156"/>
      <c r="DIX107" s="156"/>
      <c r="DIY107" s="156"/>
      <c r="DIZ107" s="156"/>
      <c r="DJA107" s="156"/>
      <c r="DJB107" s="156"/>
      <c r="DJC107" s="156"/>
      <c r="DJD107" s="156"/>
      <c r="DJE107" s="156"/>
      <c r="DJF107" s="156"/>
      <c r="DJG107" s="156"/>
      <c r="DJH107" s="156"/>
      <c r="DJI107" s="156"/>
      <c r="DJJ107" s="156"/>
      <c r="DJK107" s="156"/>
      <c r="DJL107" s="156"/>
      <c r="DJM107" s="156"/>
      <c r="DJN107" s="156"/>
      <c r="DJO107" s="156"/>
      <c r="DJP107" s="156"/>
      <c r="DJQ107" s="156"/>
      <c r="DJR107" s="156"/>
      <c r="DJS107" s="156"/>
      <c r="DJT107" s="156"/>
      <c r="DJU107" s="156"/>
      <c r="DJV107" s="156"/>
      <c r="DJW107" s="156"/>
      <c r="DJX107" s="156"/>
      <c r="DJY107" s="156"/>
      <c r="DJZ107" s="156"/>
      <c r="DKA107" s="156"/>
      <c r="DKB107" s="156"/>
      <c r="DKC107" s="156"/>
      <c r="DKD107" s="156"/>
      <c r="DKE107" s="156"/>
      <c r="DKF107" s="156"/>
      <c r="DKG107" s="156"/>
      <c r="DKH107" s="156"/>
      <c r="DKI107" s="156"/>
      <c r="DKJ107" s="156"/>
      <c r="DKK107" s="156"/>
      <c r="DKL107" s="156"/>
      <c r="DKM107" s="156"/>
      <c r="DKN107" s="156"/>
      <c r="DKO107" s="156"/>
      <c r="DKP107" s="156"/>
      <c r="DKQ107" s="156"/>
      <c r="DKR107" s="156"/>
      <c r="DKS107" s="156"/>
      <c r="DKT107" s="156"/>
      <c r="DKU107" s="156"/>
      <c r="DKV107" s="156"/>
      <c r="DKW107" s="156"/>
      <c r="DKX107" s="156"/>
      <c r="DKY107" s="156"/>
      <c r="DKZ107" s="156"/>
      <c r="DLA107" s="156"/>
      <c r="DLB107" s="156"/>
      <c r="DLC107" s="156"/>
      <c r="DLD107" s="156"/>
      <c r="DLE107" s="156"/>
      <c r="DLF107" s="156"/>
      <c r="DLG107" s="156"/>
      <c r="DLH107" s="156"/>
      <c r="DLI107" s="156"/>
      <c r="DLJ107" s="156"/>
      <c r="DLK107" s="156"/>
      <c r="DLL107" s="156"/>
      <c r="DLM107" s="156"/>
      <c r="DLN107" s="156"/>
      <c r="DLO107" s="156"/>
      <c r="DLP107" s="156"/>
      <c r="DLQ107" s="156"/>
      <c r="DLR107" s="156"/>
      <c r="DLS107" s="156"/>
      <c r="DLT107" s="156"/>
      <c r="DLU107" s="156"/>
      <c r="DLV107" s="156"/>
      <c r="DLW107" s="156"/>
      <c r="DLX107" s="156"/>
      <c r="DLY107" s="156"/>
      <c r="DLZ107" s="156"/>
      <c r="DMA107" s="156"/>
      <c r="DMB107" s="156"/>
      <c r="DMC107" s="156"/>
      <c r="DMD107" s="156"/>
      <c r="DME107" s="156"/>
      <c r="DMF107" s="156"/>
      <c r="DMG107" s="156"/>
      <c r="DMH107" s="156"/>
      <c r="DMI107" s="156"/>
      <c r="DMJ107" s="156"/>
      <c r="DMK107" s="156"/>
      <c r="DML107" s="156"/>
      <c r="DMM107" s="156"/>
      <c r="DMN107" s="156"/>
      <c r="DMO107" s="156"/>
      <c r="DMP107" s="156"/>
      <c r="DMQ107" s="156"/>
      <c r="DMR107" s="156"/>
      <c r="DMS107" s="156"/>
      <c r="DMT107" s="156"/>
      <c r="DMU107" s="156"/>
      <c r="DMV107" s="156"/>
      <c r="DMW107" s="156"/>
      <c r="DMX107" s="156"/>
      <c r="DMY107" s="156"/>
      <c r="DMZ107" s="156"/>
      <c r="DNA107" s="156"/>
      <c r="DNB107" s="156"/>
      <c r="DNC107" s="156"/>
      <c r="DND107" s="156"/>
      <c r="DNE107" s="156"/>
      <c r="DNF107" s="156"/>
      <c r="DNG107" s="156"/>
      <c r="DNH107" s="156"/>
      <c r="DNI107" s="156"/>
      <c r="DNJ107" s="156"/>
      <c r="DNK107" s="156"/>
      <c r="DNL107" s="156"/>
      <c r="DNM107" s="156"/>
      <c r="DNN107" s="156"/>
      <c r="DNO107" s="156"/>
      <c r="DNP107" s="156"/>
      <c r="DNQ107" s="156"/>
      <c r="DNR107" s="156"/>
      <c r="DNS107" s="156"/>
      <c r="DNT107" s="156"/>
      <c r="DNU107" s="156"/>
      <c r="DNV107" s="156"/>
      <c r="DNW107" s="156"/>
      <c r="DNX107" s="156"/>
      <c r="DNY107" s="156"/>
      <c r="DNZ107" s="156"/>
      <c r="DOA107" s="156"/>
      <c r="DOB107" s="156"/>
      <c r="DOC107" s="156"/>
      <c r="DOD107" s="156"/>
      <c r="DOE107" s="156"/>
      <c r="DOF107" s="156"/>
      <c r="DOG107" s="156"/>
      <c r="DOH107" s="156"/>
      <c r="DOI107" s="156"/>
      <c r="DOJ107" s="156"/>
      <c r="DOK107" s="156"/>
      <c r="DOL107" s="156"/>
      <c r="DOM107" s="156"/>
      <c r="DON107" s="156"/>
      <c r="DOO107" s="156"/>
      <c r="DOP107" s="156"/>
      <c r="DOQ107" s="156"/>
      <c r="DOR107" s="156"/>
      <c r="DOS107" s="156"/>
      <c r="DOT107" s="156"/>
      <c r="DOU107" s="156"/>
      <c r="DOV107" s="156"/>
      <c r="DOW107" s="156"/>
      <c r="DOX107" s="156"/>
      <c r="DOY107" s="156"/>
      <c r="DOZ107" s="156"/>
      <c r="DPA107" s="156"/>
      <c r="DPB107" s="156"/>
      <c r="DPC107" s="156"/>
      <c r="DPD107" s="156"/>
      <c r="DPE107" s="156"/>
      <c r="DPF107" s="156"/>
      <c r="DPG107" s="156"/>
      <c r="DPH107" s="156"/>
      <c r="DPI107" s="156"/>
      <c r="DPJ107" s="156"/>
      <c r="DPK107" s="156"/>
      <c r="DPL107" s="156"/>
      <c r="DPM107" s="156"/>
      <c r="DPN107" s="156"/>
      <c r="DPO107" s="156"/>
      <c r="DPP107" s="156"/>
      <c r="DPQ107" s="156"/>
      <c r="DPR107" s="156"/>
      <c r="DPS107" s="156"/>
      <c r="DPT107" s="156"/>
      <c r="DPU107" s="156"/>
      <c r="DPV107" s="156"/>
      <c r="DPW107" s="156"/>
      <c r="DPX107" s="156"/>
      <c r="DPY107" s="156"/>
      <c r="DPZ107" s="156"/>
      <c r="DQA107" s="156"/>
      <c r="DQB107" s="156"/>
      <c r="DQC107" s="156"/>
      <c r="DQD107" s="156"/>
      <c r="DQE107" s="156"/>
      <c r="DQF107" s="156"/>
      <c r="DQG107" s="156"/>
      <c r="DQH107" s="156"/>
      <c r="DQI107" s="156"/>
      <c r="DQJ107" s="156"/>
      <c r="DQK107" s="156"/>
      <c r="DQL107" s="156"/>
      <c r="DQM107" s="156"/>
      <c r="DQN107" s="156"/>
      <c r="DQO107" s="156"/>
      <c r="DQP107" s="156"/>
      <c r="DQQ107" s="156"/>
      <c r="DQR107" s="156"/>
      <c r="DQS107" s="156"/>
      <c r="DQT107" s="156"/>
      <c r="DQU107" s="156"/>
      <c r="DQV107" s="156"/>
      <c r="DQW107" s="156"/>
      <c r="DQX107" s="156"/>
      <c r="DQY107" s="156"/>
      <c r="DQZ107" s="156"/>
      <c r="DRA107" s="156"/>
      <c r="DRB107" s="156"/>
      <c r="DRC107" s="156"/>
      <c r="DRD107" s="156"/>
      <c r="DRE107" s="156"/>
      <c r="DRF107" s="156"/>
      <c r="DRG107" s="156"/>
      <c r="DRH107" s="156"/>
      <c r="DRI107" s="156"/>
      <c r="DRJ107" s="156"/>
      <c r="DRK107" s="156"/>
      <c r="DRL107" s="156"/>
      <c r="DRM107" s="156"/>
      <c r="DRN107" s="156"/>
      <c r="DRO107" s="156"/>
      <c r="DRP107" s="156"/>
      <c r="DRQ107" s="156"/>
      <c r="DRR107" s="156"/>
      <c r="DRS107" s="156"/>
      <c r="DRT107" s="156"/>
      <c r="DRU107" s="156"/>
      <c r="DRV107" s="156"/>
      <c r="DRW107" s="156"/>
      <c r="DRX107" s="156"/>
      <c r="DRY107" s="156"/>
      <c r="DRZ107" s="156"/>
      <c r="DSA107" s="156"/>
      <c r="DSB107" s="156"/>
      <c r="DSC107" s="156"/>
      <c r="DSD107" s="156"/>
      <c r="DSE107" s="156"/>
      <c r="DSF107" s="156"/>
      <c r="DSG107" s="156"/>
      <c r="DSH107" s="156"/>
      <c r="DSI107" s="156"/>
      <c r="DSJ107" s="156"/>
      <c r="DSK107" s="156"/>
      <c r="DSL107" s="156"/>
      <c r="DSM107" s="156"/>
      <c r="DSN107" s="156"/>
      <c r="DSO107" s="156"/>
      <c r="DSP107" s="156"/>
      <c r="DSQ107" s="156"/>
      <c r="DSR107" s="156"/>
      <c r="DSS107" s="156"/>
      <c r="DST107" s="156"/>
      <c r="DSU107" s="156"/>
      <c r="DSV107" s="156"/>
      <c r="DSW107" s="156"/>
      <c r="DSX107" s="156"/>
      <c r="DSY107" s="156"/>
      <c r="DSZ107" s="156"/>
      <c r="DTA107" s="156"/>
      <c r="DTB107" s="156"/>
      <c r="DTC107" s="156"/>
      <c r="DTD107" s="156"/>
      <c r="DTE107" s="156"/>
      <c r="DTF107" s="156"/>
      <c r="DTG107" s="156"/>
      <c r="DTH107" s="156"/>
      <c r="DTI107" s="156"/>
      <c r="DTJ107" s="156"/>
      <c r="DTK107" s="156"/>
      <c r="DTL107" s="156"/>
      <c r="DTM107" s="156"/>
      <c r="DTN107" s="156"/>
      <c r="DTO107" s="156"/>
      <c r="DTP107" s="156"/>
      <c r="DTQ107" s="156"/>
      <c r="DTR107" s="156"/>
      <c r="DTS107" s="156"/>
      <c r="DTT107" s="156"/>
      <c r="DTU107" s="156"/>
      <c r="DTV107" s="156"/>
      <c r="DTW107" s="156"/>
      <c r="DTX107" s="156"/>
      <c r="DTY107" s="156"/>
      <c r="DTZ107" s="156"/>
      <c r="DUA107" s="156"/>
      <c r="DUB107" s="156"/>
      <c r="DUC107" s="156"/>
      <c r="DUD107" s="156"/>
      <c r="DUE107" s="156"/>
      <c r="DUF107" s="156"/>
      <c r="DUG107" s="156"/>
      <c r="DUH107" s="156"/>
      <c r="DUI107" s="156"/>
      <c r="DUJ107" s="156"/>
      <c r="DUK107" s="156"/>
      <c r="DUL107" s="156"/>
      <c r="DUM107" s="156"/>
      <c r="DUN107" s="156"/>
      <c r="DUO107" s="156"/>
      <c r="DUP107" s="156"/>
      <c r="DUQ107" s="156"/>
      <c r="DUR107" s="156"/>
      <c r="DUS107" s="156"/>
      <c r="DUT107" s="156"/>
      <c r="DUU107" s="156"/>
      <c r="DUV107" s="156"/>
      <c r="DUW107" s="156"/>
      <c r="DUX107" s="156"/>
      <c r="DUY107" s="156"/>
      <c r="DUZ107" s="156"/>
      <c r="DVA107" s="156"/>
      <c r="DVB107" s="156"/>
      <c r="DVC107" s="156"/>
      <c r="DVD107" s="156"/>
      <c r="DVE107" s="156"/>
      <c r="DVF107" s="156"/>
      <c r="DVG107" s="156"/>
      <c r="DVH107" s="156"/>
      <c r="DVI107" s="156"/>
      <c r="DVJ107" s="156"/>
      <c r="DVK107" s="156"/>
      <c r="DVL107" s="156"/>
      <c r="DVM107" s="156"/>
      <c r="DVN107" s="156"/>
      <c r="DVO107" s="156"/>
      <c r="DVP107" s="156"/>
      <c r="DVQ107" s="156"/>
      <c r="DVR107" s="156"/>
      <c r="DVS107" s="156"/>
      <c r="DVT107" s="156"/>
      <c r="DVU107" s="156"/>
      <c r="DVV107" s="156"/>
      <c r="DVW107" s="156"/>
      <c r="DVX107" s="156"/>
      <c r="DVY107" s="156"/>
      <c r="DVZ107" s="156"/>
      <c r="DWA107" s="156"/>
      <c r="DWB107" s="156"/>
      <c r="DWC107" s="156"/>
      <c r="DWD107" s="156"/>
      <c r="DWE107" s="156"/>
      <c r="DWF107" s="156"/>
      <c r="DWG107" s="156"/>
      <c r="DWH107" s="156"/>
      <c r="DWI107" s="156"/>
      <c r="DWJ107" s="156"/>
      <c r="DWK107" s="156"/>
      <c r="DWL107" s="156"/>
      <c r="DWM107" s="156"/>
      <c r="DWN107" s="156"/>
      <c r="DWO107" s="156"/>
      <c r="DWP107" s="156"/>
      <c r="DWQ107" s="156"/>
      <c r="DWR107" s="156"/>
      <c r="DWS107" s="156"/>
      <c r="DWT107" s="156"/>
      <c r="DWU107" s="156"/>
      <c r="DWV107" s="156"/>
      <c r="DWW107" s="156"/>
      <c r="DWX107" s="156"/>
      <c r="DWY107" s="156"/>
      <c r="DWZ107" s="156"/>
      <c r="DXA107" s="156"/>
      <c r="DXB107" s="156"/>
      <c r="DXC107" s="156"/>
      <c r="DXD107" s="156"/>
      <c r="DXE107" s="156"/>
      <c r="DXF107" s="156"/>
      <c r="DXG107" s="156"/>
      <c r="DXH107" s="156"/>
      <c r="DXI107" s="156"/>
      <c r="DXJ107" s="156"/>
      <c r="DXK107" s="156"/>
      <c r="DXL107" s="156"/>
      <c r="DXM107" s="156"/>
      <c r="DXN107" s="156"/>
      <c r="DXO107" s="156"/>
      <c r="DXP107" s="156"/>
      <c r="DXQ107" s="156"/>
      <c r="DXR107" s="156"/>
      <c r="DXS107" s="156"/>
      <c r="DXT107" s="156"/>
      <c r="DXU107" s="156"/>
      <c r="DXV107" s="156"/>
      <c r="DXW107" s="156"/>
      <c r="DXX107" s="156"/>
      <c r="DXY107" s="156"/>
      <c r="DXZ107" s="156"/>
      <c r="DYA107" s="156"/>
      <c r="DYB107" s="156"/>
      <c r="DYC107" s="156"/>
      <c r="DYD107" s="156"/>
      <c r="DYE107" s="156"/>
      <c r="DYF107" s="156"/>
      <c r="DYG107" s="156"/>
      <c r="DYH107" s="156"/>
      <c r="DYI107" s="156"/>
      <c r="DYJ107" s="156"/>
      <c r="DYK107" s="156"/>
      <c r="DYL107" s="156"/>
      <c r="DYM107" s="156"/>
      <c r="DYN107" s="156"/>
      <c r="DYO107" s="156"/>
      <c r="DYP107" s="156"/>
      <c r="DYQ107" s="156"/>
      <c r="DYR107" s="156"/>
      <c r="DYS107" s="156"/>
      <c r="DYT107" s="156"/>
      <c r="DYU107" s="156"/>
      <c r="DYV107" s="156"/>
      <c r="DYW107" s="156"/>
      <c r="DYX107" s="156"/>
      <c r="DYY107" s="156"/>
      <c r="DYZ107" s="156"/>
      <c r="DZA107" s="156"/>
      <c r="DZB107" s="156"/>
      <c r="DZC107" s="156"/>
      <c r="DZD107" s="156"/>
      <c r="DZE107" s="156"/>
      <c r="DZF107" s="156"/>
      <c r="DZG107" s="156"/>
      <c r="DZH107" s="156"/>
      <c r="DZI107" s="156"/>
      <c r="DZJ107" s="156"/>
      <c r="DZK107" s="156"/>
      <c r="DZL107" s="156"/>
      <c r="DZM107" s="156"/>
      <c r="DZN107" s="156"/>
      <c r="DZO107" s="156"/>
      <c r="DZP107" s="156"/>
      <c r="DZQ107" s="156"/>
      <c r="DZR107" s="156"/>
      <c r="DZS107" s="156"/>
      <c r="DZT107" s="156"/>
      <c r="DZU107" s="156"/>
      <c r="DZV107" s="156"/>
      <c r="DZW107" s="156"/>
      <c r="DZX107" s="156"/>
      <c r="DZY107" s="156"/>
      <c r="DZZ107" s="156"/>
      <c r="EAA107" s="156"/>
      <c r="EAB107" s="156"/>
      <c r="EAC107" s="156"/>
      <c r="EAD107" s="156"/>
      <c r="EAE107" s="156"/>
      <c r="EAF107" s="156"/>
      <c r="EAG107" s="156"/>
      <c r="EAH107" s="156"/>
      <c r="EAI107" s="156"/>
      <c r="EAJ107" s="156"/>
      <c r="EAK107" s="156"/>
      <c r="EAL107" s="156"/>
      <c r="EAM107" s="156"/>
      <c r="EAN107" s="156"/>
      <c r="EAO107" s="156"/>
      <c r="EAP107" s="156"/>
      <c r="EAQ107" s="156"/>
      <c r="EAR107" s="156"/>
      <c r="EAS107" s="156"/>
      <c r="EAT107" s="156"/>
      <c r="EAU107" s="156"/>
      <c r="EAV107" s="156"/>
      <c r="EAW107" s="156"/>
      <c r="EAX107" s="156"/>
      <c r="EAY107" s="156"/>
      <c r="EAZ107" s="156"/>
      <c r="EBA107" s="156"/>
      <c r="EBB107" s="156"/>
      <c r="EBC107" s="156"/>
      <c r="EBD107" s="156"/>
      <c r="EBE107" s="156"/>
      <c r="EBF107" s="156"/>
      <c r="EBG107" s="156"/>
      <c r="EBH107" s="156"/>
      <c r="EBI107" s="156"/>
      <c r="EBJ107" s="156"/>
      <c r="EBK107" s="156"/>
      <c r="EBL107" s="156"/>
      <c r="EBM107" s="156"/>
      <c r="EBN107" s="156"/>
      <c r="EBO107" s="156"/>
      <c r="EBP107" s="156"/>
      <c r="EBQ107" s="156"/>
      <c r="EBR107" s="156"/>
      <c r="EBS107" s="156"/>
      <c r="EBT107" s="156"/>
      <c r="EBU107" s="156"/>
      <c r="EBV107" s="156"/>
      <c r="EBW107" s="156"/>
      <c r="EBX107" s="156"/>
      <c r="EBY107" s="156"/>
      <c r="EBZ107" s="156"/>
      <c r="ECA107" s="156"/>
      <c r="ECB107" s="156"/>
      <c r="ECC107" s="156"/>
      <c r="ECD107" s="156"/>
      <c r="ECE107" s="156"/>
      <c r="ECF107" s="156"/>
      <c r="ECG107" s="156"/>
      <c r="ECH107" s="156"/>
      <c r="ECI107" s="156"/>
      <c r="ECJ107" s="156"/>
      <c r="ECK107" s="156"/>
      <c r="ECL107" s="156"/>
      <c r="ECM107" s="156"/>
      <c r="ECN107" s="156"/>
      <c r="ECO107" s="156"/>
      <c r="ECP107" s="156"/>
      <c r="ECQ107" s="156"/>
      <c r="ECR107" s="156"/>
      <c r="ECS107" s="156"/>
      <c r="ECT107" s="156"/>
      <c r="ECU107" s="156"/>
      <c r="ECV107" s="156"/>
      <c r="ECW107" s="156"/>
      <c r="ECX107" s="156"/>
      <c r="ECY107" s="156"/>
      <c r="ECZ107" s="156"/>
      <c r="EDA107" s="156"/>
      <c r="EDB107" s="156"/>
      <c r="EDC107" s="156"/>
      <c r="EDD107" s="156"/>
      <c r="EDE107" s="156"/>
      <c r="EDF107" s="156"/>
      <c r="EDG107" s="156"/>
      <c r="EDH107" s="156"/>
      <c r="EDI107" s="156"/>
      <c r="EDJ107" s="156"/>
      <c r="EDK107" s="156"/>
      <c r="EDL107" s="156"/>
      <c r="EDM107" s="156"/>
      <c r="EDN107" s="156"/>
      <c r="EDO107" s="156"/>
      <c r="EDP107" s="156"/>
      <c r="EDQ107" s="156"/>
      <c r="EDR107" s="156"/>
      <c r="EDS107" s="156"/>
      <c r="EDT107" s="156"/>
      <c r="EDU107" s="156"/>
      <c r="EDV107" s="156"/>
      <c r="EDW107" s="156"/>
      <c r="EDX107" s="156"/>
      <c r="EDY107" s="156"/>
      <c r="EDZ107" s="156"/>
      <c r="EEA107" s="156"/>
      <c r="EEB107" s="156"/>
      <c r="EEC107" s="156"/>
      <c r="EED107" s="156"/>
      <c r="EEE107" s="156"/>
      <c r="EEF107" s="156"/>
      <c r="EEG107" s="156"/>
      <c r="EEH107" s="156"/>
      <c r="EEI107" s="156"/>
      <c r="EEJ107" s="156"/>
      <c r="EEK107" s="156"/>
      <c r="EEL107" s="156"/>
      <c r="EEM107" s="156"/>
      <c r="EEN107" s="156"/>
      <c r="EEO107" s="156"/>
      <c r="EEP107" s="156"/>
      <c r="EEQ107" s="156"/>
      <c r="EER107" s="156"/>
      <c r="EES107" s="156"/>
      <c r="EET107" s="156"/>
      <c r="EEU107" s="156"/>
      <c r="EEV107" s="156"/>
      <c r="EEW107" s="156"/>
      <c r="EEX107" s="156"/>
      <c r="EEY107" s="156"/>
      <c r="EEZ107" s="156"/>
      <c r="EFA107" s="156"/>
      <c r="EFB107" s="156"/>
      <c r="EFC107" s="156"/>
      <c r="EFD107" s="156"/>
      <c r="EFE107" s="156"/>
      <c r="EFF107" s="156"/>
      <c r="EFG107" s="156"/>
      <c r="EFH107" s="156"/>
      <c r="EFI107" s="156"/>
      <c r="EFJ107" s="156"/>
      <c r="EFK107" s="156"/>
      <c r="EFL107" s="156"/>
      <c r="EFM107" s="156"/>
      <c r="EFN107" s="156"/>
      <c r="EFO107" s="156"/>
      <c r="EFP107" s="156"/>
      <c r="EFQ107" s="156"/>
      <c r="EFR107" s="156"/>
      <c r="EFS107" s="156"/>
      <c r="EFT107" s="156"/>
      <c r="EFU107" s="156"/>
      <c r="EFV107" s="156"/>
      <c r="EFW107" s="156"/>
      <c r="EFX107" s="156"/>
      <c r="EFY107" s="156"/>
      <c r="EFZ107" s="156"/>
      <c r="EGA107" s="156"/>
      <c r="EGB107" s="156"/>
      <c r="EGC107" s="156"/>
      <c r="EGD107" s="156"/>
      <c r="EGE107" s="156"/>
      <c r="EGF107" s="156"/>
      <c r="EGG107" s="156"/>
      <c r="EGH107" s="156"/>
      <c r="EGI107" s="156"/>
      <c r="EGJ107" s="156"/>
      <c r="EGK107" s="156"/>
      <c r="EGL107" s="156"/>
      <c r="EGM107" s="156"/>
      <c r="EGN107" s="156"/>
      <c r="EGO107" s="156"/>
      <c r="EGP107" s="156"/>
      <c r="EGQ107" s="156"/>
      <c r="EGR107" s="156"/>
      <c r="EGS107" s="156"/>
      <c r="EGT107" s="156"/>
      <c r="EGU107" s="156"/>
      <c r="EGV107" s="156"/>
      <c r="EGW107" s="156"/>
      <c r="EGX107" s="156"/>
      <c r="EGY107" s="156"/>
      <c r="EGZ107" s="156"/>
      <c r="EHA107" s="156"/>
      <c r="EHB107" s="156"/>
      <c r="EHC107" s="156"/>
      <c r="EHD107" s="156"/>
      <c r="EHE107" s="156"/>
      <c r="EHF107" s="156"/>
      <c r="EHG107" s="156"/>
      <c r="EHH107" s="156"/>
      <c r="EHI107" s="156"/>
      <c r="EHJ107" s="156"/>
      <c r="EHK107" s="156"/>
      <c r="EHL107" s="156"/>
      <c r="EHM107" s="156"/>
      <c r="EHN107" s="156"/>
      <c r="EHO107" s="156"/>
      <c r="EHP107" s="156"/>
      <c r="EHQ107" s="156"/>
      <c r="EHR107" s="156"/>
      <c r="EHS107" s="156"/>
      <c r="EHT107" s="156"/>
      <c r="EHU107" s="156"/>
      <c r="EHV107" s="156"/>
      <c r="EHW107" s="156"/>
      <c r="EHX107" s="156"/>
      <c r="EHY107" s="156"/>
      <c r="EHZ107" s="156"/>
      <c r="EIA107" s="156"/>
      <c r="EIB107" s="156"/>
      <c r="EIC107" s="156"/>
      <c r="EID107" s="156"/>
      <c r="EIE107" s="156"/>
      <c r="EIF107" s="156"/>
      <c r="EIG107" s="156"/>
      <c r="EIH107" s="156"/>
      <c r="EII107" s="156"/>
      <c r="EIJ107" s="156"/>
      <c r="EIK107" s="156"/>
      <c r="EIL107" s="156"/>
      <c r="EIM107" s="156"/>
      <c r="EIN107" s="156"/>
      <c r="EIO107" s="156"/>
      <c r="EIP107" s="156"/>
      <c r="EIQ107" s="156"/>
      <c r="EIR107" s="156"/>
      <c r="EIS107" s="156"/>
      <c r="EIT107" s="156"/>
      <c r="EIU107" s="156"/>
      <c r="EIV107" s="156"/>
      <c r="EIW107" s="156"/>
      <c r="EIX107" s="156"/>
      <c r="EIY107" s="156"/>
      <c r="EIZ107" s="156"/>
      <c r="EJA107" s="156"/>
      <c r="EJB107" s="156"/>
      <c r="EJC107" s="156"/>
      <c r="EJD107" s="156"/>
      <c r="EJE107" s="156"/>
      <c r="EJF107" s="156"/>
      <c r="EJG107" s="156"/>
      <c r="EJH107" s="156"/>
      <c r="EJI107" s="156"/>
      <c r="EJJ107" s="156"/>
      <c r="EJK107" s="156"/>
      <c r="EJL107" s="156"/>
      <c r="EJM107" s="156"/>
      <c r="EJN107" s="156"/>
      <c r="EJO107" s="156"/>
      <c r="EJP107" s="156"/>
      <c r="EJQ107" s="156"/>
      <c r="EJR107" s="156"/>
      <c r="EJS107" s="156"/>
      <c r="EJT107" s="156"/>
      <c r="EJU107" s="156"/>
      <c r="EJV107" s="156"/>
      <c r="EJW107" s="156"/>
      <c r="EJX107" s="156"/>
      <c r="EJY107" s="156"/>
      <c r="EJZ107" s="156"/>
      <c r="EKA107" s="156"/>
      <c r="EKB107" s="156"/>
      <c r="EKC107" s="156"/>
      <c r="EKD107" s="156"/>
      <c r="EKE107" s="156"/>
      <c r="EKF107" s="156"/>
      <c r="EKG107" s="156"/>
      <c r="EKH107" s="156"/>
      <c r="EKI107" s="156"/>
      <c r="EKJ107" s="156"/>
      <c r="EKK107" s="156"/>
      <c r="EKL107" s="156"/>
      <c r="EKM107" s="156"/>
      <c r="EKN107" s="156"/>
      <c r="EKO107" s="156"/>
      <c r="EKP107" s="156"/>
      <c r="EKQ107" s="156"/>
      <c r="EKR107" s="156"/>
      <c r="EKS107" s="156"/>
      <c r="EKT107" s="156"/>
      <c r="EKU107" s="156"/>
      <c r="EKV107" s="156"/>
      <c r="EKW107" s="156"/>
      <c r="EKX107" s="156"/>
      <c r="EKY107" s="156"/>
      <c r="EKZ107" s="156"/>
      <c r="ELA107" s="156"/>
      <c r="ELB107" s="156"/>
      <c r="ELC107" s="156"/>
      <c r="ELD107" s="156"/>
      <c r="ELE107" s="156"/>
      <c r="ELF107" s="156"/>
      <c r="ELG107" s="156"/>
      <c r="ELH107" s="156"/>
      <c r="ELI107" s="156"/>
      <c r="ELJ107" s="156"/>
      <c r="ELK107" s="156"/>
      <c r="ELL107" s="156"/>
      <c r="ELM107" s="156"/>
      <c r="ELN107" s="156"/>
      <c r="ELO107" s="156"/>
      <c r="ELP107" s="156"/>
      <c r="ELQ107" s="156"/>
      <c r="ELR107" s="156"/>
      <c r="ELS107" s="156"/>
      <c r="ELT107" s="156"/>
      <c r="ELU107" s="156"/>
      <c r="ELV107" s="156"/>
      <c r="ELW107" s="156"/>
      <c r="ELX107" s="156"/>
      <c r="ELY107" s="156"/>
      <c r="ELZ107" s="156"/>
      <c r="EMA107" s="156"/>
      <c r="EMB107" s="156"/>
      <c r="EMC107" s="156"/>
      <c r="EMD107" s="156"/>
      <c r="EME107" s="156"/>
      <c r="EMF107" s="156"/>
      <c r="EMG107" s="156"/>
      <c r="EMH107" s="156"/>
      <c r="EMI107" s="156"/>
      <c r="EMJ107" s="156"/>
      <c r="EMK107" s="156"/>
      <c r="EML107" s="156"/>
      <c r="EMM107" s="156"/>
      <c r="EMN107" s="156"/>
      <c r="EMO107" s="156"/>
      <c r="EMP107" s="156"/>
      <c r="EMQ107" s="156"/>
      <c r="EMR107" s="156"/>
      <c r="EMS107" s="156"/>
      <c r="EMT107" s="156"/>
      <c r="EMU107" s="156"/>
      <c r="EMV107" s="156"/>
      <c r="EMW107" s="156"/>
      <c r="EMX107" s="156"/>
      <c r="EMY107" s="156"/>
      <c r="EMZ107" s="156"/>
      <c r="ENA107" s="156"/>
      <c r="ENB107" s="156"/>
      <c r="ENC107" s="156"/>
      <c r="END107" s="156"/>
      <c r="ENE107" s="156"/>
      <c r="ENF107" s="156"/>
      <c r="ENG107" s="156"/>
      <c r="ENH107" s="156"/>
      <c r="ENI107" s="156"/>
      <c r="ENJ107" s="156"/>
      <c r="ENK107" s="156"/>
      <c r="ENL107" s="156"/>
      <c r="ENM107" s="156"/>
      <c r="ENN107" s="156"/>
      <c r="ENO107" s="156"/>
      <c r="ENP107" s="156"/>
      <c r="ENQ107" s="156"/>
      <c r="ENR107" s="156"/>
      <c r="ENS107" s="156"/>
      <c r="ENT107" s="156"/>
      <c r="ENU107" s="156"/>
      <c r="ENV107" s="156"/>
      <c r="ENW107" s="156"/>
      <c r="ENX107" s="156"/>
      <c r="ENY107" s="156"/>
      <c r="ENZ107" s="156"/>
      <c r="EOA107" s="156"/>
      <c r="EOB107" s="156"/>
      <c r="EOC107" s="156"/>
      <c r="EOD107" s="156"/>
      <c r="EOE107" s="156"/>
      <c r="EOF107" s="156"/>
      <c r="EOG107" s="156"/>
      <c r="EOH107" s="156"/>
      <c r="EOI107" s="156"/>
      <c r="EOJ107" s="156"/>
      <c r="EOK107" s="156"/>
      <c r="EOL107" s="156"/>
      <c r="EOM107" s="156"/>
      <c r="EON107" s="156"/>
      <c r="EOO107" s="156"/>
      <c r="EOP107" s="156"/>
      <c r="EOQ107" s="156"/>
      <c r="EOR107" s="156"/>
      <c r="EOS107" s="156"/>
      <c r="EOT107" s="156"/>
      <c r="EOU107" s="156"/>
      <c r="EOV107" s="156"/>
      <c r="EOW107" s="156"/>
      <c r="EOX107" s="156"/>
      <c r="EOY107" s="156"/>
      <c r="EOZ107" s="156"/>
      <c r="EPA107" s="156"/>
      <c r="EPB107" s="156"/>
      <c r="EPC107" s="156"/>
      <c r="EPD107" s="156"/>
      <c r="EPE107" s="156"/>
      <c r="EPF107" s="156"/>
      <c r="EPG107" s="156"/>
      <c r="EPH107" s="156"/>
      <c r="EPI107" s="156"/>
      <c r="EPJ107" s="156"/>
      <c r="EPK107" s="156"/>
      <c r="EPL107" s="156"/>
      <c r="EPM107" s="156"/>
      <c r="EPN107" s="156"/>
      <c r="EPO107" s="156"/>
      <c r="EPP107" s="156"/>
      <c r="EPQ107" s="156"/>
      <c r="EPR107" s="156"/>
      <c r="EPS107" s="156"/>
      <c r="EPT107" s="156"/>
      <c r="EPU107" s="156"/>
      <c r="EPV107" s="156"/>
      <c r="EPW107" s="156"/>
      <c r="EPX107" s="156"/>
      <c r="EPY107" s="156"/>
      <c r="EPZ107" s="156"/>
      <c r="EQA107" s="156"/>
      <c r="EQB107" s="156"/>
      <c r="EQC107" s="156"/>
      <c r="EQD107" s="156"/>
      <c r="EQE107" s="156"/>
      <c r="EQF107" s="156"/>
      <c r="EQG107" s="156"/>
      <c r="EQH107" s="156"/>
      <c r="EQI107" s="156"/>
      <c r="EQJ107" s="156"/>
      <c r="EQK107" s="156"/>
      <c r="EQL107" s="156"/>
      <c r="EQM107" s="156"/>
      <c r="EQN107" s="156"/>
      <c r="EQO107" s="156"/>
      <c r="EQP107" s="156"/>
      <c r="EQQ107" s="156"/>
      <c r="EQR107" s="156"/>
      <c r="EQS107" s="156"/>
      <c r="EQT107" s="156"/>
      <c r="EQU107" s="156"/>
      <c r="EQV107" s="156"/>
      <c r="EQW107" s="156"/>
      <c r="EQX107" s="156"/>
      <c r="EQY107" s="156"/>
      <c r="EQZ107" s="156"/>
      <c r="ERA107" s="156"/>
      <c r="ERB107" s="156"/>
      <c r="ERC107" s="156"/>
      <c r="ERD107" s="156"/>
      <c r="ERE107" s="156"/>
      <c r="ERF107" s="156"/>
      <c r="ERG107" s="156"/>
      <c r="ERH107" s="156"/>
      <c r="ERI107" s="156"/>
      <c r="ERJ107" s="156"/>
      <c r="ERK107" s="156"/>
      <c r="ERL107" s="156"/>
      <c r="ERM107" s="156"/>
      <c r="ERN107" s="156"/>
      <c r="ERO107" s="156"/>
      <c r="ERP107" s="156"/>
      <c r="ERQ107" s="156"/>
      <c r="ERR107" s="156"/>
      <c r="ERS107" s="156"/>
      <c r="ERT107" s="156"/>
      <c r="ERU107" s="156"/>
      <c r="ERV107" s="156"/>
      <c r="ERW107" s="156"/>
      <c r="ERX107" s="156"/>
      <c r="ERY107" s="156"/>
      <c r="ERZ107" s="156"/>
      <c r="ESA107" s="156"/>
      <c r="ESB107" s="156"/>
      <c r="ESC107" s="156"/>
      <c r="ESD107" s="156"/>
      <c r="ESE107" s="156"/>
      <c r="ESF107" s="156"/>
      <c r="ESG107" s="156"/>
      <c r="ESH107" s="156"/>
      <c r="ESI107" s="156"/>
      <c r="ESJ107" s="156"/>
      <c r="ESK107" s="156"/>
      <c r="ESL107" s="156"/>
      <c r="ESM107" s="156"/>
      <c r="ESN107" s="156"/>
      <c r="ESO107" s="156"/>
      <c r="ESP107" s="156"/>
      <c r="ESQ107" s="156"/>
      <c r="ESR107" s="156"/>
      <c r="ESS107" s="156"/>
      <c r="EST107" s="156"/>
      <c r="ESU107" s="156"/>
      <c r="ESV107" s="156"/>
      <c r="ESW107" s="156"/>
      <c r="ESX107" s="156"/>
      <c r="ESY107" s="156"/>
      <c r="ESZ107" s="156"/>
      <c r="ETA107" s="156"/>
      <c r="ETB107" s="156"/>
      <c r="ETC107" s="156"/>
      <c r="ETD107" s="156"/>
      <c r="ETE107" s="156"/>
      <c r="ETF107" s="156"/>
      <c r="ETG107" s="156"/>
      <c r="ETH107" s="156"/>
      <c r="ETI107" s="156"/>
      <c r="ETJ107" s="156"/>
      <c r="ETK107" s="156"/>
      <c r="ETL107" s="156"/>
      <c r="ETM107" s="156"/>
      <c r="ETN107" s="156"/>
      <c r="ETO107" s="156"/>
      <c r="ETP107" s="156"/>
      <c r="ETQ107" s="156"/>
      <c r="ETR107" s="156"/>
      <c r="ETS107" s="156"/>
      <c r="ETT107" s="156"/>
      <c r="ETU107" s="156"/>
      <c r="ETV107" s="156"/>
      <c r="ETW107" s="156"/>
      <c r="ETX107" s="156"/>
      <c r="ETY107" s="156"/>
      <c r="ETZ107" s="156"/>
      <c r="EUA107" s="156"/>
      <c r="EUB107" s="156"/>
      <c r="EUC107" s="156"/>
      <c r="EUD107" s="156"/>
      <c r="EUE107" s="156"/>
      <c r="EUF107" s="156"/>
      <c r="EUG107" s="156"/>
      <c r="EUH107" s="156"/>
      <c r="EUI107" s="156"/>
      <c r="EUJ107" s="156"/>
      <c r="EUK107" s="156"/>
      <c r="EUL107" s="156"/>
      <c r="EUM107" s="156"/>
      <c r="EUN107" s="156"/>
      <c r="EUO107" s="156"/>
      <c r="EUP107" s="156"/>
      <c r="EUQ107" s="156"/>
      <c r="EUR107" s="156"/>
      <c r="EUS107" s="156"/>
      <c r="EUT107" s="156"/>
      <c r="EUU107" s="156"/>
      <c r="EUV107" s="156"/>
      <c r="EUW107" s="156"/>
      <c r="EUX107" s="156"/>
      <c r="EUY107" s="156"/>
      <c r="EUZ107" s="156"/>
      <c r="EVA107" s="156"/>
      <c r="EVB107" s="156"/>
      <c r="EVC107" s="156"/>
      <c r="EVD107" s="156"/>
      <c r="EVE107" s="156"/>
      <c r="EVF107" s="156"/>
      <c r="EVG107" s="156"/>
      <c r="EVH107" s="156"/>
      <c r="EVI107" s="156"/>
      <c r="EVJ107" s="156"/>
      <c r="EVK107" s="156"/>
      <c r="EVL107" s="156"/>
      <c r="EVM107" s="156"/>
      <c r="EVN107" s="156"/>
      <c r="EVO107" s="156"/>
      <c r="EVP107" s="156"/>
      <c r="EVQ107" s="156"/>
      <c r="EVR107" s="156"/>
      <c r="EVS107" s="156"/>
      <c r="EVT107" s="156"/>
      <c r="EVU107" s="156"/>
      <c r="EVV107" s="156"/>
      <c r="EVW107" s="156"/>
      <c r="EVX107" s="156"/>
      <c r="EVY107" s="156"/>
      <c r="EVZ107" s="156"/>
      <c r="EWA107" s="156"/>
      <c r="EWB107" s="156"/>
      <c r="EWC107" s="156"/>
      <c r="EWD107" s="156"/>
      <c r="EWE107" s="156"/>
      <c r="EWF107" s="156"/>
      <c r="EWG107" s="156"/>
      <c r="EWH107" s="156"/>
      <c r="EWI107" s="156"/>
      <c r="EWJ107" s="156"/>
      <c r="EWK107" s="156"/>
      <c r="EWL107" s="156"/>
      <c r="EWM107" s="156"/>
      <c r="EWN107" s="156"/>
      <c r="EWO107" s="156"/>
      <c r="EWP107" s="156"/>
      <c r="EWQ107" s="156"/>
      <c r="EWR107" s="156"/>
      <c r="EWS107" s="156"/>
      <c r="EWT107" s="156"/>
      <c r="EWU107" s="156"/>
      <c r="EWV107" s="156"/>
      <c r="EWW107" s="156"/>
      <c r="EWX107" s="156"/>
      <c r="EWY107" s="156"/>
      <c r="EWZ107" s="156"/>
      <c r="EXA107" s="156"/>
      <c r="EXB107" s="156"/>
      <c r="EXC107" s="156"/>
      <c r="EXD107" s="156"/>
      <c r="EXE107" s="156"/>
      <c r="EXF107" s="156"/>
      <c r="EXG107" s="156"/>
      <c r="EXH107" s="156"/>
      <c r="EXI107" s="156"/>
      <c r="EXJ107" s="156"/>
      <c r="EXK107" s="156"/>
      <c r="EXL107" s="156"/>
      <c r="EXM107" s="156"/>
      <c r="EXN107" s="156"/>
      <c r="EXO107" s="156"/>
      <c r="EXP107" s="156"/>
      <c r="EXQ107" s="156"/>
      <c r="EXR107" s="156"/>
      <c r="EXS107" s="156"/>
      <c r="EXT107" s="156"/>
      <c r="EXU107" s="156"/>
      <c r="EXV107" s="156"/>
      <c r="EXW107" s="156"/>
      <c r="EXX107" s="156"/>
      <c r="EXY107" s="156"/>
      <c r="EXZ107" s="156"/>
      <c r="EYA107" s="156"/>
      <c r="EYB107" s="156"/>
      <c r="EYC107" s="156"/>
      <c r="EYD107" s="156"/>
      <c r="EYE107" s="156"/>
      <c r="EYF107" s="156"/>
      <c r="EYG107" s="156"/>
      <c r="EYH107" s="156"/>
      <c r="EYI107" s="156"/>
      <c r="EYJ107" s="156"/>
      <c r="EYK107" s="156"/>
      <c r="EYL107" s="156"/>
      <c r="EYM107" s="156"/>
      <c r="EYN107" s="156"/>
      <c r="EYO107" s="156"/>
      <c r="EYP107" s="156"/>
      <c r="EYQ107" s="156"/>
      <c r="EYR107" s="156"/>
      <c r="EYS107" s="156"/>
      <c r="EYT107" s="156"/>
      <c r="EYU107" s="156"/>
      <c r="EYV107" s="156"/>
      <c r="EYW107" s="156"/>
      <c r="EYX107" s="156"/>
      <c r="EYY107" s="156"/>
      <c r="EYZ107" s="156"/>
      <c r="EZA107" s="156"/>
      <c r="EZB107" s="156"/>
      <c r="EZC107" s="156"/>
      <c r="EZD107" s="156"/>
      <c r="EZE107" s="156"/>
      <c r="EZF107" s="156"/>
      <c r="EZG107" s="156"/>
      <c r="EZH107" s="156"/>
      <c r="EZI107" s="156"/>
      <c r="EZJ107" s="156"/>
      <c r="EZK107" s="156"/>
      <c r="EZL107" s="156"/>
      <c r="EZM107" s="156"/>
      <c r="EZN107" s="156"/>
      <c r="EZO107" s="156"/>
      <c r="EZP107" s="156"/>
      <c r="EZQ107" s="156"/>
      <c r="EZR107" s="156"/>
      <c r="EZS107" s="156"/>
      <c r="EZT107" s="156"/>
      <c r="EZU107" s="156"/>
      <c r="EZV107" s="156"/>
      <c r="EZW107" s="156"/>
      <c r="EZX107" s="156"/>
      <c r="EZY107" s="156"/>
      <c r="EZZ107" s="156"/>
      <c r="FAA107" s="156"/>
      <c r="FAB107" s="156"/>
      <c r="FAC107" s="156"/>
      <c r="FAD107" s="156"/>
      <c r="FAE107" s="156"/>
      <c r="FAF107" s="156"/>
      <c r="FAG107" s="156"/>
      <c r="FAH107" s="156"/>
      <c r="FAI107" s="156"/>
      <c r="FAJ107" s="156"/>
      <c r="FAK107" s="156"/>
      <c r="FAL107" s="156"/>
      <c r="FAM107" s="156"/>
      <c r="FAN107" s="156"/>
      <c r="FAO107" s="156"/>
      <c r="FAP107" s="156"/>
      <c r="FAQ107" s="156"/>
      <c r="FAR107" s="156"/>
      <c r="FAS107" s="156"/>
      <c r="FAT107" s="156"/>
      <c r="FAU107" s="156"/>
      <c r="FAV107" s="156"/>
      <c r="FAW107" s="156"/>
      <c r="FAX107" s="156"/>
      <c r="FAY107" s="156"/>
      <c r="FAZ107" s="156"/>
      <c r="FBA107" s="156"/>
      <c r="FBB107" s="156"/>
      <c r="FBC107" s="156"/>
      <c r="FBD107" s="156"/>
      <c r="FBE107" s="156"/>
      <c r="FBF107" s="156"/>
      <c r="FBG107" s="156"/>
      <c r="FBH107" s="156"/>
      <c r="FBI107" s="156"/>
      <c r="FBJ107" s="156"/>
      <c r="FBK107" s="156"/>
      <c r="FBL107" s="156"/>
      <c r="FBM107" s="156"/>
      <c r="FBN107" s="156"/>
      <c r="FBO107" s="156"/>
      <c r="FBP107" s="156"/>
      <c r="FBQ107" s="156"/>
      <c r="FBR107" s="156"/>
      <c r="FBS107" s="156"/>
      <c r="FBT107" s="156"/>
      <c r="FBU107" s="156"/>
      <c r="FBV107" s="156"/>
      <c r="FBW107" s="156"/>
      <c r="FBX107" s="156"/>
      <c r="FBY107" s="156"/>
      <c r="FBZ107" s="156"/>
      <c r="FCA107" s="156"/>
      <c r="FCB107" s="156"/>
      <c r="FCC107" s="156"/>
      <c r="FCD107" s="156"/>
      <c r="FCE107" s="156"/>
      <c r="FCF107" s="156"/>
      <c r="FCG107" s="156"/>
      <c r="FCH107" s="156"/>
      <c r="FCI107" s="156"/>
      <c r="FCJ107" s="156"/>
      <c r="FCK107" s="156"/>
      <c r="FCL107" s="156"/>
      <c r="FCM107" s="156"/>
      <c r="FCN107" s="156"/>
      <c r="FCO107" s="156"/>
      <c r="FCP107" s="156"/>
      <c r="FCQ107" s="156"/>
      <c r="FCR107" s="156"/>
      <c r="FCS107" s="156"/>
      <c r="FCT107" s="156"/>
      <c r="FCU107" s="156"/>
      <c r="FCV107" s="156"/>
      <c r="FCW107" s="156"/>
      <c r="FCX107" s="156"/>
      <c r="FCY107" s="156"/>
      <c r="FCZ107" s="156"/>
      <c r="FDA107" s="156"/>
      <c r="FDB107" s="156"/>
      <c r="FDC107" s="156"/>
      <c r="FDD107" s="156"/>
      <c r="FDE107" s="156"/>
      <c r="FDF107" s="156"/>
      <c r="FDG107" s="156"/>
      <c r="FDH107" s="156"/>
      <c r="FDI107" s="156"/>
      <c r="FDJ107" s="156"/>
      <c r="FDK107" s="156"/>
      <c r="FDL107" s="156"/>
      <c r="FDM107" s="156"/>
      <c r="FDN107" s="156"/>
      <c r="FDO107" s="156"/>
      <c r="FDP107" s="156"/>
      <c r="FDQ107" s="156"/>
      <c r="FDR107" s="156"/>
      <c r="FDS107" s="156"/>
      <c r="FDT107" s="156"/>
      <c r="FDU107" s="156"/>
      <c r="FDV107" s="156"/>
      <c r="FDW107" s="156"/>
      <c r="FDX107" s="156"/>
      <c r="FDY107" s="156"/>
      <c r="FDZ107" s="156"/>
      <c r="FEA107" s="156"/>
      <c r="FEB107" s="156"/>
      <c r="FEC107" s="156"/>
      <c r="FED107" s="156"/>
      <c r="FEE107" s="156"/>
      <c r="FEF107" s="156"/>
      <c r="FEG107" s="156"/>
      <c r="FEH107" s="156"/>
      <c r="FEI107" s="156"/>
      <c r="FEJ107" s="156"/>
      <c r="FEK107" s="156"/>
      <c r="FEL107" s="156"/>
      <c r="FEM107" s="156"/>
      <c r="FEN107" s="156"/>
      <c r="FEO107" s="156"/>
      <c r="FEP107" s="156"/>
      <c r="FEQ107" s="156"/>
      <c r="FER107" s="156"/>
      <c r="FES107" s="156"/>
      <c r="FET107" s="156"/>
      <c r="FEU107" s="156"/>
      <c r="FEV107" s="156"/>
      <c r="FEW107" s="156"/>
      <c r="FEX107" s="156"/>
      <c r="FEY107" s="156"/>
      <c r="FEZ107" s="156"/>
      <c r="FFA107" s="156"/>
      <c r="FFB107" s="156"/>
      <c r="FFC107" s="156"/>
      <c r="FFD107" s="156"/>
      <c r="FFE107" s="156"/>
      <c r="FFF107" s="156"/>
      <c r="FFG107" s="156"/>
      <c r="FFH107" s="156"/>
      <c r="FFI107" s="156"/>
      <c r="FFJ107" s="156"/>
      <c r="FFK107" s="156"/>
      <c r="FFL107" s="156"/>
      <c r="FFM107" s="156"/>
      <c r="FFN107" s="156"/>
      <c r="FFO107" s="156"/>
      <c r="FFP107" s="156"/>
      <c r="FFQ107" s="156"/>
      <c r="FFR107" s="156"/>
      <c r="FFS107" s="156"/>
      <c r="FFT107" s="156"/>
      <c r="FFU107" s="156"/>
      <c r="FFV107" s="156"/>
      <c r="FFW107" s="156"/>
      <c r="FFX107" s="156"/>
      <c r="FFY107" s="156"/>
      <c r="FFZ107" s="156"/>
      <c r="FGA107" s="156"/>
      <c r="FGB107" s="156"/>
      <c r="FGC107" s="156"/>
      <c r="FGD107" s="156"/>
      <c r="FGE107" s="156"/>
      <c r="FGF107" s="156"/>
      <c r="FGG107" s="156"/>
      <c r="FGH107" s="156"/>
      <c r="FGI107" s="156"/>
      <c r="FGJ107" s="156"/>
      <c r="FGK107" s="156"/>
      <c r="FGL107" s="156"/>
      <c r="FGM107" s="156"/>
      <c r="FGN107" s="156"/>
      <c r="FGO107" s="156"/>
      <c r="FGP107" s="156"/>
      <c r="FGQ107" s="156"/>
      <c r="FGR107" s="156"/>
      <c r="FGS107" s="156"/>
      <c r="FGT107" s="156"/>
      <c r="FGU107" s="156"/>
      <c r="FGV107" s="156"/>
      <c r="FGW107" s="156"/>
      <c r="FGX107" s="156"/>
      <c r="FGY107" s="156"/>
      <c r="FGZ107" s="156"/>
      <c r="FHA107" s="156"/>
      <c r="FHB107" s="156"/>
      <c r="FHC107" s="156"/>
      <c r="FHD107" s="156"/>
      <c r="FHE107" s="156"/>
      <c r="FHF107" s="156"/>
      <c r="FHG107" s="156"/>
      <c r="FHH107" s="156"/>
      <c r="FHI107" s="156"/>
      <c r="FHJ107" s="156"/>
      <c r="FHK107" s="156"/>
      <c r="FHL107" s="156"/>
      <c r="FHM107" s="156"/>
      <c r="FHN107" s="156"/>
      <c r="FHO107" s="156"/>
      <c r="FHP107" s="156"/>
      <c r="FHQ107" s="156"/>
      <c r="FHR107" s="156"/>
      <c r="FHS107" s="156"/>
      <c r="FHT107" s="156"/>
      <c r="FHU107" s="156"/>
      <c r="FHV107" s="156"/>
      <c r="FHW107" s="156"/>
      <c r="FHX107" s="156"/>
      <c r="FHY107" s="156"/>
      <c r="FHZ107" s="156"/>
      <c r="FIA107" s="156"/>
      <c r="FIB107" s="156"/>
      <c r="FIC107" s="156"/>
      <c r="FID107" s="156"/>
      <c r="FIE107" s="156"/>
      <c r="FIF107" s="156"/>
      <c r="FIG107" s="156"/>
      <c r="FIH107" s="156"/>
      <c r="FII107" s="156"/>
      <c r="FIJ107" s="156"/>
      <c r="FIK107" s="156"/>
      <c r="FIL107" s="156"/>
      <c r="FIM107" s="156"/>
      <c r="FIN107" s="156"/>
      <c r="FIO107" s="156"/>
      <c r="FIP107" s="156"/>
      <c r="FIQ107" s="156"/>
      <c r="FIR107" s="156"/>
      <c r="FIS107" s="156"/>
      <c r="FIT107" s="156"/>
      <c r="FIU107" s="156"/>
      <c r="FIV107" s="156"/>
      <c r="FIW107" s="156"/>
      <c r="FIX107" s="156"/>
      <c r="FIY107" s="156"/>
      <c r="FIZ107" s="156"/>
      <c r="FJA107" s="156"/>
      <c r="FJB107" s="156"/>
      <c r="FJC107" s="156"/>
      <c r="FJD107" s="156"/>
      <c r="FJE107" s="156"/>
      <c r="FJF107" s="156"/>
      <c r="FJG107" s="156"/>
      <c r="FJH107" s="156"/>
      <c r="FJI107" s="156"/>
      <c r="FJJ107" s="156"/>
      <c r="FJK107" s="156"/>
      <c r="FJL107" s="156"/>
      <c r="FJM107" s="156"/>
      <c r="FJN107" s="156"/>
      <c r="FJO107" s="156"/>
      <c r="FJP107" s="156"/>
      <c r="FJQ107" s="156"/>
      <c r="FJR107" s="156"/>
      <c r="FJS107" s="156"/>
      <c r="FJT107" s="156"/>
      <c r="FJU107" s="156"/>
      <c r="FJV107" s="156"/>
      <c r="FJW107" s="156"/>
      <c r="FJX107" s="156"/>
      <c r="FJY107" s="156"/>
      <c r="FJZ107" s="156"/>
      <c r="FKA107" s="156"/>
      <c r="FKB107" s="156"/>
      <c r="FKC107" s="156"/>
      <c r="FKD107" s="156"/>
      <c r="FKE107" s="156"/>
      <c r="FKF107" s="156"/>
      <c r="FKG107" s="156"/>
      <c r="FKH107" s="156"/>
      <c r="FKI107" s="156"/>
      <c r="FKJ107" s="156"/>
      <c r="FKK107" s="156"/>
      <c r="FKL107" s="156"/>
      <c r="FKM107" s="156"/>
      <c r="FKN107" s="156"/>
      <c r="FKO107" s="156"/>
      <c r="FKP107" s="156"/>
      <c r="FKQ107" s="156"/>
      <c r="FKR107" s="156"/>
      <c r="FKS107" s="156"/>
      <c r="FKT107" s="156"/>
      <c r="FKU107" s="156"/>
      <c r="FKV107" s="156"/>
      <c r="FKW107" s="156"/>
      <c r="FKX107" s="156"/>
      <c r="FKY107" s="156"/>
      <c r="FKZ107" s="156"/>
      <c r="FLA107" s="156"/>
      <c r="FLB107" s="156"/>
      <c r="FLC107" s="156"/>
      <c r="FLD107" s="156"/>
      <c r="FLE107" s="156"/>
      <c r="FLF107" s="156"/>
      <c r="FLG107" s="156"/>
      <c r="FLH107" s="156"/>
      <c r="FLI107" s="156"/>
      <c r="FLJ107" s="156"/>
      <c r="FLK107" s="156"/>
      <c r="FLL107" s="156"/>
      <c r="FLM107" s="156"/>
      <c r="FLN107" s="156"/>
      <c r="FLO107" s="156"/>
      <c r="FLP107" s="156"/>
      <c r="FLQ107" s="156"/>
      <c r="FLR107" s="156"/>
      <c r="FLS107" s="156"/>
      <c r="FLT107" s="156"/>
      <c r="FLU107" s="156"/>
      <c r="FLV107" s="156"/>
      <c r="FLW107" s="156"/>
      <c r="FLX107" s="156"/>
      <c r="FLY107" s="156"/>
      <c r="FLZ107" s="156"/>
      <c r="FMA107" s="156"/>
      <c r="FMB107" s="156"/>
      <c r="FMC107" s="156"/>
      <c r="FMD107" s="156"/>
      <c r="FME107" s="156"/>
      <c r="FMF107" s="156"/>
      <c r="FMG107" s="156"/>
      <c r="FMH107" s="156"/>
      <c r="FMI107" s="156"/>
      <c r="FMJ107" s="156"/>
      <c r="FMK107" s="156"/>
      <c r="FML107" s="156"/>
      <c r="FMM107" s="156"/>
      <c r="FMN107" s="156"/>
      <c r="FMO107" s="156"/>
      <c r="FMP107" s="156"/>
      <c r="FMQ107" s="156"/>
      <c r="FMR107" s="156"/>
      <c r="FMS107" s="156"/>
      <c r="FMT107" s="156"/>
      <c r="FMU107" s="156"/>
      <c r="FMV107" s="156"/>
      <c r="FMW107" s="156"/>
      <c r="FMX107" s="156"/>
      <c r="FMY107" s="156"/>
      <c r="FMZ107" s="156"/>
      <c r="FNA107" s="156"/>
      <c r="FNB107" s="156"/>
      <c r="FNC107" s="156"/>
      <c r="FND107" s="156"/>
      <c r="FNE107" s="156"/>
      <c r="FNF107" s="156"/>
      <c r="FNG107" s="156"/>
      <c r="FNH107" s="156"/>
      <c r="FNI107" s="156"/>
      <c r="FNJ107" s="156"/>
      <c r="FNK107" s="156"/>
      <c r="FNL107" s="156"/>
      <c r="FNM107" s="156"/>
      <c r="FNN107" s="156"/>
      <c r="FNO107" s="156"/>
      <c r="FNP107" s="156"/>
      <c r="FNQ107" s="156"/>
      <c r="FNR107" s="156"/>
      <c r="FNS107" s="156"/>
      <c r="FNT107" s="156"/>
      <c r="FNU107" s="156"/>
      <c r="FNV107" s="156"/>
      <c r="FNW107" s="156"/>
      <c r="FNX107" s="156"/>
      <c r="FNY107" s="156"/>
      <c r="FNZ107" s="156"/>
      <c r="FOA107" s="156"/>
      <c r="FOB107" s="156"/>
      <c r="FOC107" s="156"/>
      <c r="FOD107" s="156"/>
      <c r="FOE107" s="156"/>
      <c r="FOF107" s="156"/>
      <c r="FOG107" s="156"/>
      <c r="FOH107" s="156"/>
      <c r="FOI107" s="156"/>
      <c r="FOJ107" s="156"/>
      <c r="FOK107" s="156"/>
      <c r="FOL107" s="156"/>
      <c r="FOM107" s="156"/>
      <c r="FON107" s="156"/>
      <c r="FOO107" s="156"/>
      <c r="FOP107" s="156"/>
      <c r="FOQ107" s="156"/>
      <c r="FOR107" s="156"/>
      <c r="FOS107" s="156"/>
      <c r="FOT107" s="156"/>
      <c r="FOU107" s="156"/>
      <c r="FOV107" s="156"/>
      <c r="FOW107" s="156"/>
      <c r="FOX107" s="156"/>
      <c r="FOY107" s="156"/>
      <c r="FOZ107" s="156"/>
      <c r="FPA107" s="156"/>
      <c r="FPB107" s="156"/>
      <c r="FPC107" s="156"/>
      <c r="FPD107" s="156"/>
      <c r="FPE107" s="156"/>
      <c r="FPF107" s="156"/>
      <c r="FPG107" s="156"/>
      <c r="FPH107" s="156"/>
      <c r="FPI107" s="156"/>
      <c r="FPJ107" s="156"/>
      <c r="FPK107" s="156"/>
      <c r="FPL107" s="156"/>
      <c r="FPM107" s="156"/>
      <c r="FPN107" s="156"/>
      <c r="FPO107" s="156"/>
      <c r="FPP107" s="156"/>
      <c r="FPQ107" s="156"/>
      <c r="FPR107" s="156"/>
      <c r="FPS107" s="156"/>
      <c r="FPT107" s="156"/>
      <c r="FPU107" s="156"/>
      <c r="FPV107" s="156"/>
      <c r="FPW107" s="156"/>
      <c r="FPX107" s="156"/>
      <c r="FPY107" s="156"/>
      <c r="FPZ107" s="156"/>
      <c r="FQA107" s="156"/>
      <c r="FQB107" s="156"/>
      <c r="FQC107" s="156"/>
      <c r="FQD107" s="156"/>
      <c r="FQE107" s="156"/>
      <c r="FQF107" s="156"/>
      <c r="FQG107" s="156"/>
      <c r="FQH107" s="156"/>
      <c r="FQI107" s="156"/>
      <c r="FQJ107" s="156"/>
      <c r="FQK107" s="156"/>
      <c r="FQL107" s="156"/>
      <c r="FQM107" s="156"/>
      <c r="FQN107" s="156"/>
      <c r="FQO107" s="156"/>
      <c r="FQP107" s="156"/>
      <c r="FQQ107" s="156"/>
      <c r="FQR107" s="156"/>
      <c r="FQS107" s="156"/>
      <c r="FQT107" s="156"/>
      <c r="FQU107" s="156"/>
      <c r="FQV107" s="156"/>
      <c r="FQW107" s="156"/>
      <c r="FQX107" s="156"/>
      <c r="FQY107" s="156"/>
      <c r="FQZ107" s="156"/>
      <c r="FRA107" s="156"/>
      <c r="FRB107" s="156"/>
      <c r="FRC107" s="156"/>
      <c r="FRD107" s="156"/>
      <c r="FRE107" s="156"/>
      <c r="FRF107" s="156"/>
      <c r="FRG107" s="156"/>
      <c r="FRH107" s="156"/>
      <c r="FRI107" s="156"/>
      <c r="FRJ107" s="156"/>
      <c r="FRK107" s="156"/>
      <c r="FRL107" s="156"/>
      <c r="FRM107" s="156"/>
      <c r="FRN107" s="156"/>
      <c r="FRO107" s="156"/>
      <c r="FRP107" s="156"/>
      <c r="FRQ107" s="156"/>
      <c r="FRR107" s="156"/>
      <c r="FRS107" s="156"/>
      <c r="FRT107" s="156"/>
      <c r="FRU107" s="156"/>
      <c r="FRV107" s="156"/>
      <c r="FRW107" s="156"/>
      <c r="FRX107" s="156"/>
      <c r="FRY107" s="156"/>
      <c r="FRZ107" s="156"/>
      <c r="FSA107" s="156"/>
      <c r="FSB107" s="156"/>
      <c r="FSC107" s="156"/>
      <c r="FSD107" s="156"/>
      <c r="FSE107" s="156"/>
      <c r="FSF107" s="156"/>
      <c r="FSG107" s="156"/>
      <c r="FSH107" s="156"/>
      <c r="FSI107" s="156"/>
      <c r="FSJ107" s="156"/>
      <c r="FSK107" s="156"/>
      <c r="FSL107" s="156"/>
      <c r="FSM107" s="156"/>
      <c r="FSN107" s="156"/>
      <c r="FSO107" s="156"/>
      <c r="FSP107" s="156"/>
      <c r="FSQ107" s="156"/>
      <c r="FSR107" s="156"/>
      <c r="FSS107" s="156"/>
      <c r="FST107" s="156"/>
      <c r="FSU107" s="156"/>
      <c r="FSV107" s="156"/>
      <c r="FSW107" s="156"/>
      <c r="FSX107" s="156"/>
      <c r="FSY107" s="156"/>
      <c r="FSZ107" s="156"/>
      <c r="FTA107" s="156"/>
      <c r="FTB107" s="156"/>
      <c r="FTC107" s="156"/>
      <c r="FTD107" s="156"/>
      <c r="FTE107" s="156"/>
      <c r="FTF107" s="156"/>
      <c r="FTG107" s="156"/>
      <c r="FTH107" s="156"/>
      <c r="FTI107" s="156"/>
      <c r="FTJ107" s="156"/>
      <c r="FTK107" s="156"/>
      <c r="FTL107" s="156"/>
      <c r="FTM107" s="156"/>
      <c r="FTN107" s="156"/>
      <c r="FTO107" s="156"/>
      <c r="FTP107" s="156"/>
      <c r="FTQ107" s="156"/>
      <c r="FTR107" s="156"/>
      <c r="FTS107" s="156"/>
      <c r="FTT107" s="156"/>
      <c r="FTU107" s="156"/>
      <c r="FTV107" s="156"/>
      <c r="FTW107" s="156"/>
      <c r="FTX107" s="156"/>
      <c r="FTY107" s="156"/>
      <c r="FTZ107" s="156"/>
      <c r="FUA107" s="156"/>
      <c r="FUB107" s="156"/>
      <c r="FUC107" s="156"/>
      <c r="FUD107" s="156"/>
      <c r="FUE107" s="156"/>
      <c r="FUF107" s="156"/>
      <c r="FUG107" s="156"/>
      <c r="FUH107" s="156"/>
      <c r="FUI107" s="156"/>
      <c r="FUJ107" s="156"/>
      <c r="FUK107" s="156"/>
      <c r="FUL107" s="156"/>
      <c r="FUM107" s="156"/>
      <c r="FUN107" s="156"/>
      <c r="FUO107" s="156"/>
      <c r="FUP107" s="156"/>
      <c r="FUQ107" s="156"/>
      <c r="FUR107" s="156"/>
      <c r="FUS107" s="156"/>
      <c r="FUT107" s="156"/>
      <c r="FUU107" s="156"/>
      <c r="FUV107" s="156"/>
      <c r="FUW107" s="156"/>
      <c r="FUX107" s="156"/>
      <c r="FUY107" s="156"/>
      <c r="FUZ107" s="156"/>
      <c r="FVA107" s="156"/>
      <c r="FVB107" s="156"/>
      <c r="FVC107" s="156"/>
      <c r="FVD107" s="156"/>
      <c r="FVE107" s="156"/>
      <c r="FVF107" s="156"/>
      <c r="FVG107" s="156"/>
      <c r="FVH107" s="156"/>
      <c r="FVI107" s="156"/>
      <c r="FVJ107" s="156"/>
      <c r="FVK107" s="156"/>
      <c r="FVL107" s="156"/>
      <c r="FVM107" s="156"/>
      <c r="FVN107" s="156"/>
      <c r="FVO107" s="156"/>
      <c r="FVP107" s="156"/>
      <c r="FVQ107" s="156"/>
      <c r="FVR107" s="156"/>
      <c r="FVS107" s="156"/>
      <c r="FVT107" s="156"/>
      <c r="FVU107" s="156"/>
      <c r="FVV107" s="156"/>
      <c r="FVW107" s="156"/>
      <c r="FVX107" s="156"/>
      <c r="FVY107" s="156"/>
      <c r="FVZ107" s="156"/>
      <c r="FWA107" s="156"/>
      <c r="FWB107" s="156"/>
      <c r="FWC107" s="156"/>
      <c r="FWD107" s="156"/>
      <c r="FWE107" s="156"/>
      <c r="FWF107" s="156"/>
      <c r="FWG107" s="156"/>
      <c r="FWH107" s="156"/>
      <c r="FWI107" s="156"/>
      <c r="FWJ107" s="156"/>
      <c r="FWK107" s="156"/>
      <c r="FWL107" s="156"/>
      <c r="FWM107" s="156"/>
      <c r="FWN107" s="156"/>
      <c r="FWO107" s="156"/>
      <c r="FWP107" s="156"/>
      <c r="FWQ107" s="156"/>
      <c r="FWR107" s="156"/>
      <c r="FWS107" s="156"/>
      <c r="FWT107" s="156"/>
      <c r="FWU107" s="156"/>
      <c r="FWV107" s="156"/>
      <c r="FWW107" s="156"/>
      <c r="FWX107" s="156"/>
      <c r="FWY107" s="156"/>
      <c r="FWZ107" s="156"/>
      <c r="FXA107" s="156"/>
      <c r="FXB107" s="156"/>
      <c r="FXC107" s="156"/>
      <c r="FXD107" s="156"/>
      <c r="FXE107" s="156"/>
      <c r="FXF107" s="156"/>
      <c r="FXG107" s="156"/>
      <c r="FXH107" s="156"/>
      <c r="FXI107" s="156"/>
      <c r="FXJ107" s="156"/>
      <c r="FXK107" s="156"/>
      <c r="FXL107" s="156"/>
      <c r="FXM107" s="156"/>
      <c r="FXN107" s="156"/>
      <c r="FXO107" s="156"/>
      <c r="FXP107" s="156"/>
      <c r="FXQ107" s="156"/>
      <c r="FXR107" s="156"/>
      <c r="FXS107" s="156"/>
      <c r="FXT107" s="156"/>
      <c r="FXU107" s="156"/>
      <c r="FXV107" s="156"/>
      <c r="FXW107" s="156"/>
      <c r="FXX107" s="156"/>
      <c r="FXY107" s="156"/>
      <c r="FXZ107" s="156"/>
      <c r="FYA107" s="156"/>
      <c r="FYB107" s="156"/>
      <c r="FYC107" s="156"/>
      <c r="FYD107" s="156"/>
      <c r="FYE107" s="156"/>
      <c r="FYF107" s="156"/>
      <c r="FYG107" s="156"/>
      <c r="FYH107" s="156"/>
      <c r="FYI107" s="156"/>
      <c r="FYJ107" s="156"/>
      <c r="FYK107" s="156"/>
      <c r="FYL107" s="156"/>
      <c r="FYM107" s="156"/>
      <c r="FYN107" s="156"/>
      <c r="FYO107" s="156"/>
      <c r="FYP107" s="156"/>
      <c r="FYQ107" s="156"/>
      <c r="FYR107" s="156"/>
      <c r="FYS107" s="156"/>
      <c r="FYT107" s="156"/>
      <c r="FYU107" s="156"/>
      <c r="FYV107" s="156"/>
      <c r="FYW107" s="156"/>
      <c r="FYX107" s="156"/>
      <c r="FYY107" s="156"/>
      <c r="FYZ107" s="156"/>
      <c r="FZA107" s="156"/>
      <c r="FZB107" s="156"/>
      <c r="FZC107" s="156"/>
      <c r="FZD107" s="156"/>
      <c r="FZE107" s="156"/>
      <c r="FZF107" s="156"/>
      <c r="FZG107" s="156"/>
      <c r="FZH107" s="156"/>
      <c r="FZI107" s="156"/>
      <c r="FZJ107" s="156"/>
      <c r="FZK107" s="156"/>
      <c r="FZL107" s="156"/>
      <c r="FZM107" s="156"/>
      <c r="FZN107" s="156"/>
      <c r="FZO107" s="156"/>
      <c r="FZP107" s="156"/>
      <c r="FZQ107" s="156"/>
      <c r="FZR107" s="156"/>
      <c r="FZS107" s="156"/>
      <c r="FZT107" s="156"/>
      <c r="FZU107" s="156"/>
      <c r="FZV107" s="156"/>
      <c r="FZW107" s="156"/>
      <c r="FZX107" s="156"/>
      <c r="FZY107" s="156"/>
      <c r="FZZ107" s="156"/>
      <c r="GAA107" s="156"/>
      <c r="GAB107" s="156"/>
      <c r="GAC107" s="156"/>
      <c r="GAD107" s="156"/>
      <c r="GAE107" s="156"/>
      <c r="GAF107" s="156"/>
      <c r="GAG107" s="156"/>
      <c r="GAH107" s="156"/>
      <c r="GAI107" s="156"/>
      <c r="GAJ107" s="156"/>
      <c r="GAK107" s="156"/>
      <c r="GAL107" s="156"/>
      <c r="GAM107" s="156"/>
      <c r="GAN107" s="156"/>
      <c r="GAO107" s="156"/>
      <c r="GAP107" s="156"/>
      <c r="GAQ107" s="156"/>
      <c r="GAR107" s="156"/>
      <c r="GAS107" s="156"/>
      <c r="GAT107" s="156"/>
      <c r="GAU107" s="156"/>
      <c r="GAV107" s="156"/>
      <c r="GAW107" s="156"/>
      <c r="GAX107" s="156"/>
      <c r="GAY107" s="156"/>
      <c r="GAZ107" s="156"/>
      <c r="GBA107" s="156"/>
      <c r="GBB107" s="156"/>
      <c r="GBC107" s="156"/>
      <c r="GBD107" s="156"/>
      <c r="GBE107" s="156"/>
      <c r="GBF107" s="156"/>
      <c r="GBG107" s="156"/>
      <c r="GBH107" s="156"/>
      <c r="GBI107" s="156"/>
      <c r="GBJ107" s="156"/>
      <c r="GBK107" s="156"/>
      <c r="GBL107" s="156"/>
      <c r="GBM107" s="156"/>
      <c r="GBN107" s="156"/>
      <c r="GBO107" s="156"/>
      <c r="GBP107" s="156"/>
      <c r="GBQ107" s="156"/>
      <c r="GBR107" s="156"/>
      <c r="GBS107" s="156"/>
      <c r="GBT107" s="156"/>
      <c r="GBU107" s="156"/>
      <c r="GBV107" s="156"/>
      <c r="GBW107" s="156"/>
      <c r="GBX107" s="156"/>
      <c r="GBY107" s="156"/>
      <c r="GBZ107" s="156"/>
      <c r="GCA107" s="156"/>
      <c r="GCB107" s="156"/>
      <c r="GCC107" s="156"/>
      <c r="GCD107" s="156"/>
      <c r="GCE107" s="156"/>
      <c r="GCF107" s="156"/>
      <c r="GCG107" s="156"/>
      <c r="GCH107" s="156"/>
      <c r="GCI107" s="156"/>
      <c r="GCJ107" s="156"/>
      <c r="GCK107" s="156"/>
      <c r="GCL107" s="156"/>
      <c r="GCM107" s="156"/>
      <c r="GCN107" s="156"/>
      <c r="GCO107" s="156"/>
      <c r="GCP107" s="156"/>
      <c r="GCQ107" s="156"/>
      <c r="GCR107" s="156"/>
      <c r="GCS107" s="156"/>
      <c r="GCT107" s="156"/>
      <c r="GCU107" s="156"/>
      <c r="GCV107" s="156"/>
      <c r="GCW107" s="156"/>
      <c r="GCX107" s="156"/>
      <c r="GCY107" s="156"/>
      <c r="GCZ107" s="156"/>
      <c r="GDA107" s="156"/>
      <c r="GDB107" s="156"/>
      <c r="GDC107" s="156"/>
      <c r="GDD107" s="156"/>
      <c r="GDE107" s="156"/>
      <c r="GDF107" s="156"/>
      <c r="GDG107" s="156"/>
      <c r="GDH107" s="156"/>
      <c r="GDI107" s="156"/>
      <c r="GDJ107" s="156"/>
      <c r="GDK107" s="156"/>
      <c r="GDL107" s="156"/>
      <c r="GDM107" s="156"/>
      <c r="GDN107" s="156"/>
      <c r="GDO107" s="156"/>
      <c r="GDP107" s="156"/>
      <c r="GDQ107" s="156"/>
      <c r="GDR107" s="156"/>
      <c r="GDS107" s="156"/>
      <c r="GDT107" s="156"/>
      <c r="GDU107" s="156"/>
      <c r="GDV107" s="156"/>
      <c r="GDW107" s="156"/>
      <c r="GDX107" s="156"/>
      <c r="GDY107" s="156"/>
      <c r="GDZ107" s="156"/>
      <c r="GEA107" s="156"/>
      <c r="GEB107" s="156"/>
      <c r="GEC107" s="156"/>
      <c r="GED107" s="156"/>
      <c r="GEE107" s="156"/>
      <c r="GEF107" s="156"/>
      <c r="GEG107" s="156"/>
      <c r="GEH107" s="156"/>
      <c r="GEI107" s="156"/>
      <c r="GEJ107" s="156"/>
      <c r="GEK107" s="156"/>
      <c r="GEL107" s="156"/>
      <c r="GEM107" s="156"/>
      <c r="GEN107" s="156"/>
      <c r="GEO107" s="156"/>
      <c r="GEP107" s="156"/>
      <c r="GEQ107" s="156"/>
      <c r="GER107" s="156"/>
      <c r="GES107" s="156"/>
      <c r="GET107" s="156"/>
      <c r="GEU107" s="156"/>
      <c r="GEV107" s="156"/>
      <c r="GEW107" s="156"/>
      <c r="GEX107" s="156"/>
      <c r="GEY107" s="156"/>
      <c r="GEZ107" s="156"/>
      <c r="GFA107" s="156"/>
      <c r="GFB107" s="156"/>
      <c r="GFC107" s="156"/>
      <c r="GFD107" s="156"/>
      <c r="GFE107" s="156"/>
      <c r="GFF107" s="156"/>
      <c r="GFG107" s="156"/>
      <c r="GFH107" s="156"/>
      <c r="GFI107" s="156"/>
      <c r="GFJ107" s="156"/>
      <c r="GFK107" s="156"/>
      <c r="GFL107" s="156"/>
      <c r="GFM107" s="156"/>
      <c r="GFN107" s="156"/>
      <c r="GFO107" s="156"/>
      <c r="GFP107" s="156"/>
      <c r="GFQ107" s="156"/>
      <c r="GFR107" s="156"/>
      <c r="GFS107" s="156"/>
      <c r="GFT107" s="156"/>
      <c r="GFU107" s="156"/>
      <c r="GFV107" s="156"/>
      <c r="GFW107" s="156"/>
      <c r="GFX107" s="156"/>
      <c r="GFY107" s="156"/>
      <c r="GFZ107" s="156"/>
      <c r="GGA107" s="156"/>
      <c r="GGB107" s="156"/>
      <c r="GGC107" s="156"/>
      <c r="GGD107" s="156"/>
      <c r="GGE107" s="156"/>
      <c r="GGF107" s="156"/>
      <c r="GGG107" s="156"/>
      <c r="GGH107" s="156"/>
      <c r="GGI107" s="156"/>
      <c r="GGJ107" s="156"/>
      <c r="GGK107" s="156"/>
      <c r="GGL107" s="156"/>
      <c r="GGM107" s="156"/>
      <c r="GGN107" s="156"/>
      <c r="GGO107" s="156"/>
      <c r="GGP107" s="156"/>
      <c r="GGQ107" s="156"/>
      <c r="GGR107" s="156"/>
      <c r="GGS107" s="156"/>
      <c r="GGT107" s="156"/>
      <c r="GGU107" s="156"/>
      <c r="GGV107" s="156"/>
      <c r="GGW107" s="156"/>
      <c r="GGX107" s="156"/>
      <c r="GGY107" s="156"/>
      <c r="GGZ107" s="156"/>
      <c r="GHA107" s="156"/>
      <c r="GHB107" s="156"/>
      <c r="GHC107" s="156"/>
      <c r="GHD107" s="156"/>
      <c r="GHE107" s="156"/>
      <c r="GHF107" s="156"/>
      <c r="GHG107" s="156"/>
      <c r="GHH107" s="156"/>
      <c r="GHI107" s="156"/>
      <c r="GHJ107" s="156"/>
      <c r="GHK107" s="156"/>
      <c r="GHL107" s="156"/>
      <c r="GHM107" s="156"/>
      <c r="GHN107" s="156"/>
      <c r="GHO107" s="156"/>
      <c r="GHP107" s="156"/>
      <c r="GHQ107" s="156"/>
      <c r="GHR107" s="156"/>
      <c r="GHS107" s="156"/>
      <c r="GHT107" s="156"/>
      <c r="GHU107" s="156"/>
      <c r="GHV107" s="156"/>
      <c r="GHW107" s="156"/>
      <c r="GHX107" s="156"/>
      <c r="GHY107" s="156"/>
      <c r="GHZ107" s="156"/>
      <c r="GIA107" s="156"/>
      <c r="GIB107" s="156"/>
      <c r="GIC107" s="156"/>
      <c r="GID107" s="156"/>
      <c r="GIE107" s="156"/>
      <c r="GIF107" s="156"/>
      <c r="GIG107" s="156"/>
      <c r="GIH107" s="156"/>
      <c r="GII107" s="156"/>
      <c r="GIJ107" s="156"/>
      <c r="GIK107" s="156"/>
      <c r="GIL107" s="156"/>
      <c r="GIM107" s="156"/>
      <c r="GIN107" s="156"/>
      <c r="GIO107" s="156"/>
      <c r="GIP107" s="156"/>
      <c r="GIQ107" s="156"/>
      <c r="GIR107" s="156"/>
      <c r="GIS107" s="156"/>
      <c r="GIT107" s="156"/>
      <c r="GIU107" s="156"/>
      <c r="GIV107" s="156"/>
      <c r="GIW107" s="156"/>
      <c r="GIX107" s="156"/>
      <c r="GIY107" s="156"/>
      <c r="GIZ107" s="156"/>
      <c r="GJA107" s="156"/>
      <c r="GJB107" s="156"/>
      <c r="GJC107" s="156"/>
      <c r="GJD107" s="156"/>
      <c r="GJE107" s="156"/>
      <c r="GJF107" s="156"/>
      <c r="GJG107" s="156"/>
      <c r="GJH107" s="156"/>
      <c r="GJI107" s="156"/>
      <c r="GJJ107" s="156"/>
      <c r="GJK107" s="156"/>
      <c r="GJL107" s="156"/>
      <c r="GJM107" s="156"/>
      <c r="GJN107" s="156"/>
      <c r="GJO107" s="156"/>
      <c r="GJP107" s="156"/>
      <c r="GJQ107" s="156"/>
      <c r="GJR107" s="156"/>
      <c r="GJS107" s="156"/>
      <c r="GJT107" s="156"/>
      <c r="GJU107" s="156"/>
      <c r="GJV107" s="156"/>
      <c r="GJW107" s="156"/>
      <c r="GJX107" s="156"/>
      <c r="GJY107" s="156"/>
      <c r="GJZ107" s="156"/>
      <c r="GKA107" s="156"/>
      <c r="GKB107" s="156"/>
      <c r="GKC107" s="156"/>
      <c r="GKD107" s="156"/>
      <c r="GKE107" s="156"/>
      <c r="GKF107" s="156"/>
      <c r="GKG107" s="156"/>
      <c r="GKH107" s="156"/>
      <c r="GKI107" s="156"/>
      <c r="GKJ107" s="156"/>
      <c r="GKK107" s="156"/>
      <c r="GKL107" s="156"/>
      <c r="GKM107" s="156"/>
      <c r="GKN107" s="156"/>
      <c r="GKO107" s="156"/>
      <c r="GKP107" s="156"/>
      <c r="GKQ107" s="156"/>
      <c r="GKR107" s="156"/>
      <c r="GKS107" s="156"/>
      <c r="GKT107" s="156"/>
      <c r="GKU107" s="156"/>
      <c r="GKV107" s="156"/>
      <c r="GKW107" s="156"/>
      <c r="GKX107" s="156"/>
      <c r="GKY107" s="156"/>
      <c r="GKZ107" s="156"/>
      <c r="GLA107" s="156"/>
      <c r="GLB107" s="156"/>
      <c r="GLC107" s="156"/>
      <c r="GLD107" s="156"/>
      <c r="GLE107" s="156"/>
      <c r="GLF107" s="156"/>
      <c r="GLG107" s="156"/>
      <c r="GLH107" s="156"/>
      <c r="GLI107" s="156"/>
      <c r="GLJ107" s="156"/>
      <c r="GLK107" s="156"/>
      <c r="GLL107" s="156"/>
      <c r="GLM107" s="156"/>
      <c r="GLN107" s="156"/>
      <c r="GLO107" s="156"/>
      <c r="GLP107" s="156"/>
      <c r="GLQ107" s="156"/>
      <c r="GLR107" s="156"/>
      <c r="GLS107" s="156"/>
      <c r="GLT107" s="156"/>
      <c r="GLU107" s="156"/>
      <c r="GLV107" s="156"/>
      <c r="GLW107" s="156"/>
      <c r="GLX107" s="156"/>
      <c r="GLY107" s="156"/>
      <c r="GLZ107" s="156"/>
      <c r="GMA107" s="156"/>
      <c r="GMB107" s="156"/>
      <c r="GMC107" s="156"/>
      <c r="GMD107" s="156"/>
      <c r="GME107" s="156"/>
      <c r="GMF107" s="156"/>
      <c r="GMG107" s="156"/>
      <c r="GMH107" s="156"/>
      <c r="GMI107" s="156"/>
      <c r="GMJ107" s="156"/>
      <c r="GMK107" s="156"/>
      <c r="GML107" s="156"/>
      <c r="GMM107" s="156"/>
      <c r="GMN107" s="156"/>
      <c r="GMO107" s="156"/>
      <c r="GMP107" s="156"/>
      <c r="GMQ107" s="156"/>
      <c r="GMR107" s="156"/>
      <c r="GMS107" s="156"/>
      <c r="GMT107" s="156"/>
      <c r="GMU107" s="156"/>
      <c r="GMV107" s="156"/>
      <c r="GMW107" s="156"/>
      <c r="GMX107" s="156"/>
      <c r="GMY107" s="156"/>
      <c r="GMZ107" s="156"/>
      <c r="GNA107" s="156"/>
      <c r="GNB107" s="156"/>
      <c r="GNC107" s="156"/>
      <c r="GND107" s="156"/>
      <c r="GNE107" s="156"/>
      <c r="GNF107" s="156"/>
      <c r="GNG107" s="156"/>
      <c r="GNH107" s="156"/>
      <c r="GNI107" s="156"/>
      <c r="GNJ107" s="156"/>
      <c r="GNK107" s="156"/>
      <c r="GNL107" s="156"/>
      <c r="GNM107" s="156"/>
      <c r="GNN107" s="156"/>
      <c r="GNO107" s="156"/>
      <c r="GNP107" s="156"/>
      <c r="GNQ107" s="156"/>
      <c r="GNR107" s="156"/>
      <c r="GNS107" s="156"/>
      <c r="GNT107" s="156"/>
      <c r="GNU107" s="156"/>
      <c r="GNV107" s="156"/>
      <c r="GNW107" s="156"/>
      <c r="GNX107" s="156"/>
      <c r="GNY107" s="156"/>
      <c r="GNZ107" s="156"/>
      <c r="GOA107" s="156"/>
      <c r="GOB107" s="156"/>
      <c r="GOC107" s="156"/>
      <c r="GOD107" s="156"/>
      <c r="GOE107" s="156"/>
      <c r="GOF107" s="156"/>
      <c r="GOG107" s="156"/>
      <c r="GOH107" s="156"/>
      <c r="GOI107" s="156"/>
      <c r="GOJ107" s="156"/>
      <c r="GOK107" s="156"/>
      <c r="GOL107" s="156"/>
      <c r="GOM107" s="156"/>
      <c r="GON107" s="156"/>
      <c r="GOO107" s="156"/>
      <c r="GOP107" s="156"/>
      <c r="GOQ107" s="156"/>
      <c r="GOR107" s="156"/>
      <c r="GOS107" s="156"/>
      <c r="GOT107" s="156"/>
      <c r="GOU107" s="156"/>
      <c r="GOV107" s="156"/>
      <c r="GOW107" s="156"/>
      <c r="GOX107" s="156"/>
      <c r="GOY107" s="156"/>
      <c r="GOZ107" s="156"/>
      <c r="GPA107" s="156"/>
      <c r="GPB107" s="156"/>
      <c r="GPC107" s="156"/>
      <c r="GPD107" s="156"/>
      <c r="GPE107" s="156"/>
      <c r="GPF107" s="156"/>
      <c r="GPG107" s="156"/>
      <c r="GPH107" s="156"/>
      <c r="GPI107" s="156"/>
      <c r="GPJ107" s="156"/>
      <c r="GPK107" s="156"/>
      <c r="GPL107" s="156"/>
      <c r="GPM107" s="156"/>
      <c r="GPN107" s="156"/>
      <c r="GPO107" s="156"/>
      <c r="GPP107" s="156"/>
      <c r="GPQ107" s="156"/>
      <c r="GPR107" s="156"/>
      <c r="GPS107" s="156"/>
      <c r="GPT107" s="156"/>
      <c r="GPU107" s="156"/>
      <c r="GPV107" s="156"/>
      <c r="GPW107" s="156"/>
      <c r="GPX107" s="156"/>
      <c r="GPY107" s="156"/>
      <c r="GPZ107" s="156"/>
      <c r="GQA107" s="156"/>
      <c r="GQB107" s="156"/>
      <c r="GQC107" s="156"/>
      <c r="GQD107" s="156"/>
      <c r="GQE107" s="156"/>
      <c r="GQF107" s="156"/>
      <c r="GQG107" s="156"/>
      <c r="GQH107" s="156"/>
      <c r="GQI107" s="156"/>
      <c r="GQJ107" s="156"/>
      <c r="GQK107" s="156"/>
      <c r="GQL107" s="156"/>
      <c r="GQM107" s="156"/>
      <c r="GQN107" s="156"/>
      <c r="GQO107" s="156"/>
      <c r="GQP107" s="156"/>
      <c r="GQQ107" s="156"/>
      <c r="GQR107" s="156"/>
      <c r="GQS107" s="156"/>
      <c r="GQT107" s="156"/>
      <c r="GQU107" s="156"/>
      <c r="GQV107" s="156"/>
      <c r="GQW107" s="156"/>
      <c r="GQX107" s="156"/>
      <c r="GQY107" s="156"/>
      <c r="GQZ107" s="156"/>
      <c r="GRA107" s="156"/>
      <c r="GRB107" s="156"/>
      <c r="GRC107" s="156"/>
      <c r="GRD107" s="156"/>
      <c r="GRE107" s="156"/>
      <c r="GRF107" s="156"/>
      <c r="GRG107" s="156"/>
      <c r="GRH107" s="156"/>
      <c r="GRI107" s="156"/>
      <c r="GRJ107" s="156"/>
      <c r="GRK107" s="156"/>
      <c r="GRL107" s="156"/>
      <c r="GRM107" s="156"/>
      <c r="GRN107" s="156"/>
      <c r="GRO107" s="156"/>
      <c r="GRP107" s="156"/>
      <c r="GRQ107" s="156"/>
      <c r="GRR107" s="156"/>
      <c r="GRS107" s="156"/>
      <c r="GRT107" s="156"/>
      <c r="GRU107" s="156"/>
      <c r="GRV107" s="156"/>
      <c r="GRW107" s="156"/>
      <c r="GRX107" s="156"/>
      <c r="GRY107" s="156"/>
      <c r="GRZ107" s="156"/>
      <c r="GSA107" s="156"/>
      <c r="GSB107" s="156"/>
      <c r="GSC107" s="156"/>
      <c r="GSD107" s="156"/>
      <c r="GSE107" s="156"/>
      <c r="GSF107" s="156"/>
      <c r="GSG107" s="156"/>
      <c r="GSH107" s="156"/>
      <c r="GSI107" s="156"/>
      <c r="GSJ107" s="156"/>
      <c r="GSK107" s="156"/>
      <c r="GSL107" s="156"/>
      <c r="GSM107" s="156"/>
      <c r="GSN107" s="156"/>
      <c r="GSO107" s="156"/>
      <c r="GSP107" s="156"/>
      <c r="GSQ107" s="156"/>
      <c r="GSR107" s="156"/>
      <c r="GSS107" s="156"/>
      <c r="GST107" s="156"/>
      <c r="GSU107" s="156"/>
      <c r="GSV107" s="156"/>
      <c r="GSW107" s="156"/>
      <c r="GSX107" s="156"/>
      <c r="GSY107" s="156"/>
      <c r="GSZ107" s="156"/>
      <c r="GTA107" s="156"/>
      <c r="GTB107" s="156"/>
      <c r="GTC107" s="156"/>
      <c r="GTD107" s="156"/>
      <c r="GTE107" s="156"/>
      <c r="GTF107" s="156"/>
      <c r="GTG107" s="156"/>
      <c r="GTH107" s="156"/>
      <c r="GTI107" s="156"/>
      <c r="GTJ107" s="156"/>
      <c r="GTK107" s="156"/>
      <c r="GTL107" s="156"/>
      <c r="GTM107" s="156"/>
      <c r="GTN107" s="156"/>
      <c r="GTO107" s="156"/>
      <c r="GTP107" s="156"/>
      <c r="GTQ107" s="156"/>
      <c r="GTR107" s="156"/>
      <c r="GTS107" s="156"/>
      <c r="GTT107" s="156"/>
      <c r="GTU107" s="156"/>
      <c r="GTV107" s="156"/>
      <c r="GTW107" s="156"/>
      <c r="GTX107" s="156"/>
      <c r="GTY107" s="156"/>
      <c r="GTZ107" s="156"/>
      <c r="GUA107" s="156"/>
      <c r="GUB107" s="156"/>
      <c r="GUC107" s="156"/>
      <c r="GUD107" s="156"/>
      <c r="GUE107" s="156"/>
      <c r="GUF107" s="156"/>
      <c r="GUG107" s="156"/>
      <c r="GUH107" s="156"/>
      <c r="GUI107" s="156"/>
      <c r="GUJ107" s="156"/>
      <c r="GUK107" s="156"/>
      <c r="GUL107" s="156"/>
      <c r="GUM107" s="156"/>
      <c r="GUN107" s="156"/>
      <c r="GUO107" s="156"/>
      <c r="GUP107" s="156"/>
      <c r="GUQ107" s="156"/>
      <c r="GUR107" s="156"/>
      <c r="GUS107" s="156"/>
      <c r="GUT107" s="156"/>
      <c r="GUU107" s="156"/>
      <c r="GUV107" s="156"/>
      <c r="GUW107" s="156"/>
      <c r="GUX107" s="156"/>
      <c r="GUY107" s="156"/>
      <c r="GUZ107" s="156"/>
      <c r="GVA107" s="156"/>
      <c r="GVB107" s="156"/>
      <c r="GVC107" s="156"/>
      <c r="GVD107" s="156"/>
      <c r="GVE107" s="156"/>
      <c r="GVF107" s="156"/>
      <c r="GVG107" s="156"/>
      <c r="GVH107" s="156"/>
      <c r="GVI107" s="156"/>
      <c r="GVJ107" s="156"/>
      <c r="GVK107" s="156"/>
      <c r="GVL107" s="156"/>
      <c r="GVM107" s="156"/>
      <c r="GVN107" s="156"/>
      <c r="GVO107" s="156"/>
      <c r="GVP107" s="156"/>
      <c r="GVQ107" s="156"/>
      <c r="GVR107" s="156"/>
      <c r="GVS107" s="156"/>
      <c r="GVT107" s="156"/>
      <c r="GVU107" s="156"/>
      <c r="GVV107" s="156"/>
      <c r="GVW107" s="156"/>
      <c r="GVX107" s="156"/>
      <c r="GVY107" s="156"/>
      <c r="GVZ107" s="156"/>
      <c r="GWA107" s="156"/>
      <c r="GWB107" s="156"/>
      <c r="GWC107" s="156"/>
      <c r="GWD107" s="156"/>
      <c r="GWE107" s="156"/>
      <c r="GWF107" s="156"/>
      <c r="GWG107" s="156"/>
      <c r="GWH107" s="156"/>
      <c r="GWI107" s="156"/>
      <c r="GWJ107" s="156"/>
      <c r="GWK107" s="156"/>
      <c r="GWL107" s="156"/>
      <c r="GWM107" s="156"/>
      <c r="GWN107" s="156"/>
      <c r="GWO107" s="156"/>
      <c r="GWP107" s="156"/>
      <c r="GWQ107" s="156"/>
      <c r="GWR107" s="156"/>
      <c r="GWS107" s="156"/>
      <c r="GWT107" s="156"/>
      <c r="GWU107" s="156"/>
      <c r="GWV107" s="156"/>
      <c r="GWW107" s="156"/>
      <c r="GWX107" s="156"/>
      <c r="GWY107" s="156"/>
      <c r="GWZ107" s="156"/>
      <c r="GXA107" s="156"/>
      <c r="GXB107" s="156"/>
      <c r="GXC107" s="156"/>
      <c r="GXD107" s="156"/>
      <c r="GXE107" s="156"/>
      <c r="GXF107" s="156"/>
      <c r="GXG107" s="156"/>
      <c r="GXH107" s="156"/>
      <c r="GXI107" s="156"/>
      <c r="GXJ107" s="156"/>
      <c r="GXK107" s="156"/>
      <c r="GXL107" s="156"/>
      <c r="GXM107" s="156"/>
      <c r="GXN107" s="156"/>
      <c r="GXO107" s="156"/>
      <c r="GXP107" s="156"/>
      <c r="GXQ107" s="156"/>
      <c r="GXR107" s="156"/>
      <c r="GXS107" s="156"/>
      <c r="GXT107" s="156"/>
      <c r="GXU107" s="156"/>
      <c r="GXV107" s="156"/>
      <c r="GXW107" s="156"/>
      <c r="GXX107" s="156"/>
      <c r="GXY107" s="156"/>
      <c r="GXZ107" s="156"/>
      <c r="GYA107" s="156"/>
      <c r="GYB107" s="156"/>
      <c r="GYC107" s="156"/>
      <c r="GYD107" s="156"/>
      <c r="GYE107" s="156"/>
      <c r="GYF107" s="156"/>
      <c r="GYG107" s="156"/>
      <c r="GYH107" s="156"/>
      <c r="GYI107" s="156"/>
      <c r="GYJ107" s="156"/>
      <c r="GYK107" s="156"/>
      <c r="GYL107" s="156"/>
      <c r="GYM107" s="156"/>
      <c r="GYN107" s="156"/>
      <c r="GYO107" s="156"/>
      <c r="GYP107" s="156"/>
      <c r="GYQ107" s="156"/>
      <c r="GYR107" s="156"/>
      <c r="GYS107" s="156"/>
      <c r="GYT107" s="156"/>
      <c r="GYU107" s="156"/>
      <c r="GYV107" s="156"/>
      <c r="GYW107" s="156"/>
      <c r="GYX107" s="156"/>
      <c r="GYY107" s="156"/>
      <c r="GYZ107" s="156"/>
      <c r="GZA107" s="156"/>
      <c r="GZB107" s="156"/>
      <c r="GZC107" s="156"/>
      <c r="GZD107" s="156"/>
      <c r="GZE107" s="156"/>
      <c r="GZF107" s="156"/>
      <c r="GZG107" s="156"/>
      <c r="GZH107" s="156"/>
      <c r="GZI107" s="156"/>
      <c r="GZJ107" s="156"/>
      <c r="GZK107" s="156"/>
      <c r="GZL107" s="156"/>
      <c r="GZM107" s="156"/>
      <c r="GZN107" s="156"/>
      <c r="GZO107" s="156"/>
      <c r="GZP107" s="156"/>
      <c r="GZQ107" s="156"/>
      <c r="GZR107" s="156"/>
      <c r="GZS107" s="156"/>
      <c r="GZT107" s="156"/>
      <c r="GZU107" s="156"/>
      <c r="GZV107" s="156"/>
      <c r="GZW107" s="156"/>
      <c r="GZX107" s="156"/>
      <c r="GZY107" s="156"/>
      <c r="GZZ107" s="156"/>
      <c r="HAA107" s="156"/>
      <c r="HAB107" s="156"/>
      <c r="HAC107" s="156"/>
      <c r="HAD107" s="156"/>
      <c r="HAE107" s="156"/>
      <c r="HAF107" s="156"/>
      <c r="HAG107" s="156"/>
      <c r="HAH107" s="156"/>
      <c r="HAI107" s="156"/>
      <c r="HAJ107" s="156"/>
      <c r="HAK107" s="156"/>
      <c r="HAL107" s="156"/>
      <c r="HAM107" s="156"/>
      <c r="HAN107" s="156"/>
      <c r="HAO107" s="156"/>
      <c r="HAP107" s="156"/>
      <c r="HAQ107" s="156"/>
      <c r="HAR107" s="156"/>
      <c r="HAS107" s="156"/>
      <c r="HAT107" s="156"/>
      <c r="HAU107" s="156"/>
      <c r="HAV107" s="156"/>
      <c r="HAW107" s="156"/>
      <c r="HAX107" s="156"/>
      <c r="HAY107" s="156"/>
      <c r="HAZ107" s="156"/>
      <c r="HBA107" s="156"/>
      <c r="HBB107" s="156"/>
      <c r="HBC107" s="156"/>
      <c r="HBD107" s="156"/>
      <c r="HBE107" s="156"/>
      <c r="HBF107" s="156"/>
      <c r="HBG107" s="156"/>
      <c r="HBH107" s="156"/>
      <c r="HBI107" s="156"/>
      <c r="HBJ107" s="156"/>
      <c r="HBK107" s="156"/>
      <c r="HBL107" s="156"/>
      <c r="HBM107" s="156"/>
      <c r="HBN107" s="156"/>
      <c r="HBO107" s="156"/>
      <c r="HBP107" s="156"/>
      <c r="HBQ107" s="156"/>
      <c r="HBR107" s="156"/>
      <c r="HBS107" s="156"/>
      <c r="HBT107" s="156"/>
      <c r="HBU107" s="156"/>
      <c r="HBV107" s="156"/>
      <c r="HBW107" s="156"/>
      <c r="HBX107" s="156"/>
      <c r="HBY107" s="156"/>
      <c r="HBZ107" s="156"/>
      <c r="HCA107" s="156"/>
      <c r="HCB107" s="156"/>
      <c r="HCC107" s="156"/>
      <c r="HCD107" s="156"/>
      <c r="HCE107" s="156"/>
      <c r="HCF107" s="156"/>
      <c r="HCG107" s="156"/>
      <c r="HCH107" s="156"/>
      <c r="HCI107" s="156"/>
      <c r="HCJ107" s="156"/>
      <c r="HCK107" s="156"/>
      <c r="HCL107" s="156"/>
      <c r="HCM107" s="156"/>
      <c r="HCN107" s="156"/>
      <c r="HCO107" s="156"/>
      <c r="HCP107" s="156"/>
      <c r="HCQ107" s="156"/>
      <c r="HCR107" s="156"/>
      <c r="HCS107" s="156"/>
      <c r="HCT107" s="156"/>
      <c r="HCU107" s="156"/>
      <c r="HCV107" s="156"/>
      <c r="HCW107" s="156"/>
      <c r="HCX107" s="156"/>
      <c r="HCY107" s="156"/>
      <c r="HCZ107" s="156"/>
      <c r="HDA107" s="156"/>
      <c r="HDB107" s="156"/>
      <c r="HDC107" s="156"/>
      <c r="HDD107" s="156"/>
      <c r="HDE107" s="156"/>
      <c r="HDF107" s="156"/>
      <c r="HDG107" s="156"/>
      <c r="HDH107" s="156"/>
      <c r="HDI107" s="156"/>
      <c r="HDJ107" s="156"/>
      <c r="HDK107" s="156"/>
      <c r="HDL107" s="156"/>
      <c r="HDM107" s="156"/>
      <c r="HDN107" s="156"/>
      <c r="HDO107" s="156"/>
      <c r="HDP107" s="156"/>
      <c r="HDQ107" s="156"/>
      <c r="HDR107" s="156"/>
      <c r="HDS107" s="156"/>
      <c r="HDT107" s="156"/>
      <c r="HDU107" s="156"/>
      <c r="HDV107" s="156"/>
      <c r="HDW107" s="156"/>
      <c r="HDX107" s="156"/>
      <c r="HDY107" s="156"/>
      <c r="HDZ107" s="156"/>
      <c r="HEA107" s="156"/>
      <c r="HEB107" s="156"/>
      <c r="HEC107" s="156"/>
      <c r="HED107" s="156"/>
      <c r="HEE107" s="156"/>
      <c r="HEF107" s="156"/>
      <c r="HEG107" s="156"/>
      <c r="HEH107" s="156"/>
      <c r="HEI107" s="156"/>
      <c r="HEJ107" s="156"/>
      <c r="HEK107" s="156"/>
      <c r="HEL107" s="156"/>
      <c r="HEM107" s="156"/>
      <c r="HEN107" s="156"/>
      <c r="HEO107" s="156"/>
      <c r="HEP107" s="156"/>
      <c r="HEQ107" s="156"/>
      <c r="HER107" s="156"/>
      <c r="HES107" s="156"/>
      <c r="HET107" s="156"/>
      <c r="HEU107" s="156"/>
      <c r="HEV107" s="156"/>
      <c r="HEW107" s="156"/>
      <c r="HEX107" s="156"/>
      <c r="HEY107" s="156"/>
      <c r="HEZ107" s="156"/>
      <c r="HFA107" s="156"/>
      <c r="HFB107" s="156"/>
      <c r="HFC107" s="156"/>
      <c r="HFD107" s="156"/>
      <c r="HFE107" s="156"/>
      <c r="HFF107" s="156"/>
      <c r="HFG107" s="156"/>
      <c r="HFH107" s="156"/>
      <c r="HFI107" s="156"/>
      <c r="HFJ107" s="156"/>
      <c r="HFK107" s="156"/>
      <c r="HFL107" s="156"/>
      <c r="HFM107" s="156"/>
      <c r="HFN107" s="156"/>
      <c r="HFO107" s="156"/>
      <c r="HFP107" s="156"/>
      <c r="HFQ107" s="156"/>
      <c r="HFR107" s="156"/>
      <c r="HFS107" s="156"/>
      <c r="HFT107" s="156"/>
      <c r="HFU107" s="156"/>
      <c r="HFV107" s="156"/>
      <c r="HFW107" s="156"/>
      <c r="HFX107" s="156"/>
      <c r="HFY107" s="156"/>
      <c r="HFZ107" s="156"/>
      <c r="HGA107" s="156"/>
      <c r="HGB107" s="156"/>
      <c r="HGC107" s="156"/>
      <c r="HGD107" s="156"/>
      <c r="HGE107" s="156"/>
      <c r="HGF107" s="156"/>
      <c r="HGG107" s="156"/>
      <c r="HGH107" s="156"/>
      <c r="HGI107" s="156"/>
      <c r="HGJ107" s="156"/>
      <c r="HGK107" s="156"/>
      <c r="HGL107" s="156"/>
      <c r="HGM107" s="156"/>
      <c r="HGN107" s="156"/>
      <c r="HGO107" s="156"/>
      <c r="HGP107" s="156"/>
      <c r="HGQ107" s="156"/>
      <c r="HGR107" s="156"/>
      <c r="HGS107" s="156"/>
      <c r="HGT107" s="156"/>
      <c r="HGU107" s="156"/>
      <c r="HGV107" s="156"/>
      <c r="HGW107" s="156"/>
      <c r="HGX107" s="156"/>
      <c r="HGY107" s="156"/>
      <c r="HGZ107" s="156"/>
      <c r="HHA107" s="156"/>
      <c r="HHB107" s="156"/>
      <c r="HHC107" s="156"/>
      <c r="HHD107" s="156"/>
      <c r="HHE107" s="156"/>
      <c r="HHF107" s="156"/>
      <c r="HHG107" s="156"/>
      <c r="HHH107" s="156"/>
      <c r="HHI107" s="156"/>
      <c r="HHJ107" s="156"/>
      <c r="HHK107" s="156"/>
      <c r="HHL107" s="156"/>
      <c r="HHM107" s="156"/>
      <c r="HHN107" s="156"/>
      <c r="HHO107" s="156"/>
      <c r="HHP107" s="156"/>
      <c r="HHQ107" s="156"/>
      <c r="HHR107" s="156"/>
      <c r="HHS107" s="156"/>
      <c r="HHT107" s="156"/>
      <c r="HHU107" s="156"/>
      <c r="HHV107" s="156"/>
      <c r="HHW107" s="156"/>
      <c r="HHX107" s="156"/>
      <c r="HHY107" s="156"/>
      <c r="HHZ107" s="156"/>
      <c r="HIA107" s="156"/>
      <c r="HIB107" s="156"/>
      <c r="HIC107" s="156"/>
      <c r="HID107" s="156"/>
      <c r="HIE107" s="156"/>
      <c r="HIF107" s="156"/>
      <c r="HIG107" s="156"/>
      <c r="HIH107" s="156"/>
      <c r="HII107" s="156"/>
      <c r="HIJ107" s="156"/>
      <c r="HIK107" s="156"/>
      <c r="HIL107" s="156"/>
      <c r="HIM107" s="156"/>
      <c r="HIN107" s="156"/>
      <c r="HIO107" s="156"/>
      <c r="HIP107" s="156"/>
      <c r="HIQ107" s="156"/>
      <c r="HIR107" s="156"/>
      <c r="HIS107" s="156"/>
      <c r="HIT107" s="156"/>
      <c r="HIU107" s="156"/>
      <c r="HIV107" s="156"/>
      <c r="HIW107" s="156"/>
      <c r="HIX107" s="156"/>
      <c r="HIY107" s="156"/>
      <c r="HIZ107" s="156"/>
      <c r="HJA107" s="156"/>
      <c r="HJB107" s="156"/>
      <c r="HJC107" s="156"/>
      <c r="HJD107" s="156"/>
      <c r="HJE107" s="156"/>
      <c r="HJF107" s="156"/>
      <c r="HJG107" s="156"/>
      <c r="HJH107" s="156"/>
      <c r="HJI107" s="156"/>
      <c r="HJJ107" s="156"/>
      <c r="HJK107" s="156"/>
      <c r="HJL107" s="156"/>
      <c r="HJM107" s="156"/>
      <c r="HJN107" s="156"/>
      <c r="HJO107" s="156"/>
      <c r="HJP107" s="156"/>
      <c r="HJQ107" s="156"/>
      <c r="HJR107" s="156"/>
      <c r="HJS107" s="156"/>
      <c r="HJT107" s="156"/>
      <c r="HJU107" s="156"/>
      <c r="HJV107" s="156"/>
      <c r="HJW107" s="156"/>
      <c r="HJX107" s="156"/>
      <c r="HJY107" s="156"/>
      <c r="HJZ107" s="156"/>
      <c r="HKA107" s="156"/>
      <c r="HKB107" s="156"/>
      <c r="HKC107" s="156"/>
      <c r="HKD107" s="156"/>
      <c r="HKE107" s="156"/>
      <c r="HKF107" s="156"/>
      <c r="HKG107" s="156"/>
      <c r="HKH107" s="156"/>
      <c r="HKI107" s="156"/>
      <c r="HKJ107" s="156"/>
      <c r="HKK107" s="156"/>
      <c r="HKL107" s="156"/>
      <c r="HKM107" s="156"/>
      <c r="HKN107" s="156"/>
      <c r="HKO107" s="156"/>
      <c r="HKP107" s="156"/>
      <c r="HKQ107" s="156"/>
      <c r="HKR107" s="156"/>
      <c r="HKS107" s="156"/>
      <c r="HKT107" s="156"/>
      <c r="HKU107" s="156"/>
      <c r="HKV107" s="156"/>
      <c r="HKW107" s="156"/>
      <c r="HKX107" s="156"/>
      <c r="HKY107" s="156"/>
      <c r="HKZ107" s="156"/>
      <c r="HLA107" s="156"/>
      <c r="HLB107" s="156"/>
      <c r="HLC107" s="156"/>
      <c r="HLD107" s="156"/>
      <c r="HLE107" s="156"/>
      <c r="HLF107" s="156"/>
      <c r="HLG107" s="156"/>
      <c r="HLH107" s="156"/>
      <c r="HLI107" s="156"/>
      <c r="HLJ107" s="156"/>
      <c r="HLK107" s="156"/>
      <c r="HLL107" s="156"/>
      <c r="HLM107" s="156"/>
      <c r="HLN107" s="156"/>
      <c r="HLO107" s="156"/>
      <c r="HLP107" s="156"/>
      <c r="HLQ107" s="156"/>
      <c r="HLR107" s="156"/>
      <c r="HLS107" s="156"/>
      <c r="HLT107" s="156"/>
      <c r="HLU107" s="156"/>
      <c r="HLV107" s="156"/>
      <c r="HLW107" s="156"/>
      <c r="HLX107" s="156"/>
      <c r="HLY107" s="156"/>
      <c r="HLZ107" s="156"/>
      <c r="HMA107" s="156"/>
      <c r="HMB107" s="156"/>
      <c r="HMC107" s="156"/>
      <c r="HMD107" s="156"/>
      <c r="HME107" s="156"/>
      <c r="HMF107" s="156"/>
      <c r="HMG107" s="156"/>
      <c r="HMH107" s="156"/>
      <c r="HMI107" s="156"/>
      <c r="HMJ107" s="156"/>
      <c r="HMK107" s="156"/>
      <c r="HML107" s="156"/>
      <c r="HMM107" s="156"/>
      <c r="HMN107" s="156"/>
      <c r="HMO107" s="156"/>
      <c r="HMP107" s="156"/>
      <c r="HMQ107" s="156"/>
      <c r="HMR107" s="156"/>
      <c r="HMS107" s="156"/>
      <c r="HMT107" s="156"/>
      <c r="HMU107" s="156"/>
      <c r="HMV107" s="156"/>
      <c r="HMW107" s="156"/>
      <c r="HMX107" s="156"/>
      <c r="HMY107" s="156"/>
      <c r="HMZ107" s="156"/>
      <c r="HNA107" s="156"/>
      <c r="HNB107" s="156"/>
      <c r="HNC107" s="156"/>
      <c r="HND107" s="156"/>
      <c r="HNE107" s="156"/>
      <c r="HNF107" s="156"/>
      <c r="HNG107" s="156"/>
      <c r="HNH107" s="156"/>
      <c r="HNI107" s="156"/>
      <c r="HNJ107" s="156"/>
      <c r="HNK107" s="156"/>
      <c r="HNL107" s="156"/>
      <c r="HNM107" s="156"/>
      <c r="HNN107" s="156"/>
      <c r="HNO107" s="156"/>
      <c r="HNP107" s="156"/>
      <c r="HNQ107" s="156"/>
      <c r="HNR107" s="156"/>
      <c r="HNS107" s="156"/>
      <c r="HNT107" s="156"/>
      <c r="HNU107" s="156"/>
      <c r="HNV107" s="156"/>
      <c r="HNW107" s="156"/>
      <c r="HNX107" s="156"/>
      <c r="HNY107" s="156"/>
      <c r="HNZ107" s="156"/>
      <c r="HOA107" s="156"/>
      <c r="HOB107" s="156"/>
      <c r="HOC107" s="156"/>
      <c r="HOD107" s="156"/>
      <c r="HOE107" s="156"/>
      <c r="HOF107" s="156"/>
      <c r="HOG107" s="156"/>
      <c r="HOH107" s="156"/>
      <c r="HOI107" s="156"/>
      <c r="HOJ107" s="156"/>
      <c r="HOK107" s="156"/>
      <c r="HOL107" s="156"/>
      <c r="HOM107" s="156"/>
      <c r="HON107" s="156"/>
      <c r="HOO107" s="156"/>
      <c r="HOP107" s="156"/>
      <c r="HOQ107" s="156"/>
      <c r="HOR107" s="156"/>
      <c r="HOS107" s="156"/>
      <c r="HOT107" s="156"/>
      <c r="HOU107" s="156"/>
      <c r="HOV107" s="156"/>
      <c r="HOW107" s="156"/>
      <c r="HOX107" s="156"/>
      <c r="HOY107" s="156"/>
      <c r="HOZ107" s="156"/>
      <c r="HPA107" s="156"/>
      <c r="HPB107" s="156"/>
      <c r="HPC107" s="156"/>
      <c r="HPD107" s="156"/>
      <c r="HPE107" s="156"/>
      <c r="HPF107" s="156"/>
      <c r="HPG107" s="156"/>
      <c r="HPH107" s="156"/>
      <c r="HPI107" s="156"/>
      <c r="HPJ107" s="156"/>
      <c r="HPK107" s="156"/>
      <c r="HPL107" s="156"/>
      <c r="HPM107" s="156"/>
      <c r="HPN107" s="156"/>
      <c r="HPO107" s="156"/>
      <c r="HPP107" s="156"/>
      <c r="HPQ107" s="156"/>
      <c r="HPR107" s="156"/>
      <c r="HPS107" s="156"/>
      <c r="HPT107" s="156"/>
      <c r="HPU107" s="156"/>
      <c r="HPV107" s="156"/>
      <c r="HPW107" s="156"/>
      <c r="HPX107" s="156"/>
      <c r="HPY107" s="156"/>
      <c r="HPZ107" s="156"/>
      <c r="HQA107" s="156"/>
      <c r="HQB107" s="156"/>
      <c r="HQC107" s="156"/>
      <c r="HQD107" s="156"/>
      <c r="HQE107" s="156"/>
      <c r="HQF107" s="156"/>
      <c r="HQG107" s="156"/>
      <c r="HQH107" s="156"/>
      <c r="HQI107" s="156"/>
      <c r="HQJ107" s="156"/>
      <c r="HQK107" s="156"/>
      <c r="HQL107" s="156"/>
      <c r="HQM107" s="156"/>
      <c r="HQN107" s="156"/>
      <c r="HQO107" s="156"/>
      <c r="HQP107" s="156"/>
      <c r="HQQ107" s="156"/>
      <c r="HQR107" s="156"/>
      <c r="HQS107" s="156"/>
      <c r="HQT107" s="156"/>
      <c r="HQU107" s="156"/>
      <c r="HQV107" s="156"/>
      <c r="HQW107" s="156"/>
      <c r="HQX107" s="156"/>
      <c r="HQY107" s="156"/>
      <c r="HQZ107" s="156"/>
      <c r="HRA107" s="156"/>
      <c r="HRB107" s="156"/>
      <c r="HRC107" s="156"/>
      <c r="HRD107" s="156"/>
      <c r="HRE107" s="156"/>
      <c r="HRF107" s="156"/>
      <c r="HRG107" s="156"/>
      <c r="HRH107" s="156"/>
      <c r="HRI107" s="156"/>
      <c r="HRJ107" s="156"/>
      <c r="HRK107" s="156"/>
      <c r="HRL107" s="156"/>
      <c r="HRM107" s="156"/>
      <c r="HRN107" s="156"/>
      <c r="HRO107" s="156"/>
      <c r="HRP107" s="156"/>
      <c r="HRQ107" s="156"/>
      <c r="HRR107" s="156"/>
      <c r="HRS107" s="156"/>
      <c r="HRT107" s="156"/>
      <c r="HRU107" s="156"/>
      <c r="HRV107" s="156"/>
      <c r="HRW107" s="156"/>
      <c r="HRX107" s="156"/>
      <c r="HRY107" s="156"/>
      <c r="HRZ107" s="156"/>
      <c r="HSA107" s="156"/>
      <c r="HSB107" s="156"/>
      <c r="HSC107" s="156"/>
      <c r="HSD107" s="156"/>
      <c r="HSE107" s="156"/>
      <c r="HSF107" s="156"/>
      <c r="HSG107" s="156"/>
      <c r="HSH107" s="156"/>
      <c r="HSI107" s="156"/>
      <c r="HSJ107" s="156"/>
      <c r="HSK107" s="156"/>
      <c r="HSL107" s="156"/>
      <c r="HSM107" s="156"/>
      <c r="HSN107" s="156"/>
      <c r="HSO107" s="156"/>
      <c r="HSP107" s="156"/>
      <c r="HSQ107" s="156"/>
      <c r="HSR107" s="156"/>
      <c r="HSS107" s="156"/>
      <c r="HST107" s="156"/>
      <c r="HSU107" s="156"/>
      <c r="HSV107" s="156"/>
      <c r="HSW107" s="156"/>
      <c r="HSX107" s="156"/>
      <c r="HSY107" s="156"/>
      <c r="HSZ107" s="156"/>
      <c r="HTA107" s="156"/>
      <c r="HTB107" s="156"/>
      <c r="HTC107" s="156"/>
      <c r="HTD107" s="156"/>
      <c r="HTE107" s="156"/>
      <c r="HTF107" s="156"/>
      <c r="HTG107" s="156"/>
      <c r="HTH107" s="156"/>
      <c r="HTI107" s="156"/>
      <c r="HTJ107" s="156"/>
      <c r="HTK107" s="156"/>
      <c r="HTL107" s="156"/>
      <c r="HTM107" s="156"/>
      <c r="HTN107" s="156"/>
      <c r="HTO107" s="156"/>
      <c r="HTP107" s="156"/>
      <c r="HTQ107" s="156"/>
      <c r="HTR107" s="156"/>
      <c r="HTS107" s="156"/>
      <c r="HTT107" s="156"/>
      <c r="HTU107" s="156"/>
      <c r="HTV107" s="156"/>
      <c r="HTW107" s="156"/>
      <c r="HTX107" s="156"/>
      <c r="HTY107" s="156"/>
      <c r="HTZ107" s="156"/>
      <c r="HUA107" s="156"/>
      <c r="HUB107" s="156"/>
      <c r="HUC107" s="156"/>
      <c r="HUD107" s="156"/>
      <c r="HUE107" s="156"/>
      <c r="HUF107" s="156"/>
      <c r="HUG107" s="156"/>
      <c r="HUH107" s="156"/>
      <c r="HUI107" s="156"/>
      <c r="HUJ107" s="156"/>
      <c r="HUK107" s="156"/>
      <c r="HUL107" s="156"/>
      <c r="HUM107" s="156"/>
      <c r="HUN107" s="156"/>
      <c r="HUO107" s="156"/>
      <c r="HUP107" s="156"/>
      <c r="HUQ107" s="156"/>
      <c r="HUR107" s="156"/>
      <c r="HUS107" s="156"/>
      <c r="HUT107" s="156"/>
      <c r="HUU107" s="156"/>
      <c r="HUV107" s="156"/>
      <c r="HUW107" s="156"/>
      <c r="HUX107" s="156"/>
      <c r="HUY107" s="156"/>
      <c r="HUZ107" s="156"/>
      <c r="HVA107" s="156"/>
      <c r="HVB107" s="156"/>
      <c r="HVC107" s="156"/>
      <c r="HVD107" s="156"/>
      <c r="HVE107" s="156"/>
      <c r="HVF107" s="156"/>
      <c r="HVG107" s="156"/>
      <c r="HVH107" s="156"/>
      <c r="HVI107" s="156"/>
      <c r="HVJ107" s="156"/>
      <c r="HVK107" s="156"/>
      <c r="HVL107" s="156"/>
      <c r="HVM107" s="156"/>
      <c r="HVN107" s="156"/>
      <c r="HVO107" s="156"/>
      <c r="HVP107" s="156"/>
      <c r="HVQ107" s="156"/>
      <c r="HVR107" s="156"/>
      <c r="HVS107" s="156"/>
      <c r="HVT107" s="156"/>
      <c r="HVU107" s="156"/>
      <c r="HVV107" s="156"/>
      <c r="HVW107" s="156"/>
      <c r="HVX107" s="156"/>
      <c r="HVY107" s="156"/>
      <c r="HVZ107" s="156"/>
      <c r="HWA107" s="156"/>
      <c r="HWB107" s="156"/>
      <c r="HWC107" s="156"/>
      <c r="HWD107" s="156"/>
      <c r="HWE107" s="156"/>
      <c r="HWF107" s="156"/>
      <c r="HWG107" s="156"/>
      <c r="HWH107" s="156"/>
      <c r="HWI107" s="156"/>
      <c r="HWJ107" s="156"/>
      <c r="HWK107" s="156"/>
      <c r="HWL107" s="156"/>
      <c r="HWM107" s="156"/>
      <c r="HWN107" s="156"/>
      <c r="HWO107" s="156"/>
      <c r="HWP107" s="156"/>
      <c r="HWQ107" s="156"/>
      <c r="HWR107" s="156"/>
      <c r="HWS107" s="156"/>
      <c r="HWT107" s="156"/>
      <c r="HWU107" s="156"/>
      <c r="HWV107" s="156"/>
      <c r="HWW107" s="156"/>
      <c r="HWX107" s="156"/>
      <c r="HWY107" s="156"/>
      <c r="HWZ107" s="156"/>
      <c r="HXA107" s="156"/>
      <c r="HXB107" s="156"/>
      <c r="HXC107" s="156"/>
      <c r="HXD107" s="156"/>
      <c r="HXE107" s="156"/>
      <c r="HXF107" s="156"/>
      <c r="HXG107" s="156"/>
      <c r="HXH107" s="156"/>
      <c r="HXI107" s="156"/>
      <c r="HXJ107" s="156"/>
      <c r="HXK107" s="156"/>
      <c r="HXL107" s="156"/>
      <c r="HXM107" s="156"/>
      <c r="HXN107" s="156"/>
      <c r="HXO107" s="156"/>
      <c r="HXP107" s="156"/>
      <c r="HXQ107" s="156"/>
      <c r="HXR107" s="156"/>
      <c r="HXS107" s="156"/>
      <c r="HXT107" s="156"/>
      <c r="HXU107" s="156"/>
      <c r="HXV107" s="156"/>
      <c r="HXW107" s="156"/>
      <c r="HXX107" s="156"/>
      <c r="HXY107" s="156"/>
      <c r="HXZ107" s="156"/>
      <c r="HYA107" s="156"/>
      <c r="HYB107" s="156"/>
      <c r="HYC107" s="156"/>
      <c r="HYD107" s="156"/>
      <c r="HYE107" s="156"/>
      <c r="HYF107" s="156"/>
      <c r="HYG107" s="156"/>
      <c r="HYH107" s="156"/>
      <c r="HYI107" s="156"/>
      <c r="HYJ107" s="156"/>
      <c r="HYK107" s="156"/>
      <c r="HYL107" s="156"/>
      <c r="HYM107" s="156"/>
      <c r="HYN107" s="156"/>
      <c r="HYO107" s="156"/>
      <c r="HYP107" s="156"/>
      <c r="HYQ107" s="156"/>
      <c r="HYR107" s="156"/>
      <c r="HYS107" s="156"/>
      <c r="HYT107" s="156"/>
      <c r="HYU107" s="156"/>
      <c r="HYV107" s="156"/>
      <c r="HYW107" s="156"/>
      <c r="HYX107" s="156"/>
      <c r="HYY107" s="156"/>
      <c r="HYZ107" s="156"/>
      <c r="HZA107" s="156"/>
      <c r="HZB107" s="156"/>
      <c r="HZC107" s="156"/>
      <c r="HZD107" s="156"/>
      <c r="HZE107" s="156"/>
      <c r="HZF107" s="156"/>
      <c r="HZG107" s="156"/>
      <c r="HZH107" s="156"/>
      <c r="HZI107" s="156"/>
      <c r="HZJ107" s="156"/>
      <c r="HZK107" s="156"/>
      <c r="HZL107" s="156"/>
      <c r="HZM107" s="156"/>
      <c r="HZN107" s="156"/>
      <c r="HZO107" s="156"/>
      <c r="HZP107" s="156"/>
      <c r="HZQ107" s="156"/>
      <c r="HZR107" s="156"/>
      <c r="HZS107" s="156"/>
      <c r="HZT107" s="156"/>
      <c r="HZU107" s="156"/>
      <c r="HZV107" s="156"/>
      <c r="HZW107" s="156"/>
      <c r="HZX107" s="156"/>
      <c r="HZY107" s="156"/>
      <c r="HZZ107" s="156"/>
      <c r="IAA107" s="156"/>
      <c r="IAB107" s="156"/>
      <c r="IAC107" s="156"/>
      <c r="IAD107" s="156"/>
      <c r="IAE107" s="156"/>
      <c r="IAF107" s="156"/>
      <c r="IAG107" s="156"/>
      <c r="IAH107" s="156"/>
      <c r="IAI107" s="156"/>
      <c r="IAJ107" s="156"/>
      <c r="IAK107" s="156"/>
      <c r="IAL107" s="156"/>
      <c r="IAM107" s="156"/>
      <c r="IAN107" s="156"/>
      <c r="IAO107" s="156"/>
      <c r="IAP107" s="156"/>
      <c r="IAQ107" s="156"/>
      <c r="IAR107" s="156"/>
      <c r="IAS107" s="156"/>
      <c r="IAT107" s="156"/>
      <c r="IAU107" s="156"/>
      <c r="IAV107" s="156"/>
      <c r="IAW107" s="156"/>
      <c r="IAX107" s="156"/>
      <c r="IAY107" s="156"/>
      <c r="IAZ107" s="156"/>
      <c r="IBA107" s="156"/>
      <c r="IBB107" s="156"/>
      <c r="IBC107" s="156"/>
      <c r="IBD107" s="156"/>
      <c r="IBE107" s="156"/>
      <c r="IBF107" s="156"/>
      <c r="IBG107" s="156"/>
      <c r="IBH107" s="156"/>
      <c r="IBI107" s="156"/>
      <c r="IBJ107" s="156"/>
      <c r="IBK107" s="156"/>
      <c r="IBL107" s="156"/>
      <c r="IBM107" s="156"/>
      <c r="IBN107" s="156"/>
      <c r="IBO107" s="156"/>
      <c r="IBP107" s="156"/>
      <c r="IBQ107" s="156"/>
      <c r="IBR107" s="156"/>
      <c r="IBS107" s="156"/>
      <c r="IBT107" s="156"/>
      <c r="IBU107" s="156"/>
      <c r="IBV107" s="156"/>
      <c r="IBW107" s="156"/>
      <c r="IBX107" s="156"/>
      <c r="IBY107" s="156"/>
      <c r="IBZ107" s="156"/>
      <c r="ICA107" s="156"/>
      <c r="ICB107" s="156"/>
      <c r="ICC107" s="156"/>
      <c r="ICD107" s="156"/>
      <c r="ICE107" s="156"/>
      <c r="ICF107" s="156"/>
      <c r="ICG107" s="156"/>
      <c r="ICH107" s="156"/>
      <c r="ICI107" s="156"/>
      <c r="ICJ107" s="156"/>
      <c r="ICK107" s="156"/>
      <c r="ICL107" s="156"/>
      <c r="ICM107" s="156"/>
      <c r="ICN107" s="156"/>
      <c r="ICO107" s="156"/>
      <c r="ICP107" s="156"/>
      <c r="ICQ107" s="156"/>
      <c r="ICR107" s="156"/>
      <c r="ICS107" s="156"/>
      <c r="ICT107" s="156"/>
      <c r="ICU107" s="156"/>
      <c r="ICV107" s="156"/>
      <c r="ICW107" s="156"/>
      <c r="ICX107" s="156"/>
      <c r="ICY107" s="156"/>
      <c r="ICZ107" s="156"/>
      <c r="IDA107" s="156"/>
      <c r="IDB107" s="156"/>
      <c r="IDC107" s="156"/>
      <c r="IDD107" s="156"/>
      <c r="IDE107" s="156"/>
      <c r="IDF107" s="156"/>
      <c r="IDG107" s="156"/>
      <c r="IDH107" s="156"/>
      <c r="IDI107" s="156"/>
      <c r="IDJ107" s="156"/>
      <c r="IDK107" s="156"/>
      <c r="IDL107" s="156"/>
      <c r="IDM107" s="156"/>
      <c r="IDN107" s="156"/>
      <c r="IDO107" s="156"/>
      <c r="IDP107" s="156"/>
      <c r="IDQ107" s="156"/>
      <c r="IDR107" s="156"/>
      <c r="IDS107" s="156"/>
      <c r="IDT107" s="156"/>
      <c r="IDU107" s="156"/>
      <c r="IDV107" s="156"/>
      <c r="IDW107" s="156"/>
      <c r="IDX107" s="156"/>
      <c r="IDY107" s="156"/>
      <c r="IDZ107" s="156"/>
      <c r="IEA107" s="156"/>
      <c r="IEB107" s="156"/>
      <c r="IEC107" s="156"/>
      <c r="IED107" s="156"/>
      <c r="IEE107" s="156"/>
      <c r="IEF107" s="156"/>
      <c r="IEG107" s="156"/>
      <c r="IEH107" s="156"/>
      <c r="IEI107" s="156"/>
      <c r="IEJ107" s="156"/>
      <c r="IEK107" s="156"/>
      <c r="IEL107" s="156"/>
      <c r="IEM107" s="156"/>
      <c r="IEN107" s="156"/>
      <c r="IEO107" s="156"/>
      <c r="IEP107" s="156"/>
      <c r="IEQ107" s="156"/>
      <c r="IER107" s="156"/>
      <c r="IES107" s="156"/>
      <c r="IET107" s="156"/>
      <c r="IEU107" s="156"/>
      <c r="IEV107" s="156"/>
      <c r="IEW107" s="156"/>
      <c r="IEX107" s="156"/>
      <c r="IEY107" s="156"/>
      <c r="IEZ107" s="156"/>
      <c r="IFA107" s="156"/>
      <c r="IFB107" s="156"/>
      <c r="IFC107" s="156"/>
      <c r="IFD107" s="156"/>
      <c r="IFE107" s="156"/>
      <c r="IFF107" s="156"/>
      <c r="IFG107" s="156"/>
      <c r="IFH107" s="156"/>
      <c r="IFI107" s="156"/>
      <c r="IFJ107" s="156"/>
      <c r="IFK107" s="156"/>
      <c r="IFL107" s="156"/>
      <c r="IFM107" s="156"/>
      <c r="IFN107" s="156"/>
      <c r="IFO107" s="156"/>
      <c r="IFP107" s="156"/>
      <c r="IFQ107" s="156"/>
      <c r="IFR107" s="156"/>
      <c r="IFS107" s="156"/>
      <c r="IFT107" s="156"/>
      <c r="IFU107" s="156"/>
      <c r="IFV107" s="156"/>
      <c r="IFW107" s="156"/>
      <c r="IFX107" s="156"/>
      <c r="IFY107" s="156"/>
      <c r="IFZ107" s="156"/>
      <c r="IGA107" s="156"/>
      <c r="IGB107" s="156"/>
      <c r="IGC107" s="156"/>
      <c r="IGD107" s="156"/>
      <c r="IGE107" s="156"/>
      <c r="IGF107" s="156"/>
      <c r="IGG107" s="156"/>
      <c r="IGH107" s="156"/>
      <c r="IGI107" s="156"/>
      <c r="IGJ107" s="156"/>
      <c r="IGK107" s="156"/>
      <c r="IGL107" s="156"/>
      <c r="IGM107" s="156"/>
      <c r="IGN107" s="156"/>
      <c r="IGO107" s="156"/>
      <c r="IGP107" s="156"/>
      <c r="IGQ107" s="156"/>
      <c r="IGR107" s="156"/>
      <c r="IGS107" s="156"/>
      <c r="IGT107" s="156"/>
      <c r="IGU107" s="156"/>
      <c r="IGV107" s="156"/>
      <c r="IGW107" s="156"/>
      <c r="IGX107" s="156"/>
      <c r="IGY107" s="156"/>
      <c r="IGZ107" s="156"/>
      <c r="IHA107" s="156"/>
      <c r="IHB107" s="156"/>
      <c r="IHC107" s="156"/>
      <c r="IHD107" s="156"/>
      <c r="IHE107" s="156"/>
      <c r="IHF107" s="156"/>
      <c r="IHG107" s="156"/>
      <c r="IHH107" s="156"/>
      <c r="IHI107" s="156"/>
      <c r="IHJ107" s="156"/>
      <c r="IHK107" s="156"/>
      <c r="IHL107" s="156"/>
      <c r="IHM107" s="156"/>
      <c r="IHN107" s="156"/>
      <c r="IHO107" s="156"/>
      <c r="IHP107" s="156"/>
      <c r="IHQ107" s="156"/>
      <c r="IHR107" s="156"/>
      <c r="IHS107" s="156"/>
      <c r="IHT107" s="156"/>
      <c r="IHU107" s="156"/>
      <c r="IHV107" s="156"/>
      <c r="IHW107" s="156"/>
      <c r="IHX107" s="156"/>
      <c r="IHY107" s="156"/>
      <c r="IHZ107" s="156"/>
      <c r="IIA107" s="156"/>
      <c r="IIB107" s="156"/>
      <c r="IIC107" s="156"/>
      <c r="IID107" s="156"/>
      <c r="IIE107" s="156"/>
      <c r="IIF107" s="156"/>
      <c r="IIG107" s="156"/>
      <c r="IIH107" s="156"/>
      <c r="III107" s="156"/>
      <c r="IIJ107" s="156"/>
      <c r="IIK107" s="156"/>
      <c r="IIL107" s="156"/>
      <c r="IIM107" s="156"/>
      <c r="IIN107" s="156"/>
      <c r="IIO107" s="156"/>
      <c r="IIP107" s="156"/>
      <c r="IIQ107" s="156"/>
      <c r="IIR107" s="156"/>
      <c r="IIS107" s="156"/>
      <c r="IIT107" s="156"/>
      <c r="IIU107" s="156"/>
      <c r="IIV107" s="156"/>
      <c r="IIW107" s="156"/>
      <c r="IIX107" s="156"/>
      <c r="IIY107" s="156"/>
      <c r="IIZ107" s="156"/>
      <c r="IJA107" s="156"/>
      <c r="IJB107" s="156"/>
      <c r="IJC107" s="156"/>
      <c r="IJD107" s="156"/>
      <c r="IJE107" s="156"/>
      <c r="IJF107" s="156"/>
      <c r="IJG107" s="156"/>
      <c r="IJH107" s="156"/>
      <c r="IJI107" s="156"/>
      <c r="IJJ107" s="156"/>
      <c r="IJK107" s="156"/>
      <c r="IJL107" s="156"/>
      <c r="IJM107" s="156"/>
      <c r="IJN107" s="156"/>
      <c r="IJO107" s="156"/>
      <c r="IJP107" s="156"/>
      <c r="IJQ107" s="156"/>
      <c r="IJR107" s="156"/>
      <c r="IJS107" s="156"/>
      <c r="IJT107" s="156"/>
      <c r="IJU107" s="156"/>
      <c r="IJV107" s="156"/>
      <c r="IJW107" s="156"/>
      <c r="IJX107" s="156"/>
      <c r="IJY107" s="156"/>
      <c r="IJZ107" s="156"/>
      <c r="IKA107" s="156"/>
      <c r="IKB107" s="156"/>
      <c r="IKC107" s="156"/>
      <c r="IKD107" s="156"/>
      <c r="IKE107" s="156"/>
      <c r="IKF107" s="156"/>
      <c r="IKG107" s="156"/>
      <c r="IKH107" s="156"/>
      <c r="IKI107" s="156"/>
      <c r="IKJ107" s="156"/>
      <c r="IKK107" s="156"/>
      <c r="IKL107" s="156"/>
      <c r="IKM107" s="156"/>
      <c r="IKN107" s="156"/>
      <c r="IKO107" s="156"/>
      <c r="IKP107" s="156"/>
      <c r="IKQ107" s="156"/>
      <c r="IKR107" s="156"/>
      <c r="IKS107" s="156"/>
      <c r="IKT107" s="156"/>
      <c r="IKU107" s="156"/>
      <c r="IKV107" s="156"/>
      <c r="IKW107" s="156"/>
      <c r="IKX107" s="156"/>
      <c r="IKY107" s="156"/>
      <c r="IKZ107" s="156"/>
      <c r="ILA107" s="156"/>
      <c r="ILB107" s="156"/>
      <c r="ILC107" s="156"/>
      <c r="ILD107" s="156"/>
      <c r="ILE107" s="156"/>
      <c r="ILF107" s="156"/>
      <c r="ILG107" s="156"/>
      <c r="ILH107" s="156"/>
      <c r="ILI107" s="156"/>
      <c r="ILJ107" s="156"/>
      <c r="ILK107" s="156"/>
      <c r="ILL107" s="156"/>
      <c r="ILM107" s="156"/>
      <c r="ILN107" s="156"/>
      <c r="ILO107" s="156"/>
      <c r="ILP107" s="156"/>
      <c r="ILQ107" s="156"/>
      <c r="ILR107" s="156"/>
      <c r="ILS107" s="156"/>
      <c r="ILT107" s="156"/>
      <c r="ILU107" s="156"/>
      <c r="ILV107" s="156"/>
      <c r="ILW107" s="156"/>
      <c r="ILX107" s="156"/>
      <c r="ILY107" s="156"/>
      <c r="ILZ107" s="156"/>
      <c r="IMA107" s="156"/>
      <c r="IMB107" s="156"/>
      <c r="IMC107" s="156"/>
      <c r="IMD107" s="156"/>
      <c r="IME107" s="156"/>
      <c r="IMF107" s="156"/>
      <c r="IMG107" s="156"/>
      <c r="IMH107" s="156"/>
      <c r="IMI107" s="156"/>
      <c r="IMJ107" s="156"/>
      <c r="IMK107" s="156"/>
      <c r="IML107" s="156"/>
      <c r="IMM107" s="156"/>
      <c r="IMN107" s="156"/>
      <c r="IMO107" s="156"/>
      <c r="IMP107" s="156"/>
      <c r="IMQ107" s="156"/>
      <c r="IMR107" s="156"/>
      <c r="IMS107" s="156"/>
      <c r="IMT107" s="156"/>
      <c r="IMU107" s="156"/>
      <c r="IMV107" s="156"/>
      <c r="IMW107" s="156"/>
      <c r="IMX107" s="156"/>
      <c r="IMY107" s="156"/>
      <c r="IMZ107" s="156"/>
      <c r="INA107" s="156"/>
      <c r="INB107" s="156"/>
      <c r="INC107" s="156"/>
      <c r="IND107" s="156"/>
      <c r="INE107" s="156"/>
      <c r="INF107" s="156"/>
      <c r="ING107" s="156"/>
      <c r="INH107" s="156"/>
      <c r="INI107" s="156"/>
      <c r="INJ107" s="156"/>
      <c r="INK107" s="156"/>
      <c r="INL107" s="156"/>
      <c r="INM107" s="156"/>
      <c r="INN107" s="156"/>
      <c r="INO107" s="156"/>
      <c r="INP107" s="156"/>
      <c r="INQ107" s="156"/>
      <c r="INR107" s="156"/>
      <c r="INS107" s="156"/>
      <c r="INT107" s="156"/>
      <c r="INU107" s="156"/>
      <c r="INV107" s="156"/>
      <c r="INW107" s="156"/>
      <c r="INX107" s="156"/>
      <c r="INY107" s="156"/>
      <c r="INZ107" s="156"/>
      <c r="IOA107" s="156"/>
      <c r="IOB107" s="156"/>
      <c r="IOC107" s="156"/>
      <c r="IOD107" s="156"/>
      <c r="IOE107" s="156"/>
      <c r="IOF107" s="156"/>
      <c r="IOG107" s="156"/>
      <c r="IOH107" s="156"/>
      <c r="IOI107" s="156"/>
      <c r="IOJ107" s="156"/>
      <c r="IOK107" s="156"/>
      <c r="IOL107" s="156"/>
      <c r="IOM107" s="156"/>
      <c r="ION107" s="156"/>
      <c r="IOO107" s="156"/>
      <c r="IOP107" s="156"/>
      <c r="IOQ107" s="156"/>
      <c r="IOR107" s="156"/>
      <c r="IOS107" s="156"/>
      <c r="IOT107" s="156"/>
      <c r="IOU107" s="156"/>
      <c r="IOV107" s="156"/>
      <c r="IOW107" s="156"/>
      <c r="IOX107" s="156"/>
      <c r="IOY107" s="156"/>
      <c r="IOZ107" s="156"/>
      <c r="IPA107" s="156"/>
      <c r="IPB107" s="156"/>
      <c r="IPC107" s="156"/>
      <c r="IPD107" s="156"/>
      <c r="IPE107" s="156"/>
      <c r="IPF107" s="156"/>
      <c r="IPG107" s="156"/>
      <c r="IPH107" s="156"/>
      <c r="IPI107" s="156"/>
      <c r="IPJ107" s="156"/>
      <c r="IPK107" s="156"/>
      <c r="IPL107" s="156"/>
      <c r="IPM107" s="156"/>
      <c r="IPN107" s="156"/>
      <c r="IPO107" s="156"/>
      <c r="IPP107" s="156"/>
      <c r="IPQ107" s="156"/>
      <c r="IPR107" s="156"/>
      <c r="IPS107" s="156"/>
      <c r="IPT107" s="156"/>
      <c r="IPU107" s="156"/>
      <c r="IPV107" s="156"/>
      <c r="IPW107" s="156"/>
      <c r="IPX107" s="156"/>
      <c r="IPY107" s="156"/>
      <c r="IPZ107" s="156"/>
      <c r="IQA107" s="156"/>
      <c r="IQB107" s="156"/>
      <c r="IQC107" s="156"/>
      <c r="IQD107" s="156"/>
      <c r="IQE107" s="156"/>
      <c r="IQF107" s="156"/>
      <c r="IQG107" s="156"/>
      <c r="IQH107" s="156"/>
      <c r="IQI107" s="156"/>
      <c r="IQJ107" s="156"/>
      <c r="IQK107" s="156"/>
      <c r="IQL107" s="156"/>
      <c r="IQM107" s="156"/>
      <c r="IQN107" s="156"/>
      <c r="IQO107" s="156"/>
      <c r="IQP107" s="156"/>
      <c r="IQQ107" s="156"/>
      <c r="IQR107" s="156"/>
      <c r="IQS107" s="156"/>
      <c r="IQT107" s="156"/>
      <c r="IQU107" s="156"/>
      <c r="IQV107" s="156"/>
      <c r="IQW107" s="156"/>
      <c r="IQX107" s="156"/>
      <c r="IQY107" s="156"/>
      <c r="IQZ107" s="156"/>
      <c r="IRA107" s="156"/>
      <c r="IRB107" s="156"/>
      <c r="IRC107" s="156"/>
      <c r="IRD107" s="156"/>
      <c r="IRE107" s="156"/>
      <c r="IRF107" s="156"/>
      <c r="IRG107" s="156"/>
      <c r="IRH107" s="156"/>
      <c r="IRI107" s="156"/>
      <c r="IRJ107" s="156"/>
      <c r="IRK107" s="156"/>
      <c r="IRL107" s="156"/>
      <c r="IRM107" s="156"/>
      <c r="IRN107" s="156"/>
      <c r="IRO107" s="156"/>
      <c r="IRP107" s="156"/>
      <c r="IRQ107" s="156"/>
      <c r="IRR107" s="156"/>
      <c r="IRS107" s="156"/>
      <c r="IRT107" s="156"/>
      <c r="IRU107" s="156"/>
      <c r="IRV107" s="156"/>
      <c r="IRW107" s="156"/>
      <c r="IRX107" s="156"/>
      <c r="IRY107" s="156"/>
      <c r="IRZ107" s="156"/>
      <c r="ISA107" s="156"/>
      <c r="ISB107" s="156"/>
      <c r="ISC107" s="156"/>
      <c r="ISD107" s="156"/>
      <c r="ISE107" s="156"/>
      <c r="ISF107" s="156"/>
      <c r="ISG107" s="156"/>
      <c r="ISH107" s="156"/>
      <c r="ISI107" s="156"/>
      <c r="ISJ107" s="156"/>
      <c r="ISK107" s="156"/>
      <c r="ISL107" s="156"/>
      <c r="ISM107" s="156"/>
      <c r="ISN107" s="156"/>
      <c r="ISO107" s="156"/>
      <c r="ISP107" s="156"/>
      <c r="ISQ107" s="156"/>
      <c r="ISR107" s="156"/>
      <c r="ISS107" s="156"/>
      <c r="IST107" s="156"/>
      <c r="ISU107" s="156"/>
      <c r="ISV107" s="156"/>
      <c r="ISW107" s="156"/>
      <c r="ISX107" s="156"/>
      <c r="ISY107" s="156"/>
      <c r="ISZ107" s="156"/>
      <c r="ITA107" s="156"/>
      <c r="ITB107" s="156"/>
      <c r="ITC107" s="156"/>
      <c r="ITD107" s="156"/>
      <c r="ITE107" s="156"/>
      <c r="ITF107" s="156"/>
      <c r="ITG107" s="156"/>
      <c r="ITH107" s="156"/>
      <c r="ITI107" s="156"/>
      <c r="ITJ107" s="156"/>
      <c r="ITK107" s="156"/>
      <c r="ITL107" s="156"/>
      <c r="ITM107" s="156"/>
      <c r="ITN107" s="156"/>
      <c r="ITO107" s="156"/>
      <c r="ITP107" s="156"/>
      <c r="ITQ107" s="156"/>
      <c r="ITR107" s="156"/>
      <c r="ITS107" s="156"/>
      <c r="ITT107" s="156"/>
      <c r="ITU107" s="156"/>
      <c r="ITV107" s="156"/>
      <c r="ITW107" s="156"/>
      <c r="ITX107" s="156"/>
      <c r="ITY107" s="156"/>
      <c r="ITZ107" s="156"/>
      <c r="IUA107" s="156"/>
      <c r="IUB107" s="156"/>
      <c r="IUC107" s="156"/>
      <c r="IUD107" s="156"/>
      <c r="IUE107" s="156"/>
      <c r="IUF107" s="156"/>
      <c r="IUG107" s="156"/>
      <c r="IUH107" s="156"/>
      <c r="IUI107" s="156"/>
      <c r="IUJ107" s="156"/>
      <c r="IUK107" s="156"/>
      <c r="IUL107" s="156"/>
      <c r="IUM107" s="156"/>
      <c r="IUN107" s="156"/>
      <c r="IUO107" s="156"/>
      <c r="IUP107" s="156"/>
      <c r="IUQ107" s="156"/>
      <c r="IUR107" s="156"/>
      <c r="IUS107" s="156"/>
      <c r="IUT107" s="156"/>
      <c r="IUU107" s="156"/>
      <c r="IUV107" s="156"/>
      <c r="IUW107" s="156"/>
      <c r="IUX107" s="156"/>
      <c r="IUY107" s="156"/>
      <c r="IUZ107" s="156"/>
      <c r="IVA107" s="156"/>
      <c r="IVB107" s="156"/>
      <c r="IVC107" s="156"/>
      <c r="IVD107" s="156"/>
      <c r="IVE107" s="156"/>
      <c r="IVF107" s="156"/>
      <c r="IVG107" s="156"/>
      <c r="IVH107" s="156"/>
      <c r="IVI107" s="156"/>
      <c r="IVJ107" s="156"/>
      <c r="IVK107" s="156"/>
      <c r="IVL107" s="156"/>
      <c r="IVM107" s="156"/>
      <c r="IVN107" s="156"/>
      <c r="IVO107" s="156"/>
      <c r="IVP107" s="156"/>
      <c r="IVQ107" s="156"/>
      <c r="IVR107" s="156"/>
      <c r="IVS107" s="156"/>
      <c r="IVT107" s="156"/>
      <c r="IVU107" s="156"/>
      <c r="IVV107" s="156"/>
      <c r="IVW107" s="156"/>
      <c r="IVX107" s="156"/>
      <c r="IVY107" s="156"/>
      <c r="IVZ107" s="156"/>
      <c r="IWA107" s="156"/>
      <c r="IWB107" s="156"/>
      <c r="IWC107" s="156"/>
      <c r="IWD107" s="156"/>
      <c r="IWE107" s="156"/>
      <c r="IWF107" s="156"/>
      <c r="IWG107" s="156"/>
      <c r="IWH107" s="156"/>
      <c r="IWI107" s="156"/>
      <c r="IWJ107" s="156"/>
      <c r="IWK107" s="156"/>
      <c r="IWL107" s="156"/>
      <c r="IWM107" s="156"/>
      <c r="IWN107" s="156"/>
      <c r="IWO107" s="156"/>
      <c r="IWP107" s="156"/>
      <c r="IWQ107" s="156"/>
      <c r="IWR107" s="156"/>
      <c r="IWS107" s="156"/>
      <c r="IWT107" s="156"/>
      <c r="IWU107" s="156"/>
      <c r="IWV107" s="156"/>
      <c r="IWW107" s="156"/>
      <c r="IWX107" s="156"/>
      <c r="IWY107" s="156"/>
      <c r="IWZ107" s="156"/>
      <c r="IXA107" s="156"/>
      <c r="IXB107" s="156"/>
      <c r="IXC107" s="156"/>
      <c r="IXD107" s="156"/>
      <c r="IXE107" s="156"/>
      <c r="IXF107" s="156"/>
      <c r="IXG107" s="156"/>
      <c r="IXH107" s="156"/>
      <c r="IXI107" s="156"/>
      <c r="IXJ107" s="156"/>
      <c r="IXK107" s="156"/>
      <c r="IXL107" s="156"/>
      <c r="IXM107" s="156"/>
      <c r="IXN107" s="156"/>
      <c r="IXO107" s="156"/>
      <c r="IXP107" s="156"/>
      <c r="IXQ107" s="156"/>
      <c r="IXR107" s="156"/>
      <c r="IXS107" s="156"/>
      <c r="IXT107" s="156"/>
      <c r="IXU107" s="156"/>
      <c r="IXV107" s="156"/>
      <c r="IXW107" s="156"/>
      <c r="IXX107" s="156"/>
      <c r="IXY107" s="156"/>
      <c r="IXZ107" s="156"/>
      <c r="IYA107" s="156"/>
      <c r="IYB107" s="156"/>
      <c r="IYC107" s="156"/>
      <c r="IYD107" s="156"/>
      <c r="IYE107" s="156"/>
      <c r="IYF107" s="156"/>
      <c r="IYG107" s="156"/>
      <c r="IYH107" s="156"/>
      <c r="IYI107" s="156"/>
      <c r="IYJ107" s="156"/>
      <c r="IYK107" s="156"/>
      <c r="IYL107" s="156"/>
      <c r="IYM107" s="156"/>
      <c r="IYN107" s="156"/>
      <c r="IYO107" s="156"/>
      <c r="IYP107" s="156"/>
      <c r="IYQ107" s="156"/>
      <c r="IYR107" s="156"/>
      <c r="IYS107" s="156"/>
      <c r="IYT107" s="156"/>
      <c r="IYU107" s="156"/>
      <c r="IYV107" s="156"/>
      <c r="IYW107" s="156"/>
      <c r="IYX107" s="156"/>
      <c r="IYY107" s="156"/>
      <c r="IYZ107" s="156"/>
      <c r="IZA107" s="156"/>
      <c r="IZB107" s="156"/>
      <c r="IZC107" s="156"/>
      <c r="IZD107" s="156"/>
      <c r="IZE107" s="156"/>
      <c r="IZF107" s="156"/>
      <c r="IZG107" s="156"/>
      <c r="IZH107" s="156"/>
      <c r="IZI107" s="156"/>
      <c r="IZJ107" s="156"/>
      <c r="IZK107" s="156"/>
      <c r="IZL107" s="156"/>
      <c r="IZM107" s="156"/>
      <c r="IZN107" s="156"/>
      <c r="IZO107" s="156"/>
      <c r="IZP107" s="156"/>
      <c r="IZQ107" s="156"/>
      <c r="IZR107" s="156"/>
      <c r="IZS107" s="156"/>
      <c r="IZT107" s="156"/>
      <c r="IZU107" s="156"/>
      <c r="IZV107" s="156"/>
      <c r="IZW107" s="156"/>
      <c r="IZX107" s="156"/>
      <c r="IZY107" s="156"/>
      <c r="IZZ107" s="156"/>
      <c r="JAA107" s="156"/>
      <c r="JAB107" s="156"/>
      <c r="JAC107" s="156"/>
      <c r="JAD107" s="156"/>
      <c r="JAE107" s="156"/>
      <c r="JAF107" s="156"/>
      <c r="JAG107" s="156"/>
      <c r="JAH107" s="156"/>
      <c r="JAI107" s="156"/>
      <c r="JAJ107" s="156"/>
      <c r="JAK107" s="156"/>
      <c r="JAL107" s="156"/>
      <c r="JAM107" s="156"/>
      <c r="JAN107" s="156"/>
      <c r="JAO107" s="156"/>
      <c r="JAP107" s="156"/>
      <c r="JAQ107" s="156"/>
      <c r="JAR107" s="156"/>
      <c r="JAS107" s="156"/>
      <c r="JAT107" s="156"/>
      <c r="JAU107" s="156"/>
      <c r="JAV107" s="156"/>
      <c r="JAW107" s="156"/>
      <c r="JAX107" s="156"/>
      <c r="JAY107" s="156"/>
      <c r="JAZ107" s="156"/>
      <c r="JBA107" s="156"/>
      <c r="JBB107" s="156"/>
      <c r="JBC107" s="156"/>
      <c r="JBD107" s="156"/>
      <c r="JBE107" s="156"/>
      <c r="JBF107" s="156"/>
      <c r="JBG107" s="156"/>
      <c r="JBH107" s="156"/>
      <c r="JBI107" s="156"/>
      <c r="JBJ107" s="156"/>
      <c r="JBK107" s="156"/>
      <c r="JBL107" s="156"/>
      <c r="JBM107" s="156"/>
      <c r="JBN107" s="156"/>
      <c r="JBO107" s="156"/>
      <c r="JBP107" s="156"/>
      <c r="JBQ107" s="156"/>
      <c r="JBR107" s="156"/>
      <c r="JBS107" s="156"/>
      <c r="JBT107" s="156"/>
      <c r="JBU107" s="156"/>
      <c r="JBV107" s="156"/>
      <c r="JBW107" s="156"/>
      <c r="JBX107" s="156"/>
      <c r="JBY107" s="156"/>
      <c r="JBZ107" s="156"/>
      <c r="JCA107" s="156"/>
      <c r="JCB107" s="156"/>
      <c r="JCC107" s="156"/>
      <c r="JCD107" s="156"/>
      <c r="JCE107" s="156"/>
      <c r="JCF107" s="156"/>
      <c r="JCG107" s="156"/>
      <c r="JCH107" s="156"/>
      <c r="JCI107" s="156"/>
      <c r="JCJ107" s="156"/>
      <c r="JCK107" s="156"/>
      <c r="JCL107" s="156"/>
      <c r="JCM107" s="156"/>
      <c r="JCN107" s="156"/>
      <c r="JCO107" s="156"/>
      <c r="JCP107" s="156"/>
      <c r="JCQ107" s="156"/>
      <c r="JCR107" s="156"/>
      <c r="JCS107" s="156"/>
      <c r="JCT107" s="156"/>
      <c r="JCU107" s="156"/>
      <c r="JCV107" s="156"/>
      <c r="JCW107" s="156"/>
      <c r="JCX107" s="156"/>
      <c r="JCY107" s="156"/>
      <c r="JCZ107" s="156"/>
      <c r="JDA107" s="156"/>
      <c r="JDB107" s="156"/>
      <c r="JDC107" s="156"/>
      <c r="JDD107" s="156"/>
      <c r="JDE107" s="156"/>
      <c r="JDF107" s="156"/>
      <c r="JDG107" s="156"/>
      <c r="JDH107" s="156"/>
      <c r="JDI107" s="156"/>
      <c r="JDJ107" s="156"/>
      <c r="JDK107" s="156"/>
      <c r="JDL107" s="156"/>
      <c r="JDM107" s="156"/>
      <c r="JDN107" s="156"/>
      <c r="JDO107" s="156"/>
      <c r="JDP107" s="156"/>
      <c r="JDQ107" s="156"/>
      <c r="JDR107" s="156"/>
      <c r="JDS107" s="156"/>
      <c r="JDT107" s="156"/>
      <c r="JDU107" s="156"/>
      <c r="JDV107" s="156"/>
      <c r="JDW107" s="156"/>
      <c r="JDX107" s="156"/>
      <c r="JDY107" s="156"/>
      <c r="JDZ107" s="156"/>
      <c r="JEA107" s="156"/>
      <c r="JEB107" s="156"/>
      <c r="JEC107" s="156"/>
      <c r="JED107" s="156"/>
      <c r="JEE107" s="156"/>
      <c r="JEF107" s="156"/>
      <c r="JEG107" s="156"/>
      <c r="JEH107" s="156"/>
      <c r="JEI107" s="156"/>
      <c r="JEJ107" s="156"/>
      <c r="JEK107" s="156"/>
      <c r="JEL107" s="156"/>
      <c r="JEM107" s="156"/>
      <c r="JEN107" s="156"/>
      <c r="JEO107" s="156"/>
      <c r="JEP107" s="156"/>
      <c r="JEQ107" s="156"/>
      <c r="JER107" s="156"/>
      <c r="JES107" s="156"/>
      <c r="JET107" s="156"/>
      <c r="JEU107" s="156"/>
      <c r="JEV107" s="156"/>
      <c r="JEW107" s="156"/>
      <c r="JEX107" s="156"/>
      <c r="JEY107" s="156"/>
      <c r="JEZ107" s="156"/>
      <c r="JFA107" s="156"/>
      <c r="JFB107" s="156"/>
      <c r="JFC107" s="156"/>
      <c r="JFD107" s="156"/>
      <c r="JFE107" s="156"/>
      <c r="JFF107" s="156"/>
      <c r="JFG107" s="156"/>
      <c r="JFH107" s="156"/>
      <c r="JFI107" s="156"/>
      <c r="JFJ107" s="156"/>
      <c r="JFK107" s="156"/>
      <c r="JFL107" s="156"/>
      <c r="JFM107" s="156"/>
      <c r="JFN107" s="156"/>
      <c r="JFO107" s="156"/>
      <c r="JFP107" s="156"/>
      <c r="JFQ107" s="156"/>
      <c r="JFR107" s="156"/>
      <c r="JFS107" s="156"/>
      <c r="JFT107" s="156"/>
      <c r="JFU107" s="156"/>
      <c r="JFV107" s="156"/>
      <c r="JFW107" s="156"/>
      <c r="JFX107" s="156"/>
      <c r="JFY107" s="156"/>
      <c r="JFZ107" s="156"/>
      <c r="JGA107" s="156"/>
      <c r="JGB107" s="156"/>
      <c r="JGC107" s="156"/>
      <c r="JGD107" s="156"/>
      <c r="JGE107" s="156"/>
      <c r="JGF107" s="156"/>
      <c r="JGG107" s="156"/>
      <c r="JGH107" s="156"/>
      <c r="JGI107" s="156"/>
      <c r="JGJ107" s="156"/>
      <c r="JGK107" s="156"/>
      <c r="JGL107" s="156"/>
      <c r="JGM107" s="156"/>
      <c r="JGN107" s="156"/>
      <c r="JGO107" s="156"/>
      <c r="JGP107" s="156"/>
      <c r="JGQ107" s="156"/>
      <c r="JGR107" s="156"/>
      <c r="JGS107" s="156"/>
      <c r="JGT107" s="156"/>
      <c r="JGU107" s="156"/>
      <c r="JGV107" s="156"/>
      <c r="JGW107" s="156"/>
      <c r="JGX107" s="156"/>
      <c r="JGY107" s="156"/>
      <c r="JGZ107" s="156"/>
      <c r="JHA107" s="156"/>
      <c r="JHB107" s="156"/>
      <c r="JHC107" s="156"/>
      <c r="JHD107" s="156"/>
      <c r="JHE107" s="156"/>
      <c r="JHF107" s="156"/>
      <c r="JHG107" s="156"/>
      <c r="JHH107" s="156"/>
      <c r="JHI107" s="156"/>
      <c r="JHJ107" s="156"/>
      <c r="JHK107" s="156"/>
      <c r="JHL107" s="156"/>
      <c r="JHM107" s="156"/>
      <c r="JHN107" s="156"/>
      <c r="JHO107" s="156"/>
      <c r="JHP107" s="156"/>
      <c r="JHQ107" s="156"/>
      <c r="JHR107" s="156"/>
      <c r="JHS107" s="156"/>
      <c r="JHT107" s="156"/>
      <c r="JHU107" s="156"/>
      <c r="JHV107" s="156"/>
      <c r="JHW107" s="156"/>
      <c r="JHX107" s="156"/>
      <c r="JHY107" s="156"/>
      <c r="JHZ107" s="156"/>
      <c r="JIA107" s="156"/>
      <c r="JIB107" s="156"/>
      <c r="JIC107" s="156"/>
      <c r="JID107" s="156"/>
      <c r="JIE107" s="156"/>
      <c r="JIF107" s="156"/>
      <c r="JIG107" s="156"/>
      <c r="JIH107" s="156"/>
      <c r="JII107" s="156"/>
      <c r="JIJ107" s="156"/>
      <c r="JIK107" s="156"/>
      <c r="JIL107" s="156"/>
      <c r="JIM107" s="156"/>
      <c r="JIN107" s="156"/>
      <c r="JIO107" s="156"/>
      <c r="JIP107" s="156"/>
      <c r="JIQ107" s="156"/>
      <c r="JIR107" s="156"/>
      <c r="JIS107" s="156"/>
      <c r="JIT107" s="156"/>
      <c r="JIU107" s="156"/>
      <c r="JIV107" s="156"/>
      <c r="JIW107" s="156"/>
      <c r="JIX107" s="156"/>
      <c r="JIY107" s="156"/>
      <c r="JIZ107" s="156"/>
      <c r="JJA107" s="156"/>
      <c r="JJB107" s="156"/>
      <c r="JJC107" s="156"/>
      <c r="JJD107" s="156"/>
      <c r="JJE107" s="156"/>
      <c r="JJF107" s="156"/>
      <c r="JJG107" s="156"/>
      <c r="JJH107" s="156"/>
      <c r="JJI107" s="156"/>
      <c r="JJJ107" s="156"/>
      <c r="JJK107" s="156"/>
      <c r="JJL107" s="156"/>
      <c r="JJM107" s="156"/>
      <c r="JJN107" s="156"/>
      <c r="JJO107" s="156"/>
      <c r="JJP107" s="156"/>
      <c r="JJQ107" s="156"/>
      <c r="JJR107" s="156"/>
      <c r="JJS107" s="156"/>
      <c r="JJT107" s="156"/>
      <c r="JJU107" s="156"/>
      <c r="JJV107" s="156"/>
      <c r="JJW107" s="156"/>
      <c r="JJX107" s="156"/>
      <c r="JJY107" s="156"/>
      <c r="JJZ107" s="156"/>
      <c r="JKA107" s="156"/>
      <c r="JKB107" s="156"/>
      <c r="JKC107" s="156"/>
      <c r="JKD107" s="156"/>
      <c r="JKE107" s="156"/>
      <c r="JKF107" s="156"/>
      <c r="JKG107" s="156"/>
      <c r="JKH107" s="156"/>
      <c r="JKI107" s="156"/>
      <c r="JKJ107" s="156"/>
      <c r="JKK107" s="156"/>
      <c r="JKL107" s="156"/>
      <c r="JKM107" s="156"/>
      <c r="JKN107" s="156"/>
      <c r="JKO107" s="156"/>
      <c r="JKP107" s="156"/>
      <c r="JKQ107" s="156"/>
      <c r="JKR107" s="156"/>
      <c r="JKS107" s="156"/>
      <c r="JKT107" s="156"/>
      <c r="JKU107" s="156"/>
      <c r="JKV107" s="156"/>
      <c r="JKW107" s="156"/>
      <c r="JKX107" s="156"/>
      <c r="JKY107" s="156"/>
      <c r="JKZ107" s="156"/>
      <c r="JLA107" s="156"/>
      <c r="JLB107" s="156"/>
      <c r="JLC107" s="156"/>
      <c r="JLD107" s="156"/>
      <c r="JLE107" s="156"/>
      <c r="JLF107" s="156"/>
      <c r="JLG107" s="156"/>
      <c r="JLH107" s="156"/>
      <c r="JLI107" s="156"/>
      <c r="JLJ107" s="156"/>
      <c r="JLK107" s="156"/>
      <c r="JLL107" s="156"/>
      <c r="JLM107" s="156"/>
      <c r="JLN107" s="156"/>
      <c r="JLO107" s="156"/>
      <c r="JLP107" s="156"/>
      <c r="JLQ107" s="156"/>
      <c r="JLR107" s="156"/>
      <c r="JLS107" s="156"/>
      <c r="JLT107" s="156"/>
      <c r="JLU107" s="156"/>
      <c r="JLV107" s="156"/>
      <c r="JLW107" s="156"/>
      <c r="JLX107" s="156"/>
      <c r="JLY107" s="156"/>
      <c r="JLZ107" s="156"/>
      <c r="JMA107" s="156"/>
      <c r="JMB107" s="156"/>
      <c r="JMC107" s="156"/>
      <c r="JMD107" s="156"/>
      <c r="JME107" s="156"/>
      <c r="JMF107" s="156"/>
      <c r="JMG107" s="156"/>
      <c r="JMH107" s="156"/>
      <c r="JMI107" s="156"/>
      <c r="JMJ107" s="156"/>
      <c r="JMK107" s="156"/>
      <c r="JML107" s="156"/>
      <c r="JMM107" s="156"/>
      <c r="JMN107" s="156"/>
      <c r="JMO107" s="156"/>
      <c r="JMP107" s="156"/>
      <c r="JMQ107" s="156"/>
      <c r="JMR107" s="156"/>
      <c r="JMS107" s="156"/>
      <c r="JMT107" s="156"/>
      <c r="JMU107" s="156"/>
      <c r="JMV107" s="156"/>
      <c r="JMW107" s="156"/>
      <c r="JMX107" s="156"/>
      <c r="JMY107" s="156"/>
      <c r="JMZ107" s="156"/>
      <c r="JNA107" s="156"/>
      <c r="JNB107" s="156"/>
      <c r="JNC107" s="156"/>
      <c r="JND107" s="156"/>
      <c r="JNE107" s="156"/>
      <c r="JNF107" s="156"/>
      <c r="JNG107" s="156"/>
      <c r="JNH107" s="156"/>
      <c r="JNI107" s="156"/>
      <c r="JNJ107" s="156"/>
      <c r="JNK107" s="156"/>
      <c r="JNL107" s="156"/>
      <c r="JNM107" s="156"/>
      <c r="JNN107" s="156"/>
      <c r="JNO107" s="156"/>
      <c r="JNP107" s="156"/>
      <c r="JNQ107" s="156"/>
      <c r="JNR107" s="156"/>
      <c r="JNS107" s="156"/>
      <c r="JNT107" s="156"/>
      <c r="JNU107" s="156"/>
      <c r="JNV107" s="156"/>
      <c r="JNW107" s="156"/>
      <c r="JNX107" s="156"/>
      <c r="JNY107" s="156"/>
      <c r="JNZ107" s="156"/>
      <c r="JOA107" s="156"/>
      <c r="JOB107" s="156"/>
      <c r="JOC107" s="156"/>
      <c r="JOD107" s="156"/>
      <c r="JOE107" s="156"/>
      <c r="JOF107" s="156"/>
      <c r="JOG107" s="156"/>
      <c r="JOH107" s="156"/>
      <c r="JOI107" s="156"/>
      <c r="JOJ107" s="156"/>
      <c r="JOK107" s="156"/>
      <c r="JOL107" s="156"/>
      <c r="JOM107" s="156"/>
      <c r="JON107" s="156"/>
      <c r="JOO107" s="156"/>
      <c r="JOP107" s="156"/>
      <c r="JOQ107" s="156"/>
      <c r="JOR107" s="156"/>
      <c r="JOS107" s="156"/>
      <c r="JOT107" s="156"/>
      <c r="JOU107" s="156"/>
      <c r="JOV107" s="156"/>
      <c r="JOW107" s="156"/>
      <c r="JOX107" s="156"/>
      <c r="JOY107" s="156"/>
      <c r="JOZ107" s="156"/>
      <c r="JPA107" s="156"/>
      <c r="JPB107" s="156"/>
      <c r="JPC107" s="156"/>
      <c r="JPD107" s="156"/>
      <c r="JPE107" s="156"/>
      <c r="JPF107" s="156"/>
      <c r="JPG107" s="156"/>
      <c r="JPH107" s="156"/>
      <c r="JPI107" s="156"/>
      <c r="JPJ107" s="156"/>
      <c r="JPK107" s="156"/>
      <c r="JPL107" s="156"/>
      <c r="JPM107" s="156"/>
      <c r="JPN107" s="156"/>
      <c r="JPO107" s="156"/>
      <c r="JPP107" s="156"/>
      <c r="JPQ107" s="156"/>
      <c r="JPR107" s="156"/>
      <c r="JPS107" s="156"/>
      <c r="JPT107" s="156"/>
      <c r="JPU107" s="156"/>
      <c r="JPV107" s="156"/>
      <c r="JPW107" s="156"/>
      <c r="JPX107" s="156"/>
      <c r="JPY107" s="156"/>
      <c r="JPZ107" s="156"/>
      <c r="JQA107" s="156"/>
      <c r="JQB107" s="156"/>
      <c r="JQC107" s="156"/>
      <c r="JQD107" s="156"/>
      <c r="JQE107" s="156"/>
      <c r="JQF107" s="156"/>
      <c r="JQG107" s="156"/>
      <c r="JQH107" s="156"/>
      <c r="JQI107" s="156"/>
      <c r="JQJ107" s="156"/>
      <c r="JQK107" s="156"/>
      <c r="JQL107" s="156"/>
      <c r="JQM107" s="156"/>
      <c r="JQN107" s="156"/>
      <c r="JQO107" s="156"/>
      <c r="JQP107" s="156"/>
      <c r="JQQ107" s="156"/>
      <c r="JQR107" s="156"/>
      <c r="JQS107" s="156"/>
      <c r="JQT107" s="156"/>
      <c r="JQU107" s="156"/>
      <c r="JQV107" s="156"/>
      <c r="JQW107" s="156"/>
      <c r="JQX107" s="156"/>
      <c r="JQY107" s="156"/>
      <c r="JQZ107" s="156"/>
      <c r="JRA107" s="156"/>
      <c r="JRB107" s="156"/>
      <c r="JRC107" s="156"/>
      <c r="JRD107" s="156"/>
      <c r="JRE107" s="156"/>
      <c r="JRF107" s="156"/>
      <c r="JRG107" s="156"/>
      <c r="JRH107" s="156"/>
      <c r="JRI107" s="156"/>
      <c r="JRJ107" s="156"/>
      <c r="JRK107" s="156"/>
      <c r="JRL107" s="156"/>
      <c r="JRM107" s="156"/>
      <c r="JRN107" s="156"/>
      <c r="JRO107" s="156"/>
      <c r="JRP107" s="156"/>
      <c r="JRQ107" s="156"/>
      <c r="JRR107" s="156"/>
      <c r="JRS107" s="156"/>
      <c r="JRT107" s="156"/>
      <c r="JRU107" s="156"/>
      <c r="JRV107" s="156"/>
      <c r="JRW107" s="156"/>
      <c r="JRX107" s="156"/>
      <c r="JRY107" s="156"/>
      <c r="JRZ107" s="156"/>
      <c r="JSA107" s="156"/>
      <c r="JSB107" s="156"/>
      <c r="JSC107" s="156"/>
      <c r="JSD107" s="156"/>
      <c r="JSE107" s="156"/>
      <c r="JSF107" s="156"/>
      <c r="JSG107" s="156"/>
      <c r="JSH107" s="156"/>
      <c r="JSI107" s="156"/>
      <c r="JSJ107" s="156"/>
      <c r="JSK107" s="156"/>
      <c r="JSL107" s="156"/>
      <c r="JSM107" s="156"/>
      <c r="JSN107" s="156"/>
      <c r="JSO107" s="156"/>
      <c r="JSP107" s="156"/>
      <c r="JSQ107" s="156"/>
      <c r="JSR107" s="156"/>
      <c r="JSS107" s="156"/>
      <c r="JST107" s="156"/>
      <c r="JSU107" s="156"/>
      <c r="JSV107" s="156"/>
      <c r="JSW107" s="156"/>
      <c r="JSX107" s="156"/>
      <c r="JSY107" s="156"/>
      <c r="JSZ107" s="156"/>
      <c r="JTA107" s="156"/>
      <c r="JTB107" s="156"/>
      <c r="JTC107" s="156"/>
      <c r="JTD107" s="156"/>
      <c r="JTE107" s="156"/>
      <c r="JTF107" s="156"/>
      <c r="JTG107" s="156"/>
      <c r="JTH107" s="156"/>
      <c r="JTI107" s="156"/>
      <c r="JTJ107" s="156"/>
      <c r="JTK107" s="156"/>
      <c r="JTL107" s="156"/>
      <c r="JTM107" s="156"/>
      <c r="JTN107" s="156"/>
      <c r="JTO107" s="156"/>
      <c r="JTP107" s="156"/>
      <c r="JTQ107" s="156"/>
      <c r="JTR107" s="156"/>
      <c r="JTS107" s="156"/>
      <c r="JTT107" s="156"/>
      <c r="JTU107" s="156"/>
      <c r="JTV107" s="156"/>
      <c r="JTW107" s="156"/>
      <c r="JTX107" s="156"/>
      <c r="JTY107" s="156"/>
      <c r="JTZ107" s="156"/>
      <c r="JUA107" s="156"/>
      <c r="JUB107" s="156"/>
      <c r="JUC107" s="156"/>
      <c r="JUD107" s="156"/>
      <c r="JUE107" s="156"/>
      <c r="JUF107" s="156"/>
      <c r="JUG107" s="156"/>
      <c r="JUH107" s="156"/>
      <c r="JUI107" s="156"/>
      <c r="JUJ107" s="156"/>
      <c r="JUK107" s="156"/>
      <c r="JUL107" s="156"/>
      <c r="JUM107" s="156"/>
      <c r="JUN107" s="156"/>
      <c r="JUO107" s="156"/>
      <c r="JUP107" s="156"/>
      <c r="JUQ107" s="156"/>
      <c r="JUR107" s="156"/>
      <c r="JUS107" s="156"/>
      <c r="JUT107" s="156"/>
      <c r="JUU107" s="156"/>
      <c r="JUV107" s="156"/>
      <c r="JUW107" s="156"/>
      <c r="JUX107" s="156"/>
      <c r="JUY107" s="156"/>
      <c r="JUZ107" s="156"/>
      <c r="JVA107" s="156"/>
      <c r="JVB107" s="156"/>
      <c r="JVC107" s="156"/>
      <c r="JVD107" s="156"/>
      <c r="JVE107" s="156"/>
      <c r="JVF107" s="156"/>
      <c r="JVG107" s="156"/>
      <c r="JVH107" s="156"/>
      <c r="JVI107" s="156"/>
      <c r="JVJ107" s="156"/>
      <c r="JVK107" s="156"/>
      <c r="JVL107" s="156"/>
      <c r="JVM107" s="156"/>
      <c r="JVN107" s="156"/>
      <c r="JVO107" s="156"/>
      <c r="JVP107" s="156"/>
      <c r="JVQ107" s="156"/>
      <c r="JVR107" s="156"/>
      <c r="JVS107" s="156"/>
      <c r="JVT107" s="156"/>
      <c r="JVU107" s="156"/>
      <c r="JVV107" s="156"/>
      <c r="JVW107" s="156"/>
      <c r="JVX107" s="156"/>
      <c r="JVY107" s="156"/>
      <c r="JVZ107" s="156"/>
      <c r="JWA107" s="156"/>
      <c r="JWB107" s="156"/>
      <c r="JWC107" s="156"/>
      <c r="JWD107" s="156"/>
      <c r="JWE107" s="156"/>
      <c r="JWF107" s="156"/>
      <c r="JWG107" s="156"/>
      <c r="JWH107" s="156"/>
      <c r="JWI107" s="156"/>
      <c r="JWJ107" s="156"/>
      <c r="JWK107" s="156"/>
      <c r="JWL107" s="156"/>
      <c r="JWM107" s="156"/>
      <c r="JWN107" s="156"/>
      <c r="JWO107" s="156"/>
      <c r="JWP107" s="156"/>
      <c r="JWQ107" s="156"/>
      <c r="JWR107" s="156"/>
      <c r="JWS107" s="156"/>
      <c r="JWT107" s="156"/>
      <c r="JWU107" s="156"/>
      <c r="JWV107" s="156"/>
      <c r="JWW107" s="156"/>
      <c r="JWX107" s="156"/>
      <c r="JWY107" s="156"/>
      <c r="JWZ107" s="156"/>
      <c r="JXA107" s="156"/>
      <c r="JXB107" s="156"/>
      <c r="JXC107" s="156"/>
      <c r="JXD107" s="156"/>
      <c r="JXE107" s="156"/>
      <c r="JXF107" s="156"/>
      <c r="JXG107" s="156"/>
      <c r="JXH107" s="156"/>
      <c r="JXI107" s="156"/>
      <c r="JXJ107" s="156"/>
      <c r="JXK107" s="156"/>
      <c r="JXL107" s="156"/>
      <c r="JXM107" s="156"/>
      <c r="JXN107" s="156"/>
      <c r="JXO107" s="156"/>
      <c r="JXP107" s="156"/>
      <c r="JXQ107" s="156"/>
      <c r="JXR107" s="156"/>
      <c r="JXS107" s="156"/>
      <c r="JXT107" s="156"/>
      <c r="JXU107" s="156"/>
      <c r="JXV107" s="156"/>
      <c r="JXW107" s="156"/>
      <c r="JXX107" s="156"/>
      <c r="JXY107" s="156"/>
      <c r="JXZ107" s="156"/>
      <c r="JYA107" s="156"/>
      <c r="JYB107" s="156"/>
      <c r="JYC107" s="156"/>
      <c r="JYD107" s="156"/>
      <c r="JYE107" s="156"/>
      <c r="JYF107" s="156"/>
      <c r="JYG107" s="156"/>
      <c r="JYH107" s="156"/>
      <c r="JYI107" s="156"/>
      <c r="JYJ107" s="156"/>
      <c r="JYK107" s="156"/>
      <c r="JYL107" s="156"/>
      <c r="JYM107" s="156"/>
      <c r="JYN107" s="156"/>
      <c r="JYO107" s="156"/>
      <c r="JYP107" s="156"/>
      <c r="JYQ107" s="156"/>
      <c r="JYR107" s="156"/>
      <c r="JYS107" s="156"/>
      <c r="JYT107" s="156"/>
      <c r="JYU107" s="156"/>
      <c r="JYV107" s="156"/>
      <c r="JYW107" s="156"/>
      <c r="JYX107" s="156"/>
      <c r="JYY107" s="156"/>
      <c r="JYZ107" s="156"/>
      <c r="JZA107" s="156"/>
      <c r="JZB107" s="156"/>
      <c r="JZC107" s="156"/>
      <c r="JZD107" s="156"/>
      <c r="JZE107" s="156"/>
      <c r="JZF107" s="156"/>
      <c r="JZG107" s="156"/>
      <c r="JZH107" s="156"/>
      <c r="JZI107" s="156"/>
      <c r="JZJ107" s="156"/>
      <c r="JZK107" s="156"/>
      <c r="JZL107" s="156"/>
      <c r="JZM107" s="156"/>
      <c r="JZN107" s="156"/>
      <c r="JZO107" s="156"/>
      <c r="JZP107" s="156"/>
      <c r="JZQ107" s="156"/>
      <c r="JZR107" s="156"/>
      <c r="JZS107" s="156"/>
      <c r="JZT107" s="156"/>
      <c r="JZU107" s="156"/>
      <c r="JZV107" s="156"/>
      <c r="JZW107" s="156"/>
      <c r="JZX107" s="156"/>
      <c r="JZY107" s="156"/>
      <c r="JZZ107" s="156"/>
      <c r="KAA107" s="156"/>
      <c r="KAB107" s="156"/>
      <c r="KAC107" s="156"/>
      <c r="KAD107" s="156"/>
      <c r="KAE107" s="156"/>
      <c r="KAF107" s="156"/>
      <c r="KAG107" s="156"/>
      <c r="KAH107" s="156"/>
      <c r="KAI107" s="156"/>
      <c r="KAJ107" s="156"/>
      <c r="KAK107" s="156"/>
      <c r="KAL107" s="156"/>
      <c r="KAM107" s="156"/>
      <c r="KAN107" s="156"/>
      <c r="KAO107" s="156"/>
      <c r="KAP107" s="156"/>
      <c r="KAQ107" s="156"/>
      <c r="KAR107" s="156"/>
      <c r="KAS107" s="156"/>
      <c r="KAT107" s="156"/>
      <c r="KAU107" s="156"/>
      <c r="KAV107" s="156"/>
      <c r="KAW107" s="156"/>
      <c r="KAX107" s="156"/>
      <c r="KAY107" s="156"/>
      <c r="KAZ107" s="156"/>
      <c r="KBA107" s="156"/>
      <c r="KBB107" s="156"/>
      <c r="KBC107" s="156"/>
      <c r="KBD107" s="156"/>
      <c r="KBE107" s="156"/>
      <c r="KBF107" s="156"/>
      <c r="KBG107" s="156"/>
      <c r="KBH107" s="156"/>
      <c r="KBI107" s="156"/>
      <c r="KBJ107" s="156"/>
      <c r="KBK107" s="156"/>
      <c r="KBL107" s="156"/>
      <c r="KBM107" s="156"/>
      <c r="KBN107" s="156"/>
      <c r="KBO107" s="156"/>
      <c r="KBP107" s="156"/>
      <c r="KBQ107" s="156"/>
      <c r="KBR107" s="156"/>
      <c r="KBS107" s="156"/>
      <c r="KBT107" s="156"/>
      <c r="KBU107" s="156"/>
      <c r="KBV107" s="156"/>
      <c r="KBW107" s="156"/>
      <c r="KBX107" s="156"/>
      <c r="KBY107" s="156"/>
      <c r="KBZ107" s="156"/>
      <c r="KCA107" s="156"/>
      <c r="KCB107" s="156"/>
      <c r="KCC107" s="156"/>
      <c r="KCD107" s="156"/>
      <c r="KCE107" s="156"/>
      <c r="KCF107" s="156"/>
      <c r="KCG107" s="156"/>
      <c r="KCH107" s="156"/>
      <c r="KCI107" s="156"/>
      <c r="KCJ107" s="156"/>
      <c r="KCK107" s="156"/>
      <c r="KCL107" s="156"/>
      <c r="KCM107" s="156"/>
      <c r="KCN107" s="156"/>
      <c r="KCO107" s="156"/>
      <c r="KCP107" s="156"/>
      <c r="KCQ107" s="156"/>
      <c r="KCR107" s="156"/>
      <c r="KCS107" s="156"/>
      <c r="KCT107" s="156"/>
      <c r="KCU107" s="156"/>
      <c r="KCV107" s="156"/>
      <c r="KCW107" s="156"/>
      <c r="KCX107" s="156"/>
      <c r="KCY107" s="156"/>
      <c r="KCZ107" s="156"/>
      <c r="KDA107" s="156"/>
      <c r="KDB107" s="156"/>
      <c r="KDC107" s="156"/>
      <c r="KDD107" s="156"/>
      <c r="KDE107" s="156"/>
      <c r="KDF107" s="156"/>
      <c r="KDG107" s="156"/>
      <c r="KDH107" s="156"/>
      <c r="KDI107" s="156"/>
      <c r="KDJ107" s="156"/>
      <c r="KDK107" s="156"/>
      <c r="KDL107" s="156"/>
      <c r="KDM107" s="156"/>
      <c r="KDN107" s="156"/>
      <c r="KDO107" s="156"/>
      <c r="KDP107" s="156"/>
      <c r="KDQ107" s="156"/>
      <c r="KDR107" s="156"/>
      <c r="KDS107" s="156"/>
      <c r="KDT107" s="156"/>
      <c r="KDU107" s="156"/>
      <c r="KDV107" s="156"/>
      <c r="KDW107" s="156"/>
      <c r="KDX107" s="156"/>
      <c r="KDY107" s="156"/>
      <c r="KDZ107" s="156"/>
      <c r="KEA107" s="156"/>
      <c r="KEB107" s="156"/>
      <c r="KEC107" s="156"/>
      <c r="KED107" s="156"/>
      <c r="KEE107" s="156"/>
      <c r="KEF107" s="156"/>
      <c r="KEG107" s="156"/>
      <c r="KEH107" s="156"/>
      <c r="KEI107" s="156"/>
      <c r="KEJ107" s="156"/>
      <c r="KEK107" s="156"/>
      <c r="KEL107" s="156"/>
      <c r="KEM107" s="156"/>
      <c r="KEN107" s="156"/>
      <c r="KEO107" s="156"/>
      <c r="KEP107" s="156"/>
      <c r="KEQ107" s="156"/>
      <c r="KER107" s="156"/>
      <c r="KES107" s="156"/>
      <c r="KET107" s="156"/>
      <c r="KEU107" s="156"/>
      <c r="KEV107" s="156"/>
      <c r="KEW107" s="156"/>
      <c r="KEX107" s="156"/>
      <c r="KEY107" s="156"/>
      <c r="KEZ107" s="156"/>
      <c r="KFA107" s="156"/>
      <c r="KFB107" s="156"/>
      <c r="KFC107" s="156"/>
      <c r="KFD107" s="156"/>
      <c r="KFE107" s="156"/>
      <c r="KFF107" s="156"/>
      <c r="KFG107" s="156"/>
      <c r="KFH107" s="156"/>
      <c r="KFI107" s="156"/>
      <c r="KFJ107" s="156"/>
      <c r="KFK107" s="156"/>
      <c r="KFL107" s="156"/>
      <c r="KFM107" s="156"/>
      <c r="KFN107" s="156"/>
      <c r="KFO107" s="156"/>
      <c r="KFP107" s="156"/>
      <c r="KFQ107" s="156"/>
      <c r="KFR107" s="156"/>
      <c r="KFS107" s="156"/>
      <c r="KFT107" s="156"/>
      <c r="KFU107" s="156"/>
      <c r="KFV107" s="156"/>
      <c r="KFW107" s="156"/>
      <c r="KFX107" s="156"/>
      <c r="KFY107" s="156"/>
      <c r="KFZ107" s="156"/>
      <c r="KGA107" s="156"/>
      <c r="KGB107" s="156"/>
      <c r="KGC107" s="156"/>
      <c r="KGD107" s="156"/>
      <c r="KGE107" s="156"/>
      <c r="KGF107" s="156"/>
      <c r="KGG107" s="156"/>
      <c r="KGH107" s="156"/>
      <c r="KGI107" s="156"/>
      <c r="KGJ107" s="156"/>
      <c r="KGK107" s="156"/>
      <c r="KGL107" s="156"/>
      <c r="KGM107" s="156"/>
      <c r="KGN107" s="156"/>
      <c r="KGO107" s="156"/>
      <c r="KGP107" s="156"/>
      <c r="KGQ107" s="156"/>
      <c r="KGR107" s="156"/>
      <c r="KGS107" s="156"/>
      <c r="KGT107" s="156"/>
      <c r="KGU107" s="156"/>
      <c r="KGV107" s="156"/>
      <c r="KGW107" s="156"/>
      <c r="KGX107" s="156"/>
      <c r="KGY107" s="156"/>
      <c r="KGZ107" s="156"/>
      <c r="KHA107" s="156"/>
      <c r="KHB107" s="156"/>
      <c r="KHC107" s="156"/>
      <c r="KHD107" s="156"/>
      <c r="KHE107" s="156"/>
      <c r="KHF107" s="156"/>
      <c r="KHG107" s="156"/>
      <c r="KHH107" s="156"/>
      <c r="KHI107" s="156"/>
      <c r="KHJ107" s="156"/>
      <c r="KHK107" s="156"/>
      <c r="KHL107" s="156"/>
      <c r="KHM107" s="156"/>
      <c r="KHN107" s="156"/>
      <c r="KHO107" s="156"/>
      <c r="KHP107" s="156"/>
      <c r="KHQ107" s="156"/>
      <c r="KHR107" s="156"/>
      <c r="KHS107" s="156"/>
      <c r="KHT107" s="156"/>
      <c r="KHU107" s="156"/>
      <c r="KHV107" s="156"/>
      <c r="KHW107" s="156"/>
      <c r="KHX107" s="156"/>
      <c r="KHY107" s="156"/>
      <c r="KHZ107" s="156"/>
      <c r="KIA107" s="156"/>
      <c r="KIB107" s="156"/>
      <c r="KIC107" s="156"/>
      <c r="KID107" s="156"/>
      <c r="KIE107" s="156"/>
      <c r="KIF107" s="156"/>
      <c r="KIG107" s="156"/>
      <c r="KIH107" s="156"/>
      <c r="KII107" s="156"/>
      <c r="KIJ107" s="156"/>
      <c r="KIK107" s="156"/>
      <c r="KIL107" s="156"/>
      <c r="KIM107" s="156"/>
      <c r="KIN107" s="156"/>
      <c r="KIO107" s="156"/>
      <c r="KIP107" s="156"/>
      <c r="KIQ107" s="156"/>
      <c r="KIR107" s="156"/>
      <c r="KIS107" s="156"/>
      <c r="KIT107" s="156"/>
      <c r="KIU107" s="156"/>
      <c r="KIV107" s="156"/>
      <c r="KIW107" s="156"/>
      <c r="KIX107" s="156"/>
      <c r="KIY107" s="156"/>
      <c r="KIZ107" s="156"/>
      <c r="KJA107" s="156"/>
      <c r="KJB107" s="156"/>
      <c r="KJC107" s="156"/>
      <c r="KJD107" s="156"/>
      <c r="KJE107" s="156"/>
      <c r="KJF107" s="156"/>
      <c r="KJG107" s="156"/>
      <c r="KJH107" s="156"/>
      <c r="KJI107" s="156"/>
      <c r="KJJ107" s="156"/>
      <c r="KJK107" s="156"/>
      <c r="KJL107" s="156"/>
      <c r="KJM107" s="156"/>
      <c r="KJN107" s="156"/>
      <c r="KJO107" s="156"/>
      <c r="KJP107" s="156"/>
      <c r="KJQ107" s="156"/>
      <c r="KJR107" s="156"/>
      <c r="KJS107" s="156"/>
      <c r="KJT107" s="156"/>
      <c r="KJU107" s="156"/>
      <c r="KJV107" s="156"/>
      <c r="KJW107" s="156"/>
      <c r="KJX107" s="156"/>
      <c r="KJY107" s="156"/>
      <c r="KJZ107" s="156"/>
      <c r="KKA107" s="156"/>
      <c r="KKB107" s="156"/>
      <c r="KKC107" s="156"/>
      <c r="KKD107" s="156"/>
      <c r="KKE107" s="156"/>
      <c r="KKF107" s="156"/>
      <c r="KKG107" s="156"/>
      <c r="KKH107" s="156"/>
      <c r="KKI107" s="156"/>
      <c r="KKJ107" s="156"/>
      <c r="KKK107" s="156"/>
      <c r="KKL107" s="156"/>
      <c r="KKM107" s="156"/>
      <c r="KKN107" s="156"/>
      <c r="KKO107" s="156"/>
      <c r="KKP107" s="156"/>
      <c r="KKQ107" s="156"/>
      <c r="KKR107" s="156"/>
      <c r="KKS107" s="156"/>
      <c r="KKT107" s="156"/>
      <c r="KKU107" s="156"/>
      <c r="KKV107" s="156"/>
      <c r="KKW107" s="156"/>
      <c r="KKX107" s="156"/>
      <c r="KKY107" s="156"/>
      <c r="KKZ107" s="156"/>
      <c r="KLA107" s="156"/>
      <c r="KLB107" s="156"/>
      <c r="KLC107" s="156"/>
      <c r="KLD107" s="156"/>
      <c r="KLE107" s="156"/>
      <c r="KLF107" s="156"/>
      <c r="KLG107" s="156"/>
      <c r="KLH107" s="156"/>
      <c r="KLI107" s="156"/>
      <c r="KLJ107" s="156"/>
      <c r="KLK107" s="156"/>
      <c r="KLL107" s="156"/>
      <c r="KLM107" s="156"/>
      <c r="KLN107" s="156"/>
      <c r="KLO107" s="156"/>
      <c r="KLP107" s="156"/>
      <c r="KLQ107" s="156"/>
      <c r="KLR107" s="156"/>
      <c r="KLS107" s="156"/>
      <c r="KLT107" s="156"/>
      <c r="KLU107" s="156"/>
      <c r="KLV107" s="156"/>
      <c r="KLW107" s="156"/>
      <c r="KLX107" s="156"/>
      <c r="KLY107" s="156"/>
      <c r="KLZ107" s="156"/>
      <c r="KMA107" s="156"/>
      <c r="KMB107" s="156"/>
      <c r="KMC107" s="156"/>
      <c r="KMD107" s="156"/>
      <c r="KME107" s="156"/>
      <c r="KMF107" s="156"/>
      <c r="KMG107" s="156"/>
      <c r="KMH107" s="156"/>
      <c r="KMI107" s="156"/>
      <c r="KMJ107" s="156"/>
      <c r="KMK107" s="156"/>
      <c r="KML107" s="156"/>
      <c r="KMM107" s="156"/>
      <c r="KMN107" s="156"/>
      <c r="KMO107" s="156"/>
      <c r="KMP107" s="156"/>
      <c r="KMQ107" s="156"/>
      <c r="KMR107" s="156"/>
      <c r="KMS107" s="156"/>
      <c r="KMT107" s="156"/>
      <c r="KMU107" s="156"/>
      <c r="KMV107" s="156"/>
      <c r="KMW107" s="156"/>
      <c r="KMX107" s="156"/>
      <c r="KMY107" s="156"/>
      <c r="KMZ107" s="156"/>
      <c r="KNA107" s="156"/>
      <c r="KNB107" s="156"/>
      <c r="KNC107" s="156"/>
      <c r="KND107" s="156"/>
      <c r="KNE107" s="156"/>
      <c r="KNF107" s="156"/>
      <c r="KNG107" s="156"/>
      <c r="KNH107" s="156"/>
      <c r="KNI107" s="156"/>
      <c r="KNJ107" s="156"/>
      <c r="KNK107" s="156"/>
      <c r="KNL107" s="156"/>
      <c r="KNM107" s="156"/>
      <c r="KNN107" s="156"/>
      <c r="KNO107" s="156"/>
      <c r="KNP107" s="156"/>
      <c r="KNQ107" s="156"/>
      <c r="KNR107" s="156"/>
      <c r="KNS107" s="156"/>
      <c r="KNT107" s="156"/>
      <c r="KNU107" s="156"/>
      <c r="KNV107" s="156"/>
      <c r="KNW107" s="156"/>
      <c r="KNX107" s="156"/>
      <c r="KNY107" s="156"/>
      <c r="KNZ107" s="156"/>
      <c r="KOA107" s="156"/>
      <c r="KOB107" s="156"/>
      <c r="KOC107" s="156"/>
      <c r="KOD107" s="156"/>
      <c r="KOE107" s="156"/>
      <c r="KOF107" s="156"/>
      <c r="KOG107" s="156"/>
      <c r="KOH107" s="156"/>
      <c r="KOI107" s="156"/>
      <c r="KOJ107" s="156"/>
      <c r="KOK107" s="156"/>
      <c r="KOL107" s="156"/>
      <c r="KOM107" s="156"/>
      <c r="KON107" s="156"/>
      <c r="KOO107" s="156"/>
      <c r="KOP107" s="156"/>
      <c r="KOQ107" s="156"/>
      <c r="KOR107" s="156"/>
      <c r="KOS107" s="156"/>
      <c r="KOT107" s="156"/>
      <c r="KOU107" s="156"/>
      <c r="KOV107" s="156"/>
      <c r="KOW107" s="156"/>
      <c r="KOX107" s="156"/>
      <c r="KOY107" s="156"/>
      <c r="KOZ107" s="156"/>
      <c r="KPA107" s="156"/>
      <c r="KPB107" s="156"/>
      <c r="KPC107" s="156"/>
      <c r="KPD107" s="156"/>
      <c r="KPE107" s="156"/>
      <c r="KPF107" s="156"/>
      <c r="KPG107" s="156"/>
      <c r="KPH107" s="156"/>
      <c r="KPI107" s="156"/>
      <c r="KPJ107" s="156"/>
      <c r="KPK107" s="156"/>
      <c r="KPL107" s="156"/>
      <c r="KPM107" s="156"/>
      <c r="KPN107" s="156"/>
      <c r="KPO107" s="156"/>
      <c r="KPP107" s="156"/>
      <c r="KPQ107" s="156"/>
      <c r="KPR107" s="156"/>
      <c r="KPS107" s="156"/>
      <c r="KPT107" s="156"/>
      <c r="KPU107" s="156"/>
      <c r="KPV107" s="156"/>
      <c r="KPW107" s="156"/>
      <c r="KPX107" s="156"/>
      <c r="KPY107" s="156"/>
      <c r="KPZ107" s="156"/>
      <c r="KQA107" s="156"/>
      <c r="KQB107" s="156"/>
      <c r="KQC107" s="156"/>
      <c r="KQD107" s="156"/>
      <c r="KQE107" s="156"/>
      <c r="KQF107" s="156"/>
      <c r="KQG107" s="156"/>
      <c r="KQH107" s="156"/>
      <c r="KQI107" s="156"/>
      <c r="KQJ107" s="156"/>
      <c r="KQK107" s="156"/>
      <c r="KQL107" s="156"/>
      <c r="KQM107" s="156"/>
      <c r="KQN107" s="156"/>
      <c r="KQO107" s="156"/>
      <c r="KQP107" s="156"/>
      <c r="KQQ107" s="156"/>
      <c r="KQR107" s="156"/>
      <c r="KQS107" s="156"/>
      <c r="KQT107" s="156"/>
      <c r="KQU107" s="156"/>
      <c r="KQV107" s="156"/>
      <c r="KQW107" s="156"/>
      <c r="KQX107" s="156"/>
      <c r="KQY107" s="156"/>
      <c r="KQZ107" s="156"/>
      <c r="KRA107" s="156"/>
      <c r="KRB107" s="156"/>
      <c r="KRC107" s="156"/>
      <c r="KRD107" s="156"/>
      <c r="KRE107" s="156"/>
      <c r="KRF107" s="156"/>
      <c r="KRG107" s="156"/>
      <c r="KRH107" s="156"/>
      <c r="KRI107" s="156"/>
      <c r="KRJ107" s="156"/>
      <c r="KRK107" s="156"/>
      <c r="KRL107" s="156"/>
      <c r="KRM107" s="156"/>
      <c r="KRN107" s="156"/>
      <c r="KRO107" s="156"/>
      <c r="KRP107" s="156"/>
      <c r="KRQ107" s="156"/>
      <c r="KRR107" s="156"/>
      <c r="KRS107" s="156"/>
      <c r="KRT107" s="156"/>
      <c r="KRU107" s="156"/>
      <c r="KRV107" s="156"/>
      <c r="KRW107" s="156"/>
      <c r="KRX107" s="156"/>
      <c r="KRY107" s="156"/>
      <c r="KRZ107" s="156"/>
      <c r="KSA107" s="156"/>
      <c r="KSB107" s="156"/>
      <c r="KSC107" s="156"/>
      <c r="KSD107" s="156"/>
      <c r="KSE107" s="156"/>
      <c r="KSF107" s="156"/>
      <c r="KSG107" s="156"/>
      <c r="KSH107" s="156"/>
      <c r="KSI107" s="156"/>
      <c r="KSJ107" s="156"/>
      <c r="KSK107" s="156"/>
      <c r="KSL107" s="156"/>
      <c r="KSM107" s="156"/>
      <c r="KSN107" s="156"/>
      <c r="KSO107" s="156"/>
      <c r="KSP107" s="156"/>
      <c r="KSQ107" s="156"/>
      <c r="KSR107" s="156"/>
      <c r="KSS107" s="156"/>
      <c r="KST107" s="156"/>
      <c r="KSU107" s="156"/>
      <c r="KSV107" s="156"/>
      <c r="KSW107" s="156"/>
      <c r="KSX107" s="156"/>
      <c r="KSY107" s="156"/>
      <c r="KSZ107" s="156"/>
      <c r="KTA107" s="156"/>
      <c r="KTB107" s="156"/>
      <c r="KTC107" s="156"/>
      <c r="KTD107" s="156"/>
      <c r="KTE107" s="156"/>
      <c r="KTF107" s="156"/>
      <c r="KTG107" s="156"/>
      <c r="KTH107" s="156"/>
      <c r="KTI107" s="156"/>
      <c r="KTJ107" s="156"/>
      <c r="KTK107" s="156"/>
      <c r="KTL107" s="156"/>
      <c r="KTM107" s="156"/>
      <c r="KTN107" s="156"/>
      <c r="KTO107" s="156"/>
      <c r="KTP107" s="156"/>
      <c r="KTQ107" s="156"/>
      <c r="KTR107" s="156"/>
      <c r="KTS107" s="156"/>
      <c r="KTT107" s="156"/>
      <c r="KTU107" s="156"/>
      <c r="KTV107" s="156"/>
      <c r="KTW107" s="156"/>
      <c r="KTX107" s="156"/>
      <c r="KTY107" s="156"/>
      <c r="KTZ107" s="156"/>
      <c r="KUA107" s="156"/>
      <c r="KUB107" s="156"/>
      <c r="KUC107" s="156"/>
      <c r="KUD107" s="156"/>
      <c r="KUE107" s="156"/>
      <c r="KUF107" s="156"/>
      <c r="KUG107" s="156"/>
      <c r="KUH107" s="156"/>
      <c r="KUI107" s="156"/>
      <c r="KUJ107" s="156"/>
      <c r="KUK107" s="156"/>
      <c r="KUL107" s="156"/>
      <c r="KUM107" s="156"/>
      <c r="KUN107" s="156"/>
      <c r="KUO107" s="156"/>
      <c r="KUP107" s="156"/>
      <c r="KUQ107" s="156"/>
      <c r="KUR107" s="156"/>
      <c r="KUS107" s="156"/>
      <c r="KUT107" s="156"/>
      <c r="KUU107" s="156"/>
      <c r="KUV107" s="156"/>
      <c r="KUW107" s="156"/>
      <c r="KUX107" s="156"/>
      <c r="KUY107" s="156"/>
      <c r="KUZ107" s="156"/>
      <c r="KVA107" s="156"/>
      <c r="KVB107" s="156"/>
      <c r="KVC107" s="156"/>
      <c r="KVD107" s="156"/>
      <c r="KVE107" s="156"/>
      <c r="KVF107" s="156"/>
      <c r="KVG107" s="156"/>
      <c r="KVH107" s="156"/>
      <c r="KVI107" s="156"/>
      <c r="KVJ107" s="156"/>
      <c r="KVK107" s="156"/>
      <c r="KVL107" s="156"/>
      <c r="KVM107" s="156"/>
      <c r="KVN107" s="156"/>
      <c r="KVO107" s="156"/>
      <c r="KVP107" s="156"/>
      <c r="KVQ107" s="156"/>
      <c r="KVR107" s="156"/>
      <c r="KVS107" s="156"/>
      <c r="KVT107" s="156"/>
      <c r="KVU107" s="156"/>
      <c r="KVV107" s="156"/>
      <c r="KVW107" s="156"/>
      <c r="KVX107" s="156"/>
      <c r="KVY107" s="156"/>
      <c r="KVZ107" s="156"/>
      <c r="KWA107" s="156"/>
      <c r="KWB107" s="156"/>
      <c r="KWC107" s="156"/>
      <c r="KWD107" s="156"/>
      <c r="KWE107" s="156"/>
      <c r="KWF107" s="156"/>
      <c r="KWG107" s="156"/>
      <c r="KWH107" s="156"/>
      <c r="KWI107" s="156"/>
      <c r="KWJ107" s="156"/>
      <c r="KWK107" s="156"/>
      <c r="KWL107" s="156"/>
      <c r="KWM107" s="156"/>
      <c r="KWN107" s="156"/>
      <c r="KWO107" s="156"/>
      <c r="KWP107" s="156"/>
      <c r="KWQ107" s="156"/>
      <c r="KWR107" s="156"/>
      <c r="KWS107" s="156"/>
      <c r="KWT107" s="156"/>
      <c r="KWU107" s="156"/>
      <c r="KWV107" s="156"/>
      <c r="KWW107" s="156"/>
      <c r="KWX107" s="156"/>
      <c r="KWY107" s="156"/>
      <c r="KWZ107" s="156"/>
      <c r="KXA107" s="156"/>
      <c r="KXB107" s="156"/>
      <c r="KXC107" s="156"/>
      <c r="KXD107" s="156"/>
      <c r="KXE107" s="156"/>
      <c r="KXF107" s="156"/>
      <c r="KXG107" s="156"/>
      <c r="KXH107" s="156"/>
      <c r="KXI107" s="156"/>
      <c r="KXJ107" s="156"/>
      <c r="KXK107" s="156"/>
      <c r="KXL107" s="156"/>
      <c r="KXM107" s="156"/>
      <c r="KXN107" s="156"/>
      <c r="KXO107" s="156"/>
      <c r="KXP107" s="156"/>
      <c r="KXQ107" s="156"/>
      <c r="KXR107" s="156"/>
      <c r="KXS107" s="156"/>
      <c r="KXT107" s="156"/>
      <c r="KXU107" s="156"/>
      <c r="KXV107" s="156"/>
      <c r="KXW107" s="156"/>
      <c r="KXX107" s="156"/>
      <c r="KXY107" s="156"/>
      <c r="KXZ107" s="156"/>
      <c r="KYA107" s="156"/>
      <c r="KYB107" s="156"/>
      <c r="KYC107" s="156"/>
      <c r="KYD107" s="156"/>
      <c r="KYE107" s="156"/>
      <c r="KYF107" s="156"/>
      <c r="KYG107" s="156"/>
      <c r="KYH107" s="156"/>
      <c r="KYI107" s="156"/>
      <c r="KYJ107" s="156"/>
      <c r="KYK107" s="156"/>
      <c r="KYL107" s="156"/>
      <c r="KYM107" s="156"/>
      <c r="KYN107" s="156"/>
      <c r="KYO107" s="156"/>
      <c r="KYP107" s="156"/>
      <c r="KYQ107" s="156"/>
      <c r="KYR107" s="156"/>
      <c r="KYS107" s="156"/>
      <c r="KYT107" s="156"/>
      <c r="KYU107" s="156"/>
      <c r="KYV107" s="156"/>
      <c r="KYW107" s="156"/>
      <c r="KYX107" s="156"/>
      <c r="KYY107" s="156"/>
      <c r="KYZ107" s="156"/>
      <c r="KZA107" s="156"/>
      <c r="KZB107" s="156"/>
      <c r="KZC107" s="156"/>
      <c r="KZD107" s="156"/>
      <c r="KZE107" s="156"/>
      <c r="KZF107" s="156"/>
      <c r="KZG107" s="156"/>
      <c r="KZH107" s="156"/>
      <c r="KZI107" s="156"/>
      <c r="KZJ107" s="156"/>
      <c r="KZK107" s="156"/>
      <c r="KZL107" s="156"/>
      <c r="KZM107" s="156"/>
      <c r="KZN107" s="156"/>
      <c r="KZO107" s="156"/>
      <c r="KZP107" s="156"/>
      <c r="KZQ107" s="156"/>
      <c r="KZR107" s="156"/>
      <c r="KZS107" s="156"/>
      <c r="KZT107" s="156"/>
      <c r="KZU107" s="156"/>
      <c r="KZV107" s="156"/>
      <c r="KZW107" s="156"/>
      <c r="KZX107" s="156"/>
      <c r="KZY107" s="156"/>
      <c r="KZZ107" s="156"/>
      <c r="LAA107" s="156"/>
      <c r="LAB107" s="156"/>
      <c r="LAC107" s="156"/>
      <c r="LAD107" s="156"/>
      <c r="LAE107" s="156"/>
      <c r="LAF107" s="156"/>
      <c r="LAG107" s="156"/>
      <c r="LAH107" s="156"/>
      <c r="LAI107" s="156"/>
      <c r="LAJ107" s="156"/>
      <c r="LAK107" s="156"/>
      <c r="LAL107" s="156"/>
      <c r="LAM107" s="156"/>
      <c r="LAN107" s="156"/>
      <c r="LAO107" s="156"/>
      <c r="LAP107" s="156"/>
      <c r="LAQ107" s="156"/>
      <c r="LAR107" s="156"/>
      <c r="LAS107" s="156"/>
      <c r="LAT107" s="156"/>
      <c r="LAU107" s="156"/>
      <c r="LAV107" s="156"/>
      <c r="LAW107" s="156"/>
      <c r="LAX107" s="156"/>
      <c r="LAY107" s="156"/>
      <c r="LAZ107" s="156"/>
      <c r="LBA107" s="156"/>
      <c r="LBB107" s="156"/>
      <c r="LBC107" s="156"/>
      <c r="LBD107" s="156"/>
      <c r="LBE107" s="156"/>
      <c r="LBF107" s="156"/>
      <c r="LBG107" s="156"/>
      <c r="LBH107" s="156"/>
      <c r="LBI107" s="156"/>
      <c r="LBJ107" s="156"/>
      <c r="LBK107" s="156"/>
      <c r="LBL107" s="156"/>
      <c r="LBM107" s="156"/>
      <c r="LBN107" s="156"/>
      <c r="LBO107" s="156"/>
      <c r="LBP107" s="156"/>
      <c r="LBQ107" s="156"/>
      <c r="LBR107" s="156"/>
      <c r="LBS107" s="156"/>
      <c r="LBT107" s="156"/>
      <c r="LBU107" s="156"/>
      <c r="LBV107" s="156"/>
      <c r="LBW107" s="156"/>
      <c r="LBX107" s="156"/>
      <c r="LBY107" s="156"/>
      <c r="LBZ107" s="156"/>
      <c r="LCA107" s="156"/>
      <c r="LCB107" s="156"/>
      <c r="LCC107" s="156"/>
      <c r="LCD107" s="156"/>
      <c r="LCE107" s="156"/>
      <c r="LCF107" s="156"/>
      <c r="LCG107" s="156"/>
      <c r="LCH107" s="156"/>
      <c r="LCI107" s="156"/>
      <c r="LCJ107" s="156"/>
      <c r="LCK107" s="156"/>
      <c r="LCL107" s="156"/>
      <c r="LCM107" s="156"/>
      <c r="LCN107" s="156"/>
      <c r="LCO107" s="156"/>
      <c r="LCP107" s="156"/>
      <c r="LCQ107" s="156"/>
      <c r="LCR107" s="156"/>
      <c r="LCS107" s="156"/>
      <c r="LCT107" s="156"/>
      <c r="LCU107" s="156"/>
      <c r="LCV107" s="156"/>
      <c r="LCW107" s="156"/>
      <c r="LCX107" s="156"/>
      <c r="LCY107" s="156"/>
      <c r="LCZ107" s="156"/>
      <c r="LDA107" s="156"/>
      <c r="LDB107" s="156"/>
      <c r="LDC107" s="156"/>
      <c r="LDD107" s="156"/>
      <c r="LDE107" s="156"/>
      <c r="LDF107" s="156"/>
      <c r="LDG107" s="156"/>
      <c r="LDH107" s="156"/>
      <c r="LDI107" s="156"/>
      <c r="LDJ107" s="156"/>
      <c r="LDK107" s="156"/>
      <c r="LDL107" s="156"/>
      <c r="LDM107" s="156"/>
      <c r="LDN107" s="156"/>
      <c r="LDO107" s="156"/>
      <c r="LDP107" s="156"/>
      <c r="LDQ107" s="156"/>
      <c r="LDR107" s="156"/>
      <c r="LDS107" s="156"/>
      <c r="LDT107" s="156"/>
      <c r="LDU107" s="156"/>
      <c r="LDV107" s="156"/>
      <c r="LDW107" s="156"/>
      <c r="LDX107" s="156"/>
      <c r="LDY107" s="156"/>
      <c r="LDZ107" s="156"/>
      <c r="LEA107" s="156"/>
      <c r="LEB107" s="156"/>
      <c r="LEC107" s="156"/>
      <c r="LED107" s="156"/>
      <c r="LEE107" s="156"/>
      <c r="LEF107" s="156"/>
      <c r="LEG107" s="156"/>
      <c r="LEH107" s="156"/>
      <c r="LEI107" s="156"/>
      <c r="LEJ107" s="156"/>
      <c r="LEK107" s="156"/>
      <c r="LEL107" s="156"/>
      <c r="LEM107" s="156"/>
      <c r="LEN107" s="156"/>
      <c r="LEO107" s="156"/>
      <c r="LEP107" s="156"/>
      <c r="LEQ107" s="156"/>
      <c r="LER107" s="156"/>
      <c r="LES107" s="156"/>
      <c r="LET107" s="156"/>
      <c r="LEU107" s="156"/>
      <c r="LEV107" s="156"/>
      <c r="LEW107" s="156"/>
      <c r="LEX107" s="156"/>
      <c r="LEY107" s="156"/>
      <c r="LEZ107" s="156"/>
      <c r="LFA107" s="156"/>
      <c r="LFB107" s="156"/>
      <c r="LFC107" s="156"/>
      <c r="LFD107" s="156"/>
      <c r="LFE107" s="156"/>
      <c r="LFF107" s="156"/>
      <c r="LFG107" s="156"/>
      <c r="LFH107" s="156"/>
      <c r="LFI107" s="156"/>
      <c r="LFJ107" s="156"/>
      <c r="LFK107" s="156"/>
      <c r="LFL107" s="156"/>
      <c r="LFM107" s="156"/>
      <c r="LFN107" s="156"/>
      <c r="LFO107" s="156"/>
      <c r="LFP107" s="156"/>
      <c r="LFQ107" s="156"/>
      <c r="LFR107" s="156"/>
      <c r="LFS107" s="156"/>
      <c r="LFT107" s="156"/>
      <c r="LFU107" s="156"/>
      <c r="LFV107" s="156"/>
      <c r="LFW107" s="156"/>
      <c r="LFX107" s="156"/>
      <c r="LFY107" s="156"/>
      <c r="LFZ107" s="156"/>
      <c r="LGA107" s="156"/>
      <c r="LGB107" s="156"/>
      <c r="LGC107" s="156"/>
      <c r="LGD107" s="156"/>
      <c r="LGE107" s="156"/>
      <c r="LGF107" s="156"/>
      <c r="LGG107" s="156"/>
      <c r="LGH107" s="156"/>
      <c r="LGI107" s="156"/>
      <c r="LGJ107" s="156"/>
      <c r="LGK107" s="156"/>
      <c r="LGL107" s="156"/>
      <c r="LGM107" s="156"/>
      <c r="LGN107" s="156"/>
      <c r="LGO107" s="156"/>
      <c r="LGP107" s="156"/>
      <c r="LGQ107" s="156"/>
      <c r="LGR107" s="156"/>
      <c r="LGS107" s="156"/>
      <c r="LGT107" s="156"/>
      <c r="LGU107" s="156"/>
      <c r="LGV107" s="156"/>
      <c r="LGW107" s="156"/>
      <c r="LGX107" s="156"/>
      <c r="LGY107" s="156"/>
      <c r="LGZ107" s="156"/>
      <c r="LHA107" s="156"/>
      <c r="LHB107" s="156"/>
      <c r="LHC107" s="156"/>
      <c r="LHD107" s="156"/>
      <c r="LHE107" s="156"/>
      <c r="LHF107" s="156"/>
      <c r="LHG107" s="156"/>
      <c r="LHH107" s="156"/>
      <c r="LHI107" s="156"/>
      <c r="LHJ107" s="156"/>
      <c r="LHK107" s="156"/>
      <c r="LHL107" s="156"/>
      <c r="LHM107" s="156"/>
      <c r="LHN107" s="156"/>
      <c r="LHO107" s="156"/>
      <c r="LHP107" s="156"/>
      <c r="LHQ107" s="156"/>
      <c r="LHR107" s="156"/>
      <c r="LHS107" s="156"/>
      <c r="LHT107" s="156"/>
      <c r="LHU107" s="156"/>
      <c r="LHV107" s="156"/>
      <c r="LHW107" s="156"/>
      <c r="LHX107" s="156"/>
      <c r="LHY107" s="156"/>
      <c r="LHZ107" s="156"/>
      <c r="LIA107" s="156"/>
      <c r="LIB107" s="156"/>
      <c r="LIC107" s="156"/>
      <c r="LID107" s="156"/>
      <c r="LIE107" s="156"/>
      <c r="LIF107" s="156"/>
      <c r="LIG107" s="156"/>
      <c r="LIH107" s="156"/>
      <c r="LII107" s="156"/>
      <c r="LIJ107" s="156"/>
      <c r="LIK107" s="156"/>
      <c r="LIL107" s="156"/>
      <c r="LIM107" s="156"/>
      <c r="LIN107" s="156"/>
      <c r="LIO107" s="156"/>
      <c r="LIP107" s="156"/>
      <c r="LIQ107" s="156"/>
      <c r="LIR107" s="156"/>
      <c r="LIS107" s="156"/>
      <c r="LIT107" s="156"/>
      <c r="LIU107" s="156"/>
      <c r="LIV107" s="156"/>
      <c r="LIW107" s="156"/>
      <c r="LIX107" s="156"/>
      <c r="LIY107" s="156"/>
      <c r="LIZ107" s="156"/>
      <c r="LJA107" s="156"/>
      <c r="LJB107" s="156"/>
      <c r="LJC107" s="156"/>
      <c r="LJD107" s="156"/>
      <c r="LJE107" s="156"/>
      <c r="LJF107" s="156"/>
      <c r="LJG107" s="156"/>
      <c r="LJH107" s="156"/>
      <c r="LJI107" s="156"/>
      <c r="LJJ107" s="156"/>
      <c r="LJK107" s="156"/>
      <c r="LJL107" s="156"/>
      <c r="LJM107" s="156"/>
      <c r="LJN107" s="156"/>
      <c r="LJO107" s="156"/>
      <c r="LJP107" s="156"/>
      <c r="LJQ107" s="156"/>
      <c r="LJR107" s="156"/>
      <c r="LJS107" s="156"/>
      <c r="LJT107" s="156"/>
      <c r="LJU107" s="156"/>
      <c r="LJV107" s="156"/>
      <c r="LJW107" s="156"/>
      <c r="LJX107" s="156"/>
      <c r="LJY107" s="156"/>
      <c r="LJZ107" s="156"/>
      <c r="LKA107" s="156"/>
      <c r="LKB107" s="156"/>
      <c r="LKC107" s="156"/>
      <c r="LKD107" s="156"/>
      <c r="LKE107" s="156"/>
      <c r="LKF107" s="156"/>
      <c r="LKG107" s="156"/>
      <c r="LKH107" s="156"/>
      <c r="LKI107" s="156"/>
      <c r="LKJ107" s="156"/>
      <c r="LKK107" s="156"/>
      <c r="LKL107" s="156"/>
      <c r="LKM107" s="156"/>
      <c r="LKN107" s="156"/>
      <c r="LKO107" s="156"/>
      <c r="LKP107" s="156"/>
      <c r="LKQ107" s="156"/>
      <c r="LKR107" s="156"/>
      <c r="LKS107" s="156"/>
      <c r="LKT107" s="156"/>
      <c r="LKU107" s="156"/>
      <c r="LKV107" s="156"/>
      <c r="LKW107" s="156"/>
      <c r="LKX107" s="156"/>
      <c r="LKY107" s="156"/>
      <c r="LKZ107" s="156"/>
      <c r="LLA107" s="156"/>
      <c r="LLB107" s="156"/>
      <c r="LLC107" s="156"/>
      <c r="LLD107" s="156"/>
      <c r="LLE107" s="156"/>
      <c r="LLF107" s="156"/>
      <c r="LLG107" s="156"/>
      <c r="LLH107" s="156"/>
      <c r="LLI107" s="156"/>
      <c r="LLJ107" s="156"/>
      <c r="LLK107" s="156"/>
      <c r="LLL107" s="156"/>
      <c r="LLM107" s="156"/>
      <c r="LLN107" s="156"/>
      <c r="LLO107" s="156"/>
      <c r="LLP107" s="156"/>
      <c r="LLQ107" s="156"/>
      <c r="LLR107" s="156"/>
      <c r="LLS107" s="156"/>
      <c r="LLT107" s="156"/>
      <c r="LLU107" s="156"/>
      <c r="LLV107" s="156"/>
      <c r="LLW107" s="156"/>
      <c r="LLX107" s="156"/>
      <c r="LLY107" s="156"/>
      <c r="LLZ107" s="156"/>
      <c r="LMA107" s="156"/>
      <c r="LMB107" s="156"/>
      <c r="LMC107" s="156"/>
      <c r="LMD107" s="156"/>
      <c r="LME107" s="156"/>
      <c r="LMF107" s="156"/>
      <c r="LMG107" s="156"/>
      <c r="LMH107" s="156"/>
      <c r="LMI107" s="156"/>
      <c r="LMJ107" s="156"/>
      <c r="LMK107" s="156"/>
      <c r="LML107" s="156"/>
      <c r="LMM107" s="156"/>
      <c r="LMN107" s="156"/>
      <c r="LMO107" s="156"/>
      <c r="LMP107" s="156"/>
      <c r="LMQ107" s="156"/>
      <c r="LMR107" s="156"/>
      <c r="LMS107" s="156"/>
      <c r="LMT107" s="156"/>
      <c r="LMU107" s="156"/>
      <c r="LMV107" s="156"/>
      <c r="LMW107" s="156"/>
      <c r="LMX107" s="156"/>
      <c r="LMY107" s="156"/>
      <c r="LMZ107" s="156"/>
      <c r="LNA107" s="156"/>
      <c r="LNB107" s="156"/>
      <c r="LNC107" s="156"/>
      <c r="LND107" s="156"/>
      <c r="LNE107" s="156"/>
      <c r="LNF107" s="156"/>
      <c r="LNG107" s="156"/>
      <c r="LNH107" s="156"/>
      <c r="LNI107" s="156"/>
      <c r="LNJ107" s="156"/>
      <c r="LNK107" s="156"/>
      <c r="LNL107" s="156"/>
      <c r="LNM107" s="156"/>
      <c r="LNN107" s="156"/>
      <c r="LNO107" s="156"/>
      <c r="LNP107" s="156"/>
      <c r="LNQ107" s="156"/>
      <c r="LNR107" s="156"/>
      <c r="LNS107" s="156"/>
      <c r="LNT107" s="156"/>
      <c r="LNU107" s="156"/>
      <c r="LNV107" s="156"/>
      <c r="LNW107" s="156"/>
      <c r="LNX107" s="156"/>
      <c r="LNY107" s="156"/>
      <c r="LNZ107" s="156"/>
      <c r="LOA107" s="156"/>
      <c r="LOB107" s="156"/>
      <c r="LOC107" s="156"/>
      <c r="LOD107" s="156"/>
      <c r="LOE107" s="156"/>
      <c r="LOF107" s="156"/>
      <c r="LOG107" s="156"/>
      <c r="LOH107" s="156"/>
      <c r="LOI107" s="156"/>
      <c r="LOJ107" s="156"/>
      <c r="LOK107" s="156"/>
      <c r="LOL107" s="156"/>
      <c r="LOM107" s="156"/>
      <c r="LON107" s="156"/>
      <c r="LOO107" s="156"/>
      <c r="LOP107" s="156"/>
      <c r="LOQ107" s="156"/>
      <c r="LOR107" s="156"/>
      <c r="LOS107" s="156"/>
      <c r="LOT107" s="156"/>
      <c r="LOU107" s="156"/>
      <c r="LOV107" s="156"/>
      <c r="LOW107" s="156"/>
      <c r="LOX107" s="156"/>
      <c r="LOY107" s="156"/>
      <c r="LOZ107" s="156"/>
      <c r="LPA107" s="156"/>
      <c r="LPB107" s="156"/>
      <c r="LPC107" s="156"/>
      <c r="LPD107" s="156"/>
      <c r="LPE107" s="156"/>
      <c r="LPF107" s="156"/>
      <c r="LPG107" s="156"/>
      <c r="LPH107" s="156"/>
      <c r="LPI107" s="156"/>
      <c r="LPJ107" s="156"/>
      <c r="LPK107" s="156"/>
      <c r="LPL107" s="156"/>
      <c r="LPM107" s="156"/>
      <c r="LPN107" s="156"/>
      <c r="LPO107" s="156"/>
      <c r="LPP107" s="156"/>
      <c r="LPQ107" s="156"/>
      <c r="LPR107" s="156"/>
      <c r="LPS107" s="156"/>
      <c r="LPT107" s="156"/>
      <c r="LPU107" s="156"/>
      <c r="LPV107" s="156"/>
      <c r="LPW107" s="156"/>
      <c r="LPX107" s="156"/>
      <c r="LPY107" s="156"/>
      <c r="LPZ107" s="156"/>
      <c r="LQA107" s="156"/>
      <c r="LQB107" s="156"/>
      <c r="LQC107" s="156"/>
      <c r="LQD107" s="156"/>
      <c r="LQE107" s="156"/>
      <c r="LQF107" s="156"/>
      <c r="LQG107" s="156"/>
      <c r="LQH107" s="156"/>
      <c r="LQI107" s="156"/>
      <c r="LQJ107" s="156"/>
      <c r="LQK107" s="156"/>
      <c r="LQL107" s="156"/>
      <c r="LQM107" s="156"/>
      <c r="LQN107" s="156"/>
      <c r="LQO107" s="156"/>
      <c r="LQP107" s="156"/>
      <c r="LQQ107" s="156"/>
      <c r="LQR107" s="156"/>
      <c r="LQS107" s="156"/>
      <c r="LQT107" s="156"/>
      <c r="LQU107" s="156"/>
      <c r="LQV107" s="156"/>
      <c r="LQW107" s="156"/>
      <c r="LQX107" s="156"/>
      <c r="LQY107" s="156"/>
      <c r="LQZ107" s="156"/>
      <c r="LRA107" s="156"/>
      <c r="LRB107" s="156"/>
      <c r="LRC107" s="156"/>
      <c r="LRD107" s="156"/>
      <c r="LRE107" s="156"/>
      <c r="LRF107" s="156"/>
      <c r="LRG107" s="156"/>
      <c r="LRH107" s="156"/>
      <c r="LRI107" s="156"/>
      <c r="LRJ107" s="156"/>
      <c r="LRK107" s="156"/>
      <c r="LRL107" s="156"/>
      <c r="LRM107" s="156"/>
      <c r="LRN107" s="156"/>
      <c r="LRO107" s="156"/>
      <c r="LRP107" s="156"/>
      <c r="LRQ107" s="156"/>
      <c r="LRR107" s="156"/>
      <c r="LRS107" s="156"/>
      <c r="LRT107" s="156"/>
      <c r="LRU107" s="156"/>
      <c r="LRV107" s="156"/>
      <c r="LRW107" s="156"/>
      <c r="LRX107" s="156"/>
      <c r="LRY107" s="156"/>
      <c r="LRZ107" s="156"/>
      <c r="LSA107" s="156"/>
      <c r="LSB107" s="156"/>
      <c r="LSC107" s="156"/>
      <c r="LSD107" s="156"/>
      <c r="LSE107" s="156"/>
      <c r="LSF107" s="156"/>
      <c r="LSG107" s="156"/>
      <c r="LSH107" s="156"/>
      <c r="LSI107" s="156"/>
      <c r="LSJ107" s="156"/>
      <c r="LSK107" s="156"/>
      <c r="LSL107" s="156"/>
      <c r="LSM107" s="156"/>
      <c r="LSN107" s="156"/>
      <c r="LSO107" s="156"/>
      <c r="LSP107" s="156"/>
      <c r="LSQ107" s="156"/>
      <c r="LSR107" s="156"/>
      <c r="LSS107" s="156"/>
      <c r="LST107" s="156"/>
      <c r="LSU107" s="156"/>
      <c r="LSV107" s="156"/>
      <c r="LSW107" s="156"/>
      <c r="LSX107" s="156"/>
      <c r="LSY107" s="156"/>
      <c r="LSZ107" s="156"/>
      <c r="LTA107" s="156"/>
      <c r="LTB107" s="156"/>
      <c r="LTC107" s="156"/>
      <c r="LTD107" s="156"/>
      <c r="LTE107" s="156"/>
      <c r="LTF107" s="156"/>
      <c r="LTG107" s="156"/>
      <c r="LTH107" s="156"/>
      <c r="LTI107" s="156"/>
      <c r="LTJ107" s="156"/>
      <c r="LTK107" s="156"/>
      <c r="LTL107" s="156"/>
      <c r="LTM107" s="156"/>
      <c r="LTN107" s="156"/>
      <c r="LTO107" s="156"/>
      <c r="LTP107" s="156"/>
      <c r="LTQ107" s="156"/>
      <c r="LTR107" s="156"/>
      <c r="LTS107" s="156"/>
      <c r="LTT107" s="156"/>
      <c r="LTU107" s="156"/>
      <c r="LTV107" s="156"/>
      <c r="LTW107" s="156"/>
      <c r="LTX107" s="156"/>
      <c r="LTY107" s="156"/>
      <c r="LTZ107" s="156"/>
      <c r="LUA107" s="156"/>
      <c r="LUB107" s="156"/>
      <c r="LUC107" s="156"/>
      <c r="LUD107" s="156"/>
      <c r="LUE107" s="156"/>
      <c r="LUF107" s="156"/>
      <c r="LUG107" s="156"/>
      <c r="LUH107" s="156"/>
      <c r="LUI107" s="156"/>
      <c r="LUJ107" s="156"/>
      <c r="LUK107" s="156"/>
      <c r="LUL107" s="156"/>
      <c r="LUM107" s="156"/>
      <c r="LUN107" s="156"/>
      <c r="LUO107" s="156"/>
      <c r="LUP107" s="156"/>
      <c r="LUQ107" s="156"/>
      <c r="LUR107" s="156"/>
      <c r="LUS107" s="156"/>
      <c r="LUT107" s="156"/>
      <c r="LUU107" s="156"/>
      <c r="LUV107" s="156"/>
      <c r="LUW107" s="156"/>
      <c r="LUX107" s="156"/>
      <c r="LUY107" s="156"/>
      <c r="LUZ107" s="156"/>
      <c r="LVA107" s="156"/>
      <c r="LVB107" s="156"/>
      <c r="LVC107" s="156"/>
      <c r="LVD107" s="156"/>
      <c r="LVE107" s="156"/>
      <c r="LVF107" s="156"/>
      <c r="LVG107" s="156"/>
      <c r="LVH107" s="156"/>
      <c r="LVI107" s="156"/>
      <c r="LVJ107" s="156"/>
      <c r="LVK107" s="156"/>
      <c r="LVL107" s="156"/>
      <c r="LVM107" s="156"/>
      <c r="LVN107" s="156"/>
      <c r="LVO107" s="156"/>
      <c r="LVP107" s="156"/>
      <c r="LVQ107" s="156"/>
      <c r="LVR107" s="156"/>
      <c r="LVS107" s="156"/>
      <c r="LVT107" s="156"/>
      <c r="LVU107" s="156"/>
      <c r="LVV107" s="156"/>
      <c r="LVW107" s="156"/>
      <c r="LVX107" s="156"/>
      <c r="LVY107" s="156"/>
      <c r="LVZ107" s="156"/>
      <c r="LWA107" s="156"/>
      <c r="LWB107" s="156"/>
      <c r="LWC107" s="156"/>
      <c r="LWD107" s="156"/>
      <c r="LWE107" s="156"/>
      <c r="LWF107" s="156"/>
      <c r="LWG107" s="156"/>
      <c r="LWH107" s="156"/>
      <c r="LWI107" s="156"/>
      <c r="LWJ107" s="156"/>
      <c r="LWK107" s="156"/>
      <c r="LWL107" s="156"/>
      <c r="LWM107" s="156"/>
      <c r="LWN107" s="156"/>
      <c r="LWO107" s="156"/>
      <c r="LWP107" s="156"/>
      <c r="LWQ107" s="156"/>
      <c r="LWR107" s="156"/>
      <c r="LWS107" s="156"/>
      <c r="LWT107" s="156"/>
      <c r="LWU107" s="156"/>
      <c r="LWV107" s="156"/>
      <c r="LWW107" s="156"/>
      <c r="LWX107" s="156"/>
      <c r="LWY107" s="156"/>
      <c r="LWZ107" s="156"/>
      <c r="LXA107" s="156"/>
      <c r="LXB107" s="156"/>
      <c r="LXC107" s="156"/>
      <c r="LXD107" s="156"/>
      <c r="LXE107" s="156"/>
      <c r="LXF107" s="156"/>
      <c r="LXG107" s="156"/>
      <c r="LXH107" s="156"/>
      <c r="LXI107" s="156"/>
      <c r="LXJ107" s="156"/>
      <c r="LXK107" s="156"/>
      <c r="LXL107" s="156"/>
      <c r="LXM107" s="156"/>
      <c r="LXN107" s="156"/>
      <c r="LXO107" s="156"/>
      <c r="LXP107" s="156"/>
      <c r="LXQ107" s="156"/>
      <c r="LXR107" s="156"/>
      <c r="LXS107" s="156"/>
      <c r="LXT107" s="156"/>
      <c r="LXU107" s="156"/>
      <c r="LXV107" s="156"/>
      <c r="LXW107" s="156"/>
      <c r="LXX107" s="156"/>
      <c r="LXY107" s="156"/>
      <c r="LXZ107" s="156"/>
      <c r="LYA107" s="156"/>
      <c r="LYB107" s="156"/>
      <c r="LYC107" s="156"/>
      <c r="LYD107" s="156"/>
      <c r="LYE107" s="156"/>
      <c r="LYF107" s="156"/>
      <c r="LYG107" s="156"/>
      <c r="LYH107" s="156"/>
      <c r="LYI107" s="156"/>
      <c r="LYJ107" s="156"/>
      <c r="LYK107" s="156"/>
      <c r="LYL107" s="156"/>
      <c r="LYM107" s="156"/>
      <c r="LYN107" s="156"/>
      <c r="LYO107" s="156"/>
      <c r="LYP107" s="156"/>
      <c r="LYQ107" s="156"/>
      <c r="LYR107" s="156"/>
      <c r="LYS107" s="156"/>
      <c r="LYT107" s="156"/>
      <c r="LYU107" s="156"/>
      <c r="LYV107" s="156"/>
      <c r="LYW107" s="156"/>
      <c r="LYX107" s="156"/>
      <c r="LYY107" s="156"/>
      <c r="LYZ107" s="156"/>
      <c r="LZA107" s="156"/>
      <c r="LZB107" s="156"/>
      <c r="LZC107" s="156"/>
      <c r="LZD107" s="156"/>
      <c r="LZE107" s="156"/>
      <c r="LZF107" s="156"/>
      <c r="LZG107" s="156"/>
      <c r="LZH107" s="156"/>
      <c r="LZI107" s="156"/>
      <c r="LZJ107" s="156"/>
      <c r="LZK107" s="156"/>
      <c r="LZL107" s="156"/>
      <c r="LZM107" s="156"/>
      <c r="LZN107" s="156"/>
      <c r="LZO107" s="156"/>
      <c r="LZP107" s="156"/>
      <c r="LZQ107" s="156"/>
      <c r="LZR107" s="156"/>
      <c r="LZS107" s="156"/>
      <c r="LZT107" s="156"/>
      <c r="LZU107" s="156"/>
      <c r="LZV107" s="156"/>
      <c r="LZW107" s="156"/>
      <c r="LZX107" s="156"/>
      <c r="LZY107" s="156"/>
      <c r="LZZ107" s="156"/>
      <c r="MAA107" s="156"/>
      <c r="MAB107" s="156"/>
      <c r="MAC107" s="156"/>
      <c r="MAD107" s="156"/>
      <c r="MAE107" s="156"/>
      <c r="MAF107" s="156"/>
      <c r="MAG107" s="156"/>
      <c r="MAH107" s="156"/>
      <c r="MAI107" s="156"/>
      <c r="MAJ107" s="156"/>
      <c r="MAK107" s="156"/>
      <c r="MAL107" s="156"/>
      <c r="MAM107" s="156"/>
      <c r="MAN107" s="156"/>
      <c r="MAO107" s="156"/>
      <c r="MAP107" s="156"/>
      <c r="MAQ107" s="156"/>
      <c r="MAR107" s="156"/>
      <c r="MAS107" s="156"/>
      <c r="MAT107" s="156"/>
      <c r="MAU107" s="156"/>
      <c r="MAV107" s="156"/>
      <c r="MAW107" s="156"/>
      <c r="MAX107" s="156"/>
      <c r="MAY107" s="156"/>
      <c r="MAZ107" s="156"/>
      <c r="MBA107" s="156"/>
      <c r="MBB107" s="156"/>
      <c r="MBC107" s="156"/>
      <c r="MBD107" s="156"/>
      <c r="MBE107" s="156"/>
      <c r="MBF107" s="156"/>
      <c r="MBG107" s="156"/>
      <c r="MBH107" s="156"/>
      <c r="MBI107" s="156"/>
      <c r="MBJ107" s="156"/>
      <c r="MBK107" s="156"/>
      <c r="MBL107" s="156"/>
      <c r="MBM107" s="156"/>
      <c r="MBN107" s="156"/>
      <c r="MBO107" s="156"/>
      <c r="MBP107" s="156"/>
      <c r="MBQ107" s="156"/>
      <c r="MBR107" s="156"/>
      <c r="MBS107" s="156"/>
      <c r="MBT107" s="156"/>
      <c r="MBU107" s="156"/>
      <c r="MBV107" s="156"/>
      <c r="MBW107" s="156"/>
      <c r="MBX107" s="156"/>
      <c r="MBY107" s="156"/>
      <c r="MBZ107" s="156"/>
      <c r="MCA107" s="156"/>
      <c r="MCB107" s="156"/>
      <c r="MCC107" s="156"/>
      <c r="MCD107" s="156"/>
      <c r="MCE107" s="156"/>
      <c r="MCF107" s="156"/>
      <c r="MCG107" s="156"/>
      <c r="MCH107" s="156"/>
      <c r="MCI107" s="156"/>
      <c r="MCJ107" s="156"/>
      <c r="MCK107" s="156"/>
      <c r="MCL107" s="156"/>
      <c r="MCM107" s="156"/>
      <c r="MCN107" s="156"/>
      <c r="MCO107" s="156"/>
      <c r="MCP107" s="156"/>
      <c r="MCQ107" s="156"/>
      <c r="MCR107" s="156"/>
      <c r="MCS107" s="156"/>
      <c r="MCT107" s="156"/>
      <c r="MCU107" s="156"/>
      <c r="MCV107" s="156"/>
      <c r="MCW107" s="156"/>
      <c r="MCX107" s="156"/>
      <c r="MCY107" s="156"/>
      <c r="MCZ107" s="156"/>
      <c r="MDA107" s="156"/>
      <c r="MDB107" s="156"/>
      <c r="MDC107" s="156"/>
      <c r="MDD107" s="156"/>
      <c r="MDE107" s="156"/>
      <c r="MDF107" s="156"/>
      <c r="MDG107" s="156"/>
      <c r="MDH107" s="156"/>
      <c r="MDI107" s="156"/>
      <c r="MDJ107" s="156"/>
      <c r="MDK107" s="156"/>
      <c r="MDL107" s="156"/>
      <c r="MDM107" s="156"/>
      <c r="MDN107" s="156"/>
      <c r="MDO107" s="156"/>
      <c r="MDP107" s="156"/>
      <c r="MDQ107" s="156"/>
      <c r="MDR107" s="156"/>
      <c r="MDS107" s="156"/>
      <c r="MDT107" s="156"/>
      <c r="MDU107" s="156"/>
      <c r="MDV107" s="156"/>
      <c r="MDW107" s="156"/>
      <c r="MDX107" s="156"/>
      <c r="MDY107" s="156"/>
      <c r="MDZ107" s="156"/>
      <c r="MEA107" s="156"/>
      <c r="MEB107" s="156"/>
      <c r="MEC107" s="156"/>
      <c r="MED107" s="156"/>
      <c r="MEE107" s="156"/>
      <c r="MEF107" s="156"/>
      <c r="MEG107" s="156"/>
      <c r="MEH107" s="156"/>
      <c r="MEI107" s="156"/>
      <c r="MEJ107" s="156"/>
      <c r="MEK107" s="156"/>
      <c r="MEL107" s="156"/>
      <c r="MEM107" s="156"/>
      <c r="MEN107" s="156"/>
      <c r="MEO107" s="156"/>
      <c r="MEP107" s="156"/>
      <c r="MEQ107" s="156"/>
      <c r="MER107" s="156"/>
      <c r="MES107" s="156"/>
      <c r="MET107" s="156"/>
      <c r="MEU107" s="156"/>
      <c r="MEV107" s="156"/>
      <c r="MEW107" s="156"/>
      <c r="MEX107" s="156"/>
      <c r="MEY107" s="156"/>
      <c r="MEZ107" s="156"/>
      <c r="MFA107" s="156"/>
      <c r="MFB107" s="156"/>
      <c r="MFC107" s="156"/>
      <c r="MFD107" s="156"/>
      <c r="MFE107" s="156"/>
      <c r="MFF107" s="156"/>
      <c r="MFG107" s="156"/>
      <c r="MFH107" s="156"/>
      <c r="MFI107" s="156"/>
      <c r="MFJ107" s="156"/>
      <c r="MFK107" s="156"/>
      <c r="MFL107" s="156"/>
      <c r="MFM107" s="156"/>
      <c r="MFN107" s="156"/>
      <c r="MFO107" s="156"/>
      <c r="MFP107" s="156"/>
      <c r="MFQ107" s="156"/>
      <c r="MFR107" s="156"/>
      <c r="MFS107" s="156"/>
      <c r="MFT107" s="156"/>
      <c r="MFU107" s="156"/>
      <c r="MFV107" s="156"/>
      <c r="MFW107" s="156"/>
      <c r="MFX107" s="156"/>
      <c r="MFY107" s="156"/>
      <c r="MFZ107" s="156"/>
      <c r="MGA107" s="156"/>
      <c r="MGB107" s="156"/>
      <c r="MGC107" s="156"/>
      <c r="MGD107" s="156"/>
      <c r="MGE107" s="156"/>
      <c r="MGF107" s="156"/>
      <c r="MGG107" s="156"/>
      <c r="MGH107" s="156"/>
      <c r="MGI107" s="156"/>
      <c r="MGJ107" s="156"/>
      <c r="MGK107" s="156"/>
      <c r="MGL107" s="156"/>
      <c r="MGM107" s="156"/>
      <c r="MGN107" s="156"/>
      <c r="MGO107" s="156"/>
      <c r="MGP107" s="156"/>
      <c r="MGQ107" s="156"/>
      <c r="MGR107" s="156"/>
      <c r="MGS107" s="156"/>
      <c r="MGT107" s="156"/>
      <c r="MGU107" s="156"/>
      <c r="MGV107" s="156"/>
      <c r="MGW107" s="156"/>
      <c r="MGX107" s="156"/>
      <c r="MGY107" s="156"/>
      <c r="MGZ107" s="156"/>
      <c r="MHA107" s="156"/>
      <c r="MHB107" s="156"/>
      <c r="MHC107" s="156"/>
      <c r="MHD107" s="156"/>
      <c r="MHE107" s="156"/>
      <c r="MHF107" s="156"/>
      <c r="MHG107" s="156"/>
      <c r="MHH107" s="156"/>
      <c r="MHI107" s="156"/>
      <c r="MHJ107" s="156"/>
      <c r="MHK107" s="156"/>
      <c r="MHL107" s="156"/>
      <c r="MHM107" s="156"/>
      <c r="MHN107" s="156"/>
      <c r="MHO107" s="156"/>
      <c r="MHP107" s="156"/>
      <c r="MHQ107" s="156"/>
      <c r="MHR107" s="156"/>
      <c r="MHS107" s="156"/>
      <c r="MHT107" s="156"/>
      <c r="MHU107" s="156"/>
      <c r="MHV107" s="156"/>
      <c r="MHW107" s="156"/>
      <c r="MHX107" s="156"/>
      <c r="MHY107" s="156"/>
      <c r="MHZ107" s="156"/>
      <c r="MIA107" s="156"/>
      <c r="MIB107" s="156"/>
      <c r="MIC107" s="156"/>
      <c r="MID107" s="156"/>
      <c r="MIE107" s="156"/>
      <c r="MIF107" s="156"/>
      <c r="MIG107" s="156"/>
      <c r="MIH107" s="156"/>
      <c r="MII107" s="156"/>
      <c r="MIJ107" s="156"/>
      <c r="MIK107" s="156"/>
      <c r="MIL107" s="156"/>
      <c r="MIM107" s="156"/>
      <c r="MIN107" s="156"/>
      <c r="MIO107" s="156"/>
      <c r="MIP107" s="156"/>
      <c r="MIQ107" s="156"/>
      <c r="MIR107" s="156"/>
      <c r="MIS107" s="156"/>
      <c r="MIT107" s="156"/>
      <c r="MIU107" s="156"/>
      <c r="MIV107" s="156"/>
      <c r="MIW107" s="156"/>
      <c r="MIX107" s="156"/>
      <c r="MIY107" s="156"/>
      <c r="MIZ107" s="156"/>
      <c r="MJA107" s="156"/>
      <c r="MJB107" s="156"/>
      <c r="MJC107" s="156"/>
      <c r="MJD107" s="156"/>
      <c r="MJE107" s="156"/>
      <c r="MJF107" s="156"/>
      <c r="MJG107" s="156"/>
      <c r="MJH107" s="156"/>
      <c r="MJI107" s="156"/>
      <c r="MJJ107" s="156"/>
      <c r="MJK107" s="156"/>
      <c r="MJL107" s="156"/>
      <c r="MJM107" s="156"/>
      <c r="MJN107" s="156"/>
      <c r="MJO107" s="156"/>
      <c r="MJP107" s="156"/>
      <c r="MJQ107" s="156"/>
      <c r="MJR107" s="156"/>
      <c r="MJS107" s="156"/>
      <c r="MJT107" s="156"/>
      <c r="MJU107" s="156"/>
      <c r="MJV107" s="156"/>
      <c r="MJW107" s="156"/>
      <c r="MJX107" s="156"/>
      <c r="MJY107" s="156"/>
      <c r="MJZ107" s="156"/>
      <c r="MKA107" s="156"/>
      <c r="MKB107" s="156"/>
      <c r="MKC107" s="156"/>
      <c r="MKD107" s="156"/>
      <c r="MKE107" s="156"/>
      <c r="MKF107" s="156"/>
      <c r="MKG107" s="156"/>
      <c r="MKH107" s="156"/>
      <c r="MKI107" s="156"/>
      <c r="MKJ107" s="156"/>
      <c r="MKK107" s="156"/>
      <c r="MKL107" s="156"/>
      <c r="MKM107" s="156"/>
      <c r="MKN107" s="156"/>
      <c r="MKO107" s="156"/>
      <c r="MKP107" s="156"/>
      <c r="MKQ107" s="156"/>
      <c r="MKR107" s="156"/>
      <c r="MKS107" s="156"/>
      <c r="MKT107" s="156"/>
      <c r="MKU107" s="156"/>
      <c r="MKV107" s="156"/>
      <c r="MKW107" s="156"/>
      <c r="MKX107" s="156"/>
      <c r="MKY107" s="156"/>
      <c r="MKZ107" s="156"/>
      <c r="MLA107" s="156"/>
      <c r="MLB107" s="156"/>
      <c r="MLC107" s="156"/>
      <c r="MLD107" s="156"/>
      <c r="MLE107" s="156"/>
      <c r="MLF107" s="156"/>
      <c r="MLG107" s="156"/>
      <c r="MLH107" s="156"/>
      <c r="MLI107" s="156"/>
      <c r="MLJ107" s="156"/>
      <c r="MLK107" s="156"/>
      <c r="MLL107" s="156"/>
      <c r="MLM107" s="156"/>
      <c r="MLN107" s="156"/>
      <c r="MLO107" s="156"/>
      <c r="MLP107" s="156"/>
      <c r="MLQ107" s="156"/>
      <c r="MLR107" s="156"/>
      <c r="MLS107" s="156"/>
      <c r="MLT107" s="156"/>
      <c r="MLU107" s="156"/>
      <c r="MLV107" s="156"/>
      <c r="MLW107" s="156"/>
      <c r="MLX107" s="156"/>
      <c r="MLY107" s="156"/>
      <c r="MLZ107" s="156"/>
      <c r="MMA107" s="156"/>
      <c r="MMB107" s="156"/>
      <c r="MMC107" s="156"/>
      <c r="MMD107" s="156"/>
      <c r="MME107" s="156"/>
      <c r="MMF107" s="156"/>
      <c r="MMG107" s="156"/>
      <c r="MMH107" s="156"/>
      <c r="MMI107" s="156"/>
      <c r="MMJ107" s="156"/>
      <c r="MMK107" s="156"/>
      <c r="MML107" s="156"/>
      <c r="MMM107" s="156"/>
      <c r="MMN107" s="156"/>
      <c r="MMO107" s="156"/>
      <c r="MMP107" s="156"/>
      <c r="MMQ107" s="156"/>
      <c r="MMR107" s="156"/>
      <c r="MMS107" s="156"/>
      <c r="MMT107" s="156"/>
      <c r="MMU107" s="156"/>
      <c r="MMV107" s="156"/>
      <c r="MMW107" s="156"/>
      <c r="MMX107" s="156"/>
      <c r="MMY107" s="156"/>
      <c r="MMZ107" s="156"/>
      <c r="MNA107" s="156"/>
      <c r="MNB107" s="156"/>
      <c r="MNC107" s="156"/>
      <c r="MND107" s="156"/>
      <c r="MNE107" s="156"/>
      <c r="MNF107" s="156"/>
      <c r="MNG107" s="156"/>
      <c r="MNH107" s="156"/>
      <c r="MNI107" s="156"/>
      <c r="MNJ107" s="156"/>
      <c r="MNK107" s="156"/>
      <c r="MNL107" s="156"/>
      <c r="MNM107" s="156"/>
      <c r="MNN107" s="156"/>
      <c r="MNO107" s="156"/>
      <c r="MNP107" s="156"/>
      <c r="MNQ107" s="156"/>
      <c r="MNR107" s="156"/>
      <c r="MNS107" s="156"/>
      <c r="MNT107" s="156"/>
      <c r="MNU107" s="156"/>
      <c r="MNV107" s="156"/>
      <c r="MNW107" s="156"/>
      <c r="MNX107" s="156"/>
      <c r="MNY107" s="156"/>
      <c r="MNZ107" s="156"/>
      <c r="MOA107" s="156"/>
      <c r="MOB107" s="156"/>
      <c r="MOC107" s="156"/>
      <c r="MOD107" s="156"/>
      <c r="MOE107" s="156"/>
      <c r="MOF107" s="156"/>
      <c r="MOG107" s="156"/>
      <c r="MOH107" s="156"/>
      <c r="MOI107" s="156"/>
      <c r="MOJ107" s="156"/>
      <c r="MOK107" s="156"/>
      <c r="MOL107" s="156"/>
      <c r="MOM107" s="156"/>
      <c r="MON107" s="156"/>
      <c r="MOO107" s="156"/>
      <c r="MOP107" s="156"/>
      <c r="MOQ107" s="156"/>
      <c r="MOR107" s="156"/>
      <c r="MOS107" s="156"/>
      <c r="MOT107" s="156"/>
      <c r="MOU107" s="156"/>
      <c r="MOV107" s="156"/>
      <c r="MOW107" s="156"/>
      <c r="MOX107" s="156"/>
      <c r="MOY107" s="156"/>
      <c r="MOZ107" s="156"/>
      <c r="MPA107" s="156"/>
      <c r="MPB107" s="156"/>
      <c r="MPC107" s="156"/>
      <c r="MPD107" s="156"/>
      <c r="MPE107" s="156"/>
      <c r="MPF107" s="156"/>
      <c r="MPG107" s="156"/>
      <c r="MPH107" s="156"/>
      <c r="MPI107" s="156"/>
      <c r="MPJ107" s="156"/>
      <c r="MPK107" s="156"/>
      <c r="MPL107" s="156"/>
      <c r="MPM107" s="156"/>
      <c r="MPN107" s="156"/>
      <c r="MPO107" s="156"/>
      <c r="MPP107" s="156"/>
      <c r="MPQ107" s="156"/>
      <c r="MPR107" s="156"/>
      <c r="MPS107" s="156"/>
      <c r="MPT107" s="156"/>
      <c r="MPU107" s="156"/>
      <c r="MPV107" s="156"/>
      <c r="MPW107" s="156"/>
      <c r="MPX107" s="156"/>
      <c r="MPY107" s="156"/>
      <c r="MPZ107" s="156"/>
      <c r="MQA107" s="156"/>
      <c r="MQB107" s="156"/>
      <c r="MQC107" s="156"/>
      <c r="MQD107" s="156"/>
      <c r="MQE107" s="156"/>
      <c r="MQF107" s="156"/>
      <c r="MQG107" s="156"/>
      <c r="MQH107" s="156"/>
      <c r="MQI107" s="156"/>
      <c r="MQJ107" s="156"/>
      <c r="MQK107" s="156"/>
      <c r="MQL107" s="156"/>
      <c r="MQM107" s="156"/>
      <c r="MQN107" s="156"/>
      <c r="MQO107" s="156"/>
      <c r="MQP107" s="156"/>
      <c r="MQQ107" s="156"/>
      <c r="MQR107" s="156"/>
      <c r="MQS107" s="156"/>
      <c r="MQT107" s="156"/>
      <c r="MQU107" s="156"/>
      <c r="MQV107" s="156"/>
      <c r="MQW107" s="156"/>
      <c r="MQX107" s="156"/>
      <c r="MQY107" s="156"/>
      <c r="MQZ107" s="156"/>
      <c r="MRA107" s="156"/>
      <c r="MRB107" s="156"/>
      <c r="MRC107" s="156"/>
      <c r="MRD107" s="156"/>
      <c r="MRE107" s="156"/>
      <c r="MRF107" s="156"/>
      <c r="MRG107" s="156"/>
      <c r="MRH107" s="156"/>
      <c r="MRI107" s="156"/>
      <c r="MRJ107" s="156"/>
      <c r="MRK107" s="156"/>
      <c r="MRL107" s="156"/>
      <c r="MRM107" s="156"/>
      <c r="MRN107" s="156"/>
      <c r="MRO107" s="156"/>
      <c r="MRP107" s="156"/>
      <c r="MRQ107" s="156"/>
      <c r="MRR107" s="156"/>
      <c r="MRS107" s="156"/>
      <c r="MRT107" s="156"/>
      <c r="MRU107" s="156"/>
      <c r="MRV107" s="156"/>
      <c r="MRW107" s="156"/>
      <c r="MRX107" s="156"/>
      <c r="MRY107" s="156"/>
      <c r="MRZ107" s="156"/>
      <c r="MSA107" s="156"/>
      <c r="MSB107" s="156"/>
      <c r="MSC107" s="156"/>
      <c r="MSD107" s="156"/>
      <c r="MSE107" s="156"/>
      <c r="MSF107" s="156"/>
      <c r="MSG107" s="156"/>
      <c r="MSH107" s="156"/>
      <c r="MSI107" s="156"/>
      <c r="MSJ107" s="156"/>
      <c r="MSK107" s="156"/>
      <c r="MSL107" s="156"/>
      <c r="MSM107" s="156"/>
      <c r="MSN107" s="156"/>
      <c r="MSO107" s="156"/>
      <c r="MSP107" s="156"/>
      <c r="MSQ107" s="156"/>
      <c r="MSR107" s="156"/>
      <c r="MSS107" s="156"/>
      <c r="MST107" s="156"/>
      <c r="MSU107" s="156"/>
      <c r="MSV107" s="156"/>
      <c r="MSW107" s="156"/>
      <c r="MSX107" s="156"/>
      <c r="MSY107" s="156"/>
      <c r="MSZ107" s="156"/>
      <c r="MTA107" s="156"/>
      <c r="MTB107" s="156"/>
      <c r="MTC107" s="156"/>
      <c r="MTD107" s="156"/>
      <c r="MTE107" s="156"/>
      <c r="MTF107" s="156"/>
      <c r="MTG107" s="156"/>
      <c r="MTH107" s="156"/>
      <c r="MTI107" s="156"/>
      <c r="MTJ107" s="156"/>
      <c r="MTK107" s="156"/>
      <c r="MTL107" s="156"/>
      <c r="MTM107" s="156"/>
      <c r="MTN107" s="156"/>
      <c r="MTO107" s="156"/>
      <c r="MTP107" s="156"/>
      <c r="MTQ107" s="156"/>
      <c r="MTR107" s="156"/>
      <c r="MTS107" s="156"/>
      <c r="MTT107" s="156"/>
      <c r="MTU107" s="156"/>
      <c r="MTV107" s="156"/>
      <c r="MTW107" s="156"/>
      <c r="MTX107" s="156"/>
      <c r="MTY107" s="156"/>
      <c r="MTZ107" s="156"/>
      <c r="MUA107" s="156"/>
      <c r="MUB107" s="156"/>
      <c r="MUC107" s="156"/>
      <c r="MUD107" s="156"/>
      <c r="MUE107" s="156"/>
      <c r="MUF107" s="156"/>
      <c r="MUG107" s="156"/>
      <c r="MUH107" s="156"/>
      <c r="MUI107" s="156"/>
      <c r="MUJ107" s="156"/>
      <c r="MUK107" s="156"/>
      <c r="MUL107" s="156"/>
      <c r="MUM107" s="156"/>
      <c r="MUN107" s="156"/>
      <c r="MUO107" s="156"/>
      <c r="MUP107" s="156"/>
      <c r="MUQ107" s="156"/>
      <c r="MUR107" s="156"/>
      <c r="MUS107" s="156"/>
      <c r="MUT107" s="156"/>
      <c r="MUU107" s="156"/>
      <c r="MUV107" s="156"/>
      <c r="MUW107" s="156"/>
      <c r="MUX107" s="156"/>
      <c r="MUY107" s="156"/>
      <c r="MUZ107" s="156"/>
      <c r="MVA107" s="156"/>
      <c r="MVB107" s="156"/>
      <c r="MVC107" s="156"/>
      <c r="MVD107" s="156"/>
      <c r="MVE107" s="156"/>
      <c r="MVF107" s="156"/>
      <c r="MVG107" s="156"/>
      <c r="MVH107" s="156"/>
      <c r="MVI107" s="156"/>
      <c r="MVJ107" s="156"/>
      <c r="MVK107" s="156"/>
      <c r="MVL107" s="156"/>
      <c r="MVM107" s="156"/>
      <c r="MVN107" s="156"/>
      <c r="MVO107" s="156"/>
      <c r="MVP107" s="156"/>
      <c r="MVQ107" s="156"/>
      <c r="MVR107" s="156"/>
      <c r="MVS107" s="156"/>
      <c r="MVT107" s="156"/>
      <c r="MVU107" s="156"/>
      <c r="MVV107" s="156"/>
      <c r="MVW107" s="156"/>
      <c r="MVX107" s="156"/>
      <c r="MVY107" s="156"/>
      <c r="MVZ107" s="156"/>
      <c r="MWA107" s="156"/>
      <c r="MWB107" s="156"/>
      <c r="MWC107" s="156"/>
      <c r="MWD107" s="156"/>
      <c r="MWE107" s="156"/>
      <c r="MWF107" s="156"/>
      <c r="MWG107" s="156"/>
      <c r="MWH107" s="156"/>
      <c r="MWI107" s="156"/>
      <c r="MWJ107" s="156"/>
      <c r="MWK107" s="156"/>
      <c r="MWL107" s="156"/>
      <c r="MWM107" s="156"/>
      <c r="MWN107" s="156"/>
      <c r="MWO107" s="156"/>
      <c r="MWP107" s="156"/>
      <c r="MWQ107" s="156"/>
      <c r="MWR107" s="156"/>
      <c r="MWS107" s="156"/>
      <c r="MWT107" s="156"/>
      <c r="MWU107" s="156"/>
      <c r="MWV107" s="156"/>
      <c r="MWW107" s="156"/>
      <c r="MWX107" s="156"/>
      <c r="MWY107" s="156"/>
      <c r="MWZ107" s="156"/>
      <c r="MXA107" s="156"/>
      <c r="MXB107" s="156"/>
      <c r="MXC107" s="156"/>
      <c r="MXD107" s="156"/>
      <c r="MXE107" s="156"/>
      <c r="MXF107" s="156"/>
      <c r="MXG107" s="156"/>
      <c r="MXH107" s="156"/>
      <c r="MXI107" s="156"/>
      <c r="MXJ107" s="156"/>
      <c r="MXK107" s="156"/>
      <c r="MXL107" s="156"/>
      <c r="MXM107" s="156"/>
      <c r="MXN107" s="156"/>
      <c r="MXO107" s="156"/>
      <c r="MXP107" s="156"/>
      <c r="MXQ107" s="156"/>
      <c r="MXR107" s="156"/>
      <c r="MXS107" s="156"/>
      <c r="MXT107" s="156"/>
      <c r="MXU107" s="156"/>
      <c r="MXV107" s="156"/>
      <c r="MXW107" s="156"/>
      <c r="MXX107" s="156"/>
      <c r="MXY107" s="156"/>
      <c r="MXZ107" s="156"/>
      <c r="MYA107" s="156"/>
      <c r="MYB107" s="156"/>
      <c r="MYC107" s="156"/>
      <c r="MYD107" s="156"/>
      <c r="MYE107" s="156"/>
      <c r="MYF107" s="156"/>
      <c r="MYG107" s="156"/>
      <c r="MYH107" s="156"/>
      <c r="MYI107" s="156"/>
      <c r="MYJ107" s="156"/>
      <c r="MYK107" s="156"/>
      <c r="MYL107" s="156"/>
      <c r="MYM107" s="156"/>
      <c r="MYN107" s="156"/>
      <c r="MYO107" s="156"/>
      <c r="MYP107" s="156"/>
      <c r="MYQ107" s="156"/>
      <c r="MYR107" s="156"/>
      <c r="MYS107" s="156"/>
      <c r="MYT107" s="156"/>
      <c r="MYU107" s="156"/>
      <c r="MYV107" s="156"/>
      <c r="MYW107" s="156"/>
      <c r="MYX107" s="156"/>
      <c r="MYY107" s="156"/>
      <c r="MYZ107" s="156"/>
      <c r="MZA107" s="156"/>
      <c r="MZB107" s="156"/>
      <c r="MZC107" s="156"/>
      <c r="MZD107" s="156"/>
      <c r="MZE107" s="156"/>
      <c r="MZF107" s="156"/>
      <c r="MZG107" s="156"/>
      <c r="MZH107" s="156"/>
      <c r="MZI107" s="156"/>
      <c r="MZJ107" s="156"/>
      <c r="MZK107" s="156"/>
      <c r="MZL107" s="156"/>
      <c r="MZM107" s="156"/>
      <c r="MZN107" s="156"/>
      <c r="MZO107" s="156"/>
      <c r="MZP107" s="156"/>
      <c r="MZQ107" s="156"/>
      <c r="MZR107" s="156"/>
      <c r="MZS107" s="156"/>
      <c r="MZT107" s="156"/>
      <c r="MZU107" s="156"/>
      <c r="MZV107" s="156"/>
      <c r="MZW107" s="156"/>
      <c r="MZX107" s="156"/>
      <c r="MZY107" s="156"/>
      <c r="MZZ107" s="156"/>
      <c r="NAA107" s="156"/>
      <c r="NAB107" s="156"/>
      <c r="NAC107" s="156"/>
      <c r="NAD107" s="156"/>
      <c r="NAE107" s="156"/>
      <c r="NAF107" s="156"/>
      <c r="NAG107" s="156"/>
      <c r="NAH107" s="156"/>
      <c r="NAI107" s="156"/>
      <c r="NAJ107" s="156"/>
      <c r="NAK107" s="156"/>
      <c r="NAL107" s="156"/>
      <c r="NAM107" s="156"/>
      <c r="NAN107" s="156"/>
      <c r="NAO107" s="156"/>
      <c r="NAP107" s="156"/>
      <c r="NAQ107" s="156"/>
      <c r="NAR107" s="156"/>
      <c r="NAS107" s="156"/>
      <c r="NAT107" s="156"/>
      <c r="NAU107" s="156"/>
      <c r="NAV107" s="156"/>
      <c r="NAW107" s="156"/>
      <c r="NAX107" s="156"/>
      <c r="NAY107" s="156"/>
      <c r="NAZ107" s="156"/>
      <c r="NBA107" s="156"/>
      <c r="NBB107" s="156"/>
      <c r="NBC107" s="156"/>
      <c r="NBD107" s="156"/>
      <c r="NBE107" s="156"/>
      <c r="NBF107" s="156"/>
      <c r="NBG107" s="156"/>
      <c r="NBH107" s="156"/>
      <c r="NBI107" s="156"/>
      <c r="NBJ107" s="156"/>
      <c r="NBK107" s="156"/>
      <c r="NBL107" s="156"/>
      <c r="NBM107" s="156"/>
      <c r="NBN107" s="156"/>
      <c r="NBO107" s="156"/>
      <c r="NBP107" s="156"/>
      <c r="NBQ107" s="156"/>
      <c r="NBR107" s="156"/>
      <c r="NBS107" s="156"/>
      <c r="NBT107" s="156"/>
      <c r="NBU107" s="156"/>
      <c r="NBV107" s="156"/>
      <c r="NBW107" s="156"/>
      <c r="NBX107" s="156"/>
      <c r="NBY107" s="156"/>
      <c r="NBZ107" s="156"/>
      <c r="NCA107" s="156"/>
      <c r="NCB107" s="156"/>
      <c r="NCC107" s="156"/>
      <c r="NCD107" s="156"/>
      <c r="NCE107" s="156"/>
      <c r="NCF107" s="156"/>
      <c r="NCG107" s="156"/>
      <c r="NCH107" s="156"/>
      <c r="NCI107" s="156"/>
      <c r="NCJ107" s="156"/>
      <c r="NCK107" s="156"/>
      <c r="NCL107" s="156"/>
      <c r="NCM107" s="156"/>
      <c r="NCN107" s="156"/>
      <c r="NCO107" s="156"/>
      <c r="NCP107" s="156"/>
      <c r="NCQ107" s="156"/>
      <c r="NCR107" s="156"/>
      <c r="NCS107" s="156"/>
      <c r="NCT107" s="156"/>
      <c r="NCU107" s="156"/>
      <c r="NCV107" s="156"/>
      <c r="NCW107" s="156"/>
      <c r="NCX107" s="156"/>
      <c r="NCY107" s="156"/>
      <c r="NCZ107" s="156"/>
      <c r="NDA107" s="156"/>
      <c r="NDB107" s="156"/>
      <c r="NDC107" s="156"/>
      <c r="NDD107" s="156"/>
      <c r="NDE107" s="156"/>
      <c r="NDF107" s="156"/>
      <c r="NDG107" s="156"/>
      <c r="NDH107" s="156"/>
      <c r="NDI107" s="156"/>
      <c r="NDJ107" s="156"/>
      <c r="NDK107" s="156"/>
      <c r="NDL107" s="156"/>
      <c r="NDM107" s="156"/>
      <c r="NDN107" s="156"/>
      <c r="NDO107" s="156"/>
      <c r="NDP107" s="156"/>
      <c r="NDQ107" s="156"/>
      <c r="NDR107" s="156"/>
      <c r="NDS107" s="156"/>
      <c r="NDT107" s="156"/>
      <c r="NDU107" s="156"/>
      <c r="NDV107" s="156"/>
      <c r="NDW107" s="156"/>
      <c r="NDX107" s="156"/>
      <c r="NDY107" s="156"/>
      <c r="NDZ107" s="156"/>
      <c r="NEA107" s="156"/>
      <c r="NEB107" s="156"/>
      <c r="NEC107" s="156"/>
      <c r="NED107" s="156"/>
      <c r="NEE107" s="156"/>
      <c r="NEF107" s="156"/>
      <c r="NEG107" s="156"/>
      <c r="NEH107" s="156"/>
      <c r="NEI107" s="156"/>
      <c r="NEJ107" s="156"/>
      <c r="NEK107" s="156"/>
      <c r="NEL107" s="156"/>
      <c r="NEM107" s="156"/>
      <c r="NEN107" s="156"/>
      <c r="NEO107" s="156"/>
      <c r="NEP107" s="156"/>
      <c r="NEQ107" s="156"/>
      <c r="NER107" s="156"/>
      <c r="NES107" s="156"/>
      <c r="NET107" s="156"/>
      <c r="NEU107" s="156"/>
      <c r="NEV107" s="156"/>
      <c r="NEW107" s="156"/>
      <c r="NEX107" s="156"/>
      <c r="NEY107" s="156"/>
      <c r="NEZ107" s="156"/>
      <c r="NFA107" s="156"/>
      <c r="NFB107" s="156"/>
      <c r="NFC107" s="156"/>
      <c r="NFD107" s="156"/>
      <c r="NFE107" s="156"/>
      <c r="NFF107" s="156"/>
      <c r="NFG107" s="156"/>
      <c r="NFH107" s="156"/>
      <c r="NFI107" s="156"/>
      <c r="NFJ107" s="156"/>
      <c r="NFK107" s="156"/>
      <c r="NFL107" s="156"/>
      <c r="NFM107" s="156"/>
      <c r="NFN107" s="156"/>
      <c r="NFO107" s="156"/>
      <c r="NFP107" s="156"/>
      <c r="NFQ107" s="156"/>
      <c r="NFR107" s="156"/>
      <c r="NFS107" s="156"/>
      <c r="NFT107" s="156"/>
      <c r="NFU107" s="156"/>
      <c r="NFV107" s="156"/>
      <c r="NFW107" s="156"/>
      <c r="NFX107" s="156"/>
      <c r="NFY107" s="156"/>
      <c r="NFZ107" s="156"/>
      <c r="NGA107" s="156"/>
      <c r="NGB107" s="156"/>
      <c r="NGC107" s="156"/>
      <c r="NGD107" s="156"/>
      <c r="NGE107" s="156"/>
      <c r="NGF107" s="156"/>
      <c r="NGG107" s="156"/>
      <c r="NGH107" s="156"/>
      <c r="NGI107" s="156"/>
      <c r="NGJ107" s="156"/>
      <c r="NGK107" s="156"/>
      <c r="NGL107" s="156"/>
      <c r="NGM107" s="156"/>
      <c r="NGN107" s="156"/>
      <c r="NGO107" s="156"/>
      <c r="NGP107" s="156"/>
      <c r="NGQ107" s="156"/>
      <c r="NGR107" s="156"/>
      <c r="NGS107" s="156"/>
      <c r="NGT107" s="156"/>
      <c r="NGU107" s="156"/>
      <c r="NGV107" s="156"/>
      <c r="NGW107" s="156"/>
      <c r="NGX107" s="156"/>
      <c r="NGY107" s="156"/>
      <c r="NGZ107" s="156"/>
      <c r="NHA107" s="156"/>
      <c r="NHB107" s="156"/>
      <c r="NHC107" s="156"/>
      <c r="NHD107" s="156"/>
      <c r="NHE107" s="156"/>
      <c r="NHF107" s="156"/>
      <c r="NHG107" s="156"/>
      <c r="NHH107" s="156"/>
      <c r="NHI107" s="156"/>
      <c r="NHJ107" s="156"/>
      <c r="NHK107" s="156"/>
      <c r="NHL107" s="156"/>
      <c r="NHM107" s="156"/>
      <c r="NHN107" s="156"/>
      <c r="NHO107" s="156"/>
      <c r="NHP107" s="156"/>
      <c r="NHQ107" s="156"/>
      <c r="NHR107" s="156"/>
      <c r="NHS107" s="156"/>
      <c r="NHT107" s="156"/>
      <c r="NHU107" s="156"/>
      <c r="NHV107" s="156"/>
      <c r="NHW107" s="156"/>
      <c r="NHX107" s="156"/>
      <c r="NHY107" s="156"/>
      <c r="NHZ107" s="156"/>
      <c r="NIA107" s="156"/>
      <c r="NIB107" s="156"/>
      <c r="NIC107" s="156"/>
      <c r="NID107" s="156"/>
      <c r="NIE107" s="156"/>
      <c r="NIF107" s="156"/>
      <c r="NIG107" s="156"/>
      <c r="NIH107" s="156"/>
      <c r="NII107" s="156"/>
      <c r="NIJ107" s="156"/>
      <c r="NIK107" s="156"/>
      <c r="NIL107" s="156"/>
      <c r="NIM107" s="156"/>
      <c r="NIN107" s="156"/>
      <c r="NIO107" s="156"/>
      <c r="NIP107" s="156"/>
      <c r="NIQ107" s="156"/>
      <c r="NIR107" s="156"/>
      <c r="NIS107" s="156"/>
      <c r="NIT107" s="156"/>
      <c r="NIU107" s="156"/>
      <c r="NIV107" s="156"/>
      <c r="NIW107" s="156"/>
      <c r="NIX107" s="156"/>
      <c r="NIY107" s="156"/>
      <c r="NIZ107" s="156"/>
      <c r="NJA107" s="156"/>
      <c r="NJB107" s="156"/>
      <c r="NJC107" s="156"/>
      <c r="NJD107" s="156"/>
      <c r="NJE107" s="156"/>
      <c r="NJF107" s="156"/>
      <c r="NJG107" s="156"/>
      <c r="NJH107" s="156"/>
      <c r="NJI107" s="156"/>
      <c r="NJJ107" s="156"/>
      <c r="NJK107" s="156"/>
      <c r="NJL107" s="156"/>
      <c r="NJM107" s="156"/>
      <c r="NJN107" s="156"/>
      <c r="NJO107" s="156"/>
      <c r="NJP107" s="156"/>
      <c r="NJQ107" s="156"/>
      <c r="NJR107" s="156"/>
      <c r="NJS107" s="156"/>
      <c r="NJT107" s="156"/>
      <c r="NJU107" s="156"/>
      <c r="NJV107" s="156"/>
      <c r="NJW107" s="156"/>
      <c r="NJX107" s="156"/>
      <c r="NJY107" s="156"/>
      <c r="NJZ107" s="156"/>
      <c r="NKA107" s="156"/>
      <c r="NKB107" s="156"/>
      <c r="NKC107" s="156"/>
      <c r="NKD107" s="156"/>
      <c r="NKE107" s="156"/>
      <c r="NKF107" s="156"/>
      <c r="NKG107" s="156"/>
      <c r="NKH107" s="156"/>
      <c r="NKI107" s="156"/>
      <c r="NKJ107" s="156"/>
      <c r="NKK107" s="156"/>
      <c r="NKL107" s="156"/>
      <c r="NKM107" s="156"/>
      <c r="NKN107" s="156"/>
      <c r="NKO107" s="156"/>
      <c r="NKP107" s="156"/>
      <c r="NKQ107" s="156"/>
      <c r="NKR107" s="156"/>
      <c r="NKS107" s="156"/>
      <c r="NKT107" s="156"/>
      <c r="NKU107" s="156"/>
      <c r="NKV107" s="156"/>
      <c r="NKW107" s="156"/>
      <c r="NKX107" s="156"/>
      <c r="NKY107" s="156"/>
      <c r="NKZ107" s="156"/>
      <c r="NLA107" s="156"/>
      <c r="NLB107" s="156"/>
      <c r="NLC107" s="156"/>
      <c r="NLD107" s="156"/>
      <c r="NLE107" s="156"/>
      <c r="NLF107" s="156"/>
      <c r="NLG107" s="156"/>
      <c r="NLH107" s="156"/>
      <c r="NLI107" s="156"/>
      <c r="NLJ107" s="156"/>
      <c r="NLK107" s="156"/>
      <c r="NLL107" s="156"/>
      <c r="NLM107" s="156"/>
      <c r="NLN107" s="156"/>
      <c r="NLO107" s="156"/>
      <c r="NLP107" s="156"/>
      <c r="NLQ107" s="156"/>
      <c r="NLR107" s="156"/>
      <c r="NLS107" s="156"/>
      <c r="NLT107" s="156"/>
      <c r="NLU107" s="156"/>
      <c r="NLV107" s="156"/>
      <c r="NLW107" s="156"/>
      <c r="NLX107" s="156"/>
      <c r="NLY107" s="156"/>
      <c r="NLZ107" s="156"/>
      <c r="NMA107" s="156"/>
      <c r="NMB107" s="156"/>
      <c r="NMC107" s="156"/>
      <c r="NMD107" s="156"/>
      <c r="NME107" s="156"/>
      <c r="NMF107" s="156"/>
      <c r="NMG107" s="156"/>
      <c r="NMH107" s="156"/>
      <c r="NMI107" s="156"/>
      <c r="NMJ107" s="156"/>
      <c r="NMK107" s="156"/>
      <c r="NML107" s="156"/>
      <c r="NMM107" s="156"/>
      <c r="NMN107" s="156"/>
      <c r="NMO107" s="156"/>
      <c r="NMP107" s="156"/>
      <c r="NMQ107" s="156"/>
      <c r="NMR107" s="156"/>
      <c r="NMS107" s="156"/>
      <c r="NMT107" s="156"/>
      <c r="NMU107" s="156"/>
      <c r="NMV107" s="156"/>
      <c r="NMW107" s="156"/>
      <c r="NMX107" s="156"/>
      <c r="NMY107" s="156"/>
      <c r="NMZ107" s="156"/>
      <c r="NNA107" s="156"/>
      <c r="NNB107" s="156"/>
      <c r="NNC107" s="156"/>
      <c r="NND107" s="156"/>
      <c r="NNE107" s="156"/>
      <c r="NNF107" s="156"/>
      <c r="NNG107" s="156"/>
      <c r="NNH107" s="156"/>
      <c r="NNI107" s="156"/>
      <c r="NNJ107" s="156"/>
      <c r="NNK107" s="156"/>
      <c r="NNL107" s="156"/>
      <c r="NNM107" s="156"/>
      <c r="NNN107" s="156"/>
      <c r="NNO107" s="156"/>
      <c r="NNP107" s="156"/>
      <c r="NNQ107" s="156"/>
      <c r="NNR107" s="156"/>
      <c r="NNS107" s="156"/>
      <c r="NNT107" s="156"/>
      <c r="NNU107" s="156"/>
      <c r="NNV107" s="156"/>
      <c r="NNW107" s="156"/>
      <c r="NNX107" s="156"/>
      <c r="NNY107" s="156"/>
      <c r="NNZ107" s="156"/>
      <c r="NOA107" s="156"/>
      <c r="NOB107" s="156"/>
      <c r="NOC107" s="156"/>
      <c r="NOD107" s="156"/>
      <c r="NOE107" s="156"/>
      <c r="NOF107" s="156"/>
      <c r="NOG107" s="156"/>
      <c r="NOH107" s="156"/>
      <c r="NOI107" s="156"/>
      <c r="NOJ107" s="156"/>
      <c r="NOK107" s="156"/>
      <c r="NOL107" s="156"/>
      <c r="NOM107" s="156"/>
      <c r="NON107" s="156"/>
      <c r="NOO107" s="156"/>
      <c r="NOP107" s="156"/>
      <c r="NOQ107" s="156"/>
      <c r="NOR107" s="156"/>
      <c r="NOS107" s="156"/>
      <c r="NOT107" s="156"/>
      <c r="NOU107" s="156"/>
      <c r="NOV107" s="156"/>
      <c r="NOW107" s="156"/>
      <c r="NOX107" s="156"/>
      <c r="NOY107" s="156"/>
      <c r="NOZ107" s="156"/>
      <c r="NPA107" s="156"/>
      <c r="NPB107" s="156"/>
      <c r="NPC107" s="156"/>
      <c r="NPD107" s="156"/>
      <c r="NPE107" s="156"/>
      <c r="NPF107" s="156"/>
      <c r="NPG107" s="156"/>
      <c r="NPH107" s="156"/>
      <c r="NPI107" s="156"/>
      <c r="NPJ107" s="156"/>
      <c r="NPK107" s="156"/>
      <c r="NPL107" s="156"/>
      <c r="NPM107" s="156"/>
      <c r="NPN107" s="156"/>
      <c r="NPO107" s="156"/>
      <c r="NPP107" s="156"/>
      <c r="NPQ107" s="156"/>
      <c r="NPR107" s="156"/>
      <c r="NPS107" s="156"/>
      <c r="NPT107" s="156"/>
      <c r="NPU107" s="156"/>
      <c r="NPV107" s="156"/>
      <c r="NPW107" s="156"/>
      <c r="NPX107" s="156"/>
      <c r="NPY107" s="156"/>
      <c r="NPZ107" s="156"/>
      <c r="NQA107" s="156"/>
      <c r="NQB107" s="156"/>
      <c r="NQC107" s="156"/>
      <c r="NQD107" s="156"/>
      <c r="NQE107" s="156"/>
      <c r="NQF107" s="156"/>
      <c r="NQG107" s="156"/>
      <c r="NQH107" s="156"/>
      <c r="NQI107" s="156"/>
      <c r="NQJ107" s="156"/>
      <c r="NQK107" s="156"/>
      <c r="NQL107" s="156"/>
      <c r="NQM107" s="156"/>
      <c r="NQN107" s="156"/>
      <c r="NQO107" s="156"/>
      <c r="NQP107" s="156"/>
      <c r="NQQ107" s="156"/>
      <c r="NQR107" s="156"/>
      <c r="NQS107" s="156"/>
      <c r="NQT107" s="156"/>
      <c r="NQU107" s="156"/>
      <c r="NQV107" s="156"/>
      <c r="NQW107" s="156"/>
      <c r="NQX107" s="156"/>
      <c r="NQY107" s="156"/>
      <c r="NQZ107" s="156"/>
      <c r="NRA107" s="156"/>
      <c r="NRB107" s="156"/>
      <c r="NRC107" s="156"/>
      <c r="NRD107" s="156"/>
      <c r="NRE107" s="156"/>
      <c r="NRF107" s="156"/>
      <c r="NRG107" s="156"/>
      <c r="NRH107" s="156"/>
      <c r="NRI107" s="156"/>
      <c r="NRJ107" s="156"/>
      <c r="NRK107" s="156"/>
      <c r="NRL107" s="156"/>
      <c r="NRM107" s="156"/>
      <c r="NRN107" s="156"/>
      <c r="NRO107" s="156"/>
      <c r="NRP107" s="156"/>
      <c r="NRQ107" s="156"/>
      <c r="NRR107" s="156"/>
      <c r="NRS107" s="156"/>
      <c r="NRT107" s="156"/>
      <c r="NRU107" s="156"/>
      <c r="NRV107" s="156"/>
      <c r="NRW107" s="156"/>
      <c r="NRX107" s="156"/>
      <c r="NRY107" s="156"/>
      <c r="NRZ107" s="156"/>
      <c r="NSA107" s="156"/>
      <c r="NSB107" s="156"/>
      <c r="NSC107" s="156"/>
      <c r="NSD107" s="156"/>
      <c r="NSE107" s="156"/>
      <c r="NSF107" s="156"/>
      <c r="NSG107" s="156"/>
      <c r="NSH107" s="156"/>
      <c r="NSI107" s="156"/>
      <c r="NSJ107" s="156"/>
      <c r="NSK107" s="156"/>
      <c r="NSL107" s="156"/>
      <c r="NSM107" s="156"/>
      <c r="NSN107" s="156"/>
      <c r="NSO107" s="156"/>
      <c r="NSP107" s="156"/>
      <c r="NSQ107" s="156"/>
      <c r="NSR107" s="156"/>
      <c r="NSS107" s="156"/>
      <c r="NST107" s="156"/>
      <c r="NSU107" s="156"/>
      <c r="NSV107" s="156"/>
      <c r="NSW107" s="156"/>
      <c r="NSX107" s="156"/>
      <c r="NSY107" s="156"/>
      <c r="NSZ107" s="156"/>
      <c r="NTA107" s="156"/>
      <c r="NTB107" s="156"/>
      <c r="NTC107" s="156"/>
      <c r="NTD107" s="156"/>
      <c r="NTE107" s="156"/>
      <c r="NTF107" s="156"/>
      <c r="NTG107" s="156"/>
      <c r="NTH107" s="156"/>
      <c r="NTI107" s="156"/>
      <c r="NTJ107" s="156"/>
      <c r="NTK107" s="156"/>
      <c r="NTL107" s="156"/>
      <c r="NTM107" s="156"/>
      <c r="NTN107" s="156"/>
      <c r="NTO107" s="156"/>
      <c r="NTP107" s="156"/>
      <c r="NTQ107" s="156"/>
      <c r="NTR107" s="156"/>
      <c r="NTS107" s="156"/>
      <c r="NTT107" s="156"/>
      <c r="NTU107" s="156"/>
      <c r="NTV107" s="156"/>
      <c r="NTW107" s="156"/>
      <c r="NTX107" s="156"/>
      <c r="NTY107" s="156"/>
      <c r="NTZ107" s="156"/>
      <c r="NUA107" s="156"/>
      <c r="NUB107" s="156"/>
      <c r="NUC107" s="156"/>
      <c r="NUD107" s="156"/>
      <c r="NUE107" s="156"/>
      <c r="NUF107" s="156"/>
      <c r="NUG107" s="156"/>
      <c r="NUH107" s="156"/>
      <c r="NUI107" s="156"/>
      <c r="NUJ107" s="156"/>
      <c r="NUK107" s="156"/>
      <c r="NUL107" s="156"/>
      <c r="NUM107" s="156"/>
      <c r="NUN107" s="156"/>
      <c r="NUO107" s="156"/>
      <c r="NUP107" s="156"/>
      <c r="NUQ107" s="156"/>
      <c r="NUR107" s="156"/>
      <c r="NUS107" s="156"/>
      <c r="NUT107" s="156"/>
      <c r="NUU107" s="156"/>
      <c r="NUV107" s="156"/>
      <c r="NUW107" s="156"/>
      <c r="NUX107" s="156"/>
      <c r="NUY107" s="156"/>
      <c r="NUZ107" s="156"/>
      <c r="NVA107" s="156"/>
      <c r="NVB107" s="156"/>
      <c r="NVC107" s="156"/>
      <c r="NVD107" s="156"/>
      <c r="NVE107" s="156"/>
      <c r="NVF107" s="156"/>
      <c r="NVG107" s="156"/>
      <c r="NVH107" s="156"/>
      <c r="NVI107" s="156"/>
      <c r="NVJ107" s="156"/>
      <c r="NVK107" s="156"/>
      <c r="NVL107" s="156"/>
      <c r="NVM107" s="156"/>
      <c r="NVN107" s="156"/>
      <c r="NVO107" s="156"/>
      <c r="NVP107" s="156"/>
      <c r="NVQ107" s="156"/>
      <c r="NVR107" s="156"/>
      <c r="NVS107" s="156"/>
      <c r="NVT107" s="156"/>
      <c r="NVU107" s="156"/>
      <c r="NVV107" s="156"/>
      <c r="NVW107" s="156"/>
      <c r="NVX107" s="156"/>
      <c r="NVY107" s="156"/>
      <c r="NVZ107" s="156"/>
      <c r="NWA107" s="156"/>
      <c r="NWB107" s="156"/>
      <c r="NWC107" s="156"/>
      <c r="NWD107" s="156"/>
      <c r="NWE107" s="156"/>
      <c r="NWF107" s="156"/>
      <c r="NWG107" s="156"/>
      <c r="NWH107" s="156"/>
      <c r="NWI107" s="156"/>
      <c r="NWJ107" s="156"/>
      <c r="NWK107" s="156"/>
      <c r="NWL107" s="156"/>
      <c r="NWM107" s="156"/>
      <c r="NWN107" s="156"/>
      <c r="NWO107" s="156"/>
      <c r="NWP107" s="156"/>
      <c r="NWQ107" s="156"/>
      <c r="NWR107" s="156"/>
      <c r="NWS107" s="156"/>
      <c r="NWT107" s="156"/>
      <c r="NWU107" s="156"/>
      <c r="NWV107" s="156"/>
      <c r="NWW107" s="156"/>
      <c r="NWX107" s="156"/>
      <c r="NWY107" s="156"/>
      <c r="NWZ107" s="156"/>
      <c r="NXA107" s="156"/>
      <c r="NXB107" s="156"/>
      <c r="NXC107" s="156"/>
      <c r="NXD107" s="156"/>
      <c r="NXE107" s="156"/>
      <c r="NXF107" s="156"/>
      <c r="NXG107" s="156"/>
      <c r="NXH107" s="156"/>
      <c r="NXI107" s="156"/>
      <c r="NXJ107" s="156"/>
      <c r="NXK107" s="156"/>
      <c r="NXL107" s="156"/>
      <c r="NXM107" s="156"/>
      <c r="NXN107" s="156"/>
      <c r="NXO107" s="156"/>
      <c r="NXP107" s="156"/>
      <c r="NXQ107" s="156"/>
      <c r="NXR107" s="156"/>
      <c r="NXS107" s="156"/>
      <c r="NXT107" s="156"/>
      <c r="NXU107" s="156"/>
      <c r="NXV107" s="156"/>
      <c r="NXW107" s="156"/>
      <c r="NXX107" s="156"/>
      <c r="NXY107" s="156"/>
      <c r="NXZ107" s="156"/>
      <c r="NYA107" s="156"/>
      <c r="NYB107" s="156"/>
      <c r="NYC107" s="156"/>
      <c r="NYD107" s="156"/>
      <c r="NYE107" s="156"/>
      <c r="NYF107" s="156"/>
      <c r="NYG107" s="156"/>
      <c r="NYH107" s="156"/>
      <c r="NYI107" s="156"/>
      <c r="NYJ107" s="156"/>
      <c r="NYK107" s="156"/>
      <c r="NYL107" s="156"/>
      <c r="NYM107" s="156"/>
      <c r="NYN107" s="156"/>
      <c r="NYO107" s="156"/>
      <c r="NYP107" s="156"/>
      <c r="NYQ107" s="156"/>
      <c r="NYR107" s="156"/>
      <c r="NYS107" s="156"/>
      <c r="NYT107" s="156"/>
      <c r="NYU107" s="156"/>
      <c r="NYV107" s="156"/>
      <c r="NYW107" s="156"/>
      <c r="NYX107" s="156"/>
      <c r="NYY107" s="156"/>
      <c r="NYZ107" s="156"/>
      <c r="NZA107" s="156"/>
      <c r="NZB107" s="156"/>
      <c r="NZC107" s="156"/>
      <c r="NZD107" s="156"/>
      <c r="NZE107" s="156"/>
      <c r="NZF107" s="156"/>
      <c r="NZG107" s="156"/>
      <c r="NZH107" s="156"/>
      <c r="NZI107" s="156"/>
      <c r="NZJ107" s="156"/>
      <c r="NZK107" s="156"/>
      <c r="NZL107" s="156"/>
      <c r="NZM107" s="156"/>
      <c r="NZN107" s="156"/>
      <c r="NZO107" s="156"/>
      <c r="NZP107" s="156"/>
      <c r="NZQ107" s="156"/>
      <c r="NZR107" s="156"/>
      <c r="NZS107" s="156"/>
      <c r="NZT107" s="156"/>
      <c r="NZU107" s="156"/>
      <c r="NZV107" s="156"/>
      <c r="NZW107" s="156"/>
      <c r="NZX107" s="156"/>
      <c r="NZY107" s="156"/>
      <c r="NZZ107" s="156"/>
      <c r="OAA107" s="156"/>
      <c r="OAB107" s="156"/>
      <c r="OAC107" s="156"/>
      <c r="OAD107" s="156"/>
      <c r="OAE107" s="156"/>
      <c r="OAF107" s="156"/>
      <c r="OAG107" s="156"/>
      <c r="OAH107" s="156"/>
      <c r="OAI107" s="156"/>
      <c r="OAJ107" s="156"/>
      <c r="OAK107" s="156"/>
      <c r="OAL107" s="156"/>
      <c r="OAM107" s="156"/>
      <c r="OAN107" s="156"/>
      <c r="OAO107" s="156"/>
      <c r="OAP107" s="156"/>
      <c r="OAQ107" s="156"/>
      <c r="OAR107" s="156"/>
      <c r="OAS107" s="156"/>
      <c r="OAT107" s="156"/>
      <c r="OAU107" s="156"/>
      <c r="OAV107" s="156"/>
      <c r="OAW107" s="156"/>
      <c r="OAX107" s="156"/>
      <c r="OAY107" s="156"/>
      <c r="OAZ107" s="156"/>
      <c r="OBA107" s="156"/>
      <c r="OBB107" s="156"/>
      <c r="OBC107" s="156"/>
      <c r="OBD107" s="156"/>
      <c r="OBE107" s="156"/>
      <c r="OBF107" s="156"/>
      <c r="OBG107" s="156"/>
      <c r="OBH107" s="156"/>
      <c r="OBI107" s="156"/>
      <c r="OBJ107" s="156"/>
      <c r="OBK107" s="156"/>
      <c r="OBL107" s="156"/>
      <c r="OBM107" s="156"/>
      <c r="OBN107" s="156"/>
      <c r="OBO107" s="156"/>
      <c r="OBP107" s="156"/>
      <c r="OBQ107" s="156"/>
      <c r="OBR107" s="156"/>
      <c r="OBS107" s="156"/>
      <c r="OBT107" s="156"/>
      <c r="OBU107" s="156"/>
      <c r="OBV107" s="156"/>
      <c r="OBW107" s="156"/>
      <c r="OBX107" s="156"/>
      <c r="OBY107" s="156"/>
      <c r="OBZ107" s="156"/>
      <c r="OCA107" s="156"/>
      <c r="OCB107" s="156"/>
      <c r="OCC107" s="156"/>
      <c r="OCD107" s="156"/>
      <c r="OCE107" s="156"/>
      <c r="OCF107" s="156"/>
      <c r="OCG107" s="156"/>
      <c r="OCH107" s="156"/>
      <c r="OCI107" s="156"/>
      <c r="OCJ107" s="156"/>
      <c r="OCK107" s="156"/>
      <c r="OCL107" s="156"/>
      <c r="OCM107" s="156"/>
      <c r="OCN107" s="156"/>
      <c r="OCO107" s="156"/>
      <c r="OCP107" s="156"/>
      <c r="OCQ107" s="156"/>
      <c r="OCR107" s="156"/>
      <c r="OCS107" s="156"/>
      <c r="OCT107" s="156"/>
      <c r="OCU107" s="156"/>
      <c r="OCV107" s="156"/>
      <c r="OCW107" s="156"/>
      <c r="OCX107" s="156"/>
      <c r="OCY107" s="156"/>
      <c r="OCZ107" s="156"/>
      <c r="ODA107" s="156"/>
      <c r="ODB107" s="156"/>
      <c r="ODC107" s="156"/>
      <c r="ODD107" s="156"/>
      <c r="ODE107" s="156"/>
      <c r="ODF107" s="156"/>
      <c r="ODG107" s="156"/>
      <c r="ODH107" s="156"/>
      <c r="ODI107" s="156"/>
      <c r="ODJ107" s="156"/>
      <c r="ODK107" s="156"/>
      <c r="ODL107" s="156"/>
      <c r="ODM107" s="156"/>
      <c r="ODN107" s="156"/>
      <c r="ODO107" s="156"/>
      <c r="ODP107" s="156"/>
      <c r="ODQ107" s="156"/>
      <c r="ODR107" s="156"/>
      <c r="ODS107" s="156"/>
      <c r="ODT107" s="156"/>
      <c r="ODU107" s="156"/>
      <c r="ODV107" s="156"/>
      <c r="ODW107" s="156"/>
      <c r="ODX107" s="156"/>
      <c r="ODY107" s="156"/>
      <c r="ODZ107" s="156"/>
      <c r="OEA107" s="156"/>
      <c r="OEB107" s="156"/>
      <c r="OEC107" s="156"/>
      <c r="OED107" s="156"/>
      <c r="OEE107" s="156"/>
      <c r="OEF107" s="156"/>
      <c r="OEG107" s="156"/>
      <c r="OEH107" s="156"/>
      <c r="OEI107" s="156"/>
      <c r="OEJ107" s="156"/>
      <c r="OEK107" s="156"/>
      <c r="OEL107" s="156"/>
      <c r="OEM107" s="156"/>
      <c r="OEN107" s="156"/>
      <c r="OEO107" s="156"/>
      <c r="OEP107" s="156"/>
      <c r="OEQ107" s="156"/>
      <c r="OER107" s="156"/>
      <c r="OES107" s="156"/>
      <c r="OET107" s="156"/>
      <c r="OEU107" s="156"/>
      <c r="OEV107" s="156"/>
      <c r="OEW107" s="156"/>
      <c r="OEX107" s="156"/>
      <c r="OEY107" s="156"/>
      <c r="OEZ107" s="156"/>
      <c r="OFA107" s="156"/>
      <c r="OFB107" s="156"/>
      <c r="OFC107" s="156"/>
      <c r="OFD107" s="156"/>
      <c r="OFE107" s="156"/>
      <c r="OFF107" s="156"/>
      <c r="OFG107" s="156"/>
      <c r="OFH107" s="156"/>
      <c r="OFI107" s="156"/>
      <c r="OFJ107" s="156"/>
      <c r="OFK107" s="156"/>
      <c r="OFL107" s="156"/>
      <c r="OFM107" s="156"/>
      <c r="OFN107" s="156"/>
      <c r="OFO107" s="156"/>
      <c r="OFP107" s="156"/>
      <c r="OFQ107" s="156"/>
      <c r="OFR107" s="156"/>
      <c r="OFS107" s="156"/>
      <c r="OFT107" s="156"/>
      <c r="OFU107" s="156"/>
      <c r="OFV107" s="156"/>
      <c r="OFW107" s="156"/>
      <c r="OFX107" s="156"/>
      <c r="OFY107" s="156"/>
      <c r="OFZ107" s="156"/>
      <c r="OGA107" s="156"/>
      <c r="OGB107" s="156"/>
      <c r="OGC107" s="156"/>
      <c r="OGD107" s="156"/>
      <c r="OGE107" s="156"/>
      <c r="OGF107" s="156"/>
      <c r="OGG107" s="156"/>
      <c r="OGH107" s="156"/>
      <c r="OGI107" s="156"/>
      <c r="OGJ107" s="156"/>
      <c r="OGK107" s="156"/>
      <c r="OGL107" s="156"/>
      <c r="OGM107" s="156"/>
      <c r="OGN107" s="156"/>
      <c r="OGO107" s="156"/>
      <c r="OGP107" s="156"/>
      <c r="OGQ107" s="156"/>
      <c r="OGR107" s="156"/>
      <c r="OGS107" s="156"/>
      <c r="OGT107" s="156"/>
      <c r="OGU107" s="156"/>
      <c r="OGV107" s="156"/>
      <c r="OGW107" s="156"/>
      <c r="OGX107" s="156"/>
      <c r="OGY107" s="156"/>
      <c r="OGZ107" s="156"/>
      <c r="OHA107" s="156"/>
      <c r="OHB107" s="156"/>
      <c r="OHC107" s="156"/>
      <c r="OHD107" s="156"/>
      <c r="OHE107" s="156"/>
      <c r="OHF107" s="156"/>
      <c r="OHG107" s="156"/>
      <c r="OHH107" s="156"/>
      <c r="OHI107" s="156"/>
      <c r="OHJ107" s="156"/>
      <c r="OHK107" s="156"/>
      <c r="OHL107" s="156"/>
      <c r="OHM107" s="156"/>
      <c r="OHN107" s="156"/>
      <c r="OHO107" s="156"/>
      <c r="OHP107" s="156"/>
      <c r="OHQ107" s="156"/>
      <c r="OHR107" s="156"/>
      <c r="OHS107" s="156"/>
      <c r="OHT107" s="156"/>
      <c r="OHU107" s="156"/>
      <c r="OHV107" s="156"/>
      <c r="OHW107" s="156"/>
      <c r="OHX107" s="156"/>
      <c r="OHY107" s="156"/>
      <c r="OHZ107" s="156"/>
      <c r="OIA107" s="156"/>
      <c r="OIB107" s="156"/>
      <c r="OIC107" s="156"/>
      <c r="OID107" s="156"/>
      <c r="OIE107" s="156"/>
      <c r="OIF107" s="156"/>
      <c r="OIG107" s="156"/>
      <c r="OIH107" s="156"/>
      <c r="OII107" s="156"/>
      <c r="OIJ107" s="156"/>
      <c r="OIK107" s="156"/>
      <c r="OIL107" s="156"/>
      <c r="OIM107" s="156"/>
      <c r="OIN107" s="156"/>
      <c r="OIO107" s="156"/>
      <c r="OIP107" s="156"/>
      <c r="OIQ107" s="156"/>
      <c r="OIR107" s="156"/>
      <c r="OIS107" s="156"/>
      <c r="OIT107" s="156"/>
      <c r="OIU107" s="156"/>
      <c r="OIV107" s="156"/>
      <c r="OIW107" s="156"/>
      <c r="OIX107" s="156"/>
      <c r="OIY107" s="156"/>
      <c r="OIZ107" s="156"/>
      <c r="OJA107" s="156"/>
      <c r="OJB107" s="156"/>
      <c r="OJC107" s="156"/>
      <c r="OJD107" s="156"/>
      <c r="OJE107" s="156"/>
      <c r="OJF107" s="156"/>
      <c r="OJG107" s="156"/>
      <c r="OJH107" s="156"/>
      <c r="OJI107" s="156"/>
      <c r="OJJ107" s="156"/>
      <c r="OJK107" s="156"/>
      <c r="OJL107" s="156"/>
      <c r="OJM107" s="156"/>
      <c r="OJN107" s="156"/>
      <c r="OJO107" s="156"/>
      <c r="OJP107" s="156"/>
      <c r="OJQ107" s="156"/>
      <c r="OJR107" s="156"/>
      <c r="OJS107" s="156"/>
      <c r="OJT107" s="156"/>
      <c r="OJU107" s="156"/>
      <c r="OJV107" s="156"/>
      <c r="OJW107" s="156"/>
      <c r="OJX107" s="156"/>
      <c r="OJY107" s="156"/>
      <c r="OJZ107" s="156"/>
      <c r="OKA107" s="156"/>
      <c r="OKB107" s="156"/>
      <c r="OKC107" s="156"/>
      <c r="OKD107" s="156"/>
      <c r="OKE107" s="156"/>
      <c r="OKF107" s="156"/>
      <c r="OKG107" s="156"/>
      <c r="OKH107" s="156"/>
      <c r="OKI107" s="156"/>
      <c r="OKJ107" s="156"/>
      <c r="OKK107" s="156"/>
      <c r="OKL107" s="156"/>
      <c r="OKM107" s="156"/>
      <c r="OKN107" s="156"/>
      <c r="OKO107" s="156"/>
      <c r="OKP107" s="156"/>
      <c r="OKQ107" s="156"/>
      <c r="OKR107" s="156"/>
      <c r="OKS107" s="156"/>
      <c r="OKT107" s="156"/>
      <c r="OKU107" s="156"/>
      <c r="OKV107" s="156"/>
      <c r="OKW107" s="156"/>
      <c r="OKX107" s="156"/>
      <c r="OKY107" s="156"/>
      <c r="OKZ107" s="156"/>
      <c r="OLA107" s="156"/>
      <c r="OLB107" s="156"/>
      <c r="OLC107" s="156"/>
      <c r="OLD107" s="156"/>
      <c r="OLE107" s="156"/>
      <c r="OLF107" s="156"/>
      <c r="OLG107" s="156"/>
      <c r="OLH107" s="156"/>
      <c r="OLI107" s="156"/>
      <c r="OLJ107" s="156"/>
      <c r="OLK107" s="156"/>
      <c r="OLL107" s="156"/>
      <c r="OLM107" s="156"/>
      <c r="OLN107" s="156"/>
      <c r="OLO107" s="156"/>
      <c r="OLP107" s="156"/>
      <c r="OLQ107" s="156"/>
      <c r="OLR107" s="156"/>
      <c r="OLS107" s="156"/>
      <c r="OLT107" s="156"/>
      <c r="OLU107" s="156"/>
      <c r="OLV107" s="156"/>
      <c r="OLW107" s="156"/>
      <c r="OLX107" s="156"/>
      <c r="OLY107" s="156"/>
      <c r="OLZ107" s="156"/>
      <c r="OMA107" s="156"/>
      <c r="OMB107" s="156"/>
      <c r="OMC107" s="156"/>
      <c r="OMD107" s="156"/>
      <c r="OME107" s="156"/>
      <c r="OMF107" s="156"/>
      <c r="OMG107" s="156"/>
      <c r="OMH107" s="156"/>
      <c r="OMI107" s="156"/>
      <c r="OMJ107" s="156"/>
      <c r="OMK107" s="156"/>
      <c r="OML107" s="156"/>
      <c r="OMM107" s="156"/>
      <c r="OMN107" s="156"/>
      <c r="OMO107" s="156"/>
      <c r="OMP107" s="156"/>
      <c r="OMQ107" s="156"/>
      <c r="OMR107" s="156"/>
      <c r="OMS107" s="156"/>
      <c r="OMT107" s="156"/>
      <c r="OMU107" s="156"/>
      <c r="OMV107" s="156"/>
      <c r="OMW107" s="156"/>
      <c r="OMX107" s="156"/>
      <c r="OMY107" s="156"/>
      <c r="OMZ107" s="156"/>
      <c r="ONA107" s="156"/>
      <c r="ONB107" s="156"/>
      <c r="ONC107" s="156"/>
      <c r="OND107" s="156"/>
      <c r="ONE107" s="156"/>
      <c r="ONF107" s="156"/>
      <c r="ONG107" s="156"/>
      <c r="ONH107" s="156"/>
      <c r="ONI107" s="156"/>
      <c r="ONJ107" s="156"/>
      <c r="ONK107" s="156"/>
      <c r="ONL107" s="156"/>
      <c r="ONM107" s="156"/>
      <c r="ONN107" s="156"/>
      <c r="ONO107" s="156"/>
      <c r="ONP107" s="156"/>
      <c r="ONQ107" s="156"/>
      <c r="ONR107" s="156"/>
      <c r="ONS107" s="156"/>
      <c r="ONT107" s="156"/>
      <c r="ONU107" s="156"/>
      <c r="ONV107" s="156"/>
      <c r="ONW107" s="156"/>
      <c r="ONX107" s="156"/>
      <c r="ONY107" s="156"/>
      <c r="ONZ107" s="156"/>
      <c r="OOA107" s="156"/>
      <c r="OOB107" s="156"/>
      <c r="OOC107" s="156"/>
      <c r="OOD107" s="156"/>
      <c r="OOE107" s="156"/>
      <c r="OOF107" s="156"/>
      <c r="OOG107" s="156"/>
      <c r="OOH107" s="156"/>
      <c r="OOI107" s="156"/>
      <c r="OOJ107" s="156"/>
      <c r="OOK107" s="156"/>
      <c r="OOL107" s="156"/>
      <c r="OOM107" s="156"/>
      <c r="OON107" s="156"/>
      <c r="OOO107" s="156"/>
      <c r="OOP107" s="156"/>
      <c r="OOQ107" s="156"/>
      <c r="OOR107" s="156"/>
      <c r="OOS107" s="156"/>
      <c r="OOT107" s="156"/>
      <c r="OOU107" s="156"/>
      <c r="OOV107" s="156"/>
      <c r="OOW107" s="156"/>
      <c r="OOX107" s="156"/>
      <c r="OOY107" s="156"/>
      <c r="OOZ107" s="156"/>
      <c r="OPA107" s="156"/>
      <c r="OPB107" s="156"/>
      <c r="OPC107" s="156"/>
      <c r="OPD107" s="156"/>
      <c r="OPE107" s="156"/>
      <c r="OPF107" s="156"/>
      <c r="OPG107" s="156"/>
      <c r="OPH107" s="156"/>
      <c r="OPI107" s="156"/>
      <c r="OPJ107" s="156"/>
      <c r="OPK107" s="156"/>
      <c r="OPL107" s="156"/>
      <c r="OPM107" s="156"/>
      <c r="OPN107" s="156"/>
      <c r="OPO107" s="156"/>
      <c r="OPP107" s="156"/>
      <c r="OPQ107" s="156"/>
      <c r="OPR107" s="156"/>
      <c r="OPS107" s="156"/>
      <c r="OPT107" s="156"/>
      <c r="OPU107" s="156"/>
      <c r="OPV107" s="156"/>
      <c r="OPW107" s="156"/>
      <c r="OPX107" s="156"/>
      <c r="OPY107" s="156"/>
      <c r="OPZ107" s="156"/>
      <c r="OQA107" s="156"/>
      <c r="OQB107" s="156"/>
      <c r="OQC107" s="156"/>
      <c r="OQD107" s="156"/>
      <c r="OQE107" s="156"/>
      <c r="OQF107" s="156"/>
      <c r="OQG107" s="156"/>
      <c r="OQH107" s="156"/>
      <c r="OQI107" s="156"/>
      <c r="OQJ107" s="156"/>
      <c r="OQK107" s="156"/>
      <c r="OQL107" s="156"/>
      <c r="OQM107" s="156"/>
      <c r="OQN107" s="156"/>
      <c r="OQO107" s="156"/>
      <c r="OQP107" s="156"/>
      <c r="OQQ107" s="156"/>
      <c r="OQR107" s="156"/>
      <c r="OQS107" s="156"/>
      <c r="OQT107" s="156"/>
      <c r="OQU107" s="156"/>
      <c r="OQV107" s="156"/>
      <c r="OQW107" s="156"/>
      <c r="OQX107" s="156"/>
      <c r="OQY107" s="156"/>
      <c r="OQZ107" s="156"/>
      <c r="ORA107" s="156"/>
      <c r="ORB107" s="156"/>
      <c r="ORC107" s="156"/>
      <c r="ORD107" s="156"/>
      <c r="ORE107" s="156"/>
      <c r="ORF107" s="156"/>
      <c r="ORG107" s="156"/>
      <c r="ORH107" s="156"/>
      <c r="ORI107" s="156"/>
      <c r="ORJ107" s="156"/>
      <c r="ORK107" s="156"/>
      <c r="ORL107" s="156"/>
      <c r="ORM107" s="156"/>
      <c r="ORN107" s="156"/>
      <c r="ORO107" s="156"/>
      <c r="ORP107" s="156"/>
      <c r="ORQ107" s="156"/>
      <c r="ORR107" s="156"/>
      <c r="ORS107" s="156"/>
      <c r="ORT107" s="156"/>
      <c r="ORU107" s="156"/>
      <c r="ORV107" s="156"/>
      <c r="ORW107" s="156"/>
      <c r="ORX107" s="156"/>
      <c r="ORY107" s="156"/>
      <c r="ORZ107" s="156"/>
      <c r="OSA107" s="156"/>
      <c r="OSB107" s="156"/>
      <c r="OSC107" s="156"/>
      <c r="OSD107" s="156"/>
      <c r="OSE107" s="156"/>
      <c r="OSF107" s="156"/>
      <c r="OSG107" s="156"/>
      <c r="OSH107" s="156"/>
      <c r="OSI107" s="156"/>
      <c r="OSJ107" s="156"/>
      <c r="OSK107" s="156"/>
      <c r="OSL107" s="156"/>
      <c r="OSM107" s="156"/>
      <c r="OSN107" s="156"/>
      <c r="OSO107" s="156"/>
      <c r="OSP107" s="156"/>
      <c r="OSQ107" s="156"/>
      <c r="OSR107" s="156"/>
      <c r="OSS107" s="156"/>
      <c r="OST107" s="156"/>
      <c r="OSU107" s="156"/>
      <c r="OSV107" s="156"/>
      <c r="OSW107" s="156"/>
      <c r="OSX107" s="156"/>
      <c r="OSY107" s="156"/>
      <c r="OSZ107" s="156"/>
      <c r="OTA107" s="156"/>
      <c r="OTB107" s="156"/>
      <c r="OTC107" s="156"/>
      <c r="OTD107" s="156"/>
      <c r="OTE107" s="156"/>
      <c r="OTF107" s="156"/>
      <c r="OTG107" s="156"/>
      <c r="OTH107" s="156"/>
      <c r="OTI107" s="156"/>
      <c r="OTJ107" s="156"/>
      <c r="OTK107" s="156"/>
      <c r="OTL107" s="156"/>
      <c r="OTM107" s="156"/>
      <c r="OTN107" s="156"/>
      <c r="OTO107" s="156"/>
      <c r="OTP107" s="156"/>
      <c r="OTQ107" s="156"/>
      <c r="OTR107" s="156"/>
      <c r="OTS107" s="156"/>
      <c r="OTT107" s="156"/>
      <c r="OTU107" s="156"/>
      <c r="OTV107" s="156"/>
      <c r="OTW107" s="156"/>
      <c r="OTX107" s="156"/>
      <c r="OTY107" s="156"/>
      <c r="OTZ107" s="156"/>
      <c r="OUA107" s="156"/>
      <c r="OUB107" s="156"/>
      <c r="OUC107" s="156"/>
      <c r="OUD107" s="156"/>
      <c r="OUE107" s="156"/>
      <c r="OUF107" s="156"/>
      <c r="OUG107" s="156"/>
      <c r="OUH107" s="156"/>
      <c r="OUI107" s="156"/>
      <c r="OUJ107" s="156"/>
      <c r="OUK107" s="156"/>
      <c r="OUL107" s="156"/>
      <c r="OUM107" s="156"/>
      <c r="OUN107" s="156"/>
      <c r="OUO107" s="156"/>
      <c r="OUP107" s="156"/>
      <c r="OUQ107" s="156"/>
      <c r="OUR107" s="156"/>
      <c r="OUS107" s="156"/>
      <c r="OUT107" s="156"/>
      <c r="OUU107" s="156"/>
      <c r="OUV107" s="156"/>
      <c r="OUW107" s="156"/>
      <c r="OUX107" s="156"/>
      <c r="OUY107" s="156"/>
      <c r="OUZ107" s="156"/>
      <c r="OVA107" s="156"/>
      <c r="OVB107" s="156"/>
      <c r="OVC107" s="156"/>
      <c r="OVD107" s="156"/>
      <c r="OVE107" s="156"/>
      <c r="OVF107" s="156"/>
      <c r="OVG107" s="156"/>
      <c r="OVH107" s="156"/>
      <c r="OVI107" s="156"/>
      <c r="OVJ107" s="156"/>
      <c r="OVK107" s="156"/>
      <c r="OVL107" s="156"/>
      <c r="OVM107" s="156"/>
      <c r="OVN107" s="156"/>
      <c r="OVO107" s="156"/>
      <c r="OVP107" s="156"/>
      <c r="OVQ107" s="156"/>
      <c r="OVR107" s="156"/>
      <c r="OVS107" s="156"/>
      <c r="OVT107" s="156"/>
      <c r="OVU107" s="156"/>
      <c r="OVV107" s="156"/>
      <c r="OVW107" s="156"/>
      <c r="OVX107" s="156"/>
      <c r="OVY107" s="156"/>
      <c r="OVZ107" s="156"/>
      <c r="OWA107" s="156"/>
      <c r="OWB107" s="156"/>
      <c r="OWC107" s="156"/>
      <c r="OWD107" s="156"/>
      <c r="OWE107" s="156"/>
      <c r="OWF107" s="156"/>
      <c r="OWG107" s="156"/>
      <c r="OWH107" s="156"/>
      <c r="OWI107" s="156"/>
      <c r="OWJ107" s="156"/>
      <c r="OWK107" s="156"/>
      <c r="OWL107" s="156"/>
      <c r="OWM107" s="156"/>
      <c r="OWN107" s="156"/>
      <c r="OWO107" s="156"/>
      <c r="OWP107" s="156"/>
      <c r="OWQ107" s="156"/>
      <c r="OWR107" s="156"/>
      <c r="OWS107" s="156"/>
      <c r="OWT107" s="156"/>
      <c r="OWU107" s="156"/>
      <c r="OWV107" s="156"/>
      <c r="OWW107" s="156"/>
      <c r="OWX107" s="156"/>
      <c r="OWY107" s="156"/>
      <c r="OWZ107" s="156"/>
      <c r="OXA107" s="156"/>
      <c r="OXB107" s="156"/>
      <c r="OXC107" s="156"/>
      <c r="OXD107" s="156"/>
      <c r="OXE107" s="156"/>
      <c r="OXF107" s="156"/>
      <c r="OXG107" s="156"/>
      <c r="OXH107" s="156"/>
      <c r="OXI107" s="156"/>
      <c r="OXJ107" s="156"/>
      <c r="OXK107" s="156"/>
      <c r="OXL107" s="156"/>
      <c r="OXM107" s="156"/>
      <c r="OXN107" s="156"/>
      <c r="OXO107" s="156"/>
      <c r="OXP107" s="156"/>
      <c r="OXQ107" s="156"/>
      <c r="OXR107" s="156"/>
      <c r="OXS107" s="156"/>
      <c r="OXT107" s="156"/>
      <c r="OXU107" s="156"/>
      <c r="OXV107" s="156"/>
      <c r="OXW107" s="156"/>
      <c r="OXX107" s="156"/>
      <c r="OXY107" s="156"/>
      <c r="OXZ107" s="156"/>
      <c r="OYA107" s="156"/>
      <c r="OYB107" s="156"/>
      <c r="OYC107" s="156"/>
      <c r="OYD107" s="156"/>
      <c r="OYE107" s="156"/>
      <c r="OYF107" s="156"/>
      <c r="OYG107" s="156"/>
      <c r="OYH107" s="156"/>
      <c r="OYI107" s="156"/>
      <c r="OYJ107" s="156"/>
      <c r="OYK107" s="156"/>
      <c r="OYL107" s="156"/>
      <c r="OYM107" s="156"/>
      <c r="OYN107" s="156"/>
      <c r="OYO107" s="156"/>
      <c r="OYP107" s="156"/>
      <c r="OYQ107" s="156"/>
      <c r="OYR107" s="156"/>
      <c r="OYS107" s="156"/>
      <c r="OYT107" s="156"/>
      <c r="OYU107" s="156"/>
      <c r="OYV107" s="156"/>
      <c r="OYW107" s="156"/>
      <c r="OYX107" s="156"/>
      <c r="OYY107" s="156"/>
      <c r="OYZ107" s="156"/>
      <c r="OZA107" s="156"/>
      <c r="OZB107" s="156"/>
      <c r="OZC107" s="156"/>
      <c r="OZD107" s="156"/>
      <c r="OZE107" s="156"/>
      <c r="OZF107" s="156"/>
      <c r="OZG107" s="156"/>
      <c r="OZH107" s="156"/>
      <c r="OZI107" s="156"/>
      <c r="OZJ107" s="156"/>
      <c r="OZK107" s="156"/>
      <c r="OZL107" s="156"/>
      <c r="OZM107" s="156"/>
      <c r="OZN107" s="156"/>
      <c r="OZO107" s="156"/>
      <c r="OZP107" s="156"/>
      <c r="OZQ107" s="156"/>
      <c r="OZR107" s="156"/>
      <c r="OZS107" s="156"/>
      <c r="OZT107" s="156"/>
      <c r="OZU107" s="156"/>
      <c r="OZV107" s="156"/>
      <c r="OZW107" s="156"/>
      <c r="OZX107" s="156"/>
      <c r="OZY107" s="156"/>
      <c r="OZZ107" s="156"/>
      <c r="PAA107" s="156"/>
      <c r="PAB107" s="156"/>
      <c r="PAC107" s="156"/>
      <c r="PAD107" s="156"/>
      <c r="PAE107" s="156"/>
      <c r="PAF107" s="156"/>
      <c r="PAG107" s="156"/>
      <c r="PAH107" s="156"/>
      <c r="PAI107" s="156"/>
      <c r="PAJ107" s="156"/>
      <c r="PAK107" s="156"/>
      <c r="PAL107" s="156"/>
      <c r="PAM107" s="156"/>
      <c r="PAN107" s="156"/>
      <c r="PAO107" s="156"/>
      <c r="PAP107" s="156"/>
      <c r="PAQ107" s="156"/>
      <c r="PAR107" s="156"/>
      <c r="PAS107" s="156"/>
      <c r="PAT107" s="156"/>
      <c r="PAU107" s="156"/>
      <c r="PAV107" s="156"/>
      <c r="PAW107" s="156"/>
      <c r="PAX107" s="156"/>
      <c r="PAY107" s="156"/>
      <c r="PAZ107" s="156"/>
      <c r="PBA107" s="156"/>
      <c r="PBB107" s="156"/>
      <c r="PBC107" s="156"/>
      <c r="PBD107" s="156"/>
      <c r="PBE107" s="156"/>
      <c r="PBF107" s="156"/>
      <c r="PBG107" s="156"/>
      <c r="PBH107" s="156"/>
      <c r="PBI107" s="156"/>
      <c r="PBJ107" s="156"/>
      <c r="PBK107" s="156"/>
      <c r="PBL107" s="156"/>
      <c r="PBM107" s="156"/>
      <c r="PBN107" s="156"/>
      <c r="PBO107" s="156"/>
      <c r="PBP107" s="156"/>
      <c r="PBQ107" s="156"/>
      <c r="PBR107" s="156"/>
      <c r="PBS107" s="156"/>
      <c r="PBT107" s="156"/>
      <c r="PBU107" s="156"/>
      <c r="PBV107" s="156"/>
      <c r="PBW107" s="156"/>
      <c r="PBX107" s="156"/>
      <c r="PBY107" s="156"/>
      <c r="PBZ107" s="156"/>
      <c r="PCA107" s="156"/>
      <c r="PCB107" s="156"/>
      <c r="PCC107" s="156"/>
      <c r="PCD107" s="156"/>
      <c r="PCE107" s="156"/>
      <c r="PCF107" s="156"/>
      <c r="PCG107" s="156"/>
      <c r="PCH107" s="156"/>
      <c r="PCI107" s="156"/>
      <c r="PCJ107" s="156"/>
      <c r="PCK107" s="156"/>
      <c r="PCL107" s="156"/>
      <c r="PCM107" s="156"/>
      <c r="PCN107" s="156"/>
      <c r="PCO107" s="156"/>
      <c r="PCP107" s="156"/>
      <c r="PCQ107" s="156"/>
      <c r="PCR107" s="156"/>
      <c r="PCS107" s="156"/>
      <c r="PCT107" s="156"/>
      <c r="PCU107" s="156"/>
      <c r="PCV107" s="156"/>
      <c r="PCW107" s="156"/>
      <c r="PCX107" s="156"/>
      <c r="PCY107" s="156"/>
      <c r="PCZ107" s="156"/>
      <c r="PDA107" s="156"/>
      <c r="PDB107" s="156"/>
      <c r="PDC107" s="156"/>
      <c r="PDD107" s="156"/>
      <c r="PDE107" s="156"/>
      <c r="PDF107" s="156"/>
      <c r="PDG107" s="156"/>
      <c r="PDH107" s="156"/>
      <c r="PDI107" s="156"/>
      <c r="PDJ107" s="156"/>
      <c r="PDK107" s="156"/>
      <c r="PDL107" s="156"/>
      <c r="PDM107" s="156"/>
      <c r="PDN107" s="156"/>
      <c r="PDO107" s="156"/>
      <c r="PDP107" s="156"/>
      <c r="PDQ107" s="156"/>
      <c r="PDR107" s="156"/>
      <c r="PDS107" s="156"/>
      <c r="PDT107" s="156"/>
      <c r="PDU107" s="156"/>
      <c r="PDV107" s="156"/>
      <c r="PDW107" s="156"/>
      <c r="PDX107" s="156"/>
      <c r="PDY107" s="156"/>
      <c r="PDZ107" s="156"/>
      <c r="PEA107" s="156"/>
      <c r="PEB107" s="156"/>
      <c r="PEC107" s="156"/>
      <c r="PED107" s="156"/>
      <c r="PEE107" s="156"/>
      <c r="PEF107" s="156"/>
      <c r="PEG107" s="156"/>
      <c r="PEH107" s="156"/>
      <c r="PEI107" s="156"/>
      <c r="PEJ107" s="156"/>
      <c r="PEK107" s="156"/>
      <c r="PEL107" s="156"/>
      <c r="PEM107" s="156"/>
      <c r="PEN107" s="156"/>
      <c r="PEO107" s="156"/>
      <c r="PEP107" s="156"/>
      <c r="PEQ107" s="156"/>
      <c r="PER107" s="156"/>
      <c r="PES107" s="156"/>
      <c r="PET107" s="156"/>
      <c r="PEU107" s="156"/>
      <c r="PEV107" s="156"/>
      <c r="PEW107" s="156"/>
      <c r="PEX107" s="156"/>
      <c r="PEY107" s="156"/>
      <c r="PEZ107" s="156"/>
      <c r="PFA107" s="156"/>
      <c r="PFB107" s="156"/>
      <c r="PFC107" s="156"/>
      <c r="PFD107" s="156"/>
      <c r="PFE107" s="156"/>
      <c r="PFF107" s="156"/>
      <c r="PFG107" s="156"/>
      <c r="PFH107" s="156"/>
      <c r="PFI107" s="156"/>
      <c r="PFJ107" s="156"/>
      <c r="PFK107" s="156"/>
      <c r="PFL107" s="156"/>
      <c r="PFM107" s="156"/>
      <c r="PFN107" s="156"/>
      <c r="PFO107" s="156"/>
      <c r="PFP107" s="156"/>
      <c r="PFQ107" s="156"/>
      <c r="PFR107" s="156"/>
      <c r="PFS107" s="156"/>
      <c r="PFT107" s="156"/>
      <c r="PFU107" s="156"/>
      <c r="PFV107" s="156"/>
      <c r="PFW107" s="156"/>
      <c r="PFX107" s="156"/>
      <c r="PFY107" s="156"/>
      <c r="PFZ107" s="156"/>
      <c r="PGA107" s="156"/>
      <c r="PGB107" s="156"/>
      <c r="PGC107" s="156"/>
      <c r="PGD107" s="156"/>
      <c r="PGE107" s="156"/>
      <c r="PGF107" s="156"/>
      <c r="PGG107" s="156"/>
      <c r="PGH107" s="156"/>
      <c r="PGI107" s="156"/>
      <c r="PGJ107" s="156"/>
      <c r="PGK107" s="156"/>
      <c r="PGL107" s="156"/>
      <c r="PGM107" s="156"/>
      <c r="PGN107" s="156"/>
      <c r="PGO107" s="156"/>
      <c r="PGP107" s="156"/>
      <c r="PGQ107" s="156"/>
      <c r="PGR107" s="156"/>
      <c r="PGS107" s="156"/>
      <c r="PGT107" s="156"/>
      <c r="PGU107" s="156"/>
      <c r="PGV107" s="156"/>
      <c r="PGW107" s="156"/>
      <c r="PGX107" s="156"/>
      <c r="PGY107" s="156"/>
      <c r="PGZ107" s="156"/>
      <c r="PHA107" s="156"/>
      <c r="PHB107" s="156"/>
      <c r="PHC107" s="156"/>
      <c r="PHD107" s="156"/>
      <c r="PHE107" s="156"/>
      <c r="PHF107" s="156"/>
      <c r="PHG107" s="156"/>
      <c r="PHH107" s="156"/>
      <c r="PHI107" s="156"/>
      <c r="PHJ107" s="156"/>
      <c r="PHK107" s="156"/>
      <c r="PHL107" s="156"/>
      <c r="PHM107" s="156"/>
      <c r="PHN107" s="156"/>
      <c r="PHO107" s="156"/>
      <c r="PHP107" s="156"/>
      <c r="PHQ107" s="156"/>
      <c r="PHR107" s="156"/>
      <c r="PHS107" s="156"/>
      <c r="PHT107" s="156"/>
      <c r="PHU107" s="156"/>
      <c r="PHV107" s="156"/>
      <c r="PHW107" s="156"/>
      <c r="PHX107" s="156"/>
      <c r="PHY107" s="156"/>
      <c r="PHZ107" s="156"/>
      <c r="PIA107" s="156"/>
      <c r="PIB107" s="156"/>
      <c r="PIC107" s="156"/>
      <c r="PID107" s="156"/>
      <c r="PIE107" s="156"/>
      <c r="PIF107" s="156"/>
      <c r="PIG107" s="156"/>
      <c r="PIH107" s="156"/>
      <c r="PII107" s="156"/>
      <c r="PIJ107" s="156"/>
      <c r="PIK107" s="156"/>
      <c r="PIL107" s="156"/>
      <c r="PIM107" s="156"/>
      <c r="PIN107" s="156"/>
      <c r="PIO107" s="156"/>
      <c r="PIP107" s="156"/>
      <c r="PIQ107" s="156"/>
      <c r="PIR107" s="156"/>
      <c r="PIS107" s="156"/>
      <c r="PIT107" s="156"/>
      <c r="PIU107" s="156"/>
      <c r="PIV107" s="156"/>
      <c r="PIW107" s="156"/>
      <c r="PIX107" s="156"/>
      <c r="PIY107" s="156"/>
      <c r="PIZ107" s="156"/>
      <c r="PJA107" s="156"/>
      <c r="PJB107" s="156"/>
      <c r="PJC107" s="156"/>
      <c r="PJD107" s="156"/>
      <c r="PJE107" s="156"/>
      <c r="PJF107" s="156"/>
      <c r="PJG107" s="156"/>
      <c r="PJH107" s="156"/>
      <c r="PJI107" s="156"/>
      <c r="PJJ107" s="156"/>
      <c r="PJK107" s="156"/>
      <c r="PJL107" s="156"/>
      <c r="PJM107" s="156"/>
      <c r="PJN107" s="156"/>
      <c r="PJO107" s="156"/>
      <c r="PJP107" s="156"/>
      <c r="PJQ107" s="156"/>
      <c r="PJR107" s="156"/>
      <c r="PJS107" s="156"/>
      <c r="PJT107" s="156"/>
      <c r="PJU107" s="156"/>
      <c r="PJV107" s="156"/>
      <c r="PJW107" s="156"/>
      <c r="PJX107" s="156"/>
      <c r="PJY107" s="156"/>
      <c r="PJZ107" s="156"/>
      <c r="PKA107" s="156"/>
      <c r="PKB107" s="156"/>
      <c r="PKC107" s="156"/>
      <c r="PKD107" s="156"/>
      <c r="PKE107" s="156"/>
      <c r="PKF107" s="156"/>
      <c r="PKG107" s="156"/>
      <c r="PKH107" s="156"/>
      <c r="PKI107" s="156"/>
      <c r="PKJ107" s="156"/>
      <c r="PKK107" s="156"/>
      <c r="PKL107" s="156"/>
      <c r="PKM107" s="156"/>
      <c r="PKN107" s="156"/>
      <c r="PKO107" s="156"/>
      <c r="PKP107" s="156"/>
      <c r="PKQ107" s="156"/>
      <c r="PKR107" s="156"/>
      <c r="PKS107" s="156"/>
      <c r="PKT107" s="156"/>
      <c r="PKU107" s="156"/>
      <c r="PKV107" s="156"/>
      <c r="PKW107" s="156"/>
      <c r="PKX107" s="156"/>
      <c r="PKY107" s="156"/>
      <c r="PKZ107" s="156"/>
      <c r="PLA107" s="156"/>
      <c r="PLB107" s="156"/>
      <c r="PLC107" s="156"/>
      <c r="PLD107" s="156"/>
      <c r="PLE107" s="156"/>
      <c r="PLF107" s="156"/>
      <c r="PLG107" s="156"/>
      <c r="PLH107" s="156"/>
      <c r="PLI107" s="156"/>
      <c r="PLJ107" s="156"/>
      <c r="PLK107" s="156"/>
      <c r="PLL107" s="156"/>
      <c r="PLM107" s="156"/>
      <c r="PLN107" s="156"/>
      <c r="PLO107" s="156"/>
      <c r="PLP107" s="156"/>
      <c r="PLQ107" s="156"/>
      <c r="PLR107" s="156"/>
      <c r="PLS107" s="156"/>
      <c r="PLT107" s="156"/>
      <c r="PLU107" s="156"/>
      <c r="PLV107" s="156"/>
      <c r="PLW107" s="156"/>
      <c r="PLX107" s="156"/>
      <c r="PLY107" s="156"/>
      <c r="PLZ107" s="156"/>
      <c r="PMA107" s="156"/>
      <c r="PMB107" s="156"/>
      <c r="PMC107" s="156"/>
      <c r="PMD107" s="156"/>
      <c r="PME107" s="156"/>
      <c r="PMF107" s="156"/>
      <c r="PMG107" s="156"/>
      <c r="PMH107" s="156"/>
      <c r="PMI107" s="156"/>
      <c r="PMJ107" s="156"/>
      <c r="PMK107" s="156"/>
      <c r="PML107" s="156"/>
      <c r="PMM107" s="156"/>
      <c r="PMN107" s="156"/>
      <c r="PMO107" s="156"/>
      <c r="PMP107" s="156"/>
      <c r="PMQ107" s="156"/>
      <c r="PMR107" s="156"/>
      <c r="PMS107" s="156"/>
      <c r="PMT107" s="156"/>
      <c r="PMU107" s="156"/>
      <c r="PMV107" s="156"/>
      <c r="PMW107" s="156"/>
      <c r="PMX107" s="156"/>
      <c r="PMY107" s="156"/>
      <c r="PMZ107" s="156"/>
      <c r="PNA107" s="156"/>
      <c r="PNB107" s="156"/>
      <c r="PNC107" s="156"/>
      <c r="PND107" s="156"/>
      <c r="PNE107" s="156"/>
      <c r="PNF107" s="156"/>
      <c r="PNG107" s="156"/>
      <c r="PNH107" s="156"/>
      <c r="PNI107" s="156"/>
      <c r="PNJ107" s="156"/>
      <c r="PNK107" s="156"/>
      <c r="PNL107" s="156"/>
      <c r="PNM107" s="156"/>
      <c r="PNN107" s="156"/>
      <c r="PNO107" s="156"/>
      <c r="PNP107" s="156"/>
      <c r="PNQ107" s="156"/>
      <c r="PNR107" s="156"/>
      <c r="PNS107" s="156"/>
      <c r="PNT107" s="156"/>
      <c r="PNU107" s="156"/>
      <c r="PNV107" s="156"/>
      <c r="PNW107" s="156"/>
      <c r="PNX107" s="156"/>
      <c r="PNY107" s="156"/>
      <c r="PNZ107" s="156"/>
      <c r="POA107" s="156"/>
      <c r="POB107" s="156"/>
      <c r="POC107" s="156"/>
      <c r="POD107" s="156"/>
      <c r="POE107" s="156"/>
      <c r="POF107" s="156"/>
      <c r="POG107" s="156"/>
      <c r="POH107" s="156"/>
      <c r="POI107" s="156"/>
      <c r="POJ107" s="156"/>
      <c r="POK107" s="156"/>
      <c r="POL107" s="156"/>
      <c r="POM107" s="156"/>
      <c r="PON107" s="156"/>
      <c r="POO107" s="156"/>
      <c r="POP107" s="156"/>
      <c r="POQ107" s="156"/>
      <c r="POR107" s="156"/>
      <c r="POS107" s="156"/>
      <c r="POT107" s="156"/>
      <c r="POU107" s="156"/>
      <c r="POV107" s="156"/>
      <c r="POW107" s="156"/>
      <c r="POX107" s="156"/>
      <c r="POY107" s="156"/>
      <c r="POZ107" s="156"/>
      <c r="PPA107" s="156"/>
      <c r="PPB107" s="156"/>
      <c r="PPC107" s="156"/>
      <c r="PPD107" s="156"/>
      <c r="PPE107" s="156"/>
      <c r="PPF107" s="156"/>
      <c r="PPG107" s="156"/>
      <c r="PPH107" s="156"/>
      <c r="PPI107" s="156"/>
      <c r="PPJ107" s="156"/>
      <c r="PPK107" s="156"/>
      <c r="PPL107" s="156"/>
      <c r="PPM107" s="156"/>
      <c r="PPN107" s="156"/>
      <c r="PPO107" s="156"/>
      <c r="PPP107" s="156"/>
      <c r="PPQ107" s="156"/>
      <c r="PPR107" s="156"/>
      <c r="PPS107" s="156"/>
      <c r="PPT107" s="156"/>
      <c r="PPU107" s="156"/>
      <c r="PPV107" s="156"/>
      <c r="PPW107" s="156"/>
      <c r="PPX107" s="156"/>
      <c r="PPY107" s="156"/>
      <c r="PPZ107" s="156"/>
      <c r="PQA107" s="156"/>
      <c r="PQB107" s="156"/>
      <c r="PQC107" s="156"/>
      <c r="PQD107" s="156"/>
      <c r="PQE107" s="156"/>
      <c r="PQF107" s="156"/>
      <c r="PQG107" s="156"/>
      <c r="PQH107" s="156"/>
      <c r="PQI107" s="156"/>
      <c r="PQJ107" s="156"/>
      <c r="PQK107" s="156"/>
      <c r="PQL107" s="156"/>
      <c r="PQM107" s="156"/>
      <c r="PQN107" s="156"/>
      <c r="PQO107" s="156"/>
      <c r="PQP107" s="156"/>
      <c r="PQQ107" s="156"/>
      <c r="PQR107" s="156"/>
      <c r="PQS107" s="156"/>
      <c r="PQT107" s="156"/>
      <c r="PQU107" s="156"/>
      <c r="PQV107" s="156"/>
      <c r="PQW107" s="156"/>
      <c r="PQX107" s="156"/>
      <c r="PQY107" s="156"/>
      <c r="PQZ107" s="156"/>
      <c r="PRA107" s="156"/>
      <c r="PRB107" s="156"/>
      <c r="PRC107" s="156"/>
      <c r="PRD107" s="156"/>
      <c r="PRE107" s="156"/>
      <c r="PRF107" s="156"/>
      <c r="PRG107" s="156"/>
      <c r="PRH107" s="156"/>
      <c r="PRI107" s="156"/>
      <c r="PRJ107" s="156"/>
      <c r="PRK107" s="156"/>
      <c r="PRL107" s="156"/>
      <c r="PRM107" s="156"/>
      <c r="PRN107" s="156"/>
      <c r="PRO107" s="156"/>
      <c r="PRP107" s="156"/>
      <c r="PRQ107" s="156"/>
      <c r="PRR107" s="156"/>
      <c r="PRS107" s="156"/>
      <c r="PRT107" s="156"/>
      <c r="PRU107" s="156"/>
      <c r="PRV107" s="156"/>
      <c r="PRW107" s="156"/>
      <c r="PRX107" s="156"/>
      <c r="PRY107" s="156"/>
      <c r="PRZ107" s="156"/>
      <c r="PSA107" s="156"/>
      <c r="PSB107" s="156"/>
      <c r="PSC107" s="156"/>
      <c r="PSD107" s="156"/>
      <c r="PSE107" s="156"/>
      <c r="PSF107" s="156"/>
      <c r="PSG107" s="156"/>
      <c r="PSH107" s="156"/>
      <c r="PSI107" s="156"/>
      <c r="PSJ107" s="156"/>
      <c r="PSK107" s="156"/>
      <c r="PSL107" s="156"/>
      <c r="PSM107" s="156"/>
      <c r="PSN107" s="156"/>
      <c r="PSO107" s="156"/>
      <c r="PSP107" s="156"/>
      <c r="PSQ107" s="156"/>
      <c r="PSR107" s="156"/>
      <c r="PSS107" s="156"/>
      <c r="PST107" s="156"/>
      <c r="PSU107" s="156"/>
      <c r="PSV107" s="156"/>
      <c r="PSW107" s="156"/>
      <c r="PSX107" s="156"/>
      <c r="PSY107" s="156"/>
      <c r="PSZ107" s="156"/>
      <c r="PTA107" s="156"/>
      <c r="PTB107" s="156"/>
      <c r="PTC107" s="156"/>
      <c r="PTD107" s="156"/>
      <c r="PTE107" s="156"/>
      <c r="PTF107" s="156"/>
      <c r="PTG107" s="156"/>
      <c r="PTH107" s="156"/>
      <c r="PTI107" s="156"/>
      <c r="PTJ107" s="156"/>
      <c r="PTK107" s="156"/>
      <c r="PTL107" s="156"/>
      <c r="PTM107" s="156"/>
      <c r="PTN107" s="156"/>
      <c r="PTO107" s="156"/>
      <c r="PTP107" s="156"/>
      <c r="PTQ107" s="156"/>
      <c r="PTR107" s="156"/>
      <c r="PTS107" s="156"/>
      <c r="PTT107" s="156"/>
      <c r="PTU107" s="156"/>
      <c r="PTV107" s="156"/>
      <c r="PTW107" s="156"/>
      <c r="PTX107" s="156"/>
      <c r="PTY107" s="156"/>
      <c r="PTZ107" s="156"/>
      <c r="PUA107" s="156"/>
      <c r="PUB107" s="156"/>
      <c r="PUC107" s="156"/>
      <c r="PUD107" s="156"/>
      <c r="PUE107" s="156"/>
      <c r="PUF107" s="156"/>
      <c r="PUG107" s="156"/>
      <c r="PUH107" s="156"/>
      <c r="PUI107" s="156"/>
      <c r="PUJ107" s="156"/>
      <c r="PUK107" s="156"/>
      <c r="PUL107" s="156"/>
      <c r="PUM107" s="156"/>
      <c r="PUN107" s="156"/>
      <c r="PUO107" s="156"/>
      <c r="PUP107" s="156"/>
      <c r="PUQ107" s="156"/>
      <c r="PUR107" s="156"/>
      <c r="PUS107" s="156"/>
      <c r="PUT107" s="156"/>
      <c r="PUU107" s="156"/>
      <c r="PUV107" s="156"/>
      <c r="PUW107" s="156"/>
      <c r="PUX107" s="156"/>
      <c r="PUY107" s="156"/>
      <c r="PUZ107" s="156"/>
      <c r="PVA107" s="156"/>
      <c r="PVB107" s="156"/>
      <c r="PVC107" s="156"/>
      <c r="PVD107" s="156"/>
      <c r="PVE107" s="156"/>
      <c r="PVF107" s="156"/>
      <c r="PVG107" s="156"/>
      <c r="PVH107" s="156"/>
      <c r="PVI107" s="156"/>
      <c r="PVJ107" s="156"/>
      <c r="PVK107" s="156"/>
      <c r="PVL107" s="156"/>
      <c r="PVM107" s="156"/>
      <c r="PVN107" s="156"/>
      <c r="PVO107" s="156"/>
      <c r="PVP107" s="156"/>
      <c r="PVQ107" s="156"/>
      <c r="PVR107" s="156"/>
      <c r="PVS107" s="156"/>
      <c r="PVT107" s="156"/>
      <c r="PVU107" s="156"/>
      <c r="PVV107" s="156"/>
      <c r="PVW107" s="156"/>
      <c r="PVX107" s="156"/>
      <c r="PVY107" s="156"/>
      <c r="PVZ107" s="156"/>
      <c r="PWA107" s="156"/>
      <c r="PWB107" s="156"/>
      <c r="PWC107" s="156"/>
      <c r="PWD107" s="156"/>
      <c r="PWE107" s="156"/>
      <c r="PWF107" s="156"/>
      <c r="PWG107" s="156"/>
      <c r="PWH107" s="156"/>
      <c r="PWI107" s="156"/>
      <c r="PWJ107" s="156"/>
      <c r="PWK107" s="156"/>
      <c r="PWL107" s="156"/>
      <c r="PWM107" s="156"/>
      <c r="PWN107" s="156"/>
      <c r="PWO107" s="156"/>
      <c r="PWP107" s="156"/>
      <c r="PWQ107" s="156"/>
      <c r="PWR107" s="156"/>
      <c r="PWS107" s="156"/>
      <c r="PWT107" s="156"/>
      <c r="PWU107" s="156"/>
      <c r="PWV107" s="156"/>
      <c r="PWW107" s="156"/>
      <c r="PWX107" s="156"/>
      <c r="PWY107" s="156"/>
      <c r="PWZ107" s="156"/>
      <c r="PXA107" s="156"/>
      <c r="PXB107" s="156"/>
      <c r="PXC107" s="156"/>
      <c r="PXD107" s="156"/>
      <c r="PXE107" s="156"/>
      <c r="PXF107" s="156"/>
      <c r="PXG107" s="156"/>
      <c r="PXH107" s="156"/>
      <c r="PXI107" s="156"/>
      <c r="PXJ107" s="156"/>
      <c r="PXK107" s="156"/>
      <c r="PXL107" s="156"/>
      <c r="PXM107" s="156"/>
      <c r="PXN107" s="156"/>
      <c r="PXO107" s="156"/>
      <c r="PXP107" s="156"/>
      <c r="PXQ107" s="156"/>
      <c r="PXR107" s="156"/>
      <c r="PXS107" s="156"/>
      <c r="PXT107" s="156"/>
      <c r="PXU107" s="156"/>
      <c r="PXV107" s="156"/>
      <c r="PXW107" s="156"/>
      <c r="PXX107" s="156"/>
      <c r="PXY107" s="156"/>
      <c r="PXZ107" s="156"/>
      <c r="PYA107" s="156"/>
      <c r="PYB107" s="156"/>
      <c r="PYC107" s="156"/>
      <c r="PYD107" s="156"/>
      <c r="PYE107" s="156"/>
      <c r="PYF107" s="156"/>
      <c r="PYG107" s="156"/>
      <c r="PYH107" s="156"/>
      <c r="PYI107" s="156"/>
      <c r="PYJ107" s="156"/>
      <c r="PYK107" s="156"/>
      <c r="PYL107" s="156"/>
      <c r="PYM107" s="156"/>
      <c r="PYN107" s="156"/>
      <c r="PYO107" s="156"/>
      <c r="PYP107" s="156"/>
      <c r="PYQ107" s="156"/>
      <c r="PYR107" s="156"/>
      <c r="PYS107" s="156"/>
      <c r="PYT107" s="156"/>
      <c r="PYU107" s="156"/>
      <c r="PYV107" s="156"/>
      <c r="PYW107" s="156"/>
      <c r="PYX107" s="156"/>
      <c r="PYY107" s="156"/>
      <c r="PYZ107" s="156"/>
      <c r="PZA107" s="156"/>
      <c r="PZB107" s="156"/>
      <c r="PZC107" s="156"/>
      <c r="PZD107" s="156"/>
      <c r="PZE107" s="156"/>
      <c r="PZF107" s="156"/>
      <c r="PZG107" s="156"/>
      <c r="PZH107" s="156"/>
      <c r="PZI107" s="156"/>
      <c r="PZJ107" s="156"/>
      <c r="PZK107" s="156"/>
      <c r="PZL107" s="156"/>
      <c r="PZM107" s="156"/>
      <c r="PZN107" s="156"/>
      <c r="PZO107" s="156"/>
      <c r="PZP107" s="156"/>
      <c r="PZQ107" s="156"/>
      <c r="PZR107" s="156"/>
      <c r="PZS107" s="156"/>
      <c r="PZT107" s="156"/>
      <c r="PZU107" s="156"/>
      <c r="PZV107" s="156"/>
      <c r="PZW107" s="156"/>
      <c r="PZX107" s="156"/>
      <c r="PZY107" s="156"/>
      <c r="PZZ107" s="156"/>
      <c r="QAA107" s="156"/>
      <c r="QAB107" s="156"/>
      <c r="QAC107" s="156"/>
      <c r="QAD107" s="156"/>
      <c r="QAE107" s="156"/>
      <c r="QAF107" s="156"/>
      <c r="QAG107" s="156"/>
      <c r="QAH107" s="156"/>
      <c r="QAI107" s="156"/>
      <c r="QAJ107" s="156"/>
      <c r="QAK107" s="156"/>
      <c r="QAL107" s="156"/>
      <c r="QAM107" s="156"/>
      <c r="QAN107" s="156"/>
      <c r="QAO107" s="156"/>
      <c r="QAP107" s="156"/>
      <c r="QAQ107" s="156"/>
      <c r="QAR107" s="156"/>
      <c r="QAS107" s="156"/>
      <c r="QAT107" s="156"/>
      <c r="QAU107" s="156"/>
      <c r="QAV107" s="156"/>
      <c r="QAW107" s="156"/>
      <c r="QAX107" s="156"/>
      <c r="QAY107" s="156"/>
      <c r="QAZ107" s="156"/>
      <c r="QBA107" s="156"/>
      <c r="QBB107" s="156"/>
      <c r="QBC107" s="156"/>
      <c r="QBD107" s="156"/>
      <c r="QBE107" s="156"/>
      <c r="QBF107" s="156"/>
      <c r="QBG107" s="156"/>
      <c r="QBH107" s="156"/>
      <c r="QBI107" s="156"/>
      <c r="QBJ107" s="156"/>
      <c r="QBK107" s="156"/>
      <c r="QBL107" s="156"/>
      <c r="QBM107" s="156"/>
      <c r="QBN107" s="156"/>
      <c r="QBO107" s="156"/>
      <c r="QBP107" s="156"/>
      <c r="QBQ107" s="156"/>
      <c r="QBR107" s="156"/>
      <c r="QBS107" s="156"/>
      <c r="QBT107" s="156"/>
      <c r="QBU107" s="156"/>
      <c r="QBV107" s="156"/>
      <c r="QBW107" s="156"/>
      <c r="QBX107" s="156"/>
      <c r="QBY107" s="156"/>
      <c r="QBZ107" s="156"/>
      <c r="QCA107" s="156"/>
      <c r="QCB107" s="156"/>
      <c r="QCC107" s="156"/>
      <c r="QCD107" s="156"/>
      <c r="QCE107" s="156"/>
      <c r="QCF107" s="156"/>
      <c r="QCG107" s="156"/>
      <c r="QCH107" s="156"/>
      <c r="QCI107" s="156"/>
      <c r="QCJ107" s="156"/>
      <c r="QCK107" s="156"/>
      <c r="QCL107" s="156"/>
      <c r="QCM107" s="156"/>
      <c r="QCN107" s="156"/>
      <c r="QCO107" s="156"/>
      <c r="QCP107" s="156"/>
      <c r="QCQ107" s="156"/>
      <c r="QCR107" s="156"/>
      <c r="QCS107" s="156"/>
      <c r="QCT107" s="156"/>
      <c r="QCU107" s="156"/>
      <c r="QCV107" s="156"/>
      <c r="QCW107" s="156"/>
      <c r="QCX107" s="156"/>
      <c r="QCY107" s="156"/>
      <c r="QCZ107" s="156"/>
      <c r="QDA107" s="156"/>
      <c r="QDB107" s="156"/>
      <c r="QDC107" s="156"/>
      <c r="QDD107" s="156"/>
      <c r="QDE107" s="156"/>
      <c r="QDF107" s="156"/>
      <c r="QDG107" s="156"/>
      <c r="QDH107" s="156"/>
      <c r="QDI107" s="156"/>
      <c r="QDJ107" s="156"/>
      <c r="QDK107" s="156"/>
      <c r="QDL107" s="156"/>
      <c r="QDM107" s="156"/>
      <c r="QDN107" s="156"/>
      <c r="QDO107" s="156"/>
      <c r="QDP107" s="156"/>
      <c r="QDQ107" s="156"/>
      <c r="QDR107" s="156"/>
      <c r="QDS107" s="156"/>
      <c r="QDT107" s="156"/>
      <c r="QDU107" s="156"/>
      <c r="QDV107" s="156"/>
      <c r="QDW107" s="156"/>
      <c r="QDX107" s="156"/>
      <c r="QDY107" s="156"/>
      <c r="QDZ107" s="156"/>
      <c r="QEA107" s="156"/>
      <c r="QEB107" s="156"/>
      <c r="QEC107" s="156"/>
      <c r="QED107" s="156"/>
      <c r="QEE107" s="156"/>
      <c r="QEF107" s="156"/>
      <c r="QEG107" s="156"/>
      <c r="QEH107" s="156"/>
      <c r="QEI107" s="156"/>
      <c r="QEJ107" s="156"/>
      <c r="QEK107" s="156"/>
      <c r="QEL107" s="156"/>
      <c r="QEM107" s="156"/>
      <c r="QEN107" s="156"/>
      <c r="QEO107" s="156"/>
      <c r="QEP107" s="156"/>
      <c r="QEQ107" s="156"/>
      <c r="QER107" s="156"/>
      <c r="QES107" s="156"/>
      <c r="QET107" s="156"/>
      <c r="QEU107" s="156"/>
      <c r="QEV107" s="156"/>
      <c r="QEW107" s="156"/>
      <c r="QEX107" s="156"/>
      <c r="QEY107" s="156"/>
      <c r="QEZ107" s="156"/>
      <c r="QFA107" s="156"/>
      <c r="QFB107" s="156"/>
      <c r="QFC107" s="156"/>
      <c r="QFD107" s="156"/>
      <c r="QFE107" s="156"/>
      <c r="QFF107" s="156"/>
      <c r="QFG107" s="156"/>
      <c r="QFH107" s="156"/>
      <c r="QFI107" s="156"/>
      <c r="QFJ107" s="156"/>
      <c r="QFK107" s="156"/>
      <c r="QFL107" s="156"/>
      <c r="QFM107" s="156"/>
      <c r="QFN107" s="156"/>
      <c r="QFO107" s="156"/>
      <c r="QFP107" s="156"/>
      <c r="QFQ107" s="156"/>
      <c r="QFR107" s="156"/>
      <c r="QFS107" s="156"/>
      <c r="QFT107" s="156"/>
      <c r="QFU107" s="156"/>
      <c r="QFV107" s="156"/>
      <c r="QFW107" s="156"/>
      <c r="QFX107" s="156"/>
      <c r="QFY107" s="156"/>
      <c r="QFZ107" s="156"/>
      <c r="QGA107" s="156"/>
      <c r="QGB107" s="156"/>
      <c r="QGC107" s="156"/>
      <c r="QGD107" s="156"/>
      <c r="QGE107" s="156"/>
      <c r="QGF107" s="156"/>
      <c r="QGG107" s="156"/>
      <c r="QGH107" s="156"/>
      <c r="QGI107" s="156"/>
      <c r="QGJ107" s="156"/>
      <c r="QGK107" s="156"/>
      <c r="QGL107" s="156"/>
      <c r="QGM107" s="156"/>
      <c r="QGN107" s="156"/>
      <c r="QGO107" s="156"/>
      <c r="QGP107" s="156"/>
      <c r="QGQ107" s="156"/>
      <c r="QGR107" s="156"/>
      <c r="QGS107" s="156"/>
      <c r="QGT107" s="156"/>
      <c r="QGU107" s="156"/>
      <c r="QGV107" s="156"/>
      <c r="QGW107" s="156"/>
      <c r="QGX107" s="156"/>
      <c r="QGY107" s="156"/>
      <c r="QGZ107" s="156"/>
      <c r="QHA107" s="156"/>
      <c r="QHB107" s="156"/>
      <c r="QHC107" s="156"/>
      <c r="QHD107" s="156"/>
      <c r="QHE107" s="156"/>
      <c r="QHF107" s="156"/>
      <c r="QHG107" s="156"/>
      <c r="QHH107" s="156"/>
      <c r="QHI107" s="156"/>
      <c r="QHJ107" s="156"/>
      <c r="QHK107" s="156"/>
      <c r="QHL107" s="156"/>
      <c r="QHM107" s="156"/>
      <c r="QHN107" s="156"/>
      <c r="QHO107" s="156"/>
      <c r="QHP107" s="156"/>
      <c r="QHQ107" s="156"/>
      <c r="QHR107" s="156"/>
      <c r="QHS107" s="156"/>
      <c r="QHT107" s="156"/>
      <c r="QHU107" s="156"/>
      <c r="QHV107" s="156"/>
      <c r="QHW107" s="156"/>
      <c r="QHX107" s="156"/>
      <c r="QHY107" s="156"/>
      <c r="QHZ107" s="156"/>
      <c r="QIA107" s="156"/>
      <c r="QIB107" s="156"/>
      <c r="QIC107" s="156"/>
      <c r="QID107" s="156"/>
      <c r="QIE107" s="156"/>
      <c r="QIF107" s="156"/>
      <c r="QIG107" s="156"/>
      <c r="QIH107" s="156"/>
      <c r="QII107" s="156"/>
      <c r="QIJ107" s="156"/>
      <c r="QIK107" s="156"/>
      <c r="QIL107" s="156"/>
      <c r="QIM107" s="156"/>
      <c r="QIN107" s="156"/>
      <c r="QIO107" s="156"/>
      <c r="QIP107" s="156"/>
      <c r="QIQ107" s="156"/>
      <c r="QIR107" s="156"/>
      <c r="QIS107" s="156"/>
      <c r="QIT107" s="156"/>
      <c r="QIU107" s="156"/>
      <c r="QIV107" s="156"/>
      <c r="QIW107" s="156"/>
      <c r="QIX107" s="156"/>
      <c r="QIY107" s="156"/>
      <c r="QIZ107" s="156"/>
      <c r="QJA107" s="156"/>
      <c r="QJB107" s="156"/>
      <c r="QJC107" s="156"/>
      <c r="QJD107" s="156"/>
      <c r="QJE107" s="156"/>
      <c r="QJF107" s="156"/>
      <c r="QJG107" s="156"/>
      <c r="QJH107" s="156"/>
      <c r="QJI107" s="156"/>
      <c r="QJJ107" s="156"/>
      <c r="QJK107" s="156"/>
      <c r="QJL107" s="156"/>
      <c r="QJM107" s="156"/>
      <c r="QJN107" s="156"/>
      <c r="QJO107" s="156"/>
      <c r="QJP107" s="156"/>
      <c r="QJQ107" s="156"/>
      <c r="QJR107" s="156"/>
      <c r="QJS107" s="156"/>
      <c r="QJT107" s="156"/>
      <c r="QJU107" s="156"/>
      <c r="QJV107" s="156"/>
      <c r="QJW107" s="156"/>
      <c r="QJX107" s="156"/>
      <c r="QJY107" s="156"/>
      <c r="QJZ107" s="156"/>
      <c r="QKA107" s="156"/>
      <c r="QKB107" s="156"/>
      <c r="QKC107" s="156"/>
      <c r="QKD107" s="156"/>
      <c r="QKE107" s="156"/>
      <c r="QKF107" s="156"/>
      <c r="QKG107" s="156"/>
      <c r="QKH107" s="156"/>
      <c r="QKI107" s="156"/>
      <c r="QKJ107" s="156"/>
      <c r="QKK107" s="156"/>
      <c r="QKL107" s="156"/>
      <c r="QKM107" s="156"/>
      <c r="QKN107" s="156"/>
      <c r="QKO107" s="156"/>
      <c r="QKP107" s="156"/>
      <c r="QKQ107" s="156"/>
      <c r="QKR107" s="156"/>
      <c r="QKS107" s="156"/>
      <c r="QKT107" s="156"/>
      <c r="QKU107" s="156"/>
      <c r="QKV107" s="156"/>
      <c r="QKW107" s="156"/>
      <c r="QKX107" s="156"/>
      <c r="QKY107" s="156"/>
      <c r="QKZ107" s="156"/>
      <c r="QLA107" s="156"/>
      <c r="QLB107" s="156"/>
      <c r="QLC107" s="156"/>
      <c r="QLD107" s="156"/>
      <c r="QLE107" s="156"/>
      <c r="QLF107" s="156"/>
      <c r="QLG107" s="156"/>
      <c r="QLH107" s="156"/>
      <c r="QLI107" s="156"/>
      <c r="QLJ107" s="156"/>
      <c r="QLK107" s="156"/>
      <c r="QLL107" s="156"/>
      <c r="QLM107" s="156"/>
      <c r="QLN107" s="156"/>
      <c r="QLO107" s="156"/>
      <c r="QLP107" s="156"/>
      <c r="QLQ107" s="156"/>
      <c r="QLR107" s="156"/>
      <c r="QLS107" s="156"/>
      <c r="QLT107" s="156"/>
      <c r="QLU107" s="156"/>
      <c r="QLV107" s="156"/>
      <c r="QLW107" s="156"/>
      <c r="QLX107" s="156"/>
      <c r="QLY107" s="156"/>
      <c r="QLZ107" s="156"/>
      <c r="QMA107" s="156"/>
      <c r="QMB107" s="156"/>
      <c r="QMC107" s="156"/>
      <c r="QMD107" s="156"/>
      <c r="QME107" s="156"/>
      <c r="QMF107" s="156"/>
      <c r="QMG107" s="156"/>
      <c r="QMH107" s="156"/>
      <c r="QMI107" s="156"/>
      <c r="QMJ107" s="156"/>
      <c r="QMK107" s="156"/>
      <c r="QML107" s="156"/>
      <c r="QMM107" s="156"/>
      <c r="QMN107" s="156"/>
      <c r="QMO107" s="156"/>
      <c r="QMP107" s="156"/>
      <c r="QMQ107" s="156"/>
      <c r="QMR107" s="156"/>
      <c r="QMS107" s="156"/>
      <c r="QMT107" s="156"/>
      <c r="QMU107" s="156"/>
      <c r="QMV107" s="156"/>
      <c r="QMW107" s="156"/>
      <c r="QMX107" s="156"/>
      <c r="QMY107" s="156"/>
      <c r="QMZ107" s="156"/>
      <c r="QNA107" s="156"/>
      <c r="QNB107" s="156"/>
      <c r="QNC107" s="156"/>
      <c r="QND107" s="156"/>
      <c r="QNE107" s="156"/>
      <c r="QNF107" s="156"/>
      <c r="QNG107" s="156"/>
      <c r="QNH107" s="156"/>
      <c r="QNI107" s="156"/>
      <c r="QNJ107" s="156"/>
      <c r="QNK107" s="156"/>
      <c r="QNL107" s="156"/>
      <c r="QNM107" s="156"/>
      <c r="QNN107" s="156"/>
      <c r="QNO107" s="156"/>
      <c r="QNP107" s="156"/>
      <c r="QNQ107" s="156"/>
      <c r="QNR107" s="156"/>
      <c r="QNS107" s="156"/>
      <c r="QNT107" s="156"/>
      <c r="QNU107" s="156"/>
      <c r="QNV107" s="156"/>
      <c r="QNW107" s="156"/>
      <c r="QNX107" s="156"/>
      <c r="QNY107" s="156"/>
      <c r="QNZ107" s="156"/>
      <c r="QOA107" s="156"/>
      <c r="QOB107" s="156"/>
      <c r="QOC107" s="156"/>
      <c r="QOD107" s="156"/>
      <c r="QOE107" s="156"/>
      <c r="QOF107" s="156"/>
      <c r="QOG107" s="156"/>
      <c r="QOH107" s="156"/>
      <c r="QOI107" s="156"/>
      <c r="QOJ107" s="156"/>
      <c r="QOK107" s="156"/>
      <c r="QOL107" s="156"/>
      <c r="QOM107" s="156"/>
      <c r="QON107" s="156"/>
      <c r="QOO107" s="156"/>
      <c r="QOP107" s="156"/>
      <c r="QOQ107" s="156"/>
      <c r="QOR107" s="156"/>
      <c r="QOS107" s="156"/>
      <c r="QOT107" s="156"/>
      <c r="QOU107" s="156"/>
      <c r="QOV107" s="156"/>
      <c r="QOW107" s="156"/>
      <c r="QOX107" s="156"/>
      <c r="QOY107" s="156"/>
      <c r="QOZ107" s="156"/>
      <c r="QPA107" s="156"/>
      <c r="QPB107" s="156"/>
      <c r="QPC107" s="156"/>
      <c r="QPD107" s="156"/>
      <c r="QPE107" s="156"/>
      <c r="QPF107" s="156"/>
      <c r="QPG107" s="156"/>
      <c r="QPH107" s="156"/>
      <c r="QPI107" s="156"/>
      <c r="QPJ107" s="156"/>
      <c r="QPK107" s="156"/>
      <c r="QPL107" s="156"/>
      <c r="QPM107" s="156"/>
      <c r="QPN107" s="156"/>
      <c r="QPO107" s="156"/>
      <c r="QPP107" s="156"/>
      <c r="QPQ107" s="156"/>
      <c r="QPR107" s="156"/>
      <c r="QPS107" s="156"/>
      <c r="QPT107" s="156"/>
      <c r="QPU107" s="156"/>
      <c r="QPV107" s="156"/>
      <c r="QPW107" s="156"/>
      <c r="QPX107" s="156"/>
      <c r="QPY107" s="156"/>
      <c r="QPZ107" s="156"/>
      <c r="QQA107" s="156"/>
      <c r="QQB107" s="156"/>
      <c r="QQC107" s="156"/>
      <c r="QQD107" s="156"/>
      <c r="QQE107" s="156"/>
      <c r="QQF107" s="156"/>
      <c r="QQG107" s="156"/>
      <c r="QQH107" s="156"/>
      <c r="QQI107" s="156"/>
      <c r="QQJ107" s="156"/>
      <c r="QQK107" s="156"/>
      <c r="QQL107" s="156"/>
      <c r="QQM107" s="156"/>
      <c r="QQN107" s="156"/>
      <c r="QQO107" s="156"/>
      <c r="QQP107" s="156"/>
      <c r="QQQ107" s="156"/>
      <c r="QQR107" s="156"/>
      <c r="QQS107" s="156"/>
      <c r="QQT107" s="156"/>
      <c r="QQU107" s="156"/>
      <c r="QQV107" s="156"/>
      <c r="QQW107" s="156"/>
      <c r="QQX107" s="156"/>
      <c r="QQY107" s="156"/>
      <c r="QQZ107" s="156"/>
      <c r="QRA107" s="156"/>
      <c r="QRB107" s="156"/>
      <c r="QRC107" s="156"/>
      <c r="QRD107" s="156"/>
      <c r="QRE107" s="156"/>
      <c r="QRF107" s="156"/>
      <c r="QRG107" s="156"/>
      <c r="QRH107" s="156"/>
      <c r="QRI107" s="156"/>
      <c r="QRJ107" s="156"/>
      <c r="QRK107" s="156"/>
      <c r="QRL107" s="156"/>
      <c r="QRM107" s="156"/>
      <c r="QRN107" s="156"/>
      <c r="QRO107" s="156"/>
      <c r="QRP107" s="156"/>
      <c r="QRQ107" s="156"/>
      <c r="QRR107" s="156"/>
      <c r="QRS107" s="156"/>
      <c r="QRT107" s="156"/>
      <c r="QRU107" s="156"/>
      <c r="QRV107" s="156"/>
      <c r="QRW107" s="156"/>
      <c r="QRX107" s="156"/>
      <c r="QRY107" s="156"/>
      <c r="QRZ107" s="156"/>
      <c r="QSA107" s="156"/>
      <c r="QSB107" s="156"/>
      <c r="QSC107" s="156"/>
      <c r="QSD107" s="156"/>
      <c r="QSE107" s="156"/>
      <c r="QSF107" s="156"/>
      <c r="QSG107" s="156"/>
      <c r="QSH107" s="156"/>
      <c r="QSI107" s="156"/>
      <c r="QSJ107" s="156"/>
      <c r="QSK107" s="156"/>
      <c r="QSL107" s="156"/>
      <c r="QSM107" s="156"/>
      <c r="QSN107" s="156"/>
      <c r="QSO107" s="156"/>
      <c r="QSP107" s="156"/>
      <c r="QSQ107" s="156"/>
      <c r="QSR107" s="156"/>
      <c r="QSS107" s="156"/>
      <c r="QST107" s="156"/>
      <c r="QSU107" s="156"/>
      <c r="QSV107" s="156"/>
      <c r="QSW107" s="156"/>
      <c r="QSX107" s="156"/>
      <c r="QSY107" s="156"/>
      <c r="QSZ107" s="156"/>
      <c r="QTA107" s="156"/>
      <c r="QTB107" s="156"/>
      <c r="QTC107" s="156"/>
      <c r="QTD107" s="156"/>
      <c r="QTE107" s="156"/>
      <c r="QTF107" s="156"/>
      <c r="QTG107" s="156"/>
      <c r="QTH107" s="156"/>
      <c r="QTI107" s="156"/>
      <c r="QTJ107" s="156"/>
      <c r="QTK107" s="156"/>
      <c r="QTL107" s="156"/>
      <c r="QTM107" s="156"/>
      <c r="QTN107" s="156"/>
      <c r="QTO107" s="156"/>
      <c r="QTP107" s="156"/>
      <c r="QTQ107" s="156"/>
      <c r="QTR107" s="156"/>
      <c r="QTS107" s="156"/>
      <c r="QTT107" s="156"/>
      <c r="QTU107" s="156"/>
      <c r="QTV107" s="156"/>
      <c r="QTW107" s="156"/>
      <c r="QTX107" s="156"/>
      <c r="QTY107" s="156"/>
      <c r="QTZ107" s="156"/>
      <c r="QUA107" s="156"/>
      <c r="QUB107" s="156"/>
      <c r="QUC107" s="156"/>
      <c r="QUD107" s="156"/>
      <c r="QUE107" s="156"/>
      <c r="QUF107" s="156"/>
      <c r="QUG107" s="156"/>
      <c r="QUH107" s="156"/>
      <c r="QUI107" s="156"/>
      <c r="QUJ107" s="156"/>
      <c r="QUK107" s="156"/>
      <c r="QUL107" s="156"/>
      <c r="QUM107" s="156"/>
      <c r="QUN107" s="156"/>
      <c r="QUO107" s="156"/>
      <c r="QUP107" s="156"/>
      <c r="QUQ107" s="156"/>
      <c r="QUR107" s="156"/>
      <c r="QUS107" s="156"/>
      <c r="QUT107" s="156"/>
      <c r="QUU107" s="156"/>
      <c r="QUV107" s="156"/>
      <c r="QUW107" s="156"/>
      <c r="QUX107" s="156"/>
      <c r="QUY107" s="156"/>
      <c r="QUZ107" s="156"/>
      <c r="QVA107" s="156"/>
      <c r="QVB107" s="156"/>
      <c r="QVC107" s="156"/>
      <c r="QVD107" s="156"/>
      <c r="QVE107" s="156"/>
      <c r="QVF107" s="156"/>
      <c r="QVG107" s="156"/>
      <c r="QVH107" s="156"/>
      <c r="QVI107" s="156"/>
      <c r="QVJ107" s="156"/>
      <c r="QVK107" s="156"/>
      <c r="QVL107" s="156"/>
      <c r="QVM107" s="156"/>
      <c r="QVN107" s="156"/>
      <c r="QVO107" s="156"/>
      <c r="QVP107" s="156"/>
      <c r="QVQ107" s="156"/>
      <c r="QVR107" s="156"/>
      <c r="QVS107" s="156"/>
      <c r="QVT107" s="156"/>
      <c r="QVU107" s="156"/>
      <c r="QVV107" s="156"/>
      <c r="QVW107" s="156"/>
      <c r="QVX107" s="156"/>
      <c r="QVY107" s="156"/>
      <c r="QVZ107" s="156"/>
      <c r="QWA107" s="156"/>
      <c r="QWB107" s="156"/>
      <c r="QWC107" s="156"/>
      <c r="QWD107" s="156"/>
      <c r="QWE107" s="156"/>
      <c r="QWF107" s="156"/>
      <c r="QWG107" s="156"/>
      <c r="QWH107" s="156"/>
      <c r="QWI107" s="156"/>
      <c r="QWJ107" s="156"/>
      <c r="QWK107" s="156"/>
      <c r="QWL107" s="156"/>
      <c r="QWM107" s="156"/>
      <c r="QWN107" s="156"/>
      <c r="QWO107" s="156"/>
      <c r="QWP107" s="156"/>
      <c r="QWQ107" s="156"/>
      <c r="QWR107" s="156"/>
      <c r="QWS107" s="156"/>
      <c r="QWT107" s="156"/>
      <c r="QWU107" s="156"/>
      <c r="QWV107" s="156"/>
      <c r="QWW107" s="156"/>
      <c r="QWX107" s="156"/>
      <c r="QWY107" s="156"/>
      <c r="QWZ107" s="156"/>
      <c r="QXA107" s="156"/>
      <c r="QXB107" s="156"/>
      <c r="QXC107" s="156"/>
      <c r="QXD107" s="156"/>
      <c r="QXE107" s="156"/>
      <c r="QXF107" s="156"/>
      <c r="QXG107" s="156"/>
      <c r="QXH107" s="156"/>
      <c r="QXI107" s="156"/>
      <c r="QXJ107" s="156"/>
      <c r="QXK107" s="156"/>
      <c r="QXL107" s="156"/>
      <c r="QXM107" s="156"/>
      <c r="QXN107" s="156"/>
      <c r="QXO107" s="156"/>
      <c r="QXP107" s="156"/>
      <c r="QXQ107" s="156"/>
      <c r="QXR107" s="156"/>
      <c r="QXS107" s="156"/>
      <c r="QXT107" s="156"/>
      <c r="QXU107" s="156"/>
      <c r="QXV107" s="156"/>
      <c r="QXW107" s="156"/>
      <c r="QXX107" s="156"/>
      <c r="QXY107" s="156"/>
      <c r="QXZ107" s="156"/>
      <c r="QYA107" s="156"/>
      <c r="QYB107" s="156"/>
      <c r="QYC107" s="156"/>
      <c r="QYD107" s="156"/>
      <c r="QYE107" s="156"/>
      <c r="QYF107" s="156"/>
      <c r="QYG107" s="156"/>
      <c r="QYH107" s="156"/>
      <c r="QYI107" s="156"/>
      <c r="QYJ107" s="156"/>
      <c r="QYK107" s="156"/>
      <c r="QYL107" s="156"/>
      <c r="QYM107" s="156"/>
      <c r="QYN107" s="156"/>
      <c r="QYO107" s="156"/>
      <c r="QYP107" s="156"/>
      <c r="QYQ107" s="156"/>
      <c r="QYR107" s="156"/>
      <c r="QYS107" s="156"/>
      <c r="QYT107" s="156"/>
      <c r="QYU107" s="156"/>
      <c r="QYV107" s="156"/>
      <c r="QYW107" s="156"/>
      <c r="QYX107" s="156"/>
      <c r="QYY107" s="156"/>
      <c r="QYZ107" s="156"/>
      <c r="QZA107" s="156"/>
      <c r="QZB107" s="156"/>
      <c r="QZC107" s="156"/>
      <c r="QZD107" s="156"/>
      <c r="QZE107" s="156"/>
      <c r="QZF107" s="156"/>
      <c r="QZG107" s="156"/>
      <c r="QZH107" s="156"/>
      <c r="QZI107" s="156"/>
      <c r="QZJ107" s="156"/>
      <c r="QZK107" s="156"/>
      <c r="QZL107" s="156"/>
      <c r="QZM107" s="156"/>
      <c r="QZN107" s="156"/>
      <c r="QZO107" s="156"/>
      <c r="QZP107" s="156"/>
      <c r="QZQ107" s="156"/>
      <c r="QZR107" s="156"/>
      <c r="QZS107" s="156"/>
      <c r="QZT107" s="156"/>
      <c r="QZU107" s="156"/>
      <c r="QZV107" s="156"/>
      <c r="QZW107" s="156"/>
      <c r="QZX107" s="156"/>
      <c r="QZY107" s="156"/>
      <c r="QZZ107" s="156"/>
      <c r="RAA107" s="156"/>
      <c r="RAB107" s="156"/>
      <c r="RAC107" s="156"/>
      <c r="RAD107" s="156"/>
      <c r="RAE107" s="156"/>
      <c r="RAF107" s="156"/>
      <c r="RAG107" s="156"/>
      <c r="RAH107" s="156"/>
      <c r="RAI107" s="156"/>
      <c r="RAJ107" s="156"/>
      <c r="RAK107" s="156"/>
      <c r="RAL107" s="156"/>
      <c r="RAM107" s="156"/>
      <c r="RAN107" s="156"/>
      <c r="RAO107" s="156"/>
      <c r="RAP107" s="156"/>
      <c r="RAQ107" s="156"/>
      <c r="RAR107" s="156"/>
      <c r="RAS107" s="156"/>
      <c r="RAT107" s="156"/>
      <c r="RAU107" s="156"/>
      <c r="RAV107" s="156"/>
      <c r="RAW107" s="156"/>
      <c r="RAX107" s="156"/>
      <c r="RAY107" s="156"/>
      <c r="RAZ107" s="156"/>
      <c r="RBA107" s="156"/>
      <c r="RBB107" s="156"/>
      <c r="RBC107" s="156"/>
      <c r="RBD107" s="156"/>
      <c r="RBE107" s="156"/>
      <c r="RBF107" s="156"/>
      <c r="RBG107" s="156"/>
      <c r="RBH107" s="156"/>
      <c r="RBI107" s="156"/>
      <c r="RBJ107" s="156"/>
      <c r="RBK107" s="156"/>
      <c r="RBL107" s="156"/>
      <c r="RBM107" s="156"/>
      <c r="RBN107" s="156"/>
      <c r="RBO107" s="156"/>
      <c r="RBP107" s="156"/>
      <c r="RBQ107" s="156"/>
      <c r="RBR107" s="156"/>
      <c r="RBS107" s="156"/>
      <c r="RBT107" s="156"/>
      <c r="RBU107" s="156"/>
      <c r="RBV107" s="156"/>
      <c r="RBW107" s="156"/>
      <c r="RBX107" s="156"/>
      <c r="RBY107" s="156"/>
      <c r="RBZ107" s="156"/>
      <c r="RCA107" s="156"/>
      <c r="RCB107" s="156"/>
      <c r="RCC107" s="156"/>
      <c r="RCD107" s="156"/>
      <c r="RCE107" s="156"/>
      <c r="RCF107" s="156"/>
      <c r="RCG107" s="156"/>
      <c r="RCH107" s="156"/>
      <c r="RCI107" s="156"/>
      <c r="RCJ107" s="156"/>
      <c r="RCK107" s="156"/>
      <c r="RCL107" s="156"/>
      <c r="RCM107" s="156"/>
      <c r="RCN107" s="156"/>
      <c r="RCO107" s="156"/>
      <c r="RCP107" s="156"/>
      <c r="RCQ107" s="156"/>
      <c r="RCR107" s="156"/>
      <c r="RCS107" s="156"/>
      <c r="RCT107" s="156"/>
      <c r="RCU107" s="156"/>
      <c r="RCV107" s="156"/>
      <c r="RCW107" s="156"/>
      <c r="RCX107" s="156"/>
      <c r="RCY107" s="156"/>
      <c r="RCZ107" s="156"/>
      <c r="RDA107" s="156"/>
      <c r="RDB107" s="156"/>
      <c r="RDC107" s="156"/>
      <c r="RDD107" s="156"/>
      <c r="RDE107" s="156"/>
      <c r="RDF107" s="156"/>
      <c r="RDG107" s="156"/>
      <c r="RDH107" s="156"/>
      <c r="RDI107" s="156"/>
      <c r="RDJ107" s="156"/>
      <c r="RDK107" s="156"/>
      <c r="RDL107" s="156"/>
      <c r="RDM107" s="156"/>
      <c r="RDN107" s="156"/>
      <c r="RDO107" s="156"/>
      <c r="RDP107" s="156"/>
      <c r="RDQ107" s="156"/>
      <c r="RDR107" s="156"/>
      <c r="RDS107" s="156"/>
      <c r="RDT107" s="156"/>
      <c r="RDU107" s="156"/>
      <c r="RDV107" s="156"/>
      <c r="RDW107" s="156"/>
      <c r="RDX107" s="156"/>
      <c r="RDY107" s="156"/>
      <c r="RDZ107" s="156"/>
      <c r="REA107" s="156"/>
      <c r="REB107" s="156"/>
      <c r="REC107" s="156"/>
      <c r="RED107" s="156"/>
      <c r="REE107" s="156"/>
      <c r="REF107" s="156"/>
      <c r="REG107" s="156"/>
      <c r="REH107" s="156"/>
      <c r="REI107" s="156"/>
      <c r="REJ107" s="156"/>
      <c r="REK107" s="156"/>
      <c r="REL107" s="156"/>
      <c r="REM107" s="156"/>
      <c r="REN107" s="156"/>
      <c r="REO107" s="156"/>
      <c r="REP107" s="156"/>
      <c r="REQ107" s="156"/>
      <c r="RER107" s="156"/>
      <c r="RES107" s="156"/>
      <c r="RET107" s="156"/>
      <c r="REU107" s="156"/>
      <c r="REV107" s="156"/>
      <c r="REW107" s="156"/>
      <c r="REX107" s="156"/>
      <c r="REY107" s="156"/>
      <c r="REZ107" s="156"/>
      <c r="RFA107" s="156"/>
      <c r="RFB107" s="156"/>
      <c r="RFC107" s="156"/>
      <c r="RFD107" s="156"/>
      <c r="RFE107" s="156"/>
      <c r="RFF107" s="156"/>
      <c r="RFG107" s="156"/>
      <c r="RFH107" s="156"/>
      <c r="RFI107" s="156"/>
      <c r="RFJ107" s="156"/>
      <c r="RFK107" s="156"/>
      <c r="RFL107" s="156"/>
      <c r="RFM107" s="156"/>
      <c r="RFN107" s="156"/>
      <c r="RFO107" s="156"/>
      <c r="RFP107" s="156"/>
      <c r="RFQ107" s="156"/>
      <c r="RFR107" s="156"/>
      <c r="RFS107" s="156"/>
      <c r="RFT107" s="156"/>
      <c r="RFU107" s="156"/>
      <c r="RFV107" s="156"/>
      <c r="RFW107" s="156"/>
      <c r="RFX107" s="156"/>
      <c r="RFY107" s="156"/>
      <c r="RFZ107" s="156"/>
      <c r="RGA107" s="156"/>
      <c r="RGB107" s="156"/>
      <c r="RGC107" s="156"/>
      <c r="RGD107" s="156"/>
      <c r="RGE107" s="156"/>
      <c r="RGF107" s="156"/>
      <c r="RGG107" s="156"/>
      <c r="RGH107" s="156"/>
      <c r="RGI107" s="156"/>
      <c r="RGJ107" s="156"/>
      <c r="RGK107" s="156"/>
      <c r="RGL107" s="156"/>
      <c r="RGM107" s="156"/>
      <c r="RGN107" s="156"/>
      <c r="RGO107" s="156"/>
      <c r="RGP107" s="156"/>
      <c r="RGQ107" s="156"/>
      <c r="RGR107" s="156"/>
      <c r="RGS107" s="156"/>
      <c r="RGT107" s="156"/>
      <c r="RGU107" s="156"/>
      <c r="RGV107" s="156"/>
      <c r="RGW107" s="156"/>
      <c r="RGX107" s="156"/>
      <c r="RGY107" s="156"/>
      <c r="RGZ107" s="156"/>
      <c r="RHA107" s="156"/>
      <c r="RHB107" s="156"/>
      <c r="RHC107" s="156"/>
      <c r="RHD107" s="156"/>
      <c r="RHE107" s="156"/>
      <c r="RHF107" s="156"/>
      <c r="RHG107" s="156"/>
      <c r="RHH107" s="156"/>
      <c r="RHI107" s="156"/>
      <c r="RHJ107" s="156"/>
      <c r="RHK107" s="156"/>
      <c r="RHL107" s="156"/>
      <c r="RHM107" s="156"/>
      <c r="RHN107" s="156"/>
      <c r="RHO107" s="156"/>
      <c r="RHP107" s="156"/>
      <c r="RHQ107" s="156"/>
      <c r="RHR107" s="156"/>
      <c r="RHS107" s="156"/>
      <c r="RHT107" s="156"/>
      <c r="RHU107" s="156"/>
      <c r="RHV107" s="156"/>
      <c r="RHW107" s="156"/>
      <c r="RHX107" s="156"/>
      <c r="RHY107" s="156"/>
      <c r="RHZ107" s="156"/>
      <c r="RIA107" s="156"/>
      <c r="RIB107" s="156"/>
      <c r="RIC107" s="156"/>
      <c r="RID107" s="156"/>
      <c r="RIE107" s="156"/>
      <c r="RIF107" s="156"/>
      <c r="RIG107" s="156"/>
      <c r="RIH107" s="156"/>
      <c r="RII107" s="156"/>
      <c r="RIJ107" s="156"/>
      <c r="RIK107" s="156"/>
      <c r="RIL107" s="156"/>
      <c r="RIM107" s="156"/>
      <c r="RIN107" s="156"/>
      <c r="RIO107" s="156"/>
      <c r="RIP107" s="156"/>
      <c r="RIQ107" s="156"/>
      <c r="RIR107" s="156"/>
      <c r="RIS107" s="156"/>
      <c r="RIT107" s="156"/>
      <c r="RIU107" s="156"/>
      <c r="RIV107" s="156"/>
      <c r="RIW107" s="156"/>
      <c r="RIX107" s="156"/>
      <c r="RIY107" s="156"/>
      <c r="RIZ107" s="156"/>
      <c r="RJA107" s="156"/>
      <c r="RJB107" s="156"/>
      <c r="RJC107" s="156"/>
      <c r="RJD107" s="156"/>
      <c r="RJE107" s="156"/>
      <c r="RJF107" s="156"/>
      <c r="RJG107" s="156"/>
      <c r="RJH107" s="156"/>
      <c r="RJI107" s="156"/>
      <c r="RJJ107" s="156"/>
      <c r="RJK107" s="156"/>
      <c r="RJL107" s="156"/>
      <c r="RJM107" s="156"/>
      <c r="RJN107" s="156"/>
      <c r="RJO107" s="156"/>
      <c r="RJP107" s="156"/>
      <c r="RJQ107" s="156"/>
      <c r="RJR107" s="156"/>
      <c r="RJS107" s="156"/>
      <c r="RJT107" s="156"/>
      <c r="RJU107" s="156"/>
      <c r="RJV107" s="156"/>
      <c r="RJW107" s="156"/>
      <c r="RJX107" s="156"/>
      <c r="RJY107" s="156"/>
      <c r="RJZ107" s="156"/>
      <c r="RKA107" s="156"/>
      <c r="RKB107" s="156"/>
      <c r="RKC107" s="156"/>
      <c r="RKD107" s="156"/>
      <c r="RKE107" s="156"/>
      <c r="RKF107" s="156"/>
      <c r="RKG107" s="156"/>
      <c r="RKH107" s="156"/>
      <c r="RKI107" s="156"/>
      <c r="RKJ107" s="156"/>
      <c r="RKK107" s="156"/>
      <c r="RKL107" s="156"/>
      <c r="RKM107" s="156"/>
      <c r="RKN107" s="156"/>
      <c r="RKO107" s="156"/>
      <c r="RKP107" s="156"/>
      <c r="RKQ107" s="156"/>
      <c r="RKR107" s="156"/>
      <c r="RKS107" s="156"/>
      <c r="RKT107" s="156"/>
      <c r="RKU107" s="156"/>
      <c r="RKV107" s="156"/>
      <c r="RKW107" s="156"/>
      <c r="RKX107" s="156"/>
      <c r="RKY107" s="156"/>
      <c r="RKZ107" s="156"/>
      <c r="RLA107" s="156"/>
      <c r="RLB107" s="156"/>
      <c r="RLC107" s="156"/>
      <c r="RLD107" s="156"/>
      <c r="RLE107" s="156"/>
      <c r="RLF107" s="156"/>
      <c r="RLG107" s="156"/>
      <c r="RLH107" s="156"/>
      <c r="RLI107" s="156"/>
      <c r="RLJ107" s="156"/>
      <c r="RLK107" s="156"/>
      <c r="RLL107" s="156"/>
      <c r="RLM107" s="156"/>
      <c r="RLN107" s="156"/>
      <c r="RLO107" s="156"/>
      <c r="RLP107" s="156"/>
      <c r="RLQ107" s="156"/>
      <c r="RLR107" s="156"/>
      <c r="RLS107" s="156"/>
      <c r="RLT107" s="156"/>
      <c r="RLU107" s="156"/>
      <c r="RLV107" s="156"/>
      <c r="RLW107" s="156"/>
      <c r="RLX107" s="156"/>
      <c r="RLY107" s="156"/>
      <c r="RLZ107" s="156"/>
      <c r="RMA107" s="156"/>
      <c r="RMB107" s="156"/>
      <c r="RMC107" s="156"/>
      <c r="RMD107" s="156"/>
      <c r="RME107" s="156"/>
      <c r="RMF107" s="156"/>
      <c r="RMG107" s="156"/>
      <c r="RMH107" s="156"/>
      <c r="RMI107" s="156"/>
      <c r="RMJ107" s="156"/>
      <c r="RMK107" s="156"/>
      <c r="RML107" s="156"/>
      <c r="RMM107" s="156"/>
      <c r="RMN107" s="156"/>
      <c r="RMO107" s="156"/>
      <c r="RMP107" s="156"/>
      <c r="RMQ107" s="156"/>
      <c r="RMR107" s="156"/>
      <c r="RMS107" s="156"/>
      <c r="RMT107" s="156"/>
      <c r="RMU107" s="156"/>
      <c r="RMV107" s="156"/>
      <c r="RMW107" s="156"/>
      <c r="RMX107" s="156"/>
      <c r="RMY107" s="156"/>
      <c r="RMZ107" s="156"/>
      <c r="RNA107" s="156"/>
      <c r="RNB107" s="156"/>
      <c r="RNC107" s="156"/>
      <c r="RND107" s="156"/>
      <c r="RNE107" s="156"/>
      <c r="RNF107" s="156"/>
      <c r="RNG107" s="156"/>
      <c r="RNH107" s="156"/>
      <c r="RNI107" s="156"/>
      <c r="RNJ107" s="156"/>
      <c r="RNK107" s="156"/>
      <c r="RNL107" s="156"/>
      <c r="RNM107" s="156"/>
      <c r="RNN107" s="156"/>
      <c r="RNO107" s="156"/>
      <c r="RNP107" s="156"/>
      <c r="RNQ107" s="156"/>
      <c r="RNR107" s="156"/>
      <c r="RNS107" s="156"/>
      <c r="RNT107" s="156"/>
      <c r="RNU107" s="156"/>
      <c r="RNV107" s="156"/>
      <c r="RNW107" s="156"/>
      <c r="RNX107" s="156"/>
      <c r="RNY107" s="156"/>
      <c r="RNZ107" s="156"/>
      <c r="ROA107" s="156"/>
      <c r="ROB107" s="156"/>
      <c r="ROC107" s="156"/>
      <c r="ROD107" s="156"/>
      <c r="ROE107" s="156"/>
      <c r="ROF107" s="156"/>
      <c r="ROG107" s="156"/>
      <c r="ROH107" s="156"/>
      <c r="ROI107" s="156"/>
      <c r="ROJ107" s="156"/>
      <c r="ROK107" s="156"/>
      <c r="ROL107" s="156"/>
      <c r="ROM107" s="156"/>
      <c r="RON107" s="156"/>
      <c r="ROO107" s="156"/>
      <c r="ROP107" s="156"/>
      <c r="ROQ107" s="156"/>
      <c r="ROR107" s="156"/>
      <c r="ROS107" s="156"/>
      <c r="ROT107" s="156"/>
      <c r="ROU107" s="156"/>
      <c r="ROV107" s="156"/>
      <c r="ROW107" s="156"/>
      <c r="ROX107" s="156"/>
      <c r="ROY107" s="156"/>
      <c r="ROZ107" s="156"/>
      <c r="RPA107" s="156"/>
      <c r="RPB107" s="156"/>
      <c r="RPC107" s="156"/>
      <c r="RPD107" s="156"/>
      <c r="RPE107" s="156"/>
      <c r="RPF107" s="156"/>
      <c r="RPG107" s="156"/>
      <c r="RPH107" s="156"/>
      <c r="RPI107" s="156"/>
      <c r="RPJ107" s="156"/>
      <c r="RPK107" s="156"/>
      <c r="RPL107" s="156"/>
      <c r="RPM107" s="156"/>
      <c r="RPN107" s="156"/>
      <c r="RPO107" s="156"/>
      <c r="RPP107" s="156"/>
      <c r="RPQ107" s="156"/>
      <c r="RPR107" s="156"/>
      <c r="RPS107" s="156"/>
      <c r="RPT107" s="156"/>
      <c r="RPU107" s="156"/>
      <c r="RPV107" s="156"/>
      <c r="RPW107" s="156"/>
      <c r="RPX107" s="156"/>
      <c r="RPY107" s="156"/>
      <c r="RPZ107" s="156"/>
      <c r="RQA107" s="156"/>
      <c r="RQB107" s="156"/>
      <c r="RQC107" s="156"/>
      <c r="RQD107" s="156"/>
      <c r="RQE107" s="156"/>
      <c r="RQF107" s="156"/>
      <c r="RQG107" s="156"/>
      <c r="RQH107" s="156"/>
      <c r="RQI107" s="156"/>
      <c r="RQJ107" s="156"/>
      <c r="RQK107" s="156"/>
      <c r="RQL107" s="156"/>
      <c r="RQM107" s="156"/>
      <c r="RQN107" s="156"/>
      <c r="RQO107" s="156"/>
      <c r="RQP107" s="156"/>
      <c r="RQQ107" s="156"/>
      <c r="RQR107" s="156"/>
      <c r="RQS107" s="156"/>
      <c r="RQT107" s="156"/>
      <c r="RQU107" s="156"/>
      <c r="RQV107" s="156"/>
      <c r="RQW107" s="156"/>
      <c r="RQX107" s="156"/>
      <c r="RQY107" s="156"/>
      <c r="RQZ107" s="156"/>
      <c r="RRA107" s="156"/>
      <c r="RRB107" s="156"/>
      <c r="RRC107" s="156"/>
      <c r="RRD107" s="156"/>
      <c r="RRE107" s="156"/>
      <c r="RRF107" s="156"/>
      <c r="RRG107" s="156"/>
      <c r="RRH107" s="156"/>
      <c r="RRI107" s="156"/>
      <c r="RRJ107" s="156"/>
      <c r="RRK107" s="156"/>
      <c r="RRL107" s="156"/>
      <c r="RRM107" s="156"/>
      <c r="RRN107" s="156"/>
      <c r="RRO107" s="156"/>
      <c r="RRP107" s="156"/>
      <c r="RRQ107" s="156"/>
      <c r="RRR107" s="156"/>
      <c r="RRS107" s="156"/>
      <c r="RRT107" s="156"/>
      <c r="RRU107" s="156"/>
      <c r="RRV107" s="156"/>
      <c r="RRW107" s="156"/>
      <c r="RRX107" s="156"/>
      <c r="RRY107" s="156"/>
      <c r="RRZ107" s="156"/>
      <c r="RSA107" s="156"/>
      <c r="RSB107" s="156"/>
      <c r="RSC107" s="156"/>
      <c r="RSD107" s="156"/>
      <c r="RSE107" s="156"/>
      <c r="RSF107" s="156"/>
      <c r="RSG107" s="156"/>
      <c r="RSH107" s="156"/>
      <c r="RSI107" s="156"/>
      <c r="RSJ107" s="156"/>
      <c r="RSK107" s="156"/>
      <c r="RSL107" s="156"/>
      <c r="RSM107" s="156"/>
      <c r="RSN107" s="156"/>
      <c r="RSO107" s="156"/>
      <c r="RSP107" s="156"/>
      <c r="RSQ107" s="156"/>
      <c r="RSR107" s="156"/>
      <c r="RSS107" s="156"/>
      <c r="RST107" s="156"/>
      <c r="RSU107" s="156"/>
      <c r="RSV107" s="156"/>
      <c r="RSW107" s="156"/>
      <c r="RSX107" s="156"/>
      <c r="RSY107" s="156"/>
      <c r="RSZ107" s="156"/>
      <c r="RTA107" s="156"/>
      <c r="RTB107" s="156"/>
      <c r="RTC107" s="156"/>
      <c r="RTD107" s="156"/>
      <c r="RTE107" s="156"/>
      <c r="RTF107" s="156"/>
      <c r="RTG107" s="156"/>
      <c r="RTH107" s="156"/>
      <c r="RTI107" s="156"/>
      <c r="RTJ107" s="156"/>
      <c r="RTK107" s="156"/>
      <c r="RTL107" s="156"/>
      <c r="RTM107" s="156"/>
      <c r="RTN107" s="156"/>
      <c r="RTO107" s="156"/>
      <c r="RTP107" s="156"/>
      <c r="RTQ107" s="156"/>
      <c r="RTR107" s="156"/>
      <c r="RTS107" s="156"/>
      <c r="RTT107" s="156"/>
      <c r="RTU107" s="156"/>
      <c r="RTV107" s="156"/>
      <c r="RTW107" s="156"/>
      <c r="RTX107" s="156"/>
      <c r="RTY107" s="156"/>
      <c r="RTZ107" s="156"/>
      <c r="RUA107" s="156"/>
      <c r="RUB107" s="156"/>
      <c r="RUC107" s="156"/>
      <c r="RUD107" s="156"/>
      <c r="RUE107" s="156"/>
      <c r="RUF107" s="156"/>
      <c r="RUG107" s="156"/>
      <c r="RUH107" s="156"/>
      <c r="RUI107" s="156"/>
      <c r="RUJ107" s="156"/>
      <c r="RUK107" s="156"/>
      <c r="RUL107" s="156"/>
      <c r="RUM107" s="156"/>
      <c r="RUN107" s="156"/>
      <c r="RUO107" s="156"/>
      <c r="RUP107" s="156"/>
      <c r="RUQ107" s="156"/>
      <c r="RUR107" s="156"/>
      <c r="RUS107" s="156"/>
      <c r="RUT107" s="156"/>
      <c r="RUU107" s="156"/>
      <c r="RUV107" s="156"/>
      <c r="RUW107" s="156"/>
      <c r="RUX107" s="156"/>
      <c r="RUY107" s="156"/>
      <c r="RUZ107" s="156"/>
      <c r="RVA107" s="156"/>
      <c r="RVB107" s="156"/>
      <c r="RVC107" s="156"/>
      <c r="RVD107" s="156"/>
      <c r="RVE107" s="156"/>
      <c r="RVF107" s="156"/>
      <c r="RVG107" s="156"/>
      <c r="RVH107" s="156"/>
      <c r="RVI107" s="156"/>
      <c r="RVJ107" s="156"/>
      <c r="RVK107" s="156"/>
      <c r="RVL107" s="156"/>
      <c r="RVM107" s="156"/>
      <c r="RVN107" s="156"/>
      <c r="RVO107" s="156"/>
      <c r="RVP107" s="156"/>
      <c r="RVQ107" s="156"/>
      <c r="RVR107" s="156"/>
      <c r="RVS107" s="156"/>
      <c r="RVT107" s="156"/>
      <c r="RVU107" s="156"/>
      <c r="RVV107" s="156"/>
      <c r="RVW107" s="156"/>
      <c r="RVX107" s="156"/>
      <c r="RVY107" s="156"/>
      <c r="RVZ107" s="156"/>
      <c r="RWA107" s="156"/>
      <c r="RWB107" s="156"/>
      <c r="RWC107" s="156"/>
      <c r="RWD107" s="156"/>
      <c r="RWE107" s="156"/>
      <c r="RWF107" s="156"/>
      <c r="RWG107" s="156"/>
      <c r="RWH107" s="156"/>
      <c r="RWI107" s="156"/>
      <c r="RWJ107" s="156"/>
      <c r="RWK107" s="156"/>
      <c r="RWL107" s="156"/>
      <c r="RWM107" s="156"/>
      <c r="RWN107" s="156"/>
      <c r="RWO107" s="156"/>
      <c r="RWP107" s="156"/>
      <c r="RWQ107" s="156"/>
      <c r="RWR107" s="156"/>
      <c r="RWS107" s="156"/>
      <c r="RWT107" s="156"/>
      <c r="RWU107" s="156"/>
      <c r="RWV107" s="156"/>
      <c r="RWW107" s="156"/>
      <c r="RWX107" s="156"/>
      <c r="RWY107" s="156"/>
      <c r="RWZ107" s="156"/>
      <c r="RXA107" s="156"/>
      <c r="RXB107" s="156"/>
      <c r="RXC107" s="156"/>
      <c r="RXD107" s="156"/>
      <c r="RXE107" s="156"/>
      <c r="RXF107" s="156"/>
      <c r="RXG107" s="156"/>
      <c r="RXH107" s="156"/>
      <c r="RXI107" s="156"/>
      <c r="RXJ107" s="156"/>
      <c r="RXK107" s="156"/>
      <c r="RXL107" s="156"/>
      <c r="RXM107" s="156"/>
      <c r="RXN107" s="156"/>
      <c r="RXO107" s="156"/>
      <c r="RXP107" s="156"/>
      <c r="RXQ107" s="156"/>
      <c r="RXR107" s="156"/>
      <c r="RXS107" s="156"/>
      <c r="RXT107" s="156"/>
      <c r="RXU107" s="156"/>
      <c r="RXV107" s="156"/>
      <c r="RXW107" s="156"/>
      <c r="RXX107" s="156"/>
      <c r="RXY107" s="156"/>
      <c r="RXZ107" s="156"/>
      <c r="RYA107" s="156"/>
      <c r="RYB107" s="156"/>
      <c r="RYC107" s="156"/>
      <c r="RYD107" s="156"/>
      <c r="RYE107" s="156"/>
      <c r="RYF107" s="156"/>
      <c r="RYG107" s="156"/>
      <c r="RYH107" s="156"/>
      <c r="RYI107" s="156"/>
      <c r="RYJ107" s="156"/>
      <c r="RYK107" s="156"/>
      <c r="RYL107" s="156"/>
      <c r="RYM107" s="156"/>
      <c r="RYN107" s="156"/>
      <c r="RYO107" s="156"/>
      <c r="RYP107" s="156"/>
      <c r="RYQ107" s="156"/>
      <c r="RYR107" s="156"/>
      <c r="RYS107" s="156"/>
      <c r="RYT107" s="156"/>
      <c r="RYU107" s="156"/>
      <c r="RYV107" s="156"/>
      <c r="RYW107" s="156"/>
      <c r="RYX107" s="156"/>
      <c r="RYY107" s="156"/>
      <c r="RYZ107" s="156"/>
      <c r="RZA107" s="156"/>
      <c r="RZB107" s="156"/>
      <c r="RZC107" s="156"/>
      <c r="RZD107" s="156"/>
      <c r="RZE107" s="156"/>
      <c r="RZF107" s="156"/>
      <c r="RZG107" s="156"/>
      <c r="RZH107" s="156"/>
      <c r="RZI107" s="156"/>
      <c r="RZJ107" s="156"/>
      <c r="RZK107" s="156"/>
      <c r="RZL107" s="156"/>
      <c r="RZM107" s="156"/>
      <c r="RZN107" s="156"/>
      <c r="RZO107" s="156"/>
      <c r="RZP107" s="156"/>
      <c r="RZQ107" s="156"/>
      <c r="RZR107" s="156"/>
      <c r="RZS107" s="156"/>
      <c r="RZT107" s="156"/>
      <c r="RZU107" s="156"/>
      <c r="RZV107" s="156"/>
      <c r="RZW107" s="156"/>
      <c r="RZX107" s="156"/>
      <c r="RZY107" s="156"/>
      <c r="RZZ107" s="156"/>
      <c r="SAA107" s="156"/>
      <c r="SAB107" s="156"/>
      <c r="SAC107" s="156"/>
      <c r="SAD107" s="156"/>
      <c r="SAE107" s="156"/>
      <c r="SAF107" s="156"/>
      <c r="SAG107" s="156"/>
      <c r="SAH107" s="156"/>
      <c r="SAI107" s="156"/>
      <c r="SAJ107" s="156"/>
      <c r="SAK107" s="156"/>
      <c r="SAL107" s="156"/>
      <c r="SAM107" s="156"/>
      <c r="SAN107" s="156"/>
      <c r="SAO107" s="156"/>
      <c r="SAP107" s="156"/>
      <c r="SAQ107" s="156"/>
      <c r="SAR107" s="156"/>
      <c r="SAS107" s="156"/>
      <c r="SAT107" s="156"/>
      <c r="SAU107" s="156"/>
      <c r="SAV107" s="156"/>
      <c r="SAW107" s="156"/>
      <c r="SAX107" s="156"/>
      <c r="SAY107" s="156"/>
      <c r="SAZ107" s="156"/>
      <c r="SBA107" s="156"/>
      <c r="SBB107" s="156"/>
      <c r="SBC107" s="156"/>
      <c r="SBD107" s="156"/>
      <c r="SBE107" s="156"/>
      <c r="SBF107" s="156"/>
      <c r="SBG107" s="156"/>
      <c r="SBH107" s="156"/>
      <c r="SBI107" s="156"/>
      <c r="SBJ107" s="156"/>
      <c r="SBK107" s="156"/>
      <c r="SBL107" s="156"/>
      <c r="SBM107" s="156"/>
      <c r="SBN107" s="156"/>
      <c r="SBO107" s="156"/>
      <c r="SBP107" s="156"/>
      <c r="SBQ107" s="156"/>
      <c r="SBR107" s="156"/>
      <c r="SBS107" s="156"/>
      <c r="SBT107" s="156"/>
      <c r="SBU107" s="156"/>
      <c r="SBV107" s="156"/>
      <c r="SBW107" s="156"/>
      <c r="SBX107" s="156"/>
      <c r="SBY107" s="156"/>
      <c r="SBZ107" s="156"/>
      <c r="SCA107" s="156"/>
      <c r="SCB107" s="156"/>
      <c r="SCC107" s="156"/>
      <c r="SCD107" s="156"/>
      <c r="SCE107" s="156"/>
      <c r="SCF107" s="156"/>
      <c r="SCG107" s="156"/>
      <c r="SCH107" s="156"/>
      <c r="SCI107" s="156"/>
      <c r="SCJ107" s="156"/>
      <c r="SCK107" s="156"/>
      <c r="SCL107" s="156"/>
      <c r="SCM107" s="156"/>
      <c r="SCN107" s="156"/>
      <c r="SCO107" s="156"/>
      <c r="SCP107" s="156"/>
      <c r="SCQ107" s="156"/>
      <c r="SCR107" s="156"/>
      <c r="SCS107" s="156"/>
      <c r="SCT107" s="156"/>
      <c r="SCU107" s="156"/>
      <c r="SCV107" s="156"/>
      <c r="SCW107" s="156"/>
      <c r="SCX107" s="156"/>
      <c r="SCY107" s="156"/>
      <c r="SCZ107" s="156"/>
      <c r="SDA107" s="156"/>
      <c r="SDB107" s="156"/>
      <c r="SDC107" s="156"/>
      <c r="SDD107" s="156"/>
      <c r="SDE107" s="156"/>
      <c r="SDF107" s="156"/>
      <c r="SDG107" s="156"/>
      <c r="SDH107" s="156"/>
      <c r="SDI107" s="156"/>
      <c r="SDJ107" s="156"/>
      <c r="SDK107" s="156"/>
      <c r="SDL107" s="156"/>
      <c r="SDM107" s="156"/>
      <c r="SDN107" s="156"/>
      <c r="SDO107" s="156"/>
      <c r="SDP107" s="156"/>
      <c r="SDQ107" s="156"/>
      <c r="SDR107" s="156"/>
      <c r="SDS107" s="156"/>
      <c r="SDT107" s="156"/>
      <c r="SDU107" s="156"/>
      <c r="SDV107" s="156"/>
      <c r="SDW107" s="156"/>
      <c r="SDX107" s="156"/>
      <c r="SDY107" s="156"/>
      <c r="SDZ107" s="156"/>
      <c r="SEA107" s="156"/>
      <c r="SEB107" s="156"/>
      <c r="SEC107" s="156"/>
      <c r="SED107" s="156"/>
      <c r="SEE107" s="156"/>
      <c r="SEF107" s="156"/>
      <c r="SEG107" s="156"/>
      <c r="SEH107" s="156"/>
      <c r="SEI107" s="156"/>
      <c r="SEJ107" s="156"/>
      <c r="SEK107" s="156"/>
      <c r="SEL107" s="156"/>
      <c r="SEM107" s="156"/>
      <c r="SEN107" s="156"/>
      <c r="SEO107" s="156"/>
      <c r="SEP107" s="156"/>
      <c r="SEQ107" s="156"/>
      <c r="SER107" s="156"/>
      <c r="SES107" s="156"/>
      <c r="SET107" s="156"/>
      <c r="SEU107" s="156"/>
      <c r="SEV107" s="156"/>
      <c r="SEW107" s="156"/>
      <c r="SEX107" s="156"/>
      <c r="SEY107" s="156"/>
      <c r="SEZ107" s="156"/>
      <c r="SFA107" s="156"/>
      <c r="SFB107" s="156"/>
      <c r="SFC107" s="156"/>
      <c r="SFD107" s="156"/>
      <c r="SFE107" s="156"/>
      <c r="SFF107" s="156"/>
      <c r="SFG107" s="156"/>
      <c r="SFH107" s="156"/>
      <c r="SFI107" s="156"/>
      <c r="SFJ107" s="156"/>
      <c r="SFK107" s="156"/>
      <c r="SFL107" s="156"/>
      <c r="SFM107" s="156"/>
      <c r="SFN107" s="156"/>
      <c r="SFO107" s="156"/>
      <c r="SFP107" s="156"/>
      <c r="SFQ107" s="156"/>
      <c r="SFR107" s="156"/>
      <c r="SFS107" s="156"/>
      <c r="SFT107" s="156"/>
      <c r="SFU107" s="156"/>
      <c r="SFV107" s="156"/>
      <c r="SFW107" s="156"/>
      <c r="SFX107" s="156"/>
      <c r="SFY107" s="156"/>
      <c r="SFZ107" s="156"/>
      <c r="SGA107" s="156"/>
      <c r="SGB107" s="156"/>
      <c r="SGC107" s="156"/>
      <c r="SGD107" s="156"/>
      <c r="SGE107" s="156"/>
      <c r="SGF107" s="156"/>
      <c r="SGG107" s="156"/>
      <c r="SGH107" s="156"/>
      <c r="SGI107" s="156"/>
      <c r="SGJ107" s="156"/>
      <c r="SGK107" s="156"/>
      <c r="SGL107" s="156"/>
      <c r="SGM107" s="156"/>
      <c r="SGN107" s="156"/>
      <c r="SGO107" s="156"/>
      <c r="SGP107" s="156"/>
      <c r="SGQ107" s="156"/>
      <c r="SGR107" s="156"/>
      <c r="SGS107" s="156"/>
      <c r="SGT107" s="156"/>
      <c r="SGU107" s="156"/>
      <c r="SGV107" s="156"/>
      <c r="SGW107" s="156"/>
      <c r="SGX107" s="156"/>
      <c r="SGY107" s="156"/>
      <c r="SGZ107" s="156"/>
      <c r="SHA107" s="156"/>
      <c r="SHB107" s="156"/>
      <c r="SHC107" s="156"/>
      <c r="SHD107" s="156"/>
      <c r="SHE107" s="156"/>
      <c r="SHF107" s="156"/>
      <c r="SHG107" s="156"/>
      <c r="SHH107" s="156"/>
      <c r="SHI107" s="156"/>
      <c r="SHJ107" s="156"/>
      <c r="SHK107" s="156"/>
      <c r="SHL107" s="156"/>
      <c r="SHM107" s="156"/>
      <c r="SHN107" s="156"/>
      <c r="SHO107" s="156"/>
      <c r="SHP107" s="156"/>
      <c r="SHQ107" s="156"/>
      <c r="SHR107" s="156"/>
      <c r="SHS107" s="156"/>
      <c r="SHT107" s="156"/>
      <c r="SHU107" s="156"/>
      <c r="SHV107" s="156"/>
      <c r="SHW107" s="156"/>
      <c r="SHX107" s="156"/>
      <c r="SHY107" s="156"/>
      <c r="SHZ107" s="156"/>
      <c r="SIA107" s="156"/>
      <c r="SIB107" s="156"/>
      <c r="SIC107" s="156"/>
      <c r="SID107" s="156"/>
      <c r="SIE107" s="156"/>
      <c r="SIF107" s="156"/>
      <c r="SIG107" s="156"/>
      <c r="SIH107" s="156"/>
      <c r="SII107" s="156"/>
      <c r="SIJ107" s="156"/>
      <c r="SIK107" s="156"/>
      <c r="SIL107" s="156"/>
      <c r="SIM107" s="156"/>
      <c r="SIN107" s="156"/>
      <c r="SIO107" s="156"/>
      <c r="SIP107" s="156"/>
      <c r="SIQ107" s="156"/>
      <c r="SIR107" s="156"/>
      <c r="SIS107" s="156"/>
      <c r="SIT107" s="156"/>
      <c r="SIU107" s="156"/>
      <c r="SIV107" s="156"/>
      <c r="SIW107" s="156"/>
      <c r="SIX107" s="156"/>
      <c r="SIY107" s="156"/>
      <c r="SIZ107" s="156"/>
      <c r="SJA107" s="156"/>
      <c r="SJB107" s="156"/>
      <c r="SJC107" s="156"/>
      <c r="SJD107" s="156"/>
      <c r="SJE107" s="156"/>
      <c r="SJF107" s="156"/>
      <c r="SJG107" s="156"/>
      <c r="SJH107" s="156"/>
      <c r="SJI107" s="156"/>
      <c r="SJJ107" s="156"/>
      <c r="SJK107" s="156"/>
      <c r="SJL107" s="156"/>
      <c r="SJM107" s="156"/>
      <c r="SJN107" s="156"/>
      <c r="SJO107" s="156"/>
      <c r="SJP107" s="156"/>
      <c r="SJQ107" s="156"/>
      <c r="SJR107" s="156"/>
      <c r="SJS107" s="156"/>
      <c r="SJT107" s="156"/>
      <c r="SJU107" s="156"/>
      <c r="SJV107" s="156"/>
      <c r="SJW107" s="156"/>
      <c r="SJX107" s="156"/>
      <c r="SJY107" s="156"/>
      <c r="SJZ107" s="156"/>
      <c r="SKA107" s="156"/>
      <c r="SKB107" s="156"/>
      <c r="SKC107" s="156"/>
      <c r="SKD107" s="156"/>
      <c r="SKE107" s="156"/>
      <c r="SKF107" s="156"/>
      <c r="SKG107" s="156"/>
      <c r="SKH107" s="156"/>
      <c r="SKI107" s="156"/>
      <c r="SKJ107" s="156"/>
      <c r="SKK107" s="156"/>
      <c r="SKL107" s="156"/>
      <c r="SKM107" s="156"/>
      <c r="SKN107" s="156"/>
      <c r="SKO107" s="156"/>
      <c r="SKP107" s="156"/>
      <c r="SKQ107" s="156"/>
      <c r="SKR107" s="156"/>
      <c r="SKS107" s="156"/>
      <c r="SKT107" s="156"/>
      <c r="SKU107" s="156"/>
      <c r="SKV107" s="156"/>
      <c r="SKW107" s="156"/>
      <c r="SKX107" s="156"/>
      <c r="SKY107" s="156"/>
      <c r="SKZ107" s="156"/>
      <c r="SLA107" s="156"/>
      <c r="SLB107" s="156"/>
      <c r="SLC107" s="156"/>
      <c r="SLD107" s="156"/>
      <c r="SLE107" s="156"/>
      <c r="SLF107" s="156"/>
      <c r="SLG107" s="156"/>
      <c r="SLH107" s="156"/>
      <c r="SLI107" s="156"/>
      <c r="SLJ107" s="156"/>
      <c r="SLK107" s="156"/>
      <c r="SLL107" s="156"/>
      <c r="SLM107" s="156"/>
      <c r="SLN107" s="156"/>
      <c r="SLO107" s="156"/>
      <c r="SLP107" s="156"/>
      <c r="SLQ107" s="156"/>
      <c r="SLR107" s="156"/>
      <c r="SLS107" s="156"/>
      <c r="SLT107" s="156"/>
      <c r="SLU107" s="156"/>
      <c r="SLV107" s="156"/>
      <c r="SLW107" s="156"/>
      <c r="SLX107" s="156"/>
      <c r="SLY107" s="156"/>
      <c r="SLZ107" s="156"/>
      <c r="SMA107" s="156"/>
      <c r="SMB107" s="156"/>
      <c r="SMC107" s="156"/>
      <c r="SMD107" s="156"/>
      <c r="SME107" s="156"/>
      <c r="SMF107" s="156"/>
      <c r="SMG107" s="156"/>
      <c r="SMH107" s="156"/>
      <c r="SMI107" s="156"/>
      <c r="SMJ107" s="156"/>
      <c r="SMK107" s="156"/>
      <c r="SML107" s="156"/>
      <c r="SMM107" s="156"/>
      <c r="SMN107" s="156"/>
      <c r="SMO107" s="156"/>
      <c r="SMP107" s="156"/>
      <c r="SMQ107" s="156"/>
      <c r="SMR107" s="156"/>
      <c r="SMS107" s="156"/>
      <c r="SMT107" s="156"/>
      <c r="SMU107" s="156"/>
      <c r="SMV107" s="156"/>
      <c r="SMW107" s="156"/>
      <c r="SMX107" s="156"/>
      <c r="SMY107" s="156"/>
      <c r="SMZ107" s="156"/>
      <c r="SNA107" s="156"/>
      <c r="SNB107" s="156"/>
      <c r="SNC107" s="156"/>
      <c r="SND107" s="156"/>
      <c r="SNE107" s="156"/>
      <c r="SNF107" s="156"/>
      <c r="SNG107" s="156"/>
      <c r="SNH107" s="156"/>
      <c r="SNI107" s="156"/>
      <c r="SNJ107" s="156"/>
      <c r="SNK107" s="156"/>
      <c r="SNL107" s="156"/>
      <c r="SNM107" s="156"/>
      <c r="SNN107" s="156"/>
      <c r="SNO107" s="156"/>
      <c r="SNP107" s="156"/>
      <c r="SNQ107" s="156"/>
      <c r="SNR107" s="156"/>
      <c r="SNS107" s="156"/>
      <c r="SNT107" s="156"/>
      <c r="SNU107" s="156"/>
      <c r="SNV107" s="156"/>
      <c r="SNW107" s="156"/>
      <c r="SNX107" s="156"/>
      <c r="SNY107" s="156"/>
      <c r="SNZ107" s="156"/>
      <c r="SOA107" s="156"/>
      <c r="SOB107" s="156"/>
      <c r="SOC107" s="156"/>
      <c r="SOD107" s="156"/>
      <c r="SOE107" s="156"/>
      <c r="SOF107" s="156"/>
      <c r="SOG107" s="156"/>
      <c r="SOH107" s="156"/>
      <c r="SOI107" s="156"/>
      <c r="SOJ107" s="156"/>
      <c r="SOK107" s="156"/>
      <c r="SOL107" s="156"/>
      <c r="SOM107" s="156"/>
      <c r="SON107" s="156"/>
      <c r="SOO107" s="156"/>
      <c r="SOP107" s="156"/>
      <c r="SOQ107" s="156"/>
      <c r="SOR107" s="156"/>
      <c r="SOS107" s="156"/>
      <c r="SOT107" s="156"/>
      <c r="SOU107" s="156"/>
      <c r="SOV107" s="156"/>
      <c r="SOW107" s="156"/>
      <c r="SOX107" s="156"/>
      <c r="SOY107" s="156"/>
      <c r="SOZ107" s="156"/>
      <c r="SPA107" s="156"/>
      <c r="SPB107" s="156"/>
      <c r="SPC107" s="156"/>
      <c r="SPD107" s="156"/>
      <c r="SPE107" s="156"/>
      <c r="SPF107" s="156"/>
      <c r="SPG107" s="156"/>
      <c r="SPH107" s="156"/>
      <c r="SPI107" s="156"/>
      <c r="SPJ107" s="156"/>
      <c r="SPK107" s="156"/>
      <c r="SPL107" s="156"/>
      <c r="SPM107" s="156"/>
      <c r="SPN107" s="156"/>
      <c r="SPO107" s="156"/>
      <c r="SPP107" s="156"/>
      <c r="SPQ107" s="156"/>
      <c r="SPR107" s="156"/>
      <c r="SPS107" s="156"/>
      <c r="SPT107" s="156"/>
      <c r="SPU107" s="156"/>
      <c r="SPV107" s="156"/>
      <c r="SPW107" s="156"/>
      <c r="SPX107" s="156"/>
      <c r="SPY107" s="156"/>
      <c r="SPZ107" s="156"/>
      <c r="SQA107" s="156"/>
      <c r="SQB107" s="156"/>
      <c r="SQC107" s="156"/>
      <c r="SQD107" s="156"/>
      <c r="SQE107" s="156"/>
      <c r="SQF107" s="156"/>
      <c r="SQG107" s="156"/>
      <c r="SQH107" s="156"/>
      <c r="SQI107" s="156"/>
      <c r="SQJ107" s="156"/>
      <c r="SQK107" s="156"/>
      <c r="SQL107" s="156"/>
      <c r="SQM107" s="156"/>
      <c r="SQN107" s="156"/>
      <c r="SQO107" s="156"/>
      <c r="SQP107" s="156"/>
      <c r="SQQ107" s="156"/>
      <c r="SQR107" s="156"/>
      <c r="SQS107" s="156"/>
      <c r="SQT107" s="156"/>
      <c r="SQU107" s="156"/>
      <c r="SQV107" s="156"/>
      <c r="SQW107" s="156"/>
      <c r="SQX107" s="156"/>
      <c r="SQY107" s="156"/>
      <c r="SQZ107" s="156"/>
      <c r="SRA107" s="156"/>
      <c r="SRB107" s="156"/>
      <c r="SRC107" s="156"/>
      <c r="SRD107" s="156"/>
      <c r="SRE107" s="156"/>
      <c r="SRF107" s="156"/>
      <c r="SRG107" s="156"/>
      <c r="SRH107" s="156"/>
      <c r="SRI107" s="156"/>
      <c r="SRJ107" s="156"/>
      <c r="SRK107" s="156"/>
      <c r="SRL107" s="156"/>
      <c r="SRM107" s="156"/>
      <c r="SRN107" s="156"/>
      <c r="SRO107" s="156"/>
      <c r="SRP107" s="156"/>
      <c r="SRQ107" s="156"/>
      <c r="SRR107" s="156"/>
      <c r="SRS107" s="156"/>
      <c r="SRT107" s="156"/>
      <c r="SRU107" s="156"/>
      <c r="SRV107" s="156"/>
      <c r="SRW107" s="156"/>
      <c r="SRX107" s="156"/>
      <c r="SRY107" s="156"/>
      <c r="SRZ107" s="156"/>
      <c r="SSA107" s="156"/>
      <c r="SSB107" s="156"/>
      <c r="SSC107" s="156"/>
      <c r="SSD107" s="156"/>
      <c r="SSE107" s="156"/>
      <c r="SSF107" s="156"/>
      <c r="SSG107" s="156"/>
      <c r="SSH107" s="156"/>
      <c r="SSI107" s="156"/>
      <c r="SSJ107" s="156"/>
      <c r="SSK107" s="156"/>
      <c r="SSL107" s="156"/>
      <c r="SSM107" s="156"/>
      <c r="SSN107" s="156"/>
      <c r="SSO107" s="156"/>
      <c r="SSP107" s="156"/>
      <c r="SSQ107" s="156"/>
      <c r="SSR107" s="156"/>
      <c r="SSS107" s="156"/>
      <c r="SST107" s="156"/>
      <c r="SSU107" s="156"/>
      <c r="SSV107" s="156"/>
      <c r="SSW107" s="156"/>
      <c r="SSX107" s="156"/>
      <c r="SSY107" s="156"/>
      <c r="SSZ107" s="156"/>
      <c r="STA107" s="156"/>
      <c r="STB107" s="156"/>
      <c r="STC107" s="156"/>
      <c r="STD107" s="156"/>
      <c r="STE107" s="156"/>
      <c r="STF107" s="156"/>
      <c r="STG107" s="156"/>
      <c r="STH107" s="156"/>
      <c r="STI107" s="156"/>
      <c r="STJ107" s="156"/>
      <c r="STK107" s="156"/>
      <c r="STL107" s="156"/>
      <c r="STM107" s="156"/>
      <c r="STN107" s="156"/>
      <c r="STO107" s="156"/>
      <c r="STP107" s="156"/>
      <c r="STQ107" s="156"/>
      <c r="STR107" s="156"/>
      <c r="STS107" s="156"/>
      <c r="STT107" s="156"/>
      <c r="STU107" s="156"/>
      <c r="STV107" s="156"/>
      <c r="STW107" s="156"/>
      <c r="STX107" s="156"/>
      <c r="STY107" s="156"/>
      <c r="STZ107" s="156"/>
      <c r="SUA107" s="156"/>
      <c r="SUB107" s="156"/>
      <c r="SUC107" s="156"/>
      <c r="SUD107" s="156"/>
      <c r="SUE107" s="156"/>
      <c r="SUF107" s="156"/>
      <c r="SUG107" s="156"/>
      <c r="SUH107" s="156"/>
      <c r="SUI107" s="156"/>
      <c r="SUJ107" s="156"/>
      <c r="SUK107" s="156"/>
      <c r="SUL107" s="156"/>
      <c r="SUM107" s="156"/>
      <c r="SUN107" s="156"/>
      <c r="SUO107" s="156"/>
      <c r="SUP107" s="156"/>
      <c r="SUQ107" s="156"/>
      <c r="SUR107" s="156"/>
      <c r="SUS107" s="156"/>
      <c r="SUT107" s="156"/>
      <c r="SUU107" s="156"/>
      <c r="SUV107" s="156"/>
      <c r="SUW107" s="156"/>
      <c r="SUX107" s="156"/>
      <c r="SUY107" s="156"/>
      <c r="SUZ107" s="156"/>
      <c r="SVA107" s="156"/>
      <c r="SVB107" s="156"/>
      <c r="SVC107" s="156"/>
      <c r="SVD107" s="156"/>
      <c r="SVE107" s="156"/>
      <c r="SVF107" s="156"/>
      <c r="SVG107" s="156"/>
      <c r="SVH107" s="156"/>
      <c r="SVI107" s="156"/>
      <c r="SVJ107" s="156"/>
      <c r="SVK107" s="156"/>
      <c r="SVL107" s="156"/>
      <c r="SVM107" s="156"/>
      <c r="SVN107" s="156"/>
      <c r="SVO107" s="156"/>
      <c r="SVP107" s="156"/>
      <c r="SVQ107" s="156"/>
      <c r="SVR107" s="156"/>
      <c r="SVS107" s="156"/>
      <c r="SVT107" s="156"/>
      <c r="SVU107" s="156"/>
      <c r="SVV107" s="156"/>
      <c r="SVW107" s="156"/>
      <c r="SVX107" s="156"/>
      <c r="SVY107" s="156"/>
      <c r="SVZ107" s="156"/>
      <c r="SWA107" s="156"/>
      <c r="SWB107" s="156"/>
      <c r="SWC107" s="156"/>
      <c r="SWD107" s="156"/>
      <c r="SWE107" s="156"/>
      <c r="SWF107" s="156"/>
      <c r="SWG107" s="156"/>
      <c r="SWH107" s="156"/>
      <c r="SWI107" s="156"/>
      <c r="SWJ107" s="156"/>
      <c r="SWK107" s="156"/>
      <c r="SWL107" s="156"/>
      <c r="SWM107" s="156"/>
      <c r="SWN107" s="156"/>
      <c r="SWO107" s="156"/>
      <c r="SWP107" s="156"/>
      <c r="SWQ107" s="156"/>
      <c r="SWR107" s="156"/>
      <c r="SWS107" s="156"/>
      <c r="SWT107" s="156"/>
      <c r="SWU107" s="156"/>
      <c r="SWV107" s="156"/>
      <c r="SWW107" s="156"/>
      <c r="SWX107" s="156"/>
      <c r="SWY107" s="156"/>
      <c r="SWZ107" s="156"/>
      <c r="SXA107" s="156"/>
      <c r="SXB107" s="156"/>
      <c r="SXC107" s="156"/>
      <c r="SXD107" s="156"/>
      <c r="SXE107" s="156"/>
      <c r="SXF107" s="156"/>
      <c r="SXG107" s="156"/>
      <c r="SXH107" s="156"/>
      <c r="SXI107" s="156"/>
      <c r="SXJ107" s="156"/>
      <c r="SXK107" s="156"/>
      <c r="SXL107" s="156"/>
      <c r="SXM107" s="156"/>
      <c r="SXN107" s="156"/>
      <c r="SXO107" s="156"/>
      <c r="SXP107" s="156"/>
      <c r="SXQ107" s="156"/>
      <c r="SXR107" s="156"/>
      <c r="SXS107" s="156"/>
      <c r="SXT107" s="156"/>
      <c r="SXU107" s="156"/>
      <c r="SXV107" s="156"/>
      <c r="SXW107" s="156"/>
      <c r="SXX107" s="156"/>
      <c r="SXY107" s="156"/>
      <c r="SXZ107" s="156"/>
      <c r="SYA107" s="156"/>
      <c r="SYB107" s="156"/>
      <c r="SYC107" s="156"/>
      <c r="SYD107" s="156"/>
      <c r="SYE107" s="156"/>
      <c r="SYF107" s="156"/>
      <c r="SYG107" s="156"/>
      <c r="SYH107" s="156"/>
      <c r="SYI107" s="156"/>
      <c r="SYJ107" s="156"/>
      <c r="SYK107" s="156"/>
      <c r="SYL107" s="156"/>
      <c r="SYM107" s="156"/>
      <c r="SYN107" s="156"/>
      <c r="SYO107" s="156"/>
      <c r="SYP107" s="156"/>
      <c r="SYQ107" s="156"/>
      <c r="SYR107" s="156"/>
      <c r="SYS107" s="156"/>
      <c r="SYT107" s="156"/>
      <c r="SYU107" s="156"/>
      <c r="SYV107" s="156"/>
      <c r="SYW107" s="156"/>
      <c r="SYX107" s="156"/>
      <c r="SYY107" s="156"/>
      <c r="SYZ107" s="156"/>
      <c r="SZA107" s="156"/>
      <c r="SZB107" s="156"/>
      <c r="SZC107" s="156"/>
      <c r="SZD107" s="156"/>
      <c r="SZE107" s="156"/>
      <c r="SZF107" s="156"/>
      <c r="SZG107" s="156"/>
      <c r="SZH107" s="156"/>
      <c r="SZI107" s="156"/>
      <c r="SZJ107" s="156"/>
      <c r="SZK107" s="156"/>
      <c r="SZL107" s="156"/>
      <c r="SZM107" s="156"/>
      <c r="SZN107" s="156"/>
      <c r="SZO107" s="156"/>
      <c r="SZP107" s="156"/>
      <c r="SZQ107" s="156"/>
      <c r="SZR107" s="156"/>
      <c r="SZS107" s="156"/>
      <c r="SZT107" s="156"/>
      <c r="SZU107" s="156"/>
      <c r="SZV107" s="156"/>
      <c r="SZW107" s="156"/>
      <c r="SZX107" s="156"/>
      <c r="SZY107" s="156"/>
      <c r="SZZ107" s="156"/>
      <c r="TAA107" s="156"/>
      <c r="TAB107" s="156"/>
      <c r="TAC107" s="156"/>
      <c r="TAD107" s="156"/>
      <c r="TAE107" s="156"/>
      <c r="TAF107" s="156"/>
      <c r="TAG107" s="156"/>
      <c r="TAH107" s="156"/>
      <c r="TAI107" s="156"/>
      <c r="TAJ107" s="156"/>
      <c r="TAK107" s="156"/>
      <c r="TAL107" s="156"/>
      <c r="TAM107" s="156"/>
      <c r="TAN107" s="156"/>
      <c r="TAO107" s="156"/>
      <c r="TAP107" s="156"/>
      <c r="TAQ107" s="156"/>
      <c r="TAR107" s="156"/>
      <c r="TAS107" s="156"/>
      <c r="TAT107" s="156"/>
      <c r="TAU107" s="156"/>
      <c r="TAV107" s="156"/>
      <c r="TAW107" s="156"/>
      <c r="TAX107" s="156"/>
      <c r="TAY107" s="156"/>
      <c r="TAZ107" s="156"/>
      <c r="TBA107" s="156"/>
      <c r="TBB107" s="156"/>
      <c r="TBC107" s="156"/>
      <c r="TBD107" s="156"/>
      <c r="TBE107" s="156"/>
      <c r="TBF107" s="156"/>
      <c r="TBG107" s="156"/>
      <c r="TBH107" s="156"/>
      <c r="TBI107" s="156"/>
      <c r="TBJ107" s="156"/>
      <c r="TBK107" s="156"/>
      <c r="TBL107" s="156"/>
      <c r="TBM107" s="156"/>
      <c r="TBN107" s="156"/>
      <c r="TBO107" s="156"/>
      <c r="TBP107" s="156"/>
      <c r="TBQ107" s="156"/>
      <c r="TBR107" s="156"/>
      <c r="TBS107" s="156"/>
      <c r="TBT107" s="156"/>
      <c r="TBU107" s="156"/>
      <c r="TBV107" s="156"/>
      <c r="TBW107" s="156"/>
      <c r="TBX107" s="156"/>
      <c r="TBY107" s="156"/>
      <c r="TBZ107" s="156"/>
      <c r="TCA107" s="156"/>
      <c r="TCB107" s="156"/>
      <c r="TCC107" s="156"/>
      <c r="TCD107" s="156"/>
      <c r="TCE107" s="156"/>
      <c r="TCF107" s="156"/>
      <c r="TCG107" s="156"/>
      <c r="TCH107" s="156"/>
      <c r="TCI107" s="156"/>
      <c r="TCJ107" s="156"/>
      <c r="TCK107" s="156"/>
      <c r="TCL107" s="156"/>
      <c r="TCM107" s="156"/>
      <c r="TCN107" s="156"/>
      <c r="TCO107" s="156"/>
      <c r="TCP107" s="156"/>
      <c r="TCQ107" s="156"/>
      <c r="TCR107" s="156"/>
      <c r="TCS107" s="156"/>
      <c r="TCT107" s="156"/>
      <c r="TCU107" s="156"/>
      <c r="TCV107" s="156"/>
      <c r="TCW107" s="156"/>
      <c r="TCX107" s="156"/>
      <c r="TCY107" s="156"/>
      <c r="TCZ107" s="156"/>
      <c r="TDA107" s="156"/>
      <c r="TDB107" s="156"/>
      <c r="TDC107" s="156"/>
      <c r="TDD107" s="156"/>
      <c r="TDE107" s="156"/>
      <c r="TDF107" s="156"/>
      <c r="TDG107" s="156"/>
      <c r="TDH107" s="156"/>
      <c r="TDI107" s="156"/>
      <c r="TDJ107" s="156"/>
      <c r="TDK107" s="156"/>
      <c r="TDL107" s="156"/>
      <c r="TDM107" s="156"/>
      <c r="TDN107" s="156"/>
      <c r="TDO107" s="156"/>
      <c r="TDP107" s="156"/>
      <c r="TDQ107" s="156"/>
      <c r="TDR107" s="156"/>
      <c r="TDS107" s="156"/>
      <c r="TDT107" s="156"/>
      <c r="TDU107" s="156"/>
      <c r="TDV107" s="156"/>
      <c r="TDW107" s="156"/>
      <c r="TDX107" s="156"/>
      <c r="TDY107" s="156"/>
      <c r="TDZ107" s="156"/>
      <c r="TEA107" s="156"/>
      <c r="TEB107" s="156"/>
      <c r="TEC107" s="156"/>
      <c r="TED107" s="156"/>
      <c r="TEE107" s="156"/>
      <c r="TEF107" s="156"/>
      <c r="TEG107" s="156"/>
      <c r="TEH107" s="156"/>
      <c r="TEI107" s="156"/>
      <c r="TEJ107" s="156"/>
      <c r="TEK107" s="156"/>
      <c r="TEL107" s="156"/>
      <c r="TEM107" s="156"/>
      <c r="TEN107" s="156"/>
      <c r="TEO107" s="156"/>
      <c r="TEP107" s="156"/>
      <c r="TEQ107" s="156"/>
      <c r="TER107" s="156"/>
      <c r="TES107" s="156"/>
      <c r="TET107" s="156"/>
      <c r="TEU107" s="156"/>
      <c r="TEV107" s="156"/>
      <c r="TEW107" s="156"/>
      <c r="TEX107" s="156"/>
      <c r="TEY107" s="156"/>
      <c r="TEZ107" s="156"/>
      <c r="TFA107" s="156"/>
      <c r="TFB107" s="156"/>
      <c r="TFC107" s="156"/>
      <c r="TFD107" s="156"/>
      <c r="TFE107" s="156"/>
      <c r="TFF107" s="156"/>
      <c r="TFG107" s="156"/>
      <c r="TFH107" s="156"/>
      <c r="TFI107" s="156"/>
      <c r="TFJ107" s="156"/>
      <c r="TFK107" s="156"/>
      <c r="TFL107" s="156"/>
      <c r="TFM107" s="156"/>
      <c r="TFN107" s="156"/>
      <c r="TFO107" s="156"/>
      <c r="TFP107" s="156"/>
      <c r="TFQ107" s="156"/>
      <c r="TFR107" s="156"/>
      <c r="TFS107" s="156"/>
      <c r="TFT107" s="156"/>
      <c r="TFU107" s="156"/>
      <c r="TFV107" s="156"/>
      <c r="TFW107" s="156"/>
      <c r="TFX107" s="156"/>
      <c r="TFY107" s="156"/>
      <c r="TFZ107" s="156"/>
      <c r="TGA107" s="156"/>
      <c r="TGB107" s="156"/>
      <c r="TGC107" s="156"/>
      <c r="TGD107" s="156"/>
      <c r="TGE107" s="156"/>
      <c r="TGF107" s="156"/>
      <c r="TGG107" s="156"/>
      <c r="TGH107" s="156"/>
      <c r="TGI107" s="156"/>
      <c r="TGJ107" s="156"/>
      <c r="TGK107" s="156"/>
      <c r="TGL107" s="156"/>
      <c r="TGM107" s="156"/>
      <c r="TGN107" s="156"/>
      <c r="TGO107" s="156"/>
      <c r="TGP107" s="156"/>
      <c r="TGQ107" s="156"/>
      <c r="TGR107" s="156"/>
      <c r="TGS107" s="156"/>
      <c r="TGT107" s="156"/>
      <c r="TGU107" s="156"/>
      <c r="TGV107" s="156"/>
      <c r="TGW107" s="156"/>
      <c r="TGX107" s="156"/>
      <c r="TGY107" s="156"/>
      <c r="TGZ107" s="156"/>
      <c r="THA107" s="156"/>
      <c r="THB107" s="156"/>
      <c r="THC107" s="156"/>
      <c r="THD107" s="156"/>
      <c r="THE107" s="156"/>
      <c r="THF107" s="156"/>
      <c r="THG107" s="156"/>
      <c r="THH107" s="156"/>
      <c r="THI107" s="156"/>
      <c r="THJ107" s="156"/>
      <c r="THK107" s="156"/>
      <c r="THL107" s="156"/>
      <c r="THM107" s="156"/>
      <c r="THN107" s="156"/>
      <c r="THO107" s="156"/>
      <c r="THP107" s="156"/>
      <c r="THQ107" s="156"/>
      <c r="THR107" s="156"/>
      <c r="THS107" s="156"/>
      <c r="THT107" s="156"/>
      <c r="THU107" s="156"/>
      <c r="THV107" s="156"/>
      <c r="THW107" s="156"/>
      <c r="THX107" s="156"/>
      <c r="THY107" s="156"/>
      <c r="THZ107" s="156"/>
      <c r="TIA107" s="156"/>
      <c r="TIB107" s="156"/>
      <c r="TIC107" s="156"/>
      <c r="TID107" s="156"/>
      <c r="TIE107" s="156"/>
      <c r="TIF107" s="156"/>
      <c r="TIG107" s="156"/>
      <c r="TIH107" s="156"/>
      <c r="TII107" s="156"/>
      <c r="TIJ107" s="156"/>
      <c r="TIK107" s="156"/>
      <c r="TIL107" s="156"/>
      <c r="TIM107" s="156"/>
      <c r="TIN107" s="156"/>
      <c r="TIO107" s="156"/>
      <c r="TIP107" s="156"/>
      <c r="TIQ107" s="156"/>
      <c r="TIR107" s="156"/>
      <c r="TIS107" s="156"/>
      <c r="TIT107" s="156"/>
      <c r="TIU107" s="156"/>
      <c r="TIV107" s="156"/>
      <c r="TIW107" s="156"/>
      <c r="TIX107" s="156"/>
      <c r="TIY107" s="156"/>
      <c r="TIZ107" s="156"/>
      <c r="TJA107" s="156"/>
      <c r="TJB107" s="156"/>
      <c r="TJC107" s="156"/>
      <c r="TJD107" s="156"/>
      <c r="TJE107" s="156"/>
      <c r="TJF107" s="156"/>
      <c r="TJG107" s="156"/>
      <c r="TJH107" s="156"/>
      <c r="TJI107" s="156"/>
      <c r="TJJ107" s="156"/>
      <c r="TJK107" s="156"/>
      <c r="TJL107" s="156"/>
      <c r="TJM107" s="156"/>
      <c r="TJN107" s="156"/>
      <c r="TJO107" s="156"/>
      <c r="TJP107" s="156"/>
      <c r="TJQ107" s="156"/>
      <c r="TJR107" s="156"/>
      <c r="TJS107" s="156"/>
      <c r="TJT107" s="156"/>
      <c r="TJU107" s="156"/>
      <c r="TJV107" s="156"/>
      <c r="TJW107" s="156"/>
      <c r="TJX107" s="156"/>
      <c r="TJY107" s="156"/>
      <c r="TJZ107" s="156"/>
      <c r="TKA107" s="156"/>
      <c r="TKB107" s="156"/>
      <c r="TKC107" s="156"/>
      <c r="TKD107" s="156"/>
      <c r="TKE107" s="156"/>
      <c r="TKF107" s="156"/>
      <c r="TKG107" s="156"/>
      <c r="TKH107" s="156"/>
      <c r="TKI107" s="156"/>
      <c r="TKJ107" s="156"/>
      <c r="TKK107" s="156"/>
      <c r="TKL107" s="156"/>
      <c r="TKM107" s="156"/>
      <c r="TKN107" s="156"/>
      <c r="TKO107" s="156"/>
      <c r="TKP107" s="156"/>
      <c r="TKQ107" s="156"/>
      <c r="TKR107" s="156"/>
      <c r="TKS107" s="156"/>
      <c r="TKT107" s="156"/>
      <c r="TKU107" s="156"/>
      <c r="TKV107" s="156"/>
      <c r="TKW107" s="156"/>
      <c r="TKX107" s="156"/>
      <c r="TKY107" s="156"/>
      <c r="TKZ107" s="156"/>
      <c r="TLA107" s="156"/>
      <c r="TLB107" s="156"/>
      <c r="TLC107" s="156"/>
      <c r="TLD107" s="156"/>
      <c r="TLE107" s="156"/>
      <c r="TLF107" s="156"/>
      <c r="TLG107" s="156"/>
      <c r="TLH107" s="156"/>
      <c r="TLI107" s="156"/>
      <c r="TLJ107" s="156"/>
      <c r="TLK107" s="156"/>
      <c r="TLL107" s="156"/>
      <c r="TLM107" s="156"/>
      <c r="TLN107" s="156"/>
      <c r="TLO107" s="156"/>
      <c r="TLP107" s="156"/>
      <c r="TLQ107" s="156"/>
      <c r="TLR107" s="156"/>
      <c r="TLS107" s="156"/>
      <c r="TLT107" s="156"/>
      <c r="TLU107" s="156"/>
      <c r="TLV107" s="156"/>
      <c r="TLW107" s="156"/>
      <c r="TLX107" s="156"/>
      <c r="TLY107" s="156"/>
      <c r="TLZ107" s="156"/>
      <c r="TMA107" s="156"/>
      <c r="TMB107" s="156"/>
      <c r="TMC107" s="156"/>
      <c r="TMD107" s="156"/>
      <c r="TME107" s="156"/>
      <c r="TMF107" s="156"/>
      <c r="TMG107" s="156"/>
      <c r="TMH107" s="156"/>
      <c r="TMI107" s="156"/>
      <c r="TMJ107" s="156"/>
      <c r="TMK107" s="156"/>
      <c r="TML107" s="156"/>
      <c r="TMM107" s="156"/>
      <c r="TMN107" s="156"/>
      <c r="TMO107" s="156"/>
      <c r="TMP107" s="156"/>
      <c r="TMQ107" s="156"/>
      <c r="TMR107" s="156"/>
      <c r="TMS107" s="156"/>
      <c r="TMT107" s="156"/>
      <c r="TMU107" s="156"/>
      <c r="TMV107" s="156"/>
      <c r="TMW107" s="156"/>
      <c r="TMX107" s="156"/>
      <c r="TMY107" s="156"/>
      <c r="TMZ107" s="156"/>
      <c r="TNA107" s="156"/>
      <c r="TNB107" s="156"/>
      <c r="TNC107" s="156"/>
      <c r="TND107" s="156"/>
      <c r="TNE107" s="156"/>
      <c r="TNF107" s="156"/>
      <c r="TNG107" s="156"/>
      <c r="TNH107" s="156"/>
      <c r="TNI107" s="156"/>
      <c r="TNJ107" s="156"/>
      <c r="TNK107" s="156"/>
      <c r="TNL107" s="156"/>
      <c r="TNM107" s="156"/>
      <c r="TNN107" s="156"/>
      <c r="TNO107" s="156"/>
      <c r="TNP107" s="156"/>
      <c r="TNQ107" s="156"/>
      <c r="TNR107" s="156"/>
      <c r="TNS107" s="156"/>
      <c r="TNT107" s="156"/>
      <c r="TNU107" s="156"/>
      <c r="TNV107" s="156"/>
      <c r="TNW107" s="156"/>
      <c r="TNX107" s="156"/>
      <c r="TNY107" s="156"/>
      <c r="TNZ107" s="156"/>
      <c r="TOA107" s="156"/>
      <c r="TOB107" s="156"/>
      <c r="TOC107" s="156"/>
      <c r="TOD107" s="156"/>
      <c r="TOE107" s="156"/>
      <c r="TOF107" s="156"/>
      <c r="TOG107" s="156"/>
      <c r="TOH107" s="156"/>
      <c r="TOI107" s="156"/>
      <c r="TOJ107" s="156"/>
      <c r="TOK107" s="156"/>
      <c r="TOL107" s="156"/>
      <c r="TOM107" s="156"/>
      <c r="TON107" s="156"/>
      <c r="TOO107" s="156"/>
      <c r="TOP107" s="156"/>
      <c r="TOQ107" s="156"/>
      <c r="TOR107" s="156"/>
      <c r="TOS107" s="156"/>
      <c r="TOT107" s="156"/>
      <c r="TOU107" s="156"/>
      <c r="TOV107" s="156"/>
      <c r="TOW107" s="156"/>
      <c r="TOX107" s="156"/>
      <c r="TOY107" s="156"/>
      <c r="TOZ107" s="156"/>
      <c r="TPA107" s="156"/>
      <c r="TPB107" s="156"/>
      <c r="TPC107" s="156"/>
      <c r="TPD107" s="156"/>
      <c r="TPE107" s="156"/>
      <c r="TPF107" s="156"/>
      <c r="TPG107" s="156"/>
      <c r="TPH107" s="156"/>
      <c r="TPI107" s="156"/>
      <c r="TPJ107" s="156"/>
      <c r="TPK107" s="156"/>
      <c r="TPL107" s="156"/>
      <c r="TPM107" s="156"/>
      <c r="TPN107" s="156"/>
      <c r="TPO107" s="156"/>
      <c r="TPP107" s="156"/>
      <c r="TPQ107" s="156"/>
      <c r="TPR107" s="156"/>
      <c r="TPS107" s="156"/>
      <c r="TPT107" s="156"/>
      <c r="TPU107" s="156"/>
      <c r="TPV107" s="156"/>
      <c r="TPW107" s="156"/>
      <c r="TPX107" s="156"/>
      <c r="TPY107" s="156"/>
      <c r="TPZ107" s="156"/>
      <c r="TQA107" s="156"/>
      <c r="TQB107" s="156"/>
      <c r="TQC107" s="156"/>
      <c r="TQD107" s="156"/>
      <c r="TQE107" s="156"/>
      <c r="TQF107" s="156"/>
      <c r="TQG107" s="156"/>
      <c r="TQH107" s="156"/>
      <c r="TQI107" s="156"/>
      <c r="TQJ107" s="156"/>
      <c r="TQK107" s="156"/>
      <c r="TQL107" s="156"/>
      <c r="TQM107" s="156"/>
      <c r="TQN107" s="156"/>
      <c r="TQO107" s="156"/>
      <c r="TQP107" s="156"/>
      <c r="TQQ107" s="156"/>
      <c r="TQR107" s="156"/>
      <c r="TQS107" s="156"/>
      <c r="TQT107" s="156"/>
      <c r="TQU107" s="156"/>
      <c r="TQV107" s="156"/>
      <c r="TQW107" s="156"/>
      <c r="TQX107" s="156"/>
      <c r="TQY107" s="156"/>
      <c r="TQZ107" s="156"/>
      <c r="TRA107" s="156"/>
      <c r="TRB107" s="156"/>
      <c r="TRC107" s="156"/>
      <c r="TRD107" s="156"/>
      <c r="TRE107" s="156"/>
      <c r="TRF107" s="156"/>
      <c r="TRG107" s="156"/>
      <c r="TRH107" s="156"/>
      <c r="TRI107" s="156"/>
      <c r="TRJ107" s="156"/>
      <c r="TRK107" s="156"/>
      <c r="TRL107" s="156"/>
      <c r="TRM107" s="156"/>
      <c r="TRN107" s="156"/>
      <c r="TRO107" s="156"/>
      <c r="TRP107" s="156"/>
      <c r="TRQ107" s="156"/>
      <c r="TRR107" s="156"/>
      <c r="TRS107" s="156"/>
      <c r="TRT107" s="156"/>
      <c r="TRU107" s="156"/>
      <c r="TRV107" s="156"/>
      <c r="TRW107" s="156"/>
      <c r="TRX107" s="156"/>
      <c r="TRY107" s="156"/>
      <c r="TRZ107" s="156"/>
      <c r="TSA107" s="156"/>
      <c r="TSB107" s="156"/>
      <c r="TSC107" s="156"/>
      <c r="TSD107" s="156"/>
      <c r="TSE107" s="156"/>
      <c r="TSF107" s="156"/>
      <c r="TSG107" s="156"/>
      <c r="TSH107" s="156"/>
      <c r="TSI107" s="156"/>
      <c r="TSJ107" s="156"/>
      <c r="TSK107" s="156"/>
      <c r="TSL107" s="156"/>
      <c r="TSM107" s="156"/>
      <c r="TSN107" s="156"/>
      <c r="TSO107" s="156"/>
      <c r="TSP107" s="156"/>
      <c r="TSQ107" s="156"/>
      <c r="TSR107" s="156"/>
      <c r="TSS107" s="156"/>
      <c r="TST107" s="156"/>
      <c r="TSU107" s="156"/>
      <c r="TSV107" s="156"/>
      <c r="TSW107" s="156"/>
      <c r="TSX107" s="156"/>
      <c r="TSY107" s="156"/>
      <c r="TSZ107" s="156"/>
      <c r="TTA107" s="156"/>
      <c r="TTB107" s="156"/>
      <c r="TTC107" s="156"/>
      <c r="TTD107" s="156"/>
      <c r="TTE107" s="156"/>
      <c r="TTF107" s="156"/>
      <c r="TTG107" s="156"/>
      <c r="TTH107" s="156"/>
      <c r="TTI107" s="156"/>
      <c r="TTJ107" s="156"/>
      <c r="TTK107" s="156"/>
      <c r="TTL107" s="156"/>
      <c r="TTM107" s="156"/>
      <c r="TTN107" s="156"/>
      <c r="TTO107" s="156"/>
      <c r="TTP107" s="156"/>
      <c r="TTQ107" s="156"/>
      <c r="TTR107" s="156"/>
      <c r="TTS107" s="156"/>
      <c r="TTT107" s="156"/>
      <c r="TTU107" s="156"/>
      <c r="TTV107" s="156"/>
      <c r="TTW107" s="156"/>
      <c r="TTX107" s="156"/>
      <c r="TTY107" s="156"/>
      <c r="TTZ107" s="156"/>
      <c r="TUA107" s="156"/>
      <c r="TUB107" s="156"/>
      <c r="TUC107" s="156"/>
      <c r="TUD107" s="156"/>
      <c r="TUE107" s="156"/>
      <c r="TUF107" s="156"/>
      <c r="TUG107" s="156"/>
      <c r="TUH107" s="156"/>
      <c r="TUI107" s="156"/>
      <c r="TUJ107" s="156"/>
      <c r="TUK107" s="156"/>
      <c r="TUL107" s="156"/>
      <c r="TUM107" s="156"/>
      <c r="TUN107" s="156"/>
      <c r="TUO107" s="156"/>
      <c r="TUP107" s="156"/>
      <c r="TUQ107" s="156"/>
      <c r="TUR107" s="156"/>
      <c r="TUS107" s="156"/>
      <c r="TUT107" s="156"/>
      <c r="TUU107" s="156"/>
      <c r="TUV107" s="156"/>
      <c r="TUW107" s="156"/>
      <c r="TUX107" s="156"/>
      <c r="TUY107" s="156"/>
      <c r="TUZ107" s="156"/>
      <c r="TVA107" s="156"/>
      <c r="TVB107" s="156"/>
      <c r="TVC107" s="156"/>
      <c r="TVD107" s="156"/>
      <c r="TVE107" s="156"/>
      <c r="TVF107" s="156"/>
      <c r="TVG107" s="156"/>
      <c r="TVH107" s="156"/>
      <c r="TVI107" s="156"/>
      <c r="TVJ107" s="156"/>
      <c r="TVK107" s="156"/>
      <c r="TVL107" s="156"/>
      <c r="TVM107" s="156"/>
      <c r="TVN107" s="156"/>
      <c r="TVO107" s="156"/>
      <c r="TVP107" s="156"/>
      <c r="TVQ107" s="156"/>
      <c r="TVR107" s="156"/>
      <c r="TVS107" s="156"/>
      <c r="TVT107" s="156"/>
      <c r="TVU107" s="156"/>
      <c r="TVV107" s="156"/>
      <c r="TVW107" s="156"/>
      <c r="TVX107" s="156"/>
      <c r="TVY107" s="156"/>
      <c r="TVZ107" s="156"/>
      <c r="TWA107" s="156"/>
      <c r="TWB107" s="156"/>
      <c r="TWC107" s="156"/>
      <c r="TWD107" s="156"/>
      <c r="TWE107" s="156"/>
      <c r="TWF107" s="156"/>
      <c r="TWG107" s="156"/>
      <c r="TWH107" s="156"/>
      <c r="TWI107" s="156"/>
      <c r="TWJ107" s="156"/>
      <c r="TWK107" s="156"/>
      <c r="TWL107" s="156"/>
      <c r="TWM107" s="156"/>
      <c r="TWN107" s="156"/>
      <c r="TWO107" s="156"/>
      <c r="TWP107" s="156"/>
      <c r="TWQ107" s="156"/>
      <c r="TWR107" s="156"/>
      <c r="TWS107" s="156"/>
      <c r="TWT107" s="156"/>
      <c r="TWU107" s="156"/>
      <c r="TWV107" s="156"/>
      <c r="TWW107" s="156"/>
      <c r="TWX107" s="156"/>
      <c r="TWY107" s="156"/>
      <c r="TWZ107" s="156"/>
      <c r="TXA107" s="156"/>
      <c r="TXB107" s="156"/>
      <c r="TXC107" s="156"/>
      <c r="TXD107" s="156"/>
      <c r="TXE107" s="156"/>
      <c r="TXF107" s="156"/>
      <c r="TXG107" s="156"/>
      <c r="TXH107" s="156"/>
      <c r="TXI107" s="156"/>
      <c r="TXJ107" s="156"/>
      <c r="TXK107" s="156"/>
      <c r="TXL107" s="156"/>
      <c r="TXM107" s="156"/>
      <c r="TXN107" s="156"/>
      <c r="TXO107" s="156"/>
      <c r="TXP107" s="156"/>
      <c r="TXQ107" s="156"/>
      <c r="TXR107" s="156"/>
      <c r="TXS107" s="156"/>
      <c r="TXT107" s="156"/>
      <c r="TXU107" s="156"/>
      <c r="TXV107" s="156"/>
      <c r="TXW107" s="156"/>
      <c r="TXX107" s="156"/>
      <c r="TXY107" s="156"/>
      <c r="TXZ107" s="156"/>
      <c r="TYA107" s="156"/>
      <c r="TYB107" s="156"/>
      <c r="TYC107" s="156"/>
      <c r="TYD107" s="156"/>
      <c r="TYE107" s="156"/>
      <c r="TYF107" s="156"/>
      <c r="TYG107" s="156"/>
      <c r="TYH107" s="156"/>
      <c r="TYI107" s="156"/>
      <c r="TYJ107" s="156"/>
      <c r="TYK107" s="156"/>
      <c r="TYL107" s="156"/>
      <c r="TYM107" s="156"/>
      <c r="TYN107" s="156"/>
      <c r="TYO107" s="156"/>
      <c r="TYP107" s="156"/>
      <c r="TYQ107" s="156"/>
      <c r="TYR107" s="156"/>
      <c r="TYS107" s="156"/>
      <c r="TYT107" s="156"/>
      <c r="TYU107" s="156"/>
      <c r="TYV107" s="156"/>
      <c r="TYW107" s="156"/>
      <c r="TYX107" s="156"/>
      <c r="TYY107" s="156"/>
      <c r="TYZ107" s="156"/>
      <c r="TZA107" s="156"/>
      <c r="TZB107" s="156"/>
      <c r="TZC107" s="156"/>
      <c r="TZD107" s="156"/>
      <c r="TZE107" s="156"/>
      <c r="TZF107" s="156"/>
      <c r="TZG107" s="156"/>
      <c r="TZH107" s="156"/>
      <c r="TZI107" s="156"/>
      <c r="TZJ107" s="156"/>
      <c r="TZK107" s="156"/>
      <c r="TZL107" s="156"/>
      <c r="TZM107" s="156"/>
      <c r="TZN107" s="156"/>
      <c r="TZO107" s="156"/>
      <c r="TZP107" s="156"/>
      <c r="TZQ107" s="156"/>
      <c r="TZR107" s="156"/>
      <c r="TZS107" s="156"/>
      <c r="TZT107" s="156"/>
      <c r="TZU107" s="156"/>
      <c r="TZV107" s="156"/>
      <c r="TZW107" s="156"/>
      <c r="TZX107" s="156"/>
      <c r="TZY107" s="156"/>
      <c r="TZZ107" s="156"/>
      <c r="UAA107" s="156"/>
      <c r="UAB107" s="156"/>
      <c r="UAC107" s="156"/>
      <c r="UAD107" s="156"/>
      <c r="UAE107" s="156"/>
      <c r="UAF107" s="156"/>
      <c r="UAG107" s="156"/>
      <c r="UAH107" s="156"/>
      <c r="UAI107" s="156"/>
      <c r="UAJ107" s="156"/>
      <c r="UAK107" s="156"/>
      <c r="UAL107" s="156"/>
      <c r="UAM107" s="156"/>
      <c r="UAN107" s="156"/>
      <c r="UAO107" s="156"/>
      <c r="UAP107" s="156"/>
      <c r="UAQ107" s="156"/>
      <c r="UAR107" s="156"/>
      <c r="UAS107" s="156"/>
      <c r="UAT107" s="156"/>
      <c r="UAU107" s="156"/>
      <c r="UAV107" s="156"/>
      <c r="UAW107" s="156"/>
      <c r="UAX107" s="156"/>
      <c r="UAY107" s="156"/>
      <c r="UAZ107" s="156"/>
      <c r="UBA107" s="156"/>
      <c r="UBB107" s="156"/>
      <c r="UBC107" s="156"/>
      <c r="UBD107" s="156"/>
      <c r="UBE107" s="156"/>
      <c r="UBF107" s="156"/>
      <c r="UBG107" s="156"/>
      <c r="UBH107" s="156"/>
      <c r="UBI107" s="156"/>
      <c r="UBJ107" s="156"/>
      <c r="UBK107" s="156"/>
      <c r="UBL107" s="156"/>
      <c r="UBM107" s="156"/>
      <c r="UBN107" s="156"/>
      <c r="UBO107" s="156"/>
      <c r="UBP107" s="156"/>
      <c r="UBQ107" s="156"/>
      <c r="UBR107" s="156"/>
      <c r="UBS107" s="156"/>
      <c r="UBT107" s="156"/>
      <c r="UBU107" s="156"/>
      <c r="UBV107" s="156"/>
      <c r="UBW107" s="156"/>
      <c r="UBX107" s="156"/>
      <c r="UBY107" s="156"/>
      <c r="UBZ107" s="156"/>
      <c r="UCA107" s="156"/>
      <c r="UCB107" s="156"/>
      <c r="UCC107" s="156"/>
      <c r="UCD107" s="156"/>
      <c r="UCE107" s="156"/>
      <c r="UCF107" s="156"/>
      <c r="UCG107" s="156"/>
      <c r="UCH107" s="156"/>
      <c r="UCI107" s="156"/>
      <c r="UCJ107" s="156"/>
      <c r="UCK107" s="156"/>
      <c r="UCL107" s="156"/>
      <c r="UCM107" s="156"/>
      <c r="UCN107" s="156"/>
      <c r="UCO107" s="156"/>
      <c r="UCP107" s="156"/>
      <c r="UCQ107" s="156"/>
      <c r="UCR107" s="156"/>
      <c r="UCS107" s="156"/>
      <c r="UCT107" s="156"/>
      <c r="UCU107" s="156"/>
      <c r="UCV107" s="156"/>
      <c r="UCW107" s="156"/>
      <c r="UCX107" s="156"/>
      <c r="UCY107" s="156"/>
      <c r="UCZ107" s="156"/>
      <c r="UDA107" s="156"/>
      <c r="UDB107" s="156"/>
      <c r="UDC107" s="156"/>
      <c r="UDD107" s="156"/>
      <c r="UDE107" s="156"/>
      <c r="UDF107" s="156"/>
      <c r="UDG107" s="156"/>
      <c r="UDH107" s="156"/>
      <c r="UDI107" s="156"/>
      <c r="UDJ107" s="156"/>
      <c r="UDK107" s="156"/>
      <c r="UDL107" s="156"/>
      <c r="UDM107" s="156"/>
      <c r="UDN107" s="156"/>
      <c r="UDO107" s="156"/>
      <c r="UDP107" s="156"/>
      <c r="UDQ107" s="156"/>
      <c r="UDR107" s="156"/>
      <c r="UDS107" s="156"/>
      <c r="UDT107" s="156"/>
      <c r="UDU107" s="156"/>
      <c r="UDV107" s="156"/>
      <c r="UDW107" s="156"/>
      <c r="UDX107" s="156"/>
      <c r="UDY107" s="156"/>
      <c r="UDZ107" s="156"/>
      <c r="UEA107" s="156"/>
      <c r="UEB107" s="156"/>
      <c r="UEC107" s="156"/>
      <c r="UED107" s="156"/>
      <c r="UEE107" s="156"/>
      <c r="UEF107" s="156"/>
      <c r="UEG107" s="156"/>
      <c r="UEH107" s="156"/>
      <c r="UEI107" s="156"/>
      <c r="UEJ107" s="156"/>
      <c r="UEK107" s="156"/>
      <c r="UEL107" s="156"/>
      <c r="UEM107" s="156"/>
      <c r="UEN107" s="156"/>
      <c r="UEO107" s="156"/>
      <c r="UEP107" s="156"/>
      <c r="UEQ107" s="156"/>
      <c r="UER107" s="156"/>
      <c r="UES107" s="156"/>
      <c r="UET107" s="156"/>
      <c r="UEU107" s="156"/>
      <c r="UEV107" s="156"/>
      <c r="UEW107" s="156"/>
      <c r="UEX107" s="156"/>
      <c r="UEY107" s="156"/>
      <c r="UEZ107" s="156"/>
      <c r="UFA107" s="156"/>
      <c r="UFB107" s="156"/>
      <c r="UFC107" s="156"/>
      <c r="UFD107" s="156"/>
      <c r="UFE107" s="156"/>
      <c r="UFF107" s="156"/>
      <c r="UFG107" s="156"/>
      <c r="UFH107" s="156"/>
      <c r="UFI107" s="156"/>
      <c r="UFJ107" s="156"/>
      <c r="UFK107" s="156"/>
      <c r="UFL107" s="156"/>
      <c r="UFM107" s="156"/>
      <c r="UFN107" s="156"/>
      <c r="UFO107" s="156"/>
      <c r="UFP107" s="156"/>
      <c r="UFQ107" s="156"/>
      <c r="UFR107" s="156"/>
      <c r="UFS107" s="156"/>
      <c r="UFT107" s="156"/>
      <c r="UFU107" s="156"/>
      <c r="UFV107" s="156"/>
      <c r="UFW107" s="156"/>
      <c r="UFX107" s="156"/>
      <c r="UFY107" s="156"/>
      <c r="UFZ107" s="156"/>
      <c r="UGA107" s="156"/>
      <c r="UGB107" s="156"/>
      <c r="UGC107" s="156"/>
      <c r="UGD107" s="156"/>
      <c r="UGE107" s="156"/>
      <c r="UGF107" s="156"/>
      <c r="UGG107" s="156"/>
      <c r="UGH107" s="156"/>
      <c r="UGI107" s="156"/>
      <c r="UGJ107" s="156"/>
      <c r="UGK107" s="156"/>
      <c r="UGL107" s="156"/>
      <c r="UGM107" s="156"/>
      <c r="UGN107" s="156"/>
      <c r="UGO107" s="156"/>
      <c r="UGP107" s="156"/>
      <c r="UGQ107" s="156"/>
      <c r="UGR107" s="156"/>
      <c r="UGS107" s="156"/>
      <c r="UGT107" s="156"/>
      <c r="UGU107" s="156"/>
      <c r="UGV107" s="156"/>
      <c r="UGW107" s="156"/>
      <c r="UGX107" s="156"/>
      <c r="UGY107" s="156"/>
      <c r="UGZ107" s="156"/>
      <c r="UHA107" s="156"/>
      <c r="UHB107" s="156"/>
      <c r="UHC107" s="156"/>
      <c r="UHD107" s="156"/>
      <c r="UHE107" s="156"/>
      <c r="UHF107" s="156"/>
      <c r="UHG107" s="156"/>
      <c r="UHH107" s="156"/>
      <c r="UHI107" s="156"/>
      <c r="UHJ107" s="156"/>
      <c r="UHK107" s="156"/>
      <c r="UHL107" s="156"/>
      <c r="UHM107" s="156"/>
      <c r="UHN107" s="156"/>
      <c r="UHO107" s="156"/>
      <c r="UHP107" s="156"/>
      <c r="UHQ107" s="156"/>
      <c r="UHR107" s="156"/>
      <c r="UHS107" s="156"/>
      <c r="UHT107" s="156"/>
      <c r="UHU107" s="156"/>
      <c r="UHV107" s="156"/>
      <c r="UHW107" s="156"/>
      <c r="UHX107" s="156"/>
      <c r="UHY107" s="156"/>
      <c r="UHZ107" s="156"/>
      <c r="UIA107" s="156"/>
      <c r="UIB107" s="156"/>
      <c r="UIC107" s="156"/>
      <c r="UID107" s="156"/>
      <c r="UIE107" s="156"/>
      <c r="UIF107" s="156"/>
      <c r="UIG107" s="156"/>
      <c r="UIH107" s="156"/>
      <c r="UII107" s="156"/>
      <c r="UIJ107" s="156"/>
      <c r="UIK107" s="156"/>
      <c r="UIL107" s="156"/>
      <c r="UIM107" s="156"/>
      <c r="UIN107" s="156"/>
      <c r="UIO107" s="156"/>
      <c r="UIP107" s="156"/>
      <c r="UIQ107" s="156"/>
      <c r="UIR107" s="156"/>
      <c r="UIS107" s="156"/>
      <c r="UIT107" s="156"/>
      <c r="UIU107" s="156"/>
      <c r="UIV107" s="156"/>
      <c r="UIW107" s="156"/>
      <c r="UIX107" s="156"/>
      <c r="UIY107" s="156"/>
      <c r="UIZ107" s="156"/>
      <c r="UJA107" s="156"/>
      <c r="UJB107" s="156"/>
      <c r="UJC107" s="156"/>
      <c r="UJD107" s="156"/>
      <c r="UJE107" s="156"/>
      <c r="UJF107" s="156"/>
      <c r="UJG107" s="156"/>
      <c r="UJH107" s="156"/>
      <c r="UJI107" s="156"/>
      <c r="UJJ107" s="156"/>
      <c r="UJK107" s="156"/>
      <c r="UJL107" s="156"/>
      <c r="UJM107" s="156"/>
      <c r="UJN107" s="156"/>
      <c r="UJO107" s="156"/>
      <c r="UJP107" s="156"/>
      <c r="UJQ107" s="156"/>
      <c r="UJR107" s="156"/>
      <c r="UJS107" s="156"/>
      <c r="UJT107" s="156"/>
      <c r="UJU107" s="156"/>
      <c r="UJV107" s="156"/>
      <c r="UJW107" s="156"/>
      <c r="UJX107" s="156"/>
      <c r="UJY107" s="156"/>
      <c r="UJZ107" s="156"/>
      <c r="UKA107" s="156"/>
      <c r="UKB107" s="156"/>
      <c r="UKC107" s="156"/>
      <c r="UKD107" s="156"/>
      <c r="UKE107" s="156"/>
      <c r="UKF107" s="156"/>
      <c r="UKG107" s="156"/>
      <c r="UKH107" s="156"/>
      <c r="UKI107" s="156"/>
      <c r="UKJ107" s="156"/>
      <c r="UKK107" s="156"/>
      <c r="UKL107" s="156"/>
      <c r="UKM107" s="156"/>
      <c r="UKN107" s="156"/>
      <c r="UKO107" s="156"/>
      <c r="UKP107" s="156"/>
      <c r="UKQ107" s="156"/>
      <c r="UKR107" s="156"/>
      <c r="UKS107" s="156"/>
      <c r="UKT107" s="156"/>
      <c r="UKU107" s="156"/>
      <c r="UKV107" s="156"/>
      <c r="UKW107" s="156"/>
      <c r="UKX107" s="156"/>
      <c r="UKY107" s="156"/>
      <c r="UKZ107" s="156"/>
      <c r="ULA107" s="156"/>
      <c r="ULB107" s="156"/>
      <c r="ULC107" s="156"/>
      <c r="ULD107" s="156"/>
      <c r="ULE107" s="156"/>
      <c r="ULF107" s="156"/>
      <c r="ULG107" s="156"/>
      <c r="ULH107" s="156"/>
      <c r="ULI107" s="156"/>
      <c r="ULJ107" s="156"/>
      <c r="ULK107" s="156"/>
      <c r="ULL107" s="156"/>
      <c r="ULM107" s="156"/>
      <c r="ULN107" s="156"/>
      <c r="ULO107" s="156"/>
      <c r="ULP107" s="156"/>
      <c r="ULQ107" s="156"/>
      <c r="ULR107" s="156"/>
      <c r="ULS107" s="156"/>
      <c r="ULT107" s="156"/>
      <c r="ULU107" s="156"/>
      <c r="ULV107" s="156"/>
      <c r="ULW107" s="156"/>
      <c r="ULX107" s="156"/>
      <c r="ULY107" s="156"/>
      <c r="ULZ107" s="156"/>
      <c r="UMA107" s="156"/>
      <c r="UMB107" s="156"/>
      <c r="UMC107" s="156"/>
      <c r="UMD107" s="156"/>
      <c r="UME107" s="156"/>
      <c r="UMF107" s="156"/>
      <c r="UMG107" s="156"/>
      <c r="UMH107" s="156"/>
      <c r="UMI107" s="156"/>
      <c r="UMJ107" s="156"/>
      <c r="UMK107" s="156"/>
      <c r="UML107" s="156"/>
      <c r="UMM107" s="156"/>
      <c r="UMN107" s="156"/>
      <c r="UMO107" s="156"/>
      <c r="UMP107" s="156"/>
      <c r="UMQ107" s="156"/>
      <c r="UMR107" s="156"/>
      <c r="UMS107" s="156"/>
      <c r="UMT107" s="156"/>
      <c r="UMU107" s="156"/>
      <c r="UMV107" s="156"/>
      <c r="UMW107" s="156"/>
      <c r="UMX107" s="156"/>
      <c r="UMY107" s="156"/>
      <c r="UMZ107" s="156"/>
      <c r="UNA107" s="156"/>
      <c r="UNB107" s="156"/>
      <c r="UNC107" s="156"/>
      <c r="UND107" s="156"/>
      <c r="UNE107" s="156"/>
      <c r="UNF107" s="156"/>
      <c r="UNG107" s="156"/>
      <c r="UNH107" s="156"/>
      <c r="UNI107" s="156"/>
      <c r="UNJ107" s="156"/>
      <c r="UNK107" s="156"/>
      <c r="UNL107" s="156"/>
      <c r="UNM107" s="156"/>
      <c r="UNN107" s="156"/>
      <c r="UNO107" s="156"/>
      <c r="UNP107" s="156"/>
      <c r="UNQ107" s="156"/>
      <c r="UNR107" s="156"/>
      <c r="UNS107" s="156"/>
      <c r="UNT107" s="156"/>
      <c r="UNU107" s="156"/>
      <c r="UNV107" s="156"/>
      <c r="UNW107" s="156"/>
      <c r="UNX107" s="156"/>
      <c r="UNY107" s="156"/>
      <c r="UNZ107" s="156"/>
      <c r="UOA107" s="156"/>
      <c r="UOB107" s="156"/>
      <c r="UOC107" s="156"/>
      <c r="UOD107" s="156"/>
      <c r="UOE107" s="156"/>
      <c r="UOF107" s="156"/>
      <c r="UOG107" s="156"/>
      <c r="UOH107" s="156"/>
      <c r="UOI107" s="156"/>
      <c r="UOJ107" s="156"/>
      <c r="UOK107" s="156"/>
      <c r="UOL107" s="156"/>
      <c r="UOM107" s="156"/>
      <c r="UON107" s="156"/>
      <c r="UOO107" s="156"/>
      <c r="UOP107" s="156"/>
      <c r="UOQ107" s="156"/>
      <c r="UOR107" s="156"/>
      <c r="UOS107" s="156"/>
      <c r="UOT107" s="156"/>
      <c r="UOU107" s="156"/>
      <c r="UOV107" s="156"/>
      <c r="UOW107" s="156"/>
      <c r="UOX107" s="156"/>
      <c r="UOY107" s="156"/>
      <c r="UOZ107" s="156"/>
      <c r="UPA107" s="156"/>
      <c r="UPB107" s="156"/>
      <c r="UPC107" s="156"/>
      <c r="UPD107" s="156"/>
      <c r="UPE107" s="156"/>
      <c r="UPF107" s="156"/>
      <c r="UPG107" s="156"/>
      <c r="UPH107" s="156"/>
      <c r="UPI107" s="156"/>
      <c r="UPJ107" s="156"/>
      <c r="UPK107" s="156"/>
      <c r="UPL107" s="156"/>
      <c r="UPM107" s="156"/>
      <c r="UPN107" s="156"/>
      <c r="UPO107" s="156"/>
      <c r="UPP107" s="156"/>
      <c r="UPQ107" s="156"/>
      <c r="UPR107" s="156"/>
      <c r="UPS107" s="156"/>
      <c r="UPT107" s="156"/>
      <c r="UPU107" s="156"/>
      <c r="UPV107" s="156"/>
      <c r="UPW107" s="156"/>
      <c r="UPX107" s="156"/>
      <c r="UPY107" s="156"/>
      <c r="UPZ107" s="156"/>
      <c r="UQA107" s="156"/>
      <c r="UQB107" s="156"/>
      <c r="UQC107" s="156"/>
      <c r="UQD107" s="156"/>
      <c r="UQE107" s="156"/>
      <c r="UQF107" s="156"/>
      <c r="UQG107" s="156"/>
      <c r="UQH107" s="156"/>
      <c r="UQI107" s="156"/>
      <c r="UQJ107" s="156"/>
      <c r="UQK107" s="156"/>
      <c r="UQL107" s="156"/>
      <c r="UQM107" s="156"/>
      <c r="UQN107" s="156"/>
      <c r="UQO107" s="156"/>
      <c r="UQP107" s="156"/>
      <c r="UQQ107" s="156"/>
      <c r="UQR107" s="156"/>
      <c r="UQS107" s="156"/>
      <c r="UQT107" s="156"/>
      <c r="UQU107" s="156"/>
      <c r="UQV107" s="156"/>
      <c r="UQW107" s="156"/>
      <c r="UQX107" s="156"/>
      <c r="UQY107" s="156"/>
      <c r="UQZ107" s="156"/>
      <c r="URA107" s="156"/>
      <c r="URB107" s="156"/>
      <c r="URC107" s="156"/>
      <c r="URD107" s="156"/>
      <c r="URE107" s="156"/>
      <c r="URF107" s="156"/>
      <c r="URG107" s="156"/>
      <c r="URH107" s="156"/>
      <c r="URI107" s="156"/>
      <c r="URJ107" s="156"/>
      <c r="URK107" s="156"/>
      <c r="URL107" s="156"/>
      <c r="URM107" s="156"/>
      <c r="URN107" s="156"/>
      <c r="URO107" s="156"/>
      <c r="URP107" s="156"/>
      <c r="URQ107" s="156"/>
      <c r="URR107" s="156"/>
      <c r="URS107" s="156"/>
      <c r="URT107" s="156"/>
      <c r="URU107" s="156"/>
      <c r="URV107" s="156"/>
      <c r="URW107" s="156"/>
      <c r="URX107" s="156"/>
      <c r="URY107" s="156"/>
      <c r="URZ107" s="156"/>
      <c r="USA107" s="156"/>
      <c r="USB107" s="156"/>
      <c r="USC107" s="156"/>
      <c r="USD107" s="156"/>
      <c r="USE107" s="156"/>
      <c r="USF107" s="156"/>
      <c r="USG107" s="156"/>
      <c r="USH107" s="156"/>
      <c r="USI107" s="156"/>
      <c r="USJ107" s="156"/>
      <c r="USK107" s="156"/>
      <c r="USL107" s="156"/>
      <c r="USM107" s="156"/>
      <c r="USN107" s="156"/>
      <c r="USO107" s="156"/>
      <c r="USP107" s="156"/>
      <c r="USQ107" s="156"/>
      <c r="USR107" s="156"/>
      <c r="USS107" s="156"/>
      <c r="UST107" s="156"/>
      <c r="USU107" s="156"/>
      <c r="USV107" s="156"/>
      <c r="USW107" s="156"/>
      <c r="USX107" s="156"/>
      <c r="USY107" s="156"/>
      <c r="USZ107" s="156"/>
      <c r="UTA107" s="156"/>
      <c r="UTB107" s="156"/>
      <c r="UTC107" s="156"/>
      <c r="UTD107" s="156"/>
      <c r="UTE107" s="156"/>
      <c r="UTF107" s="156"/>
      <c r="UTG107" s="156"/>
      <c r="UTH107" s="156"/>
      <c r="UTI107" s="156"/>
      <c r="UTJ107" s="156"/>
      <c r="UTK107" s="156"/>
      <c r="UTL107" s="156"/>
      <c r="UTM107" s="156"/>
      <c r="UTN107" s="156"/>
      <c r="UTO107" s="156"/>
      <c r="UTP107" s="156"/>
      <c r="UTQ107" s="156"/>
      <c r="UTR107" s="156"/>
      <c r="UTS107" s="156"/>
      <c r="UTT107" s="156"/>
      <c r="UTU107" s="156"/>
      <c r="UTV107" s="156"/>
      <c r="UTW107" s="156"/>
      <c r="UTX107" s="156"/>
      <c r="UTY107" s="156"/>
      <c r="UTZ107" s="156"/>
      <c r="UUA107" s="156"/>
      <c r="UUB107" s="156"/>
      <c r="UUC107" s="156"/>
      <c r="UUD107" s="156"/>
      <c r="UUE107" s="156"/>
      <c r="UUF107" s="156"/>
      <c r="UUG107" s="156"/>
      <c r="UUH107" s="156"/>
      <c r="UUI107" s="156"/>
      <c r="UUJ107" s="156"/>
      <c r="UUK107" s="156"/>
      <c r="UUL107" s="156"/>
      <c r="UUM107" s="156"/>
      <c r="UUN107" s="156"/>
      <c r="UUO107" s="156"/>
      <c r="UUP107" s="156"/>
      <c r="UUQ107" s="156"/>
      <c r="UUR107" s="156"/>
      <c r="UUS107" s="156"/>
      <c r="UUT107" s="156"/>
      <c r="UUU107" s="156"/>
      <c r="UUV107" s="156"/>
      <c r="UUW107" s="156"/>
      <c r="UUX107" s="156"/>
      <c r="UUY107" s="156"/>
      <c r="UUZ107" s="156"/>
      <c r="UVA107" s="156"/>
      <c r="UVB107" s="156"/>
      <c r="UVC107" s="156"/>
      <c r="UVD107" s="156"/>
      <c r="UVE107" s="156"/>
      <c r="UVF107" s="156"/>
      <c r="UVG107" s="156"/>
      <c r="UVH107" s="156"/>
      <c r="UVI107" s="156"/>
      <c r="UVJ107" s="156"/>
      <c r="UVK107" s="156"/>
      <c r="UVL107" s="156"/>
      <c r="UVM107" s="156"/>
      <c r="UVN107" s="156"/>
      <c r="UVO107" s="156"/>
      <c r="UVP107" s="156"/>
      <c r="UVQ107" s="156"/>
      <c r="UVR107" s="156"/>
      <c r="UVS107" s="156"/>
      <c r="UVT107" s="156"/>
      <c r="UVU107" s="156"/>
      <c r="UVV107" s="156"/>
      <c r="UVW107" s="156"/>
      <c r="UVX107" s="156"/>
      <c r="UVY107" s="156"/>
      <c r="UVZ107" s="156"/>
      <c r="UWA107" s="156"/>
      <c r="UWB107" s="156"/>
      <c r="UWC107" s="156"/>
      <c r="UWD107" s="156"/>
      <c r="UWE107" s="156"/>
      <c r="UWF107" s="156"/>
      <c r="UWG107" s="156"/>
      <c r="UWH107" s="156"/>
      <c r="UWI107" s="156"/>
      <c r="UWJ107" s="156"/>
      <c r="UWK107" s="156"/>
      <c r="UWL107" s="156"/>
      <c r="UWM107" s="156"/>
      <c r="UWN107" s="156"/>
      <c r="UWO107" s="156"/>
      <c r="UWP107" s="156"/>
      <c r="UWQ107" s="156"/>
      <c r="UWR107" s="156"/>
      <c r="UWS107" s="156"/>
      <c r="UWT107" s="156"/>
      <c r="UWU107" s="156"/>
      <c r="UWV107" s="156"/>
      <c r="UWW107" s="156"/>
      <c r="UWX107" s="156"/>
      <c r="UWY107" s="156"/>
      <c r="UWZ107" s="156"/>
      <c r="UXA107" s="156"/>
      <c r="UXB107" s="156"/>
      <c r="UXC107" s="156"/>
      <c r="UXD107" s="156"/>
      <c r="UXE107" s="156"/>
      <c r="UXF107" s="156"/>
      <c r="UXG107" s="156"/>
      <c r="UXH107" s="156"/>
      <c r="UXI107" s="156"/>
      <c r="UXJ107" s="156"/>
      <c r="UXK107" s="156"/>
      <c r="UXL107" s="156"/>
      <c r="UXM107" s="156"/>
      <c r="UXN107" s="156"/>
      <c r="UXO107" s="156"/>
      <c r="UXP107" s="156"/>
      <c r="UXQ107" s="156"/>
      <c r="UXR107" s="156"/>
      <c r="UXS107" s="156"/>
      <c r="UXT107" s="156"/>
      <c r="UXU107" s="156"/>
      <c r="UXV107" s="156"/>
      <c r="UXW107" s="156"/>
      <c r="UXX107" s="156"/>
      <c r="UXY107" s="156"/>
      <c r="UXZ107" s="156"/>
      <c r="UYA107" s="156"/>
      <c r="UYB107" s="156"/>
      <c r="UYC107" s="156"/>
      <c r="UYD107" s="156"/>
      <c r="UYE107" s="156"/>
      <c r="UYF107" s="156"/>
      <c r="UYG107" s="156"/>
      <c r="UYH107" s="156"/>
      <c r="UYI107" s="156"/>
      <c r="UYJ107" s="156"/>
      <c r="UYK107" s="156"/>
      <c r="UYL107" s="156"/>
      <c r="UYM107" s="156"/>
      <c r="UYN107" s="156"/>
      <c r="UYO107" s="156"/>
      <c r="UYP107" s="156"/>
      <c r="UYQ107" s="156"/>
      <c r="UYR107" s="156"/>
      <c r="UYS107" s="156"/>
      <c r="UYT107" s="156"/>
      <c r="UYU107" s="156"/>
      <c r="UYV107" s="156"/>
      <c r="UYW107" s="156"/>
      <c r="UYX107" s="156"/>
      <c r="UYY107" s="156"/>
      <c r="UYZ107" s="156"/>
      <c r="UZA107" s="156"/>
      <c r="UZB107" s="156"/>
      <c r="UZC107" s="156"/>
      <c r="UZD107" s="156"/>
      <c r="UZE107" s="156"/>
      <c r="UZF107" s="156"/>
      <c r="UZG107" s="156"/>
      <c r="UZH107" s="156"/>
      <c r="UZI107" s="156"/>
      <c r="UZJ107" s="156"/>
      <c r="UZK107" s="156"/>
      <c r="UZL107" s="156"/>
      <c r="UZM107" s="156"/>
      <c r="UZN107" s="156"/>
      <c r="UZO107" s="156"/>
      <c r="UZP107" s="156"/>
      <c r="UZQ107" s="156"/>
      <c r="UZR107" s="156"/>
      <c r="UZS107" s="156"/>
      <c r="UZT107" s="156"/>
      <c r="UZU107" s="156"/>
      <c r="UZV107" s="156"/>
      <c r="UZW107" s="156"/>
      <c r="UZX107" s="156"/>
      <c r="UZY107" s="156"/>
      <c r="UZZ107" s="156"/>
      <c r="VAA107" s="156"/>
      <c r="VAB107" s="156"/>
      <c r="VAC107" s="156"/>
      <c r="VAD107" s="156"/>
      <c r="VAE107" s="156"/>
      <c r="VAF107" s="156"/>
      <c r="VAG107" s="156"/>
      <c r="VAH107" s="156"/>
      <c r="VAI107" s="156"/>
      <c r="VAJ107" s="156"/>
      <c r="VAK107" s="156"/>
      <c r="VAL107" s="156"/>
      <c r="VAM107" s="156"/>
      <c r="VAN107" s="156"/>
      <c r="VAO107" s="156"/>
      <c r="VAP107" s="156"/>
      <c r="VAQ107" s="156"/>
      <c r="VAR107" s="156"/>
      <c r="VAS107" s="156"/>
      <c r="VAT107" s="156"/>
      <c r="VAU107" s="156"/>
      <c r="VAV107" s="156"/>
      <c r="VAW107" s="156"/>
      <c r="VAX107" s="156"/>
      <c r="VAY107" s="156"/>
      <c r="VAZ107" s="156"/>
      <c r="VBA107" s="156"/>
      <c r="VBB107" s="156"/>
      <c r="VBC107" s="156"/>
      <c r="VBD107" s="156"/>
      <c r="VBE107" s="156"/>
      <c r="VBF107" s="156"/>
      <c r="VBG107" s="156"/>
      <c r="VBH107" s="156"/>
      <c r="VBI107" s="156"/>
      <c r="VBJ107" s="156"/>
      <c r="VBK107" s="156"/>
      <c r="VBL107" s="156"/>
      <c r="VBM107" s="156"/>
      <c r="VBN107" s="156"/>
      <c r="VBO107" s="156"/>
      <c r="VBP107" s="156"/>
      <c r="VBQ107" s="156"/>
      <c r="VBR107" s="156"/>
      <c r="VBS107" s="156"/>
      <c r="VBT107" s="156"/>
      <c r="VBU107" s="156"/>
      <c r="VBV107" s="156"/>
      <c r="VBW107" s="156"/>
      <c r="VBX107" s="156"/>
      <c r="VBY107" s="156"/>
      <c r="VBZ107" s="156"/>
      <c r="VCA107" s="156"/>
      <c r="VCB107" s="156"/>
      <c r="VCC107" s="156"/>
      <c r="VCD107" s="156"/>
      <c r="VCE107" s="156"/>
      <c r="VCF107" s="156"/>
      <c r="VCG107" s="156"/>
      <c r="VCH107" s="156"/>
      <c r="VCI107" s="156"/>
      <c r="VCJ107" s="156"/>
      <c r="VCK107" s="156"/>
      <c r="VCL107" s="156"/>
      <c r="VCM107" s="156"/>
      <c r="VCN107" s="156"/>
      <c r="VCO107" s="156"/>
      <c r="VCP107" s="156"/>
      <c r="VCQ107" s="156"/>
      <c r="VCR107" s="156"/>
      <c r="VCS107" s="156"/>
      <c r="VCT107" s="156"/>
      <c r="VCU107" s="156"/>
      <c r="VCV107" s="156"/>
      <c r="VCW107" s="156"/>
      <c r="VCX107" s="156"/>
      <c r="VCY107" s="156"/>
      <c r="VCZ107" s="156"/>
      <c r="VDA107" s="156"/>
      <c r="VDB107" s="156"/>
      <c r="VDC107" s="156"/>
      <c r="VDD107" s="156"/>
      <c r="VDE107" s="156"/>
      <c r="VDF107" s="156"/>
      <c r="VDG107" s="156"/>
      <c r="VDH107" s="156"/>
      <c r="VDI107" s="156"/>
      <c r="VDJ107" s="156"/>
      <c r="VDK107" s="156"/>
      <c r="VDL107" s="156"/>
      <c r="VDM107" s="156"/>
      <c r="VDN107" s="156"/>
      <c r="VDO107" s="156"/>
      <c r="VDP107" s="156"/>
      <c r="VDQ107" s="156"/>
      <c r="VDR107" s="156"/>
      <c r="VDS107" s="156"/>
      <c r="VDT107" s="156"/>
      <c r="VDU107" s="156"/>
      <c r="VDV107" s="156"/>
      <c r="VDW107" s="156"/>
      <c r="VDX107" s="156"/>
      <c r="VDY107" s="156"/>
      <c r="VDZ107" s="156"/>
      <c r="VEA107" s="156"/>
      <c r="VEB107" s="156"/>
      <c r="VEC107" s="156"/>
      <c r="VED107" s="156"/>
      <c r="VEE107" s="156"/>
      <c r="VEF107" s="156"/>
      <c r="VEG107" s="156"/>
      <c r="VEH107" s="156"/>
      <c r="VEI107" s="156"/>
      <c r="VEJ107" s="156"/>
      <c r="VEK107" s="156"/>
      <c r="VEL107" s="156"/>
      <c r="VEM107" s="156"/>
      <c r="VEN107" s="156"/>
      <c r="VEO107" s="156"/>
      <c r="VEP107" s="156"/>
      <c r="VEQ107" s="156"/>
      <c r="VER107" s="156"/>
      <c r="VES107" s="156"/>
      <c r="VET107" s="156"/>
      <c r="VEU107" s="156"/>
      <c r="VEV107" s="156"/>
      <c r="VEW107" s="156"/>
      <c r="VEX107" s="156"/>
      <c r="VEY107" s="156"/>
      <c r="VEZ107" s="156"/>
      <c r="VFA107" s="156"/>
      <c r="VFB107" s="156"/>
      <c r="VFC107" s="156"/>
      <c r="VFD107" s="156"/>
      <c r="VFE107" s="156"/>
      <c r="VFF107" s="156"/>
      <c r="VFG107" s="156"/>
      <c r="VFH107" s="156"/>
      <c r="VFI107" s="156"/>
      <c r="VFJ107" s="156"/>
      <c r="VFK107" s="156"/>
      <c r="VFL107" s="156"/>
      <c r="VFM107" s="156"/>
      <c r="VFN107" s="156"/>
      <c r="VFO107" s="156"/>
      <c r="VFP107" s="156"/>
      <c r="VFQ107" s="156"/>
      <c r="VFR107" s="156"/>
      <c r="VFS107" s="156"/>
      <c r="VFT107" s="156"/>
      <c r="VFU107" s="156"/>
      <c r="VFV107" s="156"/>
      <c r="VFW107" s="156"/>
      <c r="VFX107" s="156"/>
      <c r="VFY107" s="156"/>
      <c r="VFZ107" s="156"/>
      <c r="VGA107" s="156"/>
      <c r="VGB107" s="156"/>
      <c r="VGC107" s="156"/>
      <c r="VGD107" s="156"/>
      <c r="VGE107" s="156"/>
      <c r="VGF107" s="156"/>
      <c r="VGG107" s="156"/>
      <c r="VGH107" s="156"/>
      <c r="VGI107" s="156"/>
      <c r="VGJ107" s="156"/>
      <c r="VGK107" s="156"/>
      <c r="VGL107" s="156"/>
      <c r="VGM107" s="156"/>
      <c r="VGN107" s="156"/>
      <c r="VGO107" s="156"/>
      <c r="VGP107" s="156"/>
      <c r="VGQ107" s="156"/>
      <c r="VGR107" s="156"/>
      <c r="VGS107" s="156"/>
      <c r="VGT107" s="156"/>
      <c r="VGU107" s="156"/>
      <c r="VGV107" s="156"/>
      <c r="VGW107" s="156"/>
      <c r="VGX107" s="156"/>
      <c r="VGY107" s="156"/>
      <c r="VGZ107" s="156"/>
      <c r="VHA107" s="156"/>
      <c r="VHB107" s="156"/>
      <c r="VHC107" s="156"/>
      <c r="VHD107" s="156"/>
      <c r="VHE107" s="156"/>
      <c r="VHF107" s="156"/>
      <c r="VHG107" s="156"/>
      <c r="VHH107" s="156"/>
      <c r="VHI107" s="156"/>
      <c r="VHJ107" s="156"/>
      <c r="VHK107" s="156"/>
      <c r="VHL107" s="156"/>
      <c r="VHM107" s="156"/>
      <c r="VHN107" s="156"/>
      <c r="VHO107" s="156"/>
      <c r="VHP107" s="156"/>
      <c r="VHQ107" s="156"/>
      <c r="VHR107" s="156"/>
      <c r="VHS107" s="156"/>
      <c r="VHT107" s="156"/>
      <c r="VHU107" s="156"/>
      <c r="VHV107" s="156"/>
      <c r="VHW107" s="156"/>
      <c r="VHX107" s="156"/>
      <c r="VHY107" s="156"/>
      <c r="VHZ107" s="156"/>
      <c r="VIA107" s="156"/>
      <c r="VIB107" s="156"/>
      <c r="VIC107" s="156"/>
      <c r="VID107" s="156"/>
      <c r="VIE107" s="156"/>
      <c r="VIF107" s="156"/>
      <c r="VIG107" s="156"/>
      <c r="VIH107" s="156"/>
      <c r="VII107" s="156"/>
      <c r="VIJ107" s="156"/>
      <c r="VIK107" s="156"/>
      <c r="VIL107" s="156"/>
      <c r="VIM107" s="156"/>
      <c r="VIN107" s="156"/>
      <c r="VIO107" s="156"/>
      <c r="VIP107" s="156"/>
      <c r="VIQ107" s="156"/>
      <c r="VIR107" s="156"/>
      <c r="VIS107" s="156"/>
      <c r="VIT107" s="156"/>
      <c r="VIU107" s="156"/>
      <c r="VIV107" s="156"/>
      <c r="VIW107" s="156"/>
      <c r="VIX107" s="156"/>
      <c r="VIY107" s="156"/>
      <c r="VIZ107" s="156"/>
      <c r="VJA107" s="156"/>
      <c r="VJB107" s="156"/>
      <c r="VJC107" s="156"/>
      <c r="VJD107" s="156"/>
      <c r="VJE107" s="156"/>
      <c r="VJF107" s="156"/>
      <c r="VJG107" s="156"/>
      <c r="VJH107" s="156"/>
      <c r="VJI107" s="156"/>
      <c r="VJJ107" s="156"/>
      <c r="VJK107" s="156"/>
      <c r="VJL107" s="156"/>
      <c r="VJM107" s="156"/>
      <c r="VJN107" s="156"/>
      <c r="VJO107" s="156"/>
      <c r="VJP107" s="156"/>
      <c r="VJQ107" s="156"/>
      <c r="VJR107" s="156"/>
      <c r="VJS107" s="156"/>
      <c r="VJT107" s="156"/>
      <c r="VJU107" s="156"/>
      <c r="VJV107" s="156"/>
      <c r="VJW107" s="156"/>
      <c r="VJX107" s="156"/>
      <c r="VJY107" s="156"/>
      <c r="VJZ107" s="156"/>
      <c r="VKA107" s="156"/>
      <c r="VKB107" s="156"/>
      <c r="VKC107" s="156"/>
      <c r="VKD107" s="156"/>
      <c r="VKE107" s="156"/>
      <c r="VKF107" s="156"/>
      <c r="VKG107" s="156"/>
      <c r="VKH107" s="156"/>
      <c r="VKI107" s="156"/>
      <c r="VKJ107" s="156"/>
      <c r="VKK107" s="156"/>
      <c r="VKL107" s="156"/>
      <c r="VKM107" s="156"/>
      <c r="VKN107" s="156"/>
      <c r="VKO107" s="156"/>
      <c r="VKP107" s="156"/>
      <c r="VKQ107" s="156"/>
      <c r="VKR107" s="156"/>
      <c r="VKS107" s="156"/>
      <c r="VKT107" s="156"/>
      <c r="VKU107" s="156"/>
      <c r="VKV107" s="156"/>
      <c r="VKW107" s="156"/>
      <c r="VKX107" s="156"/>
      <c r="VKY107" s="156"/>
      <c r="VKZ107" s="156"/>
      <c r="VLA107" s="156"/>
      <c r="VLB107" s="156"/>
      <c r="VLC107" s="156"/>
      <c r="VLD107" s="156"/>
      <c r="VLE107" s="156"/>
      <c r="VLF107" s="156"/>
      <c r="VLG107" s="156"/>
      <c r="VLH107" s="156"/>
      <c r="VLI107" s="156"/>
      <c r="VLJ107" s="156"/>
      <c r="VLK107" s="156"/>
      <c r="VLL107" s="156"/>
      <c r="VLM107" s="156"/>
      <c r="VLN107" s="156"/>
      <c r="VLO107" s="156"/>
      <c r="VLP107" s="156"/>
      <c r="VLQ107" s="156"/>
      <c r="VLR107" s="156"/>
      <c r="VLS107" s="156"/>
      <c r="VLT107" s="156"/>
      <c r="VLU107" s="156"/>
      <c r="VLV107" s="156"/>
      <c r="VLW107" s="156"/>
      <c r="VLX107" s="156"/>
      <c r="VLY107" s="156"/>
      <c r="VLZ107" s="156"/>
      <c r="VMA107" s="156"/>
      <c r="VMB107" s="156"/>
      <c r="VMC107" s="156"/>
      <c r="VMD107" s="156"/>
      <c r="VME107" s="156"/>
      <c r="VMF107" s="156"/>
      <c r="VMG107" s="156"/>
      <c r="VMH107" s="156"/>
      <c r="VMI107" s="156"/>
      <c r="VMJ107" s="156"/>
      <c r="VMK107" s="156"/>
      <c r="VML107" s="156"/>
      <c r="VMM107" s="156"/>
      <c r="VMN107" s="156"/>
      <c r="VMO107" s="156"/>
      <c r="VMP107" s="156"/>
      <c r="VMQ107" s="156"/>
      <c r="VMR107" s="156"/>
      <c r="VMS107" s="156"/>
      <c r="VMT107" s="156"/>
      <c r="VMU107" s="156"/>
      <c r="VMV107" s="156"/>
      <c r="VMW107" s="156"/>
      <c r="VMX107" s="156"/>
      <c r="VMY107" s="156"/>
      <c r="VMZ107" s="156"/>
      <c r="VNA107" s="156"/>
      <c r="VNB107" s="156"/>
      <c r="VNC107" s="156"/>
      <c r="VND107" s="156"/>
      <c r="VNE107" s="156"/>
      <c r="VNF107" s="156"/>
      <c r="VNG107" s="156"/>
      <c r="VNH107" s="156"/>
      <c r="VNI107" s="156"/>
      <c r="VNJ107" s="156"/>
      <c r="VNK107" s="156"/>
      <c r="VNL107" s="156"/>
      <c r="VNM107" s="156"/>
      <c r="VNN107" s="156"/>
      <c r="VNO107" s="156"/>
      <c r="VNP107" s="156"/>
      <c r="VNQ107" s="156"/>
      <c r="VNR107" s="156"/>
      <c r="VNS107" s="156"/>
      <c r="VNT107" s="156"/>
      <c r="VNU107" s="156"/>
      <c r="VNV107" s="156"/>
      <c r="VNW107" s="156"/>
      <c r="VNX107" s="156"/>
      <c r="VNY107" s="156"/>
      <c r="VNZ107" s="156"/>
      <c r="VOA107" s="156"/>
      <c r="VOB107" s="156"/>
      <c r="VOC107" s="156"/>
      <c r="VOD107" s="156"/>
      <c r="VOE107" s="156"/>
      <c r="VOF107" s="156"/>
      <c r="VOG107" s="156"/>
      <c r="VOH107" s="156"/>
      <c r="VOI107" s="156"/>
      <c r="VOJ107" s="156"/>
      <c r="VOK107" s="156"/>
      <c r="VOL107" s="156"/>
      <c r="VOM107" s="156"/>
      <c r="VON107" s="156"/>
      <c r="VOO107" s="156"/>
      <c r="VOP107" s="156"/>
      <c r="VOQ107" s="156"/>
      <c r="VOR107" s="156"/>
      <c r="VOS107" s="156"/>
      <c r="VOT107" s="156"/>
      <c r="VOU107" s="156"/>
      <c r="VOV107" s="156"/>
      <c r="VOW107" s="156"/>
      <c r="VOX107" s="156"/>
      <c r="VOY107" s="156"/>
      <c r="VOZ107" s="156"/>
      <c r="VPA107" s="156"/>
      <c r="VPB107" s="156"/>
      <c r="VPC107" s="156"/>
      <c r="VPD107" s="156"/>
      <c r="VPE107" s="156"/>
      <c r="VPF107" s="156"/>
      <c r="VPG107" s="156"/>
      <c r="VPH107" s="156"/>
      <c r="VPI107" s="156"/>
      <c r="VPJ107" s="156"/>
      <c r="VPK107" s="156"/>
      <c r="VPL107" s="156"/>
      <c r="VPM107" s="156"/>
      <c r="VPN107" s="156"/>
      <c r="VPO107" s="156"/>
      <c r="VPP107" s="156"/>
      <c r="VPQ107" s="156"/>
      <c r="VPR107" s="156"/>
      <c r="VPS107" s="156"/>
      <c r="VPT107" s="156"/>
      <c r="VPU107" s="156"/>
      <c r="VPV107" s="156"/>
      <c r="VPW107" s="156"/>
      <c r="VPX107" s="156"/>
      <c r="VPY107" s="156"/>
      <c r="VPZ107" s="156"/>
      <c r="VQA107" s="156"/>
      <c r="VQB107" s="156"/>
      <c r="VQC107" s="156"/>
      <c r="VQD107" s="156"/>
      <c r="VQE107" s="156"/>
      <c r="VQF107" s="156"/>
      <c r="VQG107" s="156"/>
      <c r="VQH107" s="156"/>
      <c r="VQI107" s="156"/>
      <c r="VQJ107" s="156"/>
      <c r="VQK107" s="156"/>
      <c r="VQL107" s="156"/>
      <c r="VQM107" s="156"/>
      <c r="VQN107" s="156"/>
      <c r="VQO107" s="156"/>
      <c r="VQP107" s="156"/>
      <c r="VQQ107" s="156"/>
      <c r="VQR107" s="156"/>
      <c r="VQS107" s="156"/>
      <c r="VQT107" s="156"/>
      <c r="VQU107" s="156"/>
      <c r="VQV107" s="156"/>
      <c r="VQW107" s="156"/>
      <c r="VQX107" s="156"/>
      <c r="VQY107" s="156"/>
      <c r="VQZ107" s="156"/>
      <c r="VRA107" s="156"/>
      <c r="VRB107" s="156"/>
      <c r="VRC107" s="156"/>
      <c r="VRD107" s="156"/>
      <c r="VRE107" s="156"/>
      <c r="VRF107" s="156"/>
      <c r="VRG107" s="156"/>
      <c r="VRH107" s="156"/>
      <c r="VRI107" s="156"/>
      <c r="VRJ107" s="156"/>
      <c r="VRK107" s="156"/>
      <c r="VRL107" s="156"/>
      <c r="VRM107" s="156"/>
      <c r="VRN107" s="156"/>
      <c r="VRO107" s="156"/>
      <c r="VRP107" s="156"/>
      <c r="VRQ107" s="156"/>
      <c r="VRR107" s="156"/>
      <c r="VRS107" s="156"/>
      <c r="VRT107" s="156"/>
      <c r="VRU107" s="156"/>
      <c r="VRV107" s="156"/>
      <c r="VRW107" s="156"/>
      <c r="VRX107" s="156"/>
      <c r="VRY107" s="156"/>
      <c r="VRZ107" s="156"/>
      <c r="VSA107" s="156"/>
      <c r="VSB107" s="156"/>
      <c r="VSC107" s="156"/>
      <c r="VSD107" s="156"/>
      <c r="VSE107" s="156"/>
      <c r="VSF107" s="156"/>
      <c r="VSG107" s="156"/>
      <c r="VSH107" s="156"/>
      <c r="VSI107" s="156"/>
      <c r="VSJ107" s="156"/>
      <c r="VSK107" s="156"/>
      <c r="VSL107" s="156"/>
      <c r="VSM107" s="156"/>
      <c r="VSN107" s="156"/>
      <c r="VSO107" s="156"/>
      <c r="VSP107" s="156"/>
      <c r="VSQ107" s="156"/>
      <c r="VSR107" s="156"/>
      <c r="VSS107" s="156"/>
      <c r="VST107" s="156"/>
      <c r="VSU107" s="156"/>
      <c r="VSV107" s="156"/>
      <c r="VSW107" s="156"/>
      <c r="VSX107" s="156"/>
      <c r="VSY107" s="156"/>
      <c r="VSZ107" s="156"/>
      <c r="VTA107" s="156"/>
      <c r="VTB107" s="156"/>
      <c r="VTC107" s="156"/>
      <c r="VTD107" s="156"/>
      <c r="VTE107" s="156"/>
      <c r="VTF107" s="156"/>
      <c r="VTG107" s="156"/>
      <c r="VTH107" s="156"/>
      <c r="VTI107" s="156"/>
      <c r="VTJ107" s="156"/>
      <c r="VTK107" s="156"/>
      <c r="VTL107" s="156"/>
      <c r="VTM107" s="156"/>
      <c r="VTN107" s="156"/>
      <c r="VTO107" s="156"/>
      <c r="VTP107" s="156"/>
      <c r="VTQ107" s="156"/>
      <c r="VTR107" s="156"/>
      <c r="VTS107" s="156"/>
      <c r="VTT107" s="156"/>
      <c r="VTU107" s="156"/>
      <c r="VTV107" s="156"/>
      <c r="VTW107" s="156"/>
      <c r="VTX107" s="156"/>
      <c r="VTY107" s="156"/>
      <c r="VTZ107" s="156"/>
      <c r="VUA107" s="156"/>
      <c r="VUB107" s="156"/>
      <c r="VUC107" s="156"/>
      <c r="VUD107" s="156"/>
      <c r="VUE107" s="156"/>
      <c r="VUF107" s="156"/>
      <c r="VUG107" s="156"/>
      <c r="VUH107" s="156"/>
      <c r="VUI107" s="156"/>
      <c r="VUJ107" s="156"/>
      <c r="VUK107" s="156"/>
      <c r="VUL107" s="156"/>
      <c r="VUM107" s="156"/>
      <c r="VUN107" s="156"/>
      <c r="VUO107" s="156"/>
      <c r="VUP107" s="156"/>
      <c r="VUQ107" s="156"/>
      <c r="VUR107" s="156"/>
      <c r="VUS107" s="156"/>
      <c r="VUT107" s="156"/>
      <c r="VUU107" s="156"/>
      <c r="VUV107" s="156"/>
      <c r="VUW107" s="156"/>
      <c r="VUX107" s="156"/>
      <c r="VUY107" s="156"/>
      <c r="VUZ107" s="156"/>
      <c r="VVA107" s="156"/>
      <c r="VVB107" s="156"/>
      <c r="VVC107" s="156"/>
      <c r="VVD107" s="156"/>
      <c r="VVE107" s="156"/>
      <c r="VVF107" s="156"/>
      <c r="VVG107" s="156"/>
      <c r="VVH107" s="156"/>
      <c r="VVI107" s="156"/>
      <c r="VVJ107" s="156"/>
      <c r="VVK107" s="156"/>
      <c r="VVL107" s="156"/>
      <c r="VVM107" s="156"/>
      <c r="VVN107" s="156"/>
      <c r="VVO107" s="156"/>
      <c r="VVP107" s="156"/>
      <c r="VVQ107" s="156"/>
      <c r="VVR107" s="156"/>
      <c r="VVS107" s="156"/>
      <c r="VVT107" s="156"/>
      <c r="VVU107" s="156"/>
      <c r="VVV107" s="156"/>
      <c r="VVW107" s="156"/>
      <c r="VVX107" s="156"/>
      <c r="VVY107" s="156"/>
      <c r="VVZ107" s="156"/>
      <c r="VWA107" s="156"/>
      <c r="VWB107" s="156"/>
      <c r="VWC107" s="156"/>
      <c r="VWD107" s="156"/>
      <c r="VWE107" s="156"/>
      <c r="VWF107" s="156"/>
      <c r="VWG107" s="156"/>
      <c r="VWH107" s="156"/>
      <c r="VWI107" s="156"/>
      <c r="VWJ107" s="156"/>
      <c r="VWK107" s="156"/>
      <c r="VWL107" s="156"/>
      <c r="VWM107" s="156"/>
      <c r="VWN107" s="156"/>
      <c r="VWO107" s="156"/>
      <c r="VWP107" s="156"/>
      <c r="VWQ107" s="156"/>
      <c r="VWR107" s="156"/>
      <c r="VWS107" s="156"/>
      <c r="VWT107" s="156"/>
      <c r="VWU107" s="156"/>
      <c r="VWV107" s="156"/>
      <c r="VWW107" s="156"/>
      <c r="VWX107" s="156"/>
      <c r="VWY107" s="156"/>
      <c r="VWZ107" s="156"/>
      <c r="VXA107" s="156"/>
      <c r="VXB107" s="156"/>
      <c r="VXC107" s="156"/>
      <c r="VXD107" s="156"/>
      <c r="VXE107" s="156"/>
      <c r="VXF107" s="156"/>
      <c r="VXG107" s="156"/>
      <c r="VXH107" s="156"/>
      <c r="VXI107" s="156"/>
      <c r="VXJ107" s="156"/>
      <c r="VXK107" s="156"/>
      <c r="VXL107" s="156"/>
      <c r="VXM107" s="156"/>
      <c r="VXN107" s="156"/>
      <c r="VXO107" s="156"/>
      <c r="VXP107" s="156"/>
      <c r="VXQ107" s="156"/>
      <c r="VXR107" s="156"/>
      <c r="VXS107" s="156"/>
      <c r="VXT107" s="156"/>
      <c r="VXU107" s="156"/>
      <c r="VXV107" s="156"/>
      <c r="VXW107" s="156"/>
      <c r="VXX107" s="156"/>
      <c r="VXY107" s="156"/>
      <c r="VXZ107" s="156"/>
      <c r="VYA107" s="156"/>
      <c r="VYB107" s="156"/>
      <c r="VYC107" s="156"/>
      <c r="VYD107" s="156"/>
      <c r="VYE107" s="156"/>
      <c r="VYF107" s="156"/>
      <c r="VYG107" s="156"/>
      <c r="VYH107" s="156"/>
      <c r="VYI107" s="156"/>
      <c r="VYJ107" s="156"/>
      <c r="VYK107" s="156"/>
      <c r="VYL107" s="156"/>
      <c r="VYM107" s="156"/>
      <c r="VYN107" s="156"/>
      <c r="VYO107" s="156"/>
      <c r="VYP107" s="156"/>
      <c r="VYQ107" s="156"/>
      <c r="VYR107" s="156"/>
      <c r="VYS107" s="156"/>
      <c r="VYT107" s="156"/>
      <c r="VYU107" s="156"/>
      <c r="VYV107" s="156"/>
      <c r="VYW107" s="156"/>
      <c r="VYX107" s="156"/>
      <c r="VYY107" s="156"/>
      <c r="VYZ107" s="156"/>
      <c r="VZA107" s="156"/>
      <c r="VZB107" s="156"/>
      <c r="VZC107" s="156"/>
      <c r="VZD107" s="156"/>
      <c r="VZE107" s="156"/>
      <c r="VZF107" s="156"/>
      <c r="VZG107" s="156"/>
      <c r="VZH107" s="156"/>
      <c r="VZI107" s="156"/>
      <c r="VZJ107" s="156"/>
      <c r="VZK107" s="156"/>
      <c r="VZL107" s="156"/>
      <c r="VZM107" s="156"/>
      <c r="VZN107" s="156"/>
      <c r="VZO107" s="156"/>
      <c r="VZP107" s="156"/>
      <c r="VZQ107" s="156"/>
      <c r="VZR107" s="156"/>
      <c r="VZS107" s="156"/>
      <c r="VZT107" s="156"/>
      <c r="VZU107" s="156"/>
      <c r="VZV107" s="156"/>
      <c r="VZW107" s="156"/>
      <c r="VZX107" s="156"/>
      <c r="VZY107" s="156"/>
      <c r="VZZ107" s="156"/>
      <c r="WAA107" s="156"/>
      <c r="WAB107" s="156"/>
      <c r="WAC107" s="156"/>
      <c r="WAD107" s="156"/>
      <c r="WAE107" s="156"/>
      <c r="WAF107" s="156"/>
      <c r="WAG107" s="156"/>
      <c r="WAH107" s="156"/>
      <c r="WAI107" s="156"/>
      <c r="WAJ107" s="156"/>
      <c r="WAK107" s="156"/>
      <c r="WAL107" s="156"/>
      <c r="WAM107" s="156"/>
      <c r="WAN107" s="156"/>
      <c r="WAO107" s="156"/>
      <c r="WAP107" s="156"/>
      <c r="WAQ107" s="156"/>
      <c r="WAR107" s="156"/>
      <c r="WAS107" s="156"/>
      <c r="WAT107" s="156"/>
      <c r="WAU107" s="156"/>
      <c r="WAV107" s="156"/>
      <c r="WAW107" s="156"/>
      <c r="WAX107" s="156"/>
      <c r="WAY107" s="156"/>
      <c r="WAZ107" s="156"/>
      <c r="WBA107" s="156"/>
      <c r="WBB107" s="156"/>
      <c r="WBC107" s="156"/>
      <c r="WBD107" s="156"/>
      <c r="WBE107" s="156"/>
      <c r="WBF107" s="156"/>
      <c r="WBG107" s="156"/>
      <c r="WBH107" s="156"/>
      <c r="WBI107" s="156"/>
      <c r="WBJ107" s="156"/>
      <c r="WBK107" s="156"/>
      <c r="WBL107" s="156"/>
      <c r="WBM107" s="156"/>
      <c r="WBN107" s="156"/>
      <c r="WBO107" s="156"/>
      <c r="WBP107" s="156"/>
      <c r="WBQ107" s="156"/>
      <c r="WBR107" s="156"/>
      <c r="WBS107" s="156"/>
      <c r="WBT107" s="156"/>
      <c r="WBU107" s="156"/>
      <c r="WBV107" s="156"/>
      <c r="WBW107" s="156"/>
      <c r="WBX107" s="156"/>
      <c r="WBY107" s="156"/>
      <c r="WBZ107" s="156"/>
      <c r="WCA107" s="156"/>
      <c r="WCB107" s="156"/>
      <c r="WCC107" s="156"/>
      <c r="WCD107" s="156"/>
      <c r="WCE107" s="156"/>
      <c r="WCF107" s="156"/>
      <c r="WCG107" s="156"/>
      <c r="WCH107" s="156"/>
      <c r="WCI107" s="156"/>
      <c r="WCJ107" s="156"/>
      <c r="WCK107" s="156"/>
      <c r="WCL107" s="156"/>
      <c r="WCM107" s="156"/>
      <c r="WCN107" s="156"/>
      <c r="WCO107" s="156"/>
      <c r="WCP107" s="156"/>
      <c r="WCQ107" s="156"/>
      <c r="WCR107" s="156"/>
      <c r="WCS107" s="156"/>
      <c r="WCT107" s="156"/>
      <c r="WCU107" s="156"/>
      <c r="WCV107" s="156"/>
      <c r="WCW107" s="156"/>
      <c r="WCX107" s="156"/>
      <c r="WCY107" s="156"/>
      <c r="WCZ107" s="156"/>
      <c r="WDA107" s="156"/>
      <c r="WDB107" s="156"/>
      <c r="WDC107" s="156"/>
      <c r="WDD107" s="156"/>
      <c r="WDE107" s="156"/>
      <c r="WDF107" s="156"/>
      <c r="WDG107" s="156"/>
      <c r="WDH107" s="156"/>
      <c r="WDI107" s="156"/>
      <c r="WDJ107" s="156"/>
      <c r="WDK107" s="156"/>
      <c r="WDL107" s="156"/>
      <c r="WDM107" s="156"/>
      <c r="WDN107" s="156"/>
      <c r="WDO107" s="156"/>
      <c r="WDP107" s="156"/>
      <c r="WDQ107" s="156"/>
      <c r="WDR107" s="156"/>
      <c r="WDS107" s="156"/>
      <c r="WDT107" s="156"/>
      <c r="WDU107" s="156"/>
      <c r="WDV107" s="156"/>
      <c r="WDW107" s="156"/>
      <c r="WDX107" s="156"/>
      <c r="WDY107" s="156"/>
      <c r="WDZ107" s="156"/>
      <c r="WEA107" s="156"/>
      <c r="WEB107" s="156"/>
      <c r="WEC107" s="156"/>
      <c r="WED107" s="156"/>
      <c r="WEE107" s="156"/>
      <c r="WEF107" s="156"/>
      <c r="WEG107" s="156"/>
      <c r="WEH107" s="156"/>
      <c r="WEI107" s="156"/>
      <c r="WEJ107" s="156"/>
      <c r="WEK107" s="156"/>
      <c r="WEL107" s="156"/>
      <c r="WEM107" s="156"/>
      <c r="WEN107" s="156"/>
      <c r="WEO107" s="156"/>
      <c r="WEP107" s="156"/>
      <c r="WEQ107" s="156"/>
      <c r="WER107" s="156"/>
      <c r="WES107" s="156"/>
      <c r="WET107" s="156"/>
      <c r="WEU107" s="156"/>
      <c r="WEV107" s="156"/>
      <c r="WEW107" s="156"/>
      <c r="WEX107" s="156"/>
      <c r="WEY107" s="156"/>
      <c r="WEZ107" s="156"/>
      <c r="WFA107" s="156"/>
      <c r="WFB107" s="156"/>
      <c r="WFC107" s="156"/>
      <c r="WFD107" s="156"/>
      <c r="WFE107" s="156"/>
      <c r="WFF107" s="156"/>
      <c r="WFG107" s="156"/>
      <c r="WFH107" s="156"/>
      <c r="WFI107" s="156"/>
      <c r="WFJ107" s="156"/>
      <c r="WFK107" s="156"/>
      <c r="WFL107" s="156"/>
      <c r="WFM107" s="156"/>
      <c r="WFN107" s="156"/>
      <c r="WFO107" s="156"/>
      <c r="WFP107" s="156"/>
      <c r="WFQ107" s="156"/>
      <c r="WFR107" s="156"/>
      <c r="WFS107" s="156"/>
      <c r="WFT107" s="156"/>
      <c r="WFU107" s="156"/>
      <c r="WFV107" s="156"/>
      <c r="WFW107" s="156"/>
      <c r="WFX107" s="156"/>
      <c r="WFY107" s="156"/>
      <c r="WFZ107" s="156"/>
      <c r="WGA107" s="156"/>
      <c r="WGB107" s="156"/>
      <c r="WGC107" s="156"/>
      <c r="WGD107" s="156"/>
      <c r="WGE107" s="156"/>
      <c r="WGF107" s="156"/>
      <c r="WGG107" s="156"/>
      <c r="WGH107" s="156"/>
      <c r="WGI107" s="156"/>
      <c r="WGJ107" s="156"/>
      <c r="WGK107" s="156"/>
      <c r="WGL107" s="156"/>
      <c r="WGM107" s="156"/>
      <c r="WGN107" s="156"/>
      <c r="WGO107" s="156"/>
      <c r="WGP107" s="156"/>
      <c r="WGQ107" s="156"/>
      <c r="WGR107" s="156"/>
      <c r="WGS107" s="156"/>
      <c r="WGT107" s="156"/>
      <c r="WGU107" s="156"/>
      <c r="WGV107" s="156"/>
      <c r="WGW107" s="156"/>
      <c r="WGX107" s="156"/>
      <c r="WGY107" s="156"/>
      <c r="WGZ107" s="156"/>
      <c r="WHA107" s="156"/>
      <c r="WHB107" s="156"/>
      <c r="WHC107" s="156"/>
      <c r="WHD107" s="156"/>
      <c r="WHE107" s="156"/>
      <c r="WHF107" s="156"/>
      <c r="WHG107" s="156"/>
      <c r="WHH107" s="156"/>
      <c r="WHI107" s="156"/>
      <c r="WHJ107" s="156"/>
      <c r="WHK107" s="156"/>
      <c r="WHL107" s="156"/>
      <c r="WHM107" s="156"/>
      <c r="WHN107" s="156"/>
      <c r="WHO107" s="156"/>
      <c r="WHP107" s="156"/>
      <c r="WHQ107" s="156"/>
      <c r="WHR107" s="156"/>
      <c r="WHS107" s="156"/>
      <c r="WHT107" s="156"/>
      <c r="WHU107" s="156"/>
      <c r="WHV107" s="156"/>
      <c r="WHW107" s="156"/>
      <c r="WHX107" s="156"/>
      <c r="WHY107" s="156"/>
      <c r="WHZ107" s="156"/>
      <c r="WIA107" s="156"/>
      <c r="WIB107" s="156"/>
      <c r="WIC107" s="156"/>
      <c r="WID107" s="156"/>
      <c r="WIE107" s="156"/>
      <c r="WIF107" s="156"/>
      <c r="WIG107" s="156"/>
      <c r="WIH107" s="156"/>
      <c r="WII107" s="156"/>
      <c r="WIJ107" s="156"/>
      <c r="WIK107" s="156"/>
      <c r="WIL107" s="156"/>
      <c r="WIM107" s="156"/>
      <c r="WIN107" s="156"/>
      <c r="WIO107" s="156"/>
      <c r="WIP107" s="156"/>
      <c r="WIQ107" s="156"/>
      <c r="WIR107" s="156"/>
      <c r="WIS107" s="156"/>
      <c r="WIT107" s="156"/>
      <c r="WIU107" s="156"/>
      <c r="WIV107" s="156"/>
      <c r="WIW107" s="156"/>
      <c r="WIX107" s="156"/>
      <c r="WIY107" s="156"/>
      <c r="WIZ107" s="156"/>
      <c r="WJA107" s="156"/>
      <c r="WJB107" s="156"/>
      <c r="WJC107" s="156"/>
      <c r="WJD107" s="156"/>
      <c r="WJE107" s="156"/>
      <c r="WJF107" s="156"/>
      <c r="WJG107" s="156"/>
      <c r="WJH107" s="156"/>
      <c r="WJI107" s="156"/>
      <c r="WJJ107" s="156"/>
      <c r="WJK107" s="156"/>
      <c r="WJL107" s="156"/>
      <c r="WJM107" s="156"/>
      <c r="WJN107" s="156"/>
      <c r="WJO107" s="156"/>
      <c r="WJP107" s="156"/>
      <c r="WJQ107" s="156"/>
      <c r="WJR107" s="156"/>
      <c r="WJS107" s="156"/>
      <c r="WJT107" s="156"/>
      <c r="WJU107" s="156"/>
      <c r="WJV107" s="156"/>
      <c r="WJW107" s="156"/>
      <c r="WJX107" s="156"/>
      <c r="WJY107" s="156"/>
      <c r="WJZ107" s="156"/>
      <c r="WKA107" s="156"/>
      <c r="WKB107" s="156"/>
      <c r="WKC107" s="156"/>
      <c r="WKD107" s="156"/>
      <c r="WKE107" s="156"/>
      <c r="WKF107" s="156"/>
      <c r="WKG107" s="156"/>
      <c r="WKH107" s="156"/>
      <c r="WKI107" s="156"/>
      <c r="WKJ107" s="156"/>
      <c r="WKK107" s="156"/>
      <c r="WKL107" s="156"/>
      <c r="WKM107" s="156"/>
      <c r="WKN107" s="156"/>
      <c r="WKO107" s="156"/>
      <c r="WKP107" s="156"/>
      <c r="WKQ107" s="156"/>
      <c r="WKR107" s="156"/>
      <c r="WKS107" s="156"/>
      <c r="WKT107" s="156"/>
      <c r="WKU107" s="156"/>
      <c r="WKV107" s="156"/>
      <c r="WKW107" s="156"/>
      <c r="WKX107" s="156"/>
      <c r="WKY107" s="156"/>
      <c r="WKZ107" s="156"/>
      <c r="WLA107" s="156"/>
      <c r="WLB107" s="156"/>
      <c r="WLC107" s="156"/>
      <c r="WLD107" s="156"/>
      <c r="WLE107" s="156"/>
      <c r="WLF107" s="156"/>
      <c r="WLG107" s="156"/>
      <c r="WLH107" s="156"/>
      <c r="WLI107" s="156"/>
      <c r="WLJ107" s="156"/>
      <c r="WLK107" s="156"/>
      <c r="WLL107" s="156"/>
      <c r="WLM107" s="156"/>
      <c r="WLN107" s="156"/>
      <c r="WLO107" s="156"/>
      <c r="WLP107" s="156"/>
      <c r="WLQ107" s="156"/>
      <c r="WLR107" s="156"/>
      <c r="WLS107" s="156"/>
      <c r="WLT107" s="156"/>
      <c r="WLU107" s="156"/>
      <c r="WLV107" s="156"/>
      <c r="WLW107" s="156"/>
      <c r="WLX107" s="156"/>
      <c r="WLY107" s="156"/>
      <c r="WLZ107" s="156"/>
      <c r="WMA107" s="156"/>
      <c r="WMB107" s="156"/>
      <c r="WMC107" s="156"/>
      <c r="WMD107" s="156"/>
      <c r="WME107" s="156"/>
      <c r="WMF107" s="156"/>
      <c r="WMG107" s="156"/>
      <c r="WMH107" s="156"/>
      <c r="WMI107" s="156"/>
      <c r="WMJ107" s="156"/>
      <c r="WMK107" s="156"/>
      <c r="WML107" s="156"/>
      <c r="WMM107" s="156"/>
      <c r="WMN107" s="156"/>
      <c r="WMO107" s="156"/>
      <c r="WMP107" s="156"/>
      <c r="WMQ107" s="156"/>
      <c r="WMR107" s="156"/>
      <c r="WMS107" s="156"/>
      <c r="WMT107" s="156"/>
      <c r="WMU107" s="156"/>
      <c r="WMV107" s="156"/>
      <c r="WMW107" s="156"/>
      <c r="WMX107" s="156"/>
      <c r="WMY107" s="156"/>
      <c r="WMZ107" s="156"/>
      <c r="WNA107" s="156"/>
      <c r="WNB107" s="156"/>
      <c r="WNC107" s="156"/>
      <c r="WND107" s="156"/>
      <c r="WNE107" s="156"/>
      <c r="WNF107" s="156"/>
      <c r="WNG107" s="156"/>
      <c r="WNH107" s="156"/>
      <c r="WNI107" s="156"/>
      <c r="WNJ107" s="156"/>
      <c r="WNK107" s="156"/>
      <c r="WNL107" s="156"/>
      <c r="WNM107" s="156"/>
      <c r="WNN107" s="156"/>
      <c r="WNO107" s="156"/>
      <c r="WNP107" s="156"/>
      <c r="WNQ107" s="156"/>
      <c r="WNR107" s="156"/>
      <c r="WNS107" s="156"/>
      <c r="WNT107" s="156"/>
      <c r="WNU107" s="156"/>
      <c r="WNV107" s="156"/>
      <c r="WNW107" s="156"/>
      <c r="WNX107" s="156"/>
      <c r="WNY107" s="156"/>
      <c r="WNZ107" s="156"/>
      <c r="WOA107" s="156"/>
      <c r="WOB107" s="156"/>
      <c r="WOC107" s="156"/>
      <c r="WOD107" s="156"/>
      <c r="WOE107" s="156"/>
      <c r="WOF107" s="156"/>
      <c r="WOG107" s="156"/>
      <c r="WOH107" s="156"/>
      <c r="WOI107" s="156"/>
      <c r="WOJ107" s="156"/>
      <c r="WOK107" s="156"/>
      <c r="WOL107" s="156"/>
      <c r="WOM107" s="156"/>
      <c r="WON107" s="156"/>
      <c r="WOO107" s="156"/>
      <c r="WOP107" s="156"/>
      <c r="WOQ107" s="156"/>
      <c r="WOR107" s="156"/>
      <c r="WOS107" s="156"/>
      <c r="WOT107" s="156"/>
      <c r="WOU107" s="156"/>
      <c r="WOV107" s="156"/>
      <c r="WOW107" s="156"/>
      <c r="WOX107" s="156"/>
      <c r="WOY107" s="156"/>
      <c r="WOZ107" s="156"/>
      <c r="WPA107" s="156"/>
      <c r="WPB107" s="156"/>
      <c r="WPC107" s="156"/>
      <c r="WPD107" s="156"/>
      <c r="WPE107" s="156"/>
      <c r="WPF107" s="156"/>
      <c r="WPG107" s="156"/>
      <c r="WPH107" s="156"/>
      <c r="WPI107" s="156"/>
      <c r="WPJ107" s="156"/>
      <c r="WPK107" s="156"/>
      <c r="WPL107" s="156"/>
      <c r="WPM107" s="156"/>
      <c r="WPN107" s="156"/>
      <c r="WPO107" s="156"/>
      <c r="WPP107" s="156"/>
      <c r="WPQ107" s="156"/>
      <c r="WPR107" s="156"/>
      <c r="WPS107" s="156"/>
      <c r="WPT107" s="156"/>
      <c r="WPU107" s="156"/>
      <c r="WPV107" s="156"/>
      <c r="WPW107" s="156"/>
      <c r="WPX107" s="156"/>
      <c r="WPY107" s="156"/>
      <c r="WPZ107" s="156"/>
      <c r="WQA107" s="156"/>
      <c r="WQB107" s="156"/>
      <c r="WQC107" s="156"/>
      <c r="WQD107" s="156"/>
      <c r="WQE107" s="156"/>
      <c r="WQF107" s="156"/>
      <c r="WQG107" s="156"/>
      <c r="WQH107" s="156"/>
      <c r="WQI107" s="156"/>
      <c r="WQJ107" s="156"/>
      <c r="WQK107" s="156"/>
      <c r="WQL107" s="156"/>
      <c r="WQM107" s="156"/>
      <c r="WQN107" s="156"/>
      <c r="WQO107" s="156"/>
      <c r="WQP107" s="156"/>
      <c r="WQQ107" s="156"/>
      <c r="WQR107" s="156"/>
      <c r="WQS107" s="156"/>
      <c r="WQT107" s="156"/>
      <c r="WQU107" s="156"/>
      <c r="WQV107" s="156"/>
      <c r="WQW107" s="156"/>
      <c r="WQX107" s="156"/>
      <c r="WQY107" s="156"/>
      <c r="WQZ107" s="156"/>
      <c r="WRA107" s="156"/>
      <c r="WRB107" s="156"/>
      <c r="WRC107" s="156"/>
      <c r="WRD107" s="156"/>
      <c r="WRE107" s="156"/>
      <c r="WRF107" s="156"/>
      <c r="WRG107" s="156"/>
      <c r="WRH107" s="156"/>
      <c r="WRI107" s="156"/>
      <c r="WRJ107" s="156"/>
      <c r="WRK107" s="156"/>
      <c r="WRL107" s="156"/>
      <c r="WRM107" s="156"/>
      <c r="WRN107" s="156"/>
      <c r="WRO107" s="156"/>
      <c r="WRP107" s="156"/>
      <c r="WRQ107" s="156"/>
      <c r="WRR107" s="156"/>
      <c r="WRS107" s="156"/>
      <c r="WRT107" s="156"/>
      <c r="WRU107" s="156"/>
      <c r="WRV107" s="156"/>
      <c r="WRW107" s="156"/>
      <c r="WRX107" s="156"/>
      <c r="WRY107" s="156"/>
      <c r="WRZ107" s="156"/>
      <c r="WSA107" s="156"/>
      <c r="WSB107" s="156"/>
      <c r="WSC107" s="156"/>
      <c r="WSD107" s="156"/>
      <c r="WSE107" s="156"/>
      <c r="WSF107" s="156"/>
      <c r="WSG107" s="156"/>
      <c r="WSH107" s="156"/>
      <c r="WSI107" s="156"/>
      <c r="WSJ107" s="156"/>
      <c r="WSK107" s="156"/>
      <c r="WSL107" s="156"/>
      <c r="WSM107" s="156"/>
      <c r="WSN107" s="156"/>
      <c r="WSO107" s="156"/>
      <c r="WSP107" s="156"/>
      <c r="WSQ107" s="156"/>
      <c r="WSR107" s="156"/>
      <c r="WSS107" s="156"/>
      <c r="WST107" s="156"/>
      <c r="WSU107" s="156"/>
      <c r="WSV107" s="156"/>
      <c r="WSW107" s="156"/>
      <c r="WSX107" s="156"/>
      <c r="WSY107" s="156"/>
      <c r="WSZ107" s="156"/>
      <c r="WTA107" s="156"/>
      <c r="WTB107" s="156"/>
      <c r="WTC107" s="156"/>
      <c r="WTD107" s="156"/>
      <c r="WTE107" s="156"/>
      <c r="WTF107" s="156"/>
      <c r="WTG107" s="156"/>
      <c r="WTH107" s="156"/>
      <c r="WTI107" s="156"/>
      <c r="WTJ107" s="156"/>
      <c r="WTK107" s="156"/>
      <c r="WTL107" s="156"/>
      <c r="WTM107" s="156"/>
      <c r="WTN107" s="156"/>
      <c r="WTO107" s="156"/>
      <c r="WTP107" s="156"/>
      <c r="WTQ107" s="156"/>
      <c r="WTR107" s="156"/>
      <c r="WTS107" s="156"/>
      <c r="WTT107" s="156"/>
      <c r="WTU107" s="156"/>
      <c r="WTV107" s="156"/>
      <c r="WTW107" s="156"/>
      <c r="WTX107" s="156"/>
      <c r="WTY107" s="156"/>
      <c r="WTZ107" s="156"/>
      <c r="WUA107" s="156"/>
      <c r="WUB107" s="156"/>
      <c r="WUC107" s="156"/>
      <c r="WUD107" s="156"/>
      <c r="WUE107" s="156"/>
      <c r="WUF107" s="156"/>
      <c r="WUG107" s="156"/>
      <c r="WUH107" s="156"/>
      <c r="WUI107" s="156"/>
      <c r="WUJ107" s="156"/>
      <c r="WUK107" s="156"/>
      <c r="WUL107" s="156"/>
      <c r="WUM107" s="156"/>
      <c r="WUN107" s="156"/>
      <c r="WUO107" s="156"/>
      <c r="WUP107" s="156"/>
      <c r="WUQ107" s="156"/>
      <c r="WUR107" s="156"/>
      <c r="WUS107" s="156"/>
      <c r="WUT107" s="156"/>
      <c r="WUU107" s="156"/>
      <c r="WUV107" s="156"/>
      <c r="WUW107" s="156"/>
      <c r="WUX107" s="156"/>
      <c r="WUY107" s="156"/>
      <c r="WUZ107" s="156"/>
      <c r="WVA107" s="156"/>
      <c r="WVB107" s="156"/>
      <c r="WVC107" s="156"/>
      <c r="WVD107" s="156"/>
      <c r="WVE107" s="156"/>
      <c r="WVF107" s="156"/>
      <c r="WVG107" s="156"/>
      <c r="WVH107" s="156"/>
      <c r="WVI107" s="156"/>
      <c r="WVJ107" s="156"/>
      <c r="WVK107" s="156"/>
      <c r="WVL107" s="156"/>
      <c r="WVM107" s="156"/>
      <c r="WVN107" s="156"/>
      <c r="WVO107" s="156"/>
      <c r="WVP107" s="156"/>
      <c r="WVQ107" s="156"/>
      <c r="WVR107" s="156"/>
      <c r="WVS107" s="156"/>
      <c r="WVT107" s="156"/>
      <c r="WVU107" s="156"/>
      <c r="WVV107" s="156"/>
      <c r="WVW107" s="156"/>
      <c r="WVX107" s="156"/>
      <c r="WVY107" s="156"/>
      <c r="WVZ107" s="156"/>
      <c r="WWA107" s="156"/>
      <c r="WWB107" s="156"/>
      <c r="WWC107" s="156"/>
      <c r="WWD107" s="156"/>
      <c r="WWE107" s="156"/>
      <c r="WWF107" s="156"/>
      <c r="WWG107" s="156"/>
      <c r="WWH107" s="156"/>
      <c r="WWI107" s="156"/>
      <c r="WWJ107" s="156"/>
      <c r="WWK107" s="156"/>
      <c r="WWL107" s="156"/>
      <c r="WWM107" s="156"/>
      <c r="WWN107" s="156"/>
      <c r="WWO107" s="156"/>
      <c r="WWP107" s="156"/>
      <c r="WWQ107" s="156"/>
      <c r="WWR107" s="156"/>
      <c r="WWS107" s="156"/>
      <c r="WWT107" s="156"/>
      <c r="WWU107" s="156"/>
      <c r="WWV107" s="156"/>
      <c r="WWW107" s="156"/>
      <c r="WWX107" s="156"/>
      <c r="WWY107" s="156"/>
      <c r="WWZ107" s="156"/>
      <c r="WXA107" s="156"/>
      <c r="WXB107" s="156"/>
      <c r="WXC107" s="156"/>
      <c r="WXD107" s="156"/>
      <c r="WXE107" s="156"/>
      <c r="WXF107" s="156"/>
      <c r="WXG107" s="156"/>
      <c r="WXH107" s="156"/>
      <c r="WXI107" s="156"/>
      <c r="WXJ107" s="156"/>
      <c r="WXK107" s="156"/>
      <c r="WXL107" s="156"/>
      <c r="WXM107" s="156"/>
      <c r="WXN107" s="156"/>
      <c r="WXO107" s="156"/>
      <c r="WXP107" s="156"/>
      <c r="WXQ107" s="156"/>
      <c r="WXR107" s="156"/>
      <c r="WXS107" s="156"/>
      <c r="WXT107" s="156"/>
      <c r="WXU107" s="156"/>
      <c r="WXV107" s="156"/>
      <c r="WXW107" s="156"/>
      <c r="WXX107" s="156"/>
      <c r="WXY107" s="156"/>
      <c r="WXZ107" s="156"/>
      <c r="WYA107" s="156"/>
      <c r="WYB107" s="156"/>
      <c r="WYC107" s="156"/>
      <c r="WYD107" s="156"/>
      <c r="WYE107" s="156"/>
      <c r="WYF107" s="156"/>
      <c r="WYG107" s="156"/>
      <c r="WYH107" s="156"/>
      <c r="WYI107" s="156"/>
      <c r="WYJ107" s="156"/>
      <c r="WYK107" s="156"/>
      <c r="WYL107" s="156"/>
      <c r="WYM107" s="156"/>
      <c r="WYN107" s="156"/>
      <c r="WYO107" s="156"/>
      <c r="WYP107" s="156"/>
      <c r="WYQ107" s="156"/>
      <c r="WYR107" s="156"/>
      <c r="WYS107" s="156"/>
      <c r="WYT107" s="156"/>
      <c r="WYU107" s="156"/>
      <c r="WYV107" s="156"/>
      <c r="WYW107" s="156"/>
      <c r="WYX107" s="156"/>
      <c r="WYY107" s="156"/>
      <c r="WYZ107" s="156"/>
      <c r="WZA107" s="156"/>
      <c r="WZB107" s="156"/>
      <c r="WZC107" s="156"/>
      <c r="WZD107" s="156"/>
      <c r="WZE107" s="156"/>
      <c r="WZF107" s="156"/>
      <c r="WZG107" s="156"/>
      <c r="WZH107" s="156"/>
      <c r="WZI107" s="156"/>
      <c r="WZJ107" s="156"/>
      <c r="WZK107" s="156"/>
      <c r="WZL107" s="156"/>
      <c r="WZM107" s="156"/>
      <c r="WZN107" s="156"/>
      <c r="WZO107" s="156"/>
      <c r="WZP107" s="156"/>
      <c r="WZQ107" s="156"/>
      <c r="WZR107" s="156"/>
      <c r="WZS107" s="156"/>
      <c r="WZT107" s="156"/>
      <c r="WZU107" s="156"/>
      <c r="WZV107" s="156"/>
      <c r="WZW107" s="156"/>
      <c r="WZX107" s="156"/>
      <c r="WZY107" s="156"/>
      <c r="WZZ107" s="156"/>
      <c r="XAA107" s="156"/>
      <c r="XAB107" s="156"/>
      <c r="XAC107" s="156"/>
      <c r="XAD107" s="156"/>
      <c r="XAE107" s="156"/>
      <c r="XAF107" s="156"/>
      <c r="XAG107" s="156"/>
      <c r="XAH107" s="156"/>
      <c r="XAI107" s="156"/>
      <c r="XAJ107" s="156"/>
      <c r="XAK107" s="156"/>
      <c r="XAL107" s="156"/>
      <c r="XAM107" s="156"/>
      <c r="XAN107" s="156"/>
      <c r="XAO107" s="156"/>
      <c r="XAP107" s="156"/>
      <c r="XAQ107" s="156"/>
      <c r="XAR107" s="156"/>
      <c r="XAS107" s="156"/>
      <c r="XAT107" s="156"/>
      <c r="XAU107" s="156"/>
      <c r="XAV107" s="156"/>
      <c r="XAW107" s="156"/>
      <c r="XAX107" s="156"/>
      <c r="XAY107" s="156"/>
      <c r="XAZ107" s="156"/>
      <c r="XBA107" s="156"/>
      <c r="XBB107" s="156"/>
      <c r="XBC107" s="156"/>
      <c r="XBD107" s="156"/>
      <c r="XBE107" s="156"/>
      <c r="XBF107" s="156"/>
      <c r="XBG107" s="156"/>
      <c r="XBH107" s="156"/>
      <c r="XBI107" s="156"/>
      <c r="XBJ107" s="156"/>
      <c r="XBK107" s="156"/>
      <c r="XBL107" s="156"/>
      <c r="XBM107" s="156"/>
      <c r="XBN107" s="156"/>
      <c r="XBO107" s="156"/>
      <c r="XBP107" s="156"/>
      <c r="XBQ107" s="156"/>
      <c r="XBR107" s="156"/>
      <c r="XBS107" s="156"/>
      <c r="XBT107" s="156"/>
      <c r="XBU107" s="156"/>
      <c r="XBV107" s="156"/>
      <c r="XBW107" s="156"/>
      <c r="XBX107" s="156"/>
      <c r="XBY107" s="156"/>
      <c r="XBZ107" s="156"/>
      <c r="XCA107" s="156"/>
      <c r="XCB107" s="156"/>
      <c r="XCC107" s="156"/>
      <c r="XCD107" s="156"/>
      <c r="XCE107" s="156"/>
      <c r="XCF107" s="156"/>
      <c r="XCG107" s="156"/>
      <c r="XCH107" s="156"/>
      <c r="XCI107" s="156"/>
      <c r="XCJ107" s="156"/>
      <c r="XCK107" s="156"/>
      <c r="XCL107" s="156"/>
      <c r="XCM107" s="156"/>
      <c r="XCN107" s="156"/>
      <c r="XCO107" s="156"/>
      <c r="XCP107" s="156"/>
      <c r="XCQ107" s="156"/>
      <c r="XCR107" s="156"/>
      <c r="XCS107" s="156"/>
      <c r="XCT107" s="156"/>
      <c r="XCU107" s="156"/>
      <c r="XCV107" s="156"/>
      <c r="XCW107" s="156"/>
      <c r="XCX107" s="156"/>
      <c r="XCY107" s="156"/>
      <c r="XCZ107" s="156"/>
      <c r="XDA107" s="156"/>
      <c r="XDB107" s="156"/>
      <c r="XDC107" s="156"/>
      <c r="XDD107" s="156"/>
      <c r="XDE107" s="156"/>
      <c r="XDF107" s="156"/>
      <c r="XDG107" s="156"/>
      <c r="XDH107" s="156"/>
      <c r="XDI107" s="156"/>
      <c r="XDJ107" s="156"/>
      <c r="XDK107" s="156"/>
      <c r="XDL107" s="156"/>
      <c r="XDM107" s="156"/>
      <c r="XDN107" s="156"/>
      <c r="XDO107" s="156"/>
      <c r="XDP107" s="156"/>
      <c r="XDQ107" s="156"/>
      <c r="XDR107" s="156"/>
      <c r="XDS107" s="156"/>
      <c r="XDT107" s="156"/>
      <c r="XDU107" s="156"/>
      <c r="XDV107" s="156"/>
      <c r="XDW107" s="156"/>
      <c r="XDX107" s="156"/>
      <c r="XDY107" s="156"/>
      <c r="XDZ107" s="156"/>
      <c r="XEA107" s="156"/>
      <c r="XEB107" s="156"/>
      <c r="XEC107" s="156"/>
      <c r="XED107" s="156"/>
      <c r="XEE107" s="156"/>
      <c r="XEF107" s="156"/>
      <c r="XEG107" s="156"/>
      <c r="XEH107" s="156"/>
      <c r="XEI107" s="156"/>
      <c r="XEJ107" s="156"/>
      <c r="XEK107" s="156"/>
      <c r="XEL107" s="156"/>
      <c r="XEM107" s="156"/>
      <c r="XEN107" s="156"/>
      <c r="XEO107" s="156"/>
      <c r="XEP107" s="156"/>
      <c r="XEQ107" s="156"/>
      <c r="XER107" s="156"/>
      <c r="XES107" s="156"/>
      <c r="XET107" s="156"/>
      <c r="XEU107" s="156"/>
      <c r="XEV107" s="156"/>
      <c r="XEW107" s="156"/>
      <c r="XEX107" s="156"/>
      <c r="XEY107" s="156"/>
      <c r="XEZ107" s="156"/>
      <c r="XFA107" s="156"/>
      <c r="XFB107" s="156"/>
      <c r="XFC107" s="156"/>
      <c r="XFD107" s="156"/>
    </row>
    <row r="108" spans="1:16384" s="62" customFormat="1">
      <c r="A108" s="457"/>
      <c r="B108" s="451"/>
      <c r="C108" s="451"/>
      <c r="D108" s="458"/>
      <c r="E108" s="154" t="str">
        <f t="shared" ref="E108:O108" si="27" xml:space="preserve"> E$82</f>
        <v>Import 3 - water resources share (2017-18 FYA CPIH deflated)</v>
      </c>
      <c r="F108" s="154">
        <f t="shared" si="27"/>
        <v>0</v>
      </c>
      <c r="G108" s="154" t="str">
        <f t="shared" si="27"/>
        <v>£m</v>
      </c>
      <c r="H108" s="154">
        <f t="shared" si="27"/>
        <v>0</v>
      </c>
      <c r="I108" s="154">
        <f t="shared" si="27"/>
        <v>0</v>
      </c>
      <c r="J108" s="154">
        <f t="shared" si="27"/>
        <v>0</v>
      </c>
      <c r="K108" s="154">
        <f t="shared" si="27"/>
        <v>0</v>
      </c>
      <c r="L108" s="154">
        <f t="shared" si="27"/>
        <v>0</v>
      </c>
      <c r="M108" s="154">
        <f t="shared" si="27"/>
        <v>0</v>
      </c>
      <c r="N108" s="154">
        <f t="shared" si="27"/>
        <v>0</v>
      </c>
      <c r="O108" s="154">
        <f t="shared" si="27"/>
        <v>0</v>
      </c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  <c r="DF108" s="156"/>
      <c r="DG108" s="156"/>
      <c r="DH108" s="156"/>
      <c r="DI108" s="156"/>
      <c r="DJ108" s="156"/>
      <c r="DK108" s="156"/>
      <c r="DL108" s="156"/>
      <c r="DM108" s="156"/>
      <c r="DN108" s="156"/>
      <c r="DO108" s="156"/>
      <c r="DP108" s="156"/>
      <c r="DQ108" s="156"/>
      <c r="DR108" s="156"/>
      <c r="DS108" s="156"/>
      <c r="DT108" s="156"/>
      <c r="DU108" s="156"/>
      <c r="DV108" s="156"/>
      <c r="DW108" s="156"/>
      <c r="DX108" s="156"/>
      <c r="DY108" s="156"/>
      <c r="DZ108" s="156"/>
      <c r="EA108" s="156"/>
      <c r="EB108" s="156"/>
      <c r="EC108" s="156"/>
      <c r="ED108" s="156"/>
      <c r="EE108" s="156"/>
      <c r="EF108" s="156"/>
      <c r="EG108" s="156"/>
      <c r="EH108" s="156"/>
      <c r="EI108" s="156"/>
      <c r="EJ108" s="156"/>
      <c r="EK108" s="156"/>
      <c r="EL108" s="156"/>
      <c r="EM108" s="156"/>
      <c r="EN108" s="156"/>
      <c r="EO108" s="156"/>
      <c r="EP108" s="156"/>
      <c r="EQ108" s="156"/>
      <c r="ER108" s="156"/>
      <c r="ES108" s="156"/>
      <c r="ET108" s="156"/>
      <c r="EU108" s="156"/>
      <c r="EV108" s="156"/>
      <c r="EW108" s="156"/>
      <c r="EX108" s="156"/>
      <c r="EY108" s="156"/>
      <c r="EZ108" s="156"/>
      <c r="FA108" s="156"/>
      <c r="FB108" s="156"/>
      <c r="FC108" s="156"/>
      <c r="FD108" s="156"/>
      <c r="FE108" s="156"/>
      <c r="FF108" s="156"/>
      <c r="FG108" s="156"/>
      <c r="FH108" s="156"/>
      <c r="FI108" s="156"/>
      <c r="FJ108" s="156"/>
      <c r="FK108" s="156"/>
      <c r="FL108" s="156"/>
      <c r="FM108" s="156"/>
      <c r="FN108" s="156"/>
      <c r="FO108" s="156"/>
      <c r="FP108" s="156"/>
      <c r="FQ108" s="156"/>
      <c r="FR108" s="156"/>
      <c r="FS108" s="156"/>
      <c r="FT108" s="156"/>
      <c r="FU108" s="156"/>
      <c r="FV108" s="156"/>
      <c r="FW108" s="156"/>
      <c r="FX108" s="156"/>
      <c r="FY108" s="156"/>
      <c r="FZ108" s="156"/>
      <c r="GA108" s="156"/>
      <c r="GB108" s="156"/>
      <c r="GC108" s="156"/>
      <c r="GD108" s="156"/>
      <c r="GE108" s="156"/>
      <c r="GF108" s="156"/>
      <c r="GG108" s="156"/>
      <c r="GH108" s="156"/>
      <c r="GI108" s="156"/>
      <c r="GJ108" s="156"/>
      <c r="GK108" s="156"/>
      <c r="GL108" s="156"/>
      <c r="GM108" s="156"/>
      <c r="GN108" s="156"/>
      <c r="GO108" s="156"/>
      <c r="GP108" s="156"/>
      <c r="GQ108" s="156"/>
      <c r="GR108" s="156"/>
      <c r="GS108" s="156"/>
      <c r="GT108" s="156"/>
      <c r="GU108" s="156"/>
      <c r="GV108" s="156"/>
      <c r="GW108" s="156"/>
      <c r="GX108" s="156"/>
      <c r="GY108" s="156"/>
      <c r="GZ108" s="156"/>
      <c r="HA108" s="156"/>
      <c r="HB108" s="156"/>
      <c r="HC108" s="156"/>
      <c r="HD108" s="156"/>
      <c r="HE108" s="156"/>
      <c r="HF108" s="156"/>
      <c r="HG108" s="156"/>
      <c r="HH108" s="156"/>
      <c r="HI108" s="156"/>
      <c r="HJ108" s="156"/>
      <c r="HK108" s="156"/>
      <c r="HL108" s="156"/>
      <c r="HM108" s="156"/>
      <c r="HN108" s="156"/>
      <c r="HO108" s="156"/>
      <c r="HP108" s="156"/>
      <c r="HQ108" s="156"/>
      <c r="HR108" s="156"/>
      <c r="HS108" s="156"/>
      <c r="HT108" s="156"/>
      <c r="HU108" s="156"/>
      <c r="HV108" s="156"/>
      <c r="HW108" s="156"/>
      <c r="HX108" s="156"/>
      <c r="HY108" s="156"/>
      <c r="HZ108" s="156"/>
      <c r="IA108" s="156"/>
      <c r="IB108" s="156"/>
      <c r="IC108" s="156"/>
      <c r="ID108" s="156"/>
      <c r="IE108" s="156"/>
      <c r="IF108" s="156"/>
      <c r="IG108" s="156"/>
      <c r="IH108" s="156"/>
      <c r="II108" s="156"/>
      <c r="IJ108" s="156"/>
      <c r="IK108" s="156"/>
      <c r="IL108" s="156"/>
      <c r="IM108" s="156"/>
      <c r="IN108" s="156"/>
      <c r="IO108" s="156"/>
      <c r="IP108" s="156"/>
      <c r="IQ108" s="156"/>
      <c r="IR108" s="156"/>
      <c r="IS108" s="156"/>
      <c r="IT108" s="156"/>
      <c r="IU108" s="156"/>
      <c r="IV108" s="156"/>
      <c r="IW108" s="156"/>
      <c r="IX108" s="156"/>
      <c r="IY108" s="156"/>
      <c r="IZ108" s="156"/>
      <c r="JA108" s="156"/>
      <c r="JB108" s="156"/>
      <c r="JC108" s="156"/>
      <c r="JD108" s="156"/>
      <c r="JE108" s="156"/>
      <c r="JF108" s="156"/>
      <c r="JG108" s="156"/>
      <c r="JH108" s="156"/>
      <c r="JI108" s="156"/>
      <c r="JJ108" s="156"/>
      <c r="JK108" s="156"/>
      <c r="JL108" s="156"/>
      <c r="JM108" s="156"/>
      <c r="JN108" s="156"/>
      <c r="JO108" s="156"/>
      <c r="JP108" s="156"/>
      <c r="JQ108" s="156"/>
      <c r="JR108" s="156"/>
      <c r="JS108" s="156"/>
      <c r="JT108" s="156"/>
      <c r="JU108" s="156"/>
      <c r="JV108" s="156"/>
      <c r="JW108" s="156"/>
      <c r="JX108" s="156"/>
      <c r="JY108" s="156"/>
      <c r="JZ108" s="156"/>
      <c r="KA108" s="156"/>
      <c r="KB108" s="156"/>
      <c r="KC108" s="156"/>
      <c r="KD108" s="156"/>
      <c r="KE108" s="156"/>
      <c r="KF108" s="156"/>
      <c r="KG108" s="156"/>
      <c r="KH108" s="156"/>
      <c r="KI108" s="156"/>
      <c r="KJ108" s="156"/>
      <c r="KK108" s="156"/>
      <c r="KL108" s="156"/>
      <c r="KM108" s="156"/>
      <c r="KN108" s="156"/>
      <c r="KO108" s="156"/>
      <c r="KP108" s="156"/>
      <c r="KQ108" s="156"/>
      <c r="KR108" s="156"/>
      <c r="KS108" s="156"/>
      <c r="KT108" s="156"/>
      <c r="KU108" s="156"/>
      <c r="KV108" s="156"/>
      <c r="KW108" s="156"/>
      <c r="KX108" s="156"/>
      <c r="KY108" s="156"/>
      <c r="KZ108" s="156"/>
      <c r="LA108" s="156"/>
      <c r="LB108" s="156"/>
      <c r="LC108" s="156"/>
      <c r="LD108" s="156"/>
      <c r="LE108" s="156"/>
      <c r="LF108" s="156"/>
      <c r="LG108" s="156"/>
      <c r="LH108" s="156"/>
      <c r="LI108" s="156"/>
      <c r="LJ108" s="156"/>
      <c r="LK108" s="156"/>
      <c r="LL108" s="156"/>
      <c r="LM108" s="156"/>
      <c r="LN108" s="156"/>
      <c r="LO108" s="156"/>
      <c r="LP108" s="156"/>
      <c r="LQ108" s="156"/>
      <c r="LR108" s="156"/>
      <c r="LS108" s="156"/>
      <c r="LT108" s="156"/>
      <c r="LU108" s="156"/>
      <c r="LV108" s="156"/>
      <c r="LW108" s="156"/>
      <c r="LX108" s="156"/>
      <c r="LY108" s="156"/>
      <c r="LZ108" s="156"/>
      <c r="MA108" s="156"/>
      <c r="MB108" s="156"/>
      <c r="MC108" s="156"/>
      <c r="MD108" s="156"/>
      <c r="ME108" s="156"/>
      <c r="MF108" s="156"/>
      <c r="MG108" s="156"/>
      <c r="MH108" s="156"/>
      <c r="MI108" s="156"/>
      <c r="MJ108" s="156"/>
      <c r="MK108" s="156"/>
      <c r="ML108" s="156"/>
      <c r="MM108" s="156"/>
      <c r="MN108" s="156"/>
      <c r="MO108" s="156"/>
      <c r="MP108" s="156"/>
      <c r="MQ108" s="156"/>
      <c r="MR108" s="156"/>
      <c r="MS108" s="156"/>
      <c r="MT108" s="156"/>
      <c r="MU108" s="156"/>
      <c r="MV108" s="156"/>
      <c r="MW108" s="156"/>
      <c r="MX108" s="156"/>
      <c r="MY108" s="156"/>
      <c r="MZ108" s="156"/>
      <c r="NA108" s="156"/>
      <c r="NB108" s="156"/>
      <c r="NC108" s="156"/>
      <c r="ND108" s="156"/>
      <c r="NE108" s="156"/>
      <c r="NF108" s="156"/>
      <c r="NG108" s="156"/>
      <c r="NH108" s="156"/>
      <c r="NI108" s="156"/>
      <c r="NJ108" s="156"/>
      <c r="NK108" s="156"/>
      <c r="NL108" s="156"/>
      <c r="NM108" s="156"/>
      <c r="NN108" s="156"/>
      <c r="NO108" s="156"/>
      <c r="NP108" s="156"/>
      <c r="NQ108" s="156"/>
      <c r="NR108" s="156"/>
      <c r="NS108" s="156"/>
      <c r="NT108" s="156"/>
      <c r="NU108" s="156"/>
      <c r="NV108" s="156"/>
      <c r="NW108" s="156"/>
      <c r="NX108" s="156"/>
      <c r="NY108" s="156"/>
      <c r="NZ108" s="156"/>
      <c r="OA108" s="156"/>
      <c r="OB108" s="156"/>
      <c r="OC108" s="156"/>
      <c r="OD108" s="156"/>
      <c r="OE108" s="156"/>
      <c r="OF108" s="156"/>
      <c r="OG108" s="156"/>
      <c r="OH108" s="156"/>
      <c r="OI108" s="156"/>
      <c r="OJ108" s="156"/>
      <c r="OK108" s="156"/>
      <c r="OL108" s="156"/>
      <c r="OM108" s="156"/>
      <c r="ON108" s="156"/>
      <c r="OO108" s="156"/>
      <c r="OP108" s="156"/>
      <c r="OQ108" s="156"/>
      <c r="OR108" s="156"/>
      <c r="OS108" s="156"/>
      <c r="OT108" s="156"/>
      <c r="OU108" s="156"/>
      <c r="OV108" s="156"/>
      <c r="OW108" s="156"/>
      <c r="OX108" s="156"/>
      <c r="OY108" s="156"/>
      <c r="OZ108" s="156"/>
      <c r="PA108" s="156"/>
      <c r="PB108" s="156"/>
      <c r="PC108" s="156"/>
      <c r="PD108" s="156"/>
      <c r="PE108" s="156"/>
      <c r="PF108" s="156"/>
      <c r="PG108" s="156"/>
      <c r="PH108" s="156"/>
      <c r="PI108" s="156"/>
      <c r="PJ108" s="156"/>
      <c r="PK108" s="156"/>
      <c r="PL108" s="156"/>
      <c r="PM108" s="156"/>
      <c r="PN108" s="156"/>
      <c r="PO108" s="156"/>
      <c r="PP108" s="156"/>
      <c r="PQ108" s="156"/>
      <c r="PR108" s="156"/>
      <c r="PS108" s="156"/>
      <c r="PT108" s="156"/>
      <c r="PU108" s="156"/>
      <c r="PV108" s="156"/>
      <c r="PW108" s="156"/>
      <c r="PX108" s="156"/>
      <c r="PY108" s="156"/>
      <c r="PZ108" s="156"/>
      <c r="QA108" s="156"/>
      <c r="QB108" s="156"/>
      <c r="QC108" s="156"/>
      <c r="QD108" s="156"/>
      <c r="QE108" s="156"/>
      <c r="QF108" s="156"/>
      <c r="QG108" s="156"/>
      <c r="QH108" s="156"/>
      <c r="QI108" s="156"/>
      <c r="QJ108" s="156"/>
      <c r="QK108" s="156"/>
      <c r="QL108" s="156"/>
      <c r="QM108" s="156"/>
      <c r="QN108" s="156"/>
      <c r="QO108" s="156"/>
      <c r="QP108" s="156"/>
      <c r="QQ108" s="156"/>
      <c r="QR108" s="156"/>
      <c r="QS108" s="156"/>
      <c r="QT108" s="156"/>
      <c r="QU108" s="156"/>
      <c r="QV108" s="156"/>
      <c r="QW108" s="156"/>
      <c r="QX108" s="156"/>
      <c r="QY108" s="156"/>
      <c r="QZ108" s="156"/>
      <c r="RA108" s="156"/>
      <c r="RB108" s="156"/>
      <c r="RC108" s="156"/>
      <c r="RD108" s="156"/>
      <c r="RE108" s="156"/>
      <c r="RF108" s="156"/>
      <c r="RG108" s="156"/>
      <c r="RH108" s="156"/>
      <c r="RI108" s="156"/>
      <c r="RJ108" s="156"/>
      <c r="RK108" s="156"/>
      <c r="RL108" s="156"/>
      <c r="RM108" s="156"/>
      <c r="RN108" s="156"/>
      <c r="RO108" s="156"/>
      <c r="RP108" s="156"/>
      <c r="RQ108" s="156"/>
      <c r="RR108" s="156"/>
      <c r="RS108" s="156"/>
      <c r="RT108" s="156"/>
      <c r="RU108" s="156"/>
      <c r="RV108" s="156"/>
      <c r="RW108" s="156"/>
      <c r="RX108" s="156"/>
      <c r="RY108" s="156"/>
      <c r="RZ108" s="156"/>
      <c r="SA108" s="156"/>
      <c r="SB108" s="156"/>
      <c r="SC108" s="156"/>
      <c r="SD108" s="156"/>
      <c r="SE108" s="156"/>
      <c r="SF108" s="156"/>
      <c r="SG108" s="156"/>
      <c r="SH108" s="156"/>
      <c r="SI108" s="156"/>
      <c r="SJ108" s="156"/>
      <c r="SK108" s="156"/>
      <c r="SL108" s="156"/>
      <c r="SM108" s="156"/>
      <c r="SN108" s="156"/>
      <c r="SO108" s="156"/>
      <c r="SP108" s="156"/>
      <c r="SQ108" s="156"/>
      <c r="SR108" s="156"/>
      <c r="SS108" s="156"/>
      <c r="ST108" s="156"/>
      <c r="SU108" s="156"/>
      <c r="SV108" s="156"/>
      <c r="SW108" s="156"/>
      <c r="SX108" s="156"/>
      <c r="SY108" s="156"/>
      <c r="SZ108" s="156"/>
      <c r="TA108" s="156"/>
      <c r="TB108" s="156"/>
      <c r="TC108" s="156"/>
      <c r="TD108" s="156"/>
      <c r="TE108" s="156"/>
      <c r="TF108" s="156"/>
      <c r="TG108" s="156"/>
      <c r="TH108" s="156"/>
      <c r="TI108" s="156"/>
      <c r="TJ108" s="156"/>
      <c r="TK108" s="156"/>
      <c r="TL108" s="156"/>
      <c r="TM108" s="156"/>
      <c r="TN108" s="156"/>
      <c r="TO108" s="156"/>
      <c r="TP108" s="156"/>
      <c r="TQ108" s="156"/>
      <c r="TR108" s="156"/>
      <c r="TS108" s="156"/>
      <c r="TT108" s="156"/>
      <c r="TU108" s="156"/>
      <c r="TV108" s="156"/>
      <c r="TW108" s="156"/>
      <c r="TX108" s="156"/>
      <c r="TY108" s="156"/>
      <c r="TZ108" s="156"/>
      <c r="UA108" s="156"/>
      <c r="UB108" s="156"/>
      <c r="UC108" s="156"/>
      <c r="UD108" s="156"/>
      <c r="UE108" s="156"/>
      <c r="UF108" s="156"/>
      <c r="UG108" s="156"/>
      <c r="UH108" s="156"/>
      <c r="UI108" s="156"/>
      <c r="UJ108" s="156"/>
      <c r="UK108" s="156"/>
      <c r="UL108" s="156"/>
      <c r="UM108" s="156"/>
      <c r="UN108" s="156"/>
      <c r="UO108" s="156"/>
      <c r="UP108" s="156"/>
      <c r="UQ108" s="156"/>
      <c r="UR108" s="156"/>
      <c r="US108" s="156"/>
      <c r="UT108" s="156"/>
      <c r="UU108" s="156"/>
      <c r="UV108" s="156"/>
      <c r="UW108" s="156"/>
      <c r="UX108" s="156"/>
      <c r="UY108" s="156"/>
      <c r="UZ108" s="156"/>
      <c r="VA108" s="156"/>
      <c r="VB108" s="156"/>
      <c r="VC108" s="156"/>
      <c r="VD108" s="156"/>
      <c r="VE108" s="156"/>
      <c r="VF108" s="156"/>
      <c r="VG108" s="156"/>
      <c r="VH108" s="156"/>
      <c r="VI108" s="156"/>
      <c r="VJ108" s="156"/>
      <c r="VK108" s="156"/>
      <c r="VL108" s="156"/>
      <c r="VM108" s="156"/>
      <c r="VN108" s="156"/>
      <c r="VO108" s="156"/>
      <c r="VP108" s="156"/>
      <c r="VQ108" s="156"/>
      <c r="VR108" s="156"/>
      <c r="VS108" s="156"/>
      <c r="VT108" s="156"/>
      <c r="VU108" s="156"/>
      <c r="VV108" s="156"/>
      <c r="VW108" s="156"/>
      <c r="VX108" s="156"/>
      <c r="VY108" s="156"/>
      <c r="VZ108" s="156"/>
      <c r="WA108" s="156"/>
      <c r="WB108" s="156"/>
      <c r="WC108" s="156"/>
      <c r="WD108" s="156"/>
      <c r="WE108" s="156"/>
      <c r="WF108" s="156"/>
      <c r="WG108" s="156"/>
      <c r="WH108" s="156"/>
      <c r="WI108" s="156"/>
      <c r="WJ108" s="156"/>
      <c r="WK108" s="156"/>
      <c r="WL108" s="156"/>
      <c r="WM108" s="156"/>
      <c r="WN108" s="156"/>
      <c r="WO108" s="156"/>
      <c r="WP108" s="156"/>
      <c r="WQ108" s="156"/>
      <c r="WR108" s="156"/>
      <c r="WS108" s="156"/>
      <c r="WT108" s="156"/>
      <c r="WU108" s="156"/>
      <c r="WV108" s="156"/>
      <c r="WW108" s="156"/>
      <c r="WX108" s="156"/>
      <c r="WY108" s="156"/>
      <c r="WZ108" s="156"/>
      <c r="XA108" s="156"/>
      <c r="XB108" s="156"/>
      <c r="XC108" s="156"/>
      <c r="XD108" s="156"/>
      <c r="XE108" s="156"/>
      <c r="XF108" s="156"/>
      <c r="XG108" s="156"/>
      <c r="XH108" s="156"/>
      <c r="XI108" s="156"/>
      <c r="XJ108" s="156"/>
      <c r="XK108" s="156"/>
      <c r="XL108" s="156"/>
      <c r="XM108" s="156"/>
      <c r="XN108" s="156"/>
      <c r="XO108" s="156"/>
      <c r="XP108" s="156"/>
      <c r="XQ108" s="156"/>
      <c r="XR108" s="156"/>
      <c r="XS108" s="156"/>
      <c r="XT108" s="156"/>
      <c r="XU108" s="156"/>
      <c r="XV108" s="156"/>
      <c r="XW108" s="156"/>
      <c r="XX108" s="156"/>
      <c r="XY108" s="156"/>
      <c r="XZ108" s="156"/>
      <c r="YA108" s="156"/>
      <c r="YB108" s="156"/>
      <c r="YC108" s="156"/>
      <c r="YD108" s="156"/>
      <c r="YE108" s="156"/>
      <c r="YF108" s="156"/>
      <c r="YG108" s="156"/>
      <c r="YH108" s="156"/>
      <c r="YI108" s="156"/>
      <c r="YJ108" s="156"/>
      <c r="YK108" s="156"/>
      <c r="YL108" s="156"/>
      <c r="YM108" s="156"/>
      <c r="YN108" s="156"/>
      <c r="YO108" s="156"/>
      <c r="YP108" s="156"/>
      <c r="YQ108" s="156"/>
      <c r="YR108" s="156"/>
      <c r="YS108" s="156"/>
      <c r="YT108" s="156"/>
      <c r="YU108" s="156"/>
      <c r="YV108" s="156"/>
      <c r="YW108" s="156"/>
      <c r="YX108" s="156"/>
      <c r="YY108" s="156"/>
      <c r="YZ108" s="156"/>
      <c r="ZA108" s="156"/>
      <c r="ZB108" s="156"/>
      <c r="ZC108" s="156"/>
      <c r="ZD108" s="156"/>
      <c r="ZE108" s="156"/>
      <c r="ZF108" s="156"/>
      <c r="ZG108" s="156"/>
      <c r="ZH108" s="156"/>
      <c r="ZI108" s="156"/>
      <c r="ZJ108" s="156"/>
      <c r="ZK108" s="156"/>
      <c r="ZL108" s="156"/>
      <c r="ZM108" s="156"/>
      <c r="ZN108" s="156"/>
      <c r="ZO108" s="156"/>
      <c r="ZP108" s="156"/>
      <c r="ZQ108" s="156"/>
      <c r="ZR108" s="156"/>
      <c r="ZS108" s="156"/>
      <c r="ZT108" s="156"/>
      <c r="ZU108" s="156"/>
      <c r="ZV108" s="156"/>
      <c r="ZW108" s="156"/>
      <c r="ZX108" s="156"/>
      <c r="ZY108" s="156"/>
      <c r="ZZ108" s="156"/>
      <c r="AAA108" s="156"/>
      <c r="AAB108" s="156"/>
      <c r="AAC108" s="156"/>
      <c r="AAD108" s="156"/>
      <c r="AAE108" s="156"/>
      <c r="AAF108" s="156"/>
      <c r="AAG108" s="156"/>
      <c r="AAH108" s="156"/>
      <c r="AAI108" s="156"/>
      <c r="AAJ108" s="156"/>
      <c r="AAK108" s="156"/>
      <c r="AAL108" s="156"/>
      <c r="AAM108" s="156"/>
      <c r="AAN108" s="156"/>
      <c r="AAO108" s="156"/>
      <c r="AAP108" s="156"/>
      <c r="AAQ108" s="156"/>
      <c r="AAR108" s="156"/>
      <c r="AAS108" s="156"/>
      <c r="AAT108" s="156"/>
      <c r="AAU108" s="156"/>
      <c r="AAV108" s="156"/>
      <c r="AAW108" s="156"/>
      <c r="AAX108" s="156"/>
      <c r="AAY108" s="156"/>
      <c r="AAZ108" s="156"/>
      <c r="ABA108" s="156"/>
      <c r="ABB108" s="156"/>
      <c r="ABC108" s="156"/>
      <c r="ABD108" s="156"/>
      <c r="ABE108" s="156"/>
      <c r="ABF108" s="156"/>
      <c r="ABG108" s="156"/>
      <c r="ABH108" s="156"/>
      <c r="ABI108" s="156"/>
      <c r="ABJ108" s="156"/>
      <c r="ABK108" s="156"/>
      <c r="ABL108" s="156"/>
      <c r="ABM108" s="156"/>
      <c r="ABN108" s="156"/>
      <c r="ABO108" s="156"/>
      <c r="ABP108" s="156"/>
      <c r="ABQ108" s="156"/>
      <c r="ABR108" s="156"/>
      <c r="ABS108" s="156"/>
      <c r="ABT108" s="156"/>
      <c r="ABU108" s="156"/>
      <c r="ABV108" s="156"/>
      <c r="ABW108" s="156"/>
      <c r="ABX108" s="156"/>
      <c r="ABY108" s="156"/>
      <c r="ABZ108" s="156"/>
      <c r="ACA108" s="156"/>
      <c r="ACB108" s="156"/>
      <c r="ACC108" s="156"/>
      <c r="ACD108" s="156"/>
      <c r="ACE108" s="156"/>
      <c r="ACF108" s="156"/>
      <c r="ACG108" s="156"/>
      <c r="ACH108" s="156"/>
      <c r="ACI108" s="156"/>
      <c r="ACJ108" s="156"/>
      <c r="ACK108" s="156"/>
      <c r="ACL108" s="156"/>
      <c r="ACM108" s="156"/>
      <c r="ACN108" s="156"/>
      <c r="ACO108" s="156"/>
      <c r="ACP108" s="156"/>
      <c r="ACQ108" s="156"/>
      <c r="ACR108" s="156"/>
      <c r="ACS108" s="156"/>
      <c r="ACT108" s="156"/>
      <c r="ACU108" s="156"/>
      <c r="ACV108" s="156"/>
      <c r="ACW108" s="156"/>
      <c r="ACX108" s="156"/>
      <c r="ACY108" s="156"/>
      <c r="ACZ108" s="156"/>
      <c r="ADA108" s="156"/>
      <c r="ADB108" s="156"/>
      <c r="ADC108" s="156"/>
      <c r="ADD108" s="156"/>
      <c r="ADE108" s="156"/>
      <c r="ADF108" s="156"/>
      <c r="ADG108" s="156"/>
      <c r="ADH108" s="156"/>
      <c r="ADI108" s="156"/>
      <c r="ADJ108" s="156"/>
      <c r="ADK108" s="156"/>
      <c r="ADL108" s="156"/>
      <c r="ADM108" s="156"/>
      <c r="ADN108" s="156"/>
      <c r="ADO108" s="156"/>
      <c r="ADP108" s="156"/>
      <c r="ADQ108" s="156"/>
      <c r="ADR108" s="156"/>
      <c r="ADS108" s="156"/>
      <c r="ADT108" s="156"/>
      <c r="ADU108" s="156"/>
      <c r="ADV108" s="156"/>
      <c r="ADW108" s="156"/>
      <c r="ADX108" s="156"/>
      <c r="ADY108" s="156"/>
      <c r="ADZ108" s="156"/>
      <c r="AEA108" s="156"/>
      <c r="AEB108" s="156"/>
      <c r="AEC108" s="156"/>
      <c r="AED108" s="156"/>
      <c r="AEE108" s="156"/>
      <c r="AEF108" s="156"/>
      <c r="AEG108" s="156"/>
      <c r="AEH108" s="156"/>
      <c r="AEI108" s="156"/>
      <c r="AEJ108" s="156"/>
      <c r="AEK108" s="156"/>
      <c r="AEL108" s="156"/>
      <c r="AEM108" s="156"/>
      <c r="AEN108" s="156"/>
      <c r="AEO108" s="156"/>
      <c r="AEP108" s="156"/>
      <c r="AEQ108" s="156"/>
      <c r="AER108" s="156"/>
      <c r="AES108" s="156"/>
      <c r="AET108" s="156"/>
      <c r="AEU108" s="156"/>
      <c r="AEV108" s="156"/>
      <c r="AEW108" s="156"/>
      <c r="AEX108" s="156"/>
      <c r="AEY108" s="156"/>
      <c r="AEZ108" s="156"/>
      <c r="AFA108" s="156"/>
      <c r="AFB108" s="156"/>
      <c r="AFC108" s="156"/>
      <c r="AFD108" s="156"/>
      <c r="AFE108" s="156"/>
      <c r="AFF108" s="156"/>
      <c r="AFG108" s="156"/>
      <c r="AFH108" s="156"/>
      <c r="AFI108" s="156"/>
      <c r="AFJ108" s="156"/>
      <c r="AFK108" s="156"/>
      <c r="AFL108" s="156"/>
      <c r="AFM108" s="156"/>
      <c r="AFN108" s="156"/>
      <c r="AFO108" s="156"/>
      <c r="AFP108" s="156"/>
      <c r="AFQ108" s="156"/>
      <c r="AFR108" s="156"/>
      <c r="AFS108" s="156"/>
      <c r="AFT108" s="156"/>
      <c r="AFU108" s="156"/>
      <c r="AFV108" s="156"/>
      <c r="AFW108" s="156"/>
      <c r="AFX108" s="156"/>
      <c r="AFY108" s="156"/>
      <c r="AFZ108" s="156"/>
      <c r="AGA108" s="156"/>
      <c r="AGB108" s="156"/>
      <c r="AGC108" s="156"/>
      <c r="AGD108" s="156"/>
      <c r="AGE108" s="156"/>
      <c r="AGF108" s="156"/>
      <c r="AGG108" s="156"/>
      <c r="AGH108" s="156"/>
      <c r="AGI108" s="156"/>
      <c r="AGJ108" s="156"/>
      <c r="AGK108" s="156"/>
      <c r="AGL108" s="156"/>
      <c r="AGM108" s="156"/>
      <c r="AGN108" s="156"/>
      <c r="AGO108" s="156"/>
      <c r="AGP108" s="156"/>
      <c r="AGQ108" s="156"/>
      <c r="AGR108" s="156"/>
      <c r="AGS108" s="156"/>
      <c r="AGT108" s="156"/>
      <c r="AGU108" s="156"/>
      <c r="AGV108" s="156"/>
      <c r="AGW108" s="156"/>
      <c r="AGX108" s="156"/>
      <c r="AGY108" s="156"/>
      <c r="AGZ108" s="156"/>
      <c r="AHA108" s="156"/>
      <c r="AHB108" s="156"/>
      <c r="AHC108" s="156"/>
      <c r="AHD108" s="156"/>
      <c r="AHE108" s="156"/>
      <c r="AHF108" s="156"/>
      <c r="AHG108" s="156"/>
      <c r="AHH108" s="156"/>
      <c r="AHI108" s="156"/>
      <c r="AHJ108" s="156"/>
      <c r="AHK108" s="156"/>
      <c r="AHL108" s="156"/>
      <c r="AHM108" s="156"/>
      <c r="AHN108" s="156"/>
      <c r="AHO108" s="156"/>
      <c r="AHP108" s="156"/>
      <c r="AHQ108" s="156"/>
      <c r="AHR108" s="156"/>
      <c r="AHS108" s="156"/>
      <c r="AHT108" s="156"/>
      <c r="AHU108" s="156"/>
      <c r="AHV108" s="156"/>
      <c r="AHW108" s="156"/>
      <c r="AHX108" s="156"/>
      <c r="AHY108" s="156"/>
      <c r="AHZ108" s="156"/>
      <c r="AIA108" s="156"/>
      <c r="AIB108" s="156"/>
      <c r="AIC108" s="156"/>
      <c r="AID108" s="156"/>
      <c r="AIE108" s="156"/>
      <c r="AIF108" s="156"/>
      <c r="AIG108" s="156"/>
      <c r="AIH108" s="156"/>
      <c r="AII108" s="156"/>
      <c r="AIJ108" s="156"/>
      <c r="AIK108" s="156"/>
      <c r="AIL108" s="156"/>
      <c r="AIM108" s="156"/>
      <c r="AIN108" s="156"/>
      <c r="AIO108" s="156"/>
      <c r="AIP108" s="156"/>
      <c r="AIQ108" s="156"/>
      <c r="AIR108" s="156"/>
      <c r="AIS108" s="156"/>
      <c r="AIT108" s="156"/>
      <c r="AIU108" s="156"/>
      <c r="AIV108" s="156"/>
      <c r="AIW108" s="156"/>
      <c r="AIX108" s="156"/>
      <c r="AIY108" s="156"/>
      <c r="AIZ108" s="156"/>
      <c r="AJA108" s="156"/>
      <c r="AJB108" s="156"/>
      <c r="AJC108" s="156"/>
      <c r="AJD108" s="156"/>
      <c r="AJE108" s="156"/>
      <c r="AJF108" s="156"/>
      <c r="AJG108" s="156"/>
      <c r="AJH108" s="156"/>
      <c r="AJI108" s="156"/>
      <c r="AJJ108" s="156"/>
      <c r="AJK108" s="156"/>
      <c r="AJL108" s="156"/>
      <c r="AJM108" s="156"/>
      <c r="AJN108" s="156"/>
      <c r="AJO108" s="156"/>
      <c r="AJP108" s="156"/>
      <c r="AJQ108" s="156"/>
      <c r="AJR108" s="156"/>
      <c r="AJS108" s="156"/>
      <c r="AJT108" s="156"/>
      <c r="AJU108" s="156"/>
      <c r="AJV108" s="156"/>
      <c r="AJW108" s="156"/>
      <c r="AJX108" s="156"/>
      <c r="AJY108" s="156"/>
      <c r="AJZ108" s="156"/>
      <c r="AKA108" s="156"/>
      <c r="AKB108" s="156"/>
      <c r="AKC108" s="156"/>
      <c r="AKD108" s="156"/>
      <c r="AKE108" s="156"/>
      <c r="AKF108" s="156"/>
      <c r="AKG108" s="156"/>
      <c r="AKH108" s="156"/>
      <c r="AKI108" s="156"/>
      <c r="AKJ108" s="156"/>
      <c r="AKK108" s="156"/>
      <c r="AKL108" s="156"/>
      <c r="AKM108" s="156"/>
      <c r="AKN108" s="156"/>
      <c r="AKO108" s="156"/>
      <c r="AKP108" s="156"/>
      <c r="AKQ108" s="156"/>
      <c r="AKR108" s="156"/>
      <c r="AKS108" s="156"/>
      <c r="AKT108" s="156"/>
      <c r="AKU108" s="156"/>
      <c r="AKV108" s="156"/>
      <c r="AKW108" s="156"/>
      <c r="AKX108" s="156"/>
      <c r="AKY108" s="156"/>
      <c r="AKZ108" s="156"/>
      <c r="ALA108" s="156"/>
      <c r="ALB108" s="156"/>
      <c r="ALC108" s="156"/>
      <c r="ALD108" s="156"/>
      <c r="ALE108" s="156"/>
      <c r="ALF108" s="156"/>
      <c r="ALG108" s="156"/>
      <c r="ALH108" s="156"/>
      <c r="ALI108" s="156"/>
      <c r="ALJ108" s="156"/>
      <c r="ALK108" s="156"/>
      <c r="ALL108" s="156"/>
      <c r="ALM108" s="156"/>
      <c r="ALN108" s="156"/>
      <c r="ALO108" s="156"/>
      <c r="ALP108" s="156"/>
      <c r="ALQ108" s="156"/>
      <c r="ALR108" s="156"/>
      <c r="ALS108" s="156"/>
      <c r="ALT108" s="156"/>
      <c r="ALU108" s="156"/>
      <c r="ALV108" s="156"/>
      <c r="ALW108" s="156"/>
      <c r="ALX108" s="156"/>
      <c r="ALY108" s="156"/>
      <c r="ALZ108" s="156"/>
      <c r="AMA108" s="156"/>
      <c r="AMB108" s="156"/>
      <c r="AMC108" s="156"/>
      <c r="AMD108" s="156"/>
      <c r="AME108" s="156"/>
      <c r="AMF108" s="156"/>
      <c r="AMG108" s="156"/>
      <c r="AMH108" s="156"/>
      <c r="AMI108" s="156"/>
      <c r="AMJ108" s="156"/>
      <c r="AMK108" s="156"/>
      <c r="AML108" s="156"/>
      <c r="AMM108" s="156"/>
      <c r="AMN108" s="156"/>
      <c r="AMO108" s="156"/>
      <c r="AMP108" s="156"/>
      <c r="AMQ108" s="156"/>
      <c r="AMR108" s="156"/>
      <c r="AMS108" s="156"/>
      <c r="AMT108" s="156"/>
      <c r="AMU108" s="156"/>
      <c r="AMV108" s="156"/>
      <c r="AMW108" s="156"/>
      <c r="AMX108" s="156"/>
      <c r="AMY108" s="156"/>
      <c r="AMZ108" s="156"/>
      <c r="ANA108" s="156"/>
      <c r="ANB108" s="156"/>
      <c r="ANC108" s="156"/>
      <c r="AND108" s="156"/>
      <c r="ANE108" s="156"/>
      <c r="ANF108" s="156"/>
      <c r="ANG108" s="156"/>
      <c r="ANH108" s="156"/>
      <c r="ANI108" s="156"/>
      <c r="ANJ108" s="156"/>
      <c r="ANK108" s="156"/>
      <c r="ANL108" s="156"/>
      <c r="ANM108" s="156"/>
      <c r="ANN108" s="156"/>
      <c r="ANO108" s="156"/>
      <c r="ANP108" s="156"/>
      <c r="ANQ108" s="156"/>
      <c r="ANR108" s="156"/>
      <c r="ANS108" s="156"/>
      <c r="ANT108" s="156"/>
      <c r="ANU108" s="156"/>
      <c r="ANV108" s="156"/>
      <c r="ANW108" s="156"/>
      <c r="ANX108" s="156"/>
      <c r="ANY108" s="156"/>
      <c r="ANZ108" s="156"/>
      <c r="AOA108" s="156"/>
      <c r="AOB108" s="156"/>
      <c r="AOC108" s="156"/>
      <c r="AOD108" s="156"/>
      <c r="AOE108" s="156"/>
      <c r="AOF108" s="156"/>
      <c r="AOG108" s="156"/>
      <c r="AOH108" s="156"/>
      <c r="AOI108" s="156"/>
      <c r="AOJ108" s="156"/>
      <c r="AOK108" s="156"/>
      <c r="AOL108" s="156"/>
      <c r="AOM108" s="156"/>
      <c r="AON108" s="156"/>
      <c r="AOO108" s="156"/>
      <c r="AOP108" s="156"/>
      <c r="AOQ108" s="156"/>
      <c r="AOR108" s="156"/>
      <c r="AOS108" s="156"/>
      <c r="AOT108" s="156"/>
      <c r="AOU108" s="156"/>
      <c r="AOV108" s="156"/>
      <c r="AOW108" s="156"/>
      <c r="AOX108" s="156"/>
      <c r="AOY108" s="156"/>
      <c r="AOZ108" s="156"/>
      <c r="APA108" s="156"/>
      <c r="APB108" s="156"/>
      <c r="APC108" s="156"/>
      <c r="APD108" s="156"/>
      <c r="APE108" s="156"/>
      <c r="APF108" s="156"/>
      <c r="APG108" s="156"/>
      <c r="APH108" s="156"/>
      <c r="API108" s="156"/>
      <c r="APJ108" s="156"/>
      <c r="APK108" s="156"/>
      <c r="APL108" s="156"/>
      <c r="APM108" s="156"/>
      <c r="APN108" s="156"/>
      <c r="APO108" s="156"/>
      <c r="APP108" s="156"/>
      <c r="APQ108" s="156"/>
      <c r="APR108" s="156"/>
      <c r="APS108" s="156"/>
      <c r="APT108" s="156"/>
      <c r="APU108" s="156"/>
      <c r="APV108" s="156"/>
      <c r="APW108" s="156"/>
      <c r="APX108" s="156"/>
      <c r="APY108" s="156"/>
      <c r="APZ108" s="156"/>
      <c r="AQA108" s="156"/>
      <c r="AQB108" s="156"/>
      <c r="AQC108" s="156"/>
      <c r="AQD108" s="156"/>
      <c r="AQE108" s="156"/>
      <c r="AQF108" s="156"/>
      <c r="AQG108" s="156"/>
      <c r="AQH108" s="156"/>
      <c r="AQI108" s="156"/>
      <c r="AQJ108" s="156"/>
      <c r="AQK108" s="156"/>
      <c r="AQL108" s="156"/>
      <c r="AQM108" s="156"/>
      <c r="AQN108" s="156"/>
      <c r="AQO108" s="156"/>
      <c r="AQP108" s="156"/>
      <c r="AQQ108" s="156"/>
      <c r="AQR108" s="156"/>
      <c r="AQS108" s="156"/>
      <c r="AQT108" s="156"/>
      <c r="AQU108" s="156"/>
      <c r="AQV108" s="156"/>
      <c r="AQW108" s="156"/>
      <c r="AQX108" s="156"/>
      <c r="AQY108" s="156"/>
      <c r="AQZ108" s="156"/>
      <c r="ARA108" s="156"/>
      <c r="ARB108" s="156"/>
      <c r="ARC108" s="156"/>
      <c r="ARD108" s="156"/>
      <c r="ARE108" s="156"/>
      <c r="ARF108" s="156"/>
      <c r="ARG108" s="156"/>
      <c r="ARH108" s="156"/>
      <c r="ARI108" s="156"/>
      <c r="ARJ108" s="156"/>
      <c r="ARK108" s="156"/>
      <c r="ARL108" s="156"/>
      <c r="ARM108" s="156"/>
      <c r="ARN108" s="156"/>
      <c r="ARO108" s="156"/>
      <c r="ARP108" s="156"/>
      <c r="ARQ108" s="156"/>
      <c r="ARR108" s="156"/>
      <c r="ARS108" s="156"/>
      <c r="ART108" s="156"/>
      <c r="ARU108" s="156"/>
      <c r="ARV108" s="156"/>
      <c r="ARW108" s="156"/>
      <c r="ARX108" s="156"/>
      <c r="ARY108" s="156"/>
      <c r="ARZ108" s="156"/>
      <c r="ASA108" s="156"/>
      <c r="ASB108" s="156"/>
      <c r="ASC108" s="156"/>
      <c r="ASD108" s="156"/>
      <c r="ASE108" s="156"/>
      <c r="ASF108" s="156"/>
      <c r="ASG108" s="156"/>
      <c r="ASH108" s="156"/>
      <c r="ASI108" s="156"/>
      <c r="ASJ108" s="156"/>
      <c r="ASK108" s="156"/>
      <c r="ASL108" s="156"/>
      <c r="ASM108" s="156"/>
      <c r="ASN108" s="156"/>
      <c r="ASO108" s="156"/>
      <c r="ASP108" s="156"/>
      <c r="ASQ108" s="156"/>
      <c r="ASR108" s="156"/>
      <c r="ASS108" s="156"/>
      <c r="AST108" s="156"/>
      <c r="ASU108" s="156"/>
      <c r="ASV108" s="156"/>
      <c r="ASW108" s="156"/>
      <c r="ASX108" s="156"/>
      <c r="ASY108" s="156"/>
      <c r="ASZ108" s="156"/>
      <c r="ATA108" s="156"/>
      <c r="ATB108" s="156"/>
      <c r="ATC108" s="156"/>
      <c r="ATD108" s="156"/>
      <c r="ATE108" s="156"/>
      <c r="ATF108" s="156"/>
      <c r="ATG108" s="156"/>
      <c r="ATH108" s="156"/>
      <c r="ATI108" s="156"/>
      <c r="ATJ108" s="156"/>
      <c r="ATK108" s="156"/>
      <c r="ATL108" s="156"/>
      <c r="ATM108" s="156"/>
      <c r="ATN108" s="156"/>
      <c r="ATO108" s="156"/>
      <c r="ATP108" s="156"/>
      <c r="ATQ108" s="156"/>
      <c r="ATR108" s="156"/>
      <c r="ATS108" s="156"/>
      <c r="ATT108" s="156"/>
      <c r="ATU108" s="156"/>
      <c r="ATV108" s="156"/>
      <c r="ATW108" s="156"/>
      <c r="ATX108" s="156"/>
      <c r="ATY108" s="156"/>
      <c r="ATZ108" s="156"/>
      <c r="AUA108" s="156"/>
      <c r="AUB108" s="156"/>
      <c r="AUC108" s="156"/>
      <c r="AUD108" s="156"/>
      <c r="AUE108" s="156"/>
      <c r="AUF108" s="156"/>
      <c r="AUG108" s="156"/>
      <c r="AUH108" s="156"/>
      <c r="AUI108" s="156"/>
      <c r="AUJ108" s="156"/>
      <c r="AUK108" s="156"/>
      <c r="AUL108" s="156"/>
      <c r="AUM108" s="156"/>
      <c r="AUN108" s="156"/>
      <c r="AUO108" s="156"/>
      <c r="AUP108" s="156"/>
      <c r="AUQ108" s="156"/>
      <c r="AUR108" s="156"/>
      <c r="AUS108" s="156"/>
      <c r="AUT108" s="156"/>
      <c r="AUU108" s="156"/>
      <c r="AUV108" s="156"/>
      <c r="AUW108" s="156"/>
      <c r="AUX108" s="156"/>
      <c r="AUY108" s="156"/>
      <c r="AUZ108" s="156"/>
      <c r="AVA108" s="156"/>
      <c r="AVB108" s="156"/>
      <c r="AVC108" s="156"/>
      <c r="AVD108" s="156"/>
      <c r="AVE108" s="156"/>
      <c r="AVF108" s="156"/>
      <c r="AVG108" s="156"/>
      <c r="AVH108" s="156"/>
      <c r="AVI108" s="156"/>
      <c r="AVJ108" s="156"/>
      <c r="AVK108" s="156"/>
      <c r="AVL108" s="156"/>
      <c r="AVM108" s="156"/>
      <c r="AVN108" s="156"/>
      <c r="AVO108" s="156"/>
      <c r="AVP108" s="156"/>
      <c r="AVQ108" s="156"/>
      <c r="AVR108" s="156"/>
      <c r="AVS108" s="156"/>
      <c r="AVT108" s="156"/>
      <c r="AVU108" s="156"/>
      <c r="AVV108" s="156"/>
      <c r="AVW108" s="156"/>
      <c r="AVX108" s="156"/>
      <c r="AVY108" s="156"/>
      <c r="AVZ108" s="156"/>
      <c r="AWA108" s="156"/>
      <c r="AWB108" s="156"/>
      <c r="AWC108" s="156"/>
      <c r="AWD108" s="156"/>
      <c r="AWE108" s="156"/>
      <c r="AWF108" s="156"/>
      <c r="AWG108" s="156"/>
      <c r="AWH108" s="156"/>
      <c r="AWI108" s="156"/>
      <c r="AWJ108" s="156"/>
      <c r="AWK108" s="156"/>
      <c r="AWL108" s="156"/>
      <c r="AWM108" s="156"/>
      <c r="AWN108" s="156"/>
      <c r="AWO108" s="156"/>
      <c r="AWP108" s="156"/>
      <c r="AWQ108" s="156"/>
      <c r="AWR108" s="156"/>
      <c r="AWS108" s="156"/>
      <c r="AWT108" s="156"/>
      <c r="AWU108" s="156"/>
      <c r="AWV108" s="156"/>
      <c r="AWW108" s="156"/>
      <c r="AWX108" s="156"/>
      <c r="AWY108" s="156"/>
      <c r="AWZ108" s="156"/>
      <c r="AXA108" s="156"/>
      <c r="AXB108" s="156"/>
      <c r="AXC108" s="156"/>
      <c r="AXD108" s="156"/>
      <c r="AXE108" s="156"/>
      <c r="AXF108" s="156"/>
      <c r="AXG108" s="156"/>
      <c r="AXH108" s="156"/>
      <c r="AXI108" s="156"/>
      <c r="AXJ108" s="156"/>
      <c r="AXK108" s="156"/>
      <c r="AXL108" s="156"/>
      <c r="AXM108" s="156"/>
      <c r="AXN108" s="156"/>
      <c r="AXO108" s="156"/>
      <c r="AXP108" s="156"/>
      <c r="AXQ108" s="156"/>
      <c r="AXR108" s="156"/>
      <c r="AXS108" s="156"/>
      <c r="AXT108" s="156"/>
      <c r="AXU108" s="156"/>
      <c r="AXV108" s="156"/>
      <c r="AXW108" s="156"/>
      <c r="AXX108" s="156"/>
      <c r="AXY108" s="156"/>
      <c r="AXZ108" s="156"/>
      <c r="AYA108" s="156"/>
      <c r="AYB108" s="156"/>
      <c r="AYC108" s="156"/>
      <c r="AYD108" s="156"/>
      <c r="AYE108" s="156"/>
      <c r="AYF108" s="156"/>
      <c r="AYG108" s="156"/>
      <c r="AYH108" s="156"/>
      <c r="AYI108" s="156"/>
      <c r="AYJ108" s="156"/>
      <c r="AYK108" s="156"/>
      <c r="AYL108" s="156"/>
      <c r="AYM108" s="156"/>
      <c r="AYN108" s="156"/>
      <c r="AYO108" s="156"/>
      <c r="AYP108" s="156"/>
      <c r="AYQ108" s="156"/>
      <c r="AYR108" s="156"/>
      <c r="AYS108" s="156"/>
      <c r="AYT108" s="156"/>
      <c r="AYU108" s="156"/>
      <c r="AYV108" s="156"/>
      <c r="AYW108" s="156"/>
      <c r="AYX108" s="156"/>
      <c r="AYY108" s="156"/>
      <c r="AYZ108" s="156"/>
      <c r="AZA108" s="156"/>
      <c r="AZB108" s="156"/>
      <c r="AZC108" s="156"/>
      <c r="AZD108" s="156"/>
      <c r="AZE108" s="156"/>
      <c r="AZF108" s="156"/>
      <c r="AZG108" s="156"/>
      <c r="AZH108" s="156"/>
      <c r="AZI108" s="156"/>
      <c r="AZJ108" s="156"/>
      <c r="AZK108" s="156"/>
      <c r="AZL108" s="156"/>
      <c r="AZM108" s="156"/>
      <c r="AZN108" s="156"/>
      <c r="AZO108" s="156"/>
      <c r="AZP108" s="156"/>
      <c r="AZQ108" s="156"/>
      <c r="AZR108" s="156"/>
      <c r="AZS108" s="156"/>
      <c r="AZT108" s="156"/>
      <c r="AZU108" s="156"/>
      <c r="AZV108" s="156"/>
      <c r="AZW108" s="156"/>
      <c r="AZX108" s="156"/>
      <c r="AZY108" s="156"/>
      <c r="AZZ108" s="156"/>
      <c r="BAA108" s="156"/>
      <c r="BAB108" s="156"/>
      <c r="BAC108" s="156"/>
      <c r="BAD108" s="156"/>
      <c r="BAE108" s="156"/>
      <c r="BAF108" s="156"/>
      <c r="BAG108" s="156"/>
      <c r="BAH108" s="156"/>
      <c r="BAI108" s="156"/>
      <c r="BAJ108" s="156"/>
      <c r="BAK108" s="156"/>
      <c r="BAL108" s="156"/>
      <c r="BAM108" s="156"/>
      <c r="BAN108" s="156"/>
      <c r="BAO108" s="156"/>
      <c r="BAP108" s="156"/>
      <c r="BAQ108" s="156"/>
      <c r="BAR108" s="156"/>
      <c r="BAS108" s="156"/>
      <c r="BAT108" s="156"/>
      <c r="BAU108" s="156"/>
      <c r="BAV108" s="156"/>
      <c r="BAW108" s="156"/>
      <c r="BAX108" s="156"/>
      <c r="BAY108" s="156"/>
      <c r="BAZ108" s="156"/>
      <c r="BBA108" s="156"/>
      <c r="BBB108" s="156"/>
      <c r="BBC108" s="156"/>
      <c r="BBD108" s="156"/>
      <c r="BBE108" s="156"/>
      <c r="BBF108" s="156"/>
      <c r="BBG108" s="156"/>
      <c r="BBH108" s="156"/>
      <c r="BBI108" s="156"/>
      <c r="BBJ108" s="156"/>
      <c r="BBK108" s="156"/>
      <c r="BBL108" s="156"/>
      <c r="BBM108" s="156"/>
      <c r="BBN108" s="156"/>
      <c r="BBO108" s="156"/>
      <c r="BBP108" s="156"/>
      <c r="BBQ108" s="156"/>
      <c r="BBR108" s="156"/>
      <c r="BBS108" s="156"/>
      <c r="BBT108" s="156"/>
      <c r="BBU108" s="156"/>
      <c r="BBV108" s="156"/>
      <c r="BBW108" s="156"/>
      <c r="BBX108" s="156"/>
      <c r="BBY108" s="156"/>
      <c r="BBZ108" s="156"/>
      <c r="BCA108" s="156"/>
      <c r="BCB108" s="156"/>
      <c r="BCC108" s="156"/>
      <c r="BCD108" s="156"/>
      <c r="BCE108" s="156"/>
      <c r="BCF108" s="156"/>
      <c r="BCG108" s="156"/>
      <c r="BCH108" s="156"/>
      <c r="BCI108" s="156"/>
      <c r="BCJ108" s="156"/>
      <c r="BCK108" s="156"/>
      <c r="BCL108" s="156"/>
      <c r="BCM108" s="156"/>
      <c r="BCN108" s="156"/>
      <c r="BCO108" s="156"/>
      <c r="BCP108" s="156"/>
      <c r="BCQ108" s="156"/>
      <c r="BCR108" s="156"/>
      <c r="BCS108" s="156"/>
      <c r="BCT108" s="156"/>
      <c r="BCU108" s="156"/>
      <c r="BCV108" s="156"/>
      <c r="BCW108" s="156"/>
      <c r="BCX108" s="156"/>
      <c r="BCY108" s="156"/>
      <c r="BCZ108" s="156"/>
      <c r="BDA108" s="156"/>
      <c r="BDB108" s="156"/>
      <c r="BDC108" s="156"/>
      <c r="BDD108" s="156"/>
      <c r="BDE108" s="156"/>
      <c r="BDF108" s="156"/>
      <c r="BDG108" s="156"/>
      <c r="BDH108" s="156"/>
      <c r="BDI108" s="156"/>
      <c r="BDJ108" s="156"/>
      <c r="BDK108" s="156"/>
      <c r="BDL108" s="156"/>
      <c r="BDM108" s="156"/>
      <c r="BDN108" s="156"/>
      <c r="BDO108" s="156"/>
      <c r="BDP108" s="156"/>
      <c r="BDQ108" s="156"/>
      <c r="BDR108" s="156"/>
      <c r="BDS108" s="156"/>
      <c r="BDT108" s="156"/>
      <c r="BDU108" s="156"/>
      <c r="BDV108" s="156"/>
      <c r="BDW108" s="156"/>
      <c r="BDX108" s="156"/>
      <c r="BDY108" s="156"/>
      <c r="BDZ108" s="156"/>
      <c r="BEA108" s="156"/>
      <c r="BEB108" s="156"/>
      <c r="BEC108" s="156"/>
      <c r="BED108" s="156"/>
      <c r="BEE108" s="156"/>
      <c r="BEF108" s="156"/>
      <c r="BEG108" s="156"/>
      <c r="BEH108" s="156"/>
      <c r="BEI108" s="156"/>
      <c r="BEJ108" s="156"/>
      <c r="BEK108" s="156"/>
      <c r="BEL108" s="156"/>
      <c r="BEM108" s="156"/>
      <c r="BEN108" s="156"/>
      <c r="BEO108" s="156"/>
      <c r="BEP108" s="156"/>
      <c r="BEQ108" s="156"/>
      <c r="BER108" s="156"/>
      <c r="BES108" s="156"/>
      <c r="BET108" s="156"/>
      <c r="BEU108" s="156"/>
      <c r="BEV108" s="156"/>
      <c r="BEW108" s="156"/>
      <c r="BEX108" s="156"/>
      <c r="BEY108" s="156"/>
      <c r="BEZ108" s="156"/>
      <c r="BFA108" s="156"/>
      <c r="BFB108" s="156"/>
      <c r="BFC108" s="156"/>
      <c r="BFD108" s="156"/>
      <c r="BFE108" s="156"/>
      <c r="BFF108" s="156"/>
      <c r="BFG108" s="156"/>
      <c r="BFH108" s="156"/>
      <c r="BFI108" s="156"/>
      <c r="BFJ108" s="156"/>
      <c r="BFK108" s="156"/>
      <c r="BFL108" s="156"/>
      <c r="BFM108" s="156"/>
      <c r="BFN108" s="156"/>
      <c r="BFO108" s="156"/>
      <c r="BFP108" s="156"/>
      <c r="BFQ108" s="156"/>
      <c r="BFR108" s="156"/>
      <c r="BFS108" s="156"/>
      <c r="BFT108" s="156"/>
      <c r="BFU108" s="156"/>
      <c r="BFV108" s="156"/>
      <c r="BFW108" s="156"/>
      <c r="BFX108" s="156"/>
      <c r="BFY108" s="156"/>
      <c r="BFZ108" s="156"/>
      <c r="BGA108" s="156"/>
      <c r="BGB108" s="156"/>
      <c r="BGC108" s="156"/>
      <c r="BGD108" s="156"/>
      <c r="BGE108" s="156"/>
      <c r="BGF108" s="156"/>
      <c r="BGG108" s="156"/>
      <c r="BGH108" s="156"/>
      <c r="BGI108" s="156"/>
      <c r="BGJ108" s="156"/>
      <c r="BGK108" s="156"/>
      <c r="BGL108" s="156"/>
      <c r="BGM108" s="156"/>
      <c r="BGN108" s="156"/>
      <c r="BGO108" s="156"/>
      <c r="BGP108" s="156"/>
      <c r="BGQ108" s="156"/>
      <c r="BGR108" s="156"/>
      <c r="BGS108" s="156"/>
      <c r="BGT108" s="156"/>
      <c r="BGU108" s="156"/>
      <c r="BGV108" s="156"/>
      <c r="BGW108" s="156"/>
      <c r="BGX108" s="156"/>
      <c r="BGY108" s="156"/>
      <c r="BGZ108" s="156"/>
      <c r="BHA108" s="156"/>
      <c r="BHB108" s="156"/>
      <c r="BHC108" s="156"/>
      <c r="BHD108" s="156"/>
      <c r="BHE108" s="156"/>
      <c r="BHF108" s="156"/>
      <c r="BHG108" s="156"/>
      <c r="BHH108" s="156"/>
      <c r="BHI108" s="156"/>
      <c r="BHJ108" s="156"/>
      <c r="BHK108" s="156"/>
      <c r="BHL108" s="156"/>
      <c r="BHM108" s="156"/>
      <c r="BHN108" s="156"/>
      <c r="BHO108" s="156"/>
      <c r="BHP108" s="156"/>
      <c r="BHQ108" s="156"/>
      <c r="BHR108" s="156"/>
      <c r="BHS108" s="156"/>
      <c r="BHT108" s="156"/>
      <c r="BHU108" s="156"/>
      <c r="BHV108" s="156"/>
      <c r="BHW108" s="156"/>
      <c r="BHX108" s="156"/>
      <c r="BHY108" s="156"/>
      <c r="BHZ108" s="156"/>
      <c r="BIA108" s="156"/>
      <c r="BIB108" s="156"/>
      <c r="BIC108" s="156"/>
      <c r="BID108" s="156"/>
      <c r="BIE108" s="156"/>
      <c r="BIF108" s="156"/>
      <c r="BIG108" s="156"/>
      <c r="BIH108" s="156"/>
      <c r="BII108" s="156"/>
      <c r="BIJ108" s="156"/>
      <c r="BIK108" s="156"/>
      <c r="BIL108" s="156"/>
      <c r="BIM108" s="156"/>
      <c r="BIN108" s="156"/>
      <c r="BIO108" s="156"/>
      <c r="BIP108" s="156"/>
      <c r="BIQ108" s="156"/>
      <c r="BIR108" s="156"/>
      <c r="BIS108" s="156"/>
      <c r="BIT108" s="156"/>
      <c r="BIU108" s="156"/>
      <c r="BIV108" s="156"/>
      <c r="BIW108" s="156"/>
      <c r="BIX108" s="156"/>
      <c r="BIY108" s="156"/>
      <c r="BIZ108" s="156"/>
      <c r="BJA108" s="156"/>
      <c r="BJB108" s="156"/>
      <c r="BJC108" s="156"/>
      <c r="BJD108" s="156"/>
      <c r="BJE108" s="156"/>
      <c r="BJF108" s="156"/>
      <c r="BJG108" s="156"/>
      <c r="BJH108" s="156"/>
      <c r="BJI108" s="156"/>
      <c r="BJJ108" s="156"/>
      <c r="BJK108" s="156"/>
      <c r="BJL108" s="156"/>
      <c r="BJM108" s="156"/>
      <c r="BJN108" s="156"/>
      <c r="BJO108" s="156"/>
      <c r="BJP108" s="156"/>
      <c r="BJQ108" s="156"/>
      <c r="BJR108" s="156"/>
      <c r="BJS108" s="156"/>
      <c r="BJT108" s="156"/>
      <c r="BJU108" s="156"/>
      <c r="BJV108" s="156"/>
      <c r="BJW108" s="156"/>
      <c r="BJX108" s="156"/>
      <c r="BJY108" s="156"/>
      <c r="BJZ108" s="156"/>
      <c r="BKA108" s="156"/>
      <c r="BKB108" s="156"/>
      <c r="BKC108" s="156"/>
      <c r="BKD108" s="156"/>
      <c r="BKE108" s="156"/>
      <c r="BKF108" s="156"/>
      <c r="BKG108" s="156"/>
      <c r="BKH108" s="156"/>
      <c r="BKI108" s="156"/>
      <c r="BKJ108" s="156"/>
      <c r="BKK108" s="156"/>
      <c r="BKL108" s="156"/>
      <c r="BKM108" s="156"/>
      <c r="BKN108" s="156"/>
      <c r="BKO108" s="156"/>
      <c r="BKP108" s="156"/>
      <c r="BKQ108" s="156"/>
      <c r="BKR108" s="156"/>
      <c r="BKS108" s="156"/>
      <c r="BKT108" s="156"/>
      <c r="BKU108" s="156"/>
      <c r="BKV108" s="156"/>
      <c r="BKW108" s="156"/>
      <c r="BKX108" s="156"/>
      <c r="BKY108" s="156"/>
      <c r="BKZ108" s="156"/>
      <c r="BLA108" s="156"/>
      <c r="BLB108" s="156"/>
      <c r="BLC108" s="156"/>
      <c r="BLD108" s="156"/>
      <c r="BLE108" s="156"/>
      <c r="BLF108" s="156"/>
      <c r="BLG108" s="156"/>
      <c r="BLH108" s="156"/>
      <c r="BLI108" s="156"/>
      <c r="BLJ108" s="156"/>
      <c r="BLK108" s="156"/>
      <c r="BLL108" s="156"/>
      <c r="BLM108" s="156"/>
      <c r="BLN108" s="156"/>
      <c r="BLO108" s="156"/>
      <c r="BLP108" s="156"/>
      <c r="BLQ108" s="156"/>
      <c r="BLR108" s="156"/>
      <c r="BLS108" s="156"/>
      <c r="BLT108" s="156"/>
      <c r="BLU108" s="156"/>
      <c r="BLV108" s="156"/>
      <c r="BLW108" s="156"/>
      <c r="BLX108" s="156"/>
      <c r="BLY108" s="156"/>
      <c r="BLZ108" s="156"/>
      <c r="BMA108" s="156"/>
      <c r="BMB108" s="156"/>
      <c r="BMC108" s="156"/>
      <c r="BMD108" s="156"/>
      <c r="BME108" s="156"/>
      <c r="BMF108" s="156"/>
      <c r="BMG108" s="156"/>
      <c r="BMH108" s="156"/>
      <c r="BMI108" s="156"/>
      <c r="BMJ108" s="156"/>
      <c r="BMK108" s="156"/>
      <c r="BML108" s="156"/>
      <c r="BMM108" s="156"/>
      <c r="BMN108" s="156"/>
      <c r="BMO108" s="156"/>
      <c r="BMP108" s="156"/>
      <c r="BMQ108" s="156"/>
      <c r="BMR108" s="156"/>
      <c r="BMS108" s="156"/>
      <c r="BMT108" s="156"/>
      <c r="BMU108" s="156"/>
      <c r="BMV108" s="156"/>
      <c r="BMW108" s="156"/>
      <c r="BMX108" s="156"/>
      <c r="BMY108" s="156"/>
      <c r="BMZ108" s="156"/>
      <c r="BNA108" s="156"/>
      <c r="BNB108" s="156"/>
      <c r="BNC108" s="156"/>
      <c r="BND108" s="156"/>
      <c r="BNE108" s="156"/>
      <c r="BNF108" s="156"/>
      <c r="BNG108" s="156"/>
      <c r="BNH108" s="156"/>
      <c r="BNI108" s="156"/>
      <c r="BNJ108" s="156"/>
      <c r="BNK108" s="156"/>
      <c r="BNL108" s="156"/>
      <c r="BNM108" s="156"/>
      <c r="BNN108" s="156"/>
      <c r="BNO108" s="156"/>
      <c r="BNP108" s="156"/>
      <c r="BNQ108" s="156"/>
      <c r="BNR108" s="156"/>
      <c r="BNS108" s="156"/>
      <c r="BNT108" s="156"/>
      <c r="BNU108" s="156"/>
      <c r="BNV108" s="156"/>
      <c r="BNW108" s="156"/>
      <c r="BNX108" s="156"/>
      <c r="BNY108" s="156"/>
      <c r="BNZ108" s="156"/>
      <c r="BOA108" s="156"/>
      <c r="BOB108" s="156"/>
      <c r="BOC108" s="156"/>
      <c r="BOD108" s="156"/>
      <c r="BOE108" s="156"/>
      <c r="BOF108" s="156"/>
      <c r="BOG108" s="156"/>
      <c r="BOH108" s="156"/>
      <c r="BOI108" s="156"/>
      <c r="BOJ108" s="156"/>
      <c r="BOK108" s="156"/>
      <c r="BOL108" s="156"/>
      <c r="BOM108" s="156"/>
      <c r="BON108" s="156"/>
      <c r="BOO108" s="156"/>
      <c r="BOP108" s="156"/>
      <c r="BOQ108" s="156"/>
      <c r="BOR108" s="156"/>
      <c r="BOS108" s="156"/>
      <c r="BOT108" s="156"/>
      <c r="BOU108" s="156"/>
      <c r="BOV108" s="156"/>
      <c r="BOW108" s="156"/>
      <c r="BOX108" s="156"/>
      <c r="BOY108" s="156"/>
      <c r="BOZ108" s="156"/>
      <c r="BPA108" s="156"/>
      <c r="BPB108" s="156"/>
      <c r="BPC108" s="156"/>
      <c r="BPD108" s="156"/>
      <c r="BPE108" s="156"/>
      <c r="BPF108" s="156"/>
      <c r="BPG108" s="156"/>
      <c r="BPH108" s="156"/>
      <c r="BPI108" s="156"/>
      <c r="BPJ108" s="156"/>
      <c r="BPK108" s="156"/>
      <c r="BPL108" s="156"/>
      <c r="BPM108" s="156"/>
      <c r="BPN108" s="156"/>
      <c r="BPO108" s="156"/>
      <c r="BPP108" s="156"/>
      <c r="BPQ108" s="156"/>
      <c r="BPR108" s="156"/>
      <c r="BPS108" s="156"/>
      <c r="BPT108" s="156"/>
      <c r="BPU108" s="156"/>
      <c r="BPV108" s="156"/>
      <c r="BPW108" s="156"/>
      <c r="BPX108" s="156"/>
      <c r="BPY108" s="156"/>
      <c r="BPZ108" s="156"/>
      <c r="BQA108" s="156"/>
      <c r="BQB108" s="156"/>
      <c r="BQC108" s="156"/>
      <c r="BQD108" s="156"/>
      <c r="BQE108" s="156"/>
      <c r="BQF108" s="156"/>
      <c r="BQG108" s="156"/>
      <c r="BQH108" s="156"/>
      <c r="BQI108" s="156"/>
      <c r="BQJ108" s="156"/>
      <c r="BQK108" s="156"/>
      <c r="BQL108" s="156"/>
      <c r="BQM108" s="156"/>
      <c r="BQN108" s="156"/>
      <c r="BQO108" s="156"/>
      <c r="BQP108" s="156"/>
      <c r="BQQ108" s="156"/>
      <c r="BQR108" s="156"/>
      <c r="BQS108" s="156"/>
      <c r="BQT108" s="156"/>
      <c r="BQU108" s="156"/>
      <c r="BQV108" s="156"/>
      <c r="BQW108" s="156"/>
      <c r="BQX108" s="156"/>
      <c r="BQY108" s="156"/>
      <c r="BQZ108" s="156"/>
      <c r="BRA108" s="156"/>
      <c r="BRB108" s="156"/>
      <c r="BRC108" s="156"/>
      <c r="BRD108" s="156"/>
      <c r="BRE108" s="156"/>
      <c r="BRF108" s="156"/>
      <c r="BRG108" s="156"/>
      <c r="BRH108" s="156"/>
      <c r="BRI108" s="156"/>
      <c r="BRJ108" s="156"/>
      <c r="BRK108" s="156"/>
      <c r="BRL108" s="156"/>
      <c r="BRM108" s="156"/>
      <c r="BRN108" s="156"/>
      <c r="BRO108" s="156"/>
      <c r="BRP108" s="156"/>
      <c r="BRQ108" s="156"/>
      <c r="BRR108" s="156"/>
      <c r="BRS108" s="156"/>
      <c r="BRT108" s="156"/>
      <c r="BRU108" s="156"/>
      <c r="BRV108" s="156"/>
      <c r="BRW108" s="156"/>
      <c r="BRX108" s="156"/>
      <c r="BRY108" s="156"/>
      <c r="BRZ108" s="156"/>
      <c r="BSA108" s="156"/>
      <c r="BSB108" s="156"/>
      <c r="BSC108" s="156"/>
      <c r="BSD108" s="156"/>
      <c r="BSE108" s="156"/>
      <c r="BSF108" s="156"/>
      <c r="BSG108" s="156"/>
      <c r="BSH108" s="156"/>
      <c r="BSI108" s="156"/>
      <c r="BSJ108" s="156"/>
      <c r="BSK108" s="156"/>
      <c r="BSL108" s="156"/>
      <c r="BSM108" s="156"/>
      <c r="BSN108" s="156"/>
      <c r="BSO108" s="156"/>
      <c r="BSP108" s="156"/>
      <c r="BSQ108" s="156"/>
      <c r="BSR108" s="156"/>
      <c r="BSS108" s="156"/>
      <c r="BST108" s="156"/>
      <c r="BSU108" s="156"/>
      <c r="BSV108" s="156"/>
      <c r="BSW108" s="156"/>
      <c r="BSX108" s="156"/>
      <c r="BSY108" s="156"/>
      <c r="BSZ108" s="156"/>
      <c r="BTA108" s="156"/>
      <c r="BTB108" s="156"/>
      <c r="BTC108" s="156"/>
      <c r="BTD108" s="156"/>
      <c r="BTE108" s="156"/>
      <c r="BTF108" s="156"/>
      <c r="BTG108" s="156"/>
      <c r="BTH108" s="156"/>
      <c r="BTI108" s="156"/>
      <c r="BTJ108" s="156"/>
      <c r="BTK108" s="156"/>
      <c r="BTL108" s="156"/>
      <c r="BTM108" s="156"/>
      <c r="BTN108" s="156"/>
      <c r="BTO108" s="156"/>
      <c r="BTP108" s="156"/>
      <c r="BTQ108" s="156"/>
      <c r="BTR108" s="156"/>
      <c r="BTS108" s="156"/>
      <c r="BTT108" s="156"/>
      <c r="BTU108" s="156"/>
      <c r="BTV108" s="156"/>
      <c r="BTW108" s="156"/>
      <c r="BTX108" s="156"/>
      <c r="BTY108" s="156"/>
      <c r="BTZ108" s="156"/>
      <c r="BUA108" s="156"/>
      <c r="BUB108" s="156"/>
      <c r="BUC108" s="156"/>
      <c r="BUD108" s="156"/>
      <c r="BUE108" s="156"/>
      <c r="BUF108" s="156"/>
      <c r="BUG108" s="156"/>
      <c r="BUH108" s="156"/>
      <c r="BUI108" s="156"/>
      <c r="BUJ108" s="156"/>
      <c r="BUK108" s="156"/>
      <c r="BUL108" s="156"/>
      <c r="BUM108" s="156"/>
      <c r="BUN108" s="156"/>
      <c r="BUO108" s="156"/>
      <c r="BUP108" s="156"/>
      <c r="BUQ108" s="156"/>
      <c r="BUR108" s="156"/>
      <c r="BUS108" s="156"/>
      <c r="BUT108" s="156"/>
      <c r="BUU108" s="156"/>
      <c r="BUV108" s="156"/>
      <c r="BUW108" s="156"/>
      <c r="BUX108" s="156"/>
      <c r="BUY108" s="156"/>
      <c r="BUZ108" s="156"/>
      <c r="BVA108" s="156"/>
      <c r="BVB108" s="156"/>
      <c r="BVC108" s="156"/>
      <c r="BVD108" s="156"/>
      <c r="BVE108" s="156"/>
      <c r="BVF108" s="156"/>
      <c r="BVG108" s="156"/>
      <c r="BVH108" s="156"/>
      <c r="BVI108" s="156"/>
      <c r="BVJ108" s="156"/>
      <c r="BVK108" s="156"/>
      <c r="BVL108" s="156"/>
      <c r="BVM108" s="156"/>
      <c r="BVN108" s="156"/>
      <c r="BVO108" s="156"/>
      <c r="BVP108" s="156"/>
      <c r="BVQ108" s="156"/>
      <c r="BVR108" s="156"/>
      <c r="BVS108" s="156"/>
      <c r="BVT108" s="156"/>
      <c r="BVU108" s="156"/>
      <c r="BVV108" s="156"/>
      <c r="BVW108" s="156"/>
      <c r="BVX108" s="156"/>
      <c r="BVY108" s="156"/>
      <c r="BVZ108" s="156"/>
      <c r="BWA108" s="156"/>
      <c r="BWB108" s="156"/>
      <c r="BWC108" s="156"/>
      <c r="BWD108" s="156"/>
      <c r="BWE108" s="156"/>
      <c r="BWF108" s="156"/>
      <c r="BWG108" s="156"/>
      <c r="BWH108" s="156"/>
      <c r="BWI108" s="156"/>
      <c r="BWJ108" s="156"/>
      <c r="BWK108" s="156"/>
      <c r="BWL108" s="156"/>
      <c r="BWM108" s="156"/>
      <c r="BWN108" s="156"/>
      <c r="BWO108" s="156"/>
      <c r="BWP108" s="156"/>
      <c r="BWQ108" s="156"/>
      <c r="BWR108" s="156"/>
      <c r="BWS108" s="156"/>
      <c r="BWT108" s="156"/>
      <c r="BWU108" s="156"/>
      <c r="BWV108" s="156"/>
      <c r="BWW108" s="156"/>
      <c r="BWX108" s="156"/>
      <c r="BWY108" s="156"/>
      <c r="BWZ108" s="156"/>
      <c r="BXA108" s="156"/>
      <c r="BXB108" s="156"/>
      <c r="BXC108" s="156"/>
      <c r="BXD108" s="156"/>
      <c r="BXE108" s="156"/>
      <c r="BXF108" s="156"/>
      <c r="BXG108" s="156"/>
      <c r="BXH108" s="156"/>
      <c r="BXI108" s="156"/>
      <c r="BXJ108" s="156"/>
      <c r="BXK108" s="156"/>
      <c r="BXL108" s="156"/>
      <c r="BXM108" s="156"/>
      <c r="BXN108" s="156"/>
      <c r="BXO108" s="156"/>
      <c r="BXP108" s="156"/>
      <c r="BXQ108" s="156"/>
      <c r="BXR108" s="156"/>
      <c r="BXS108" s="156"/>
      <c r="BXT108" s="156"/>
      <c r="BXU108" s="156"/>
      <c r="BXV108" s="156"/>
      <c r="BXW108" s="156"/>
      <c r="BXX108" s="156"/>
      <c r="BXY108" s="156"/>
      <c r="BXZ108" s="156"/>
      <c r="BYA108" s="156"/>
      <c r="BYB108" s="156"/>
      <c r="BYC108" s="156"/>
      <c r="BYD108" s="156"/>
      <c r="BYE108" s="156"/>
      <c r="BYF108" s="156"/>
      <c r="BYG108" s="156"/>
      <c r="BYH108" s="156"/>
      <c r="BYI108" s="156"/>
      <c r="BYJ108" s="156"/>
      <c r="BYK108" s="156"/>
      <c r="BYL108" s="156"/>
      <c r="BYM108" s="156"/>
      <c r="BYN108" s="156"/>
      <c r="BYO108" s="156"/>
      <c r="BYP108" s="156"/>
      <c r="BYQ108" s="156"/>
      <c r="BYR108" s="156"/>
      <c r="BYS108" s="156"/>
      <c r="BYT108" s="156"/>
      <c r="BYU108" s="156"/>
      <c r="BYV108" s="156"/>
      <c r="BYW108" s="156"/>
      <c r="BYX108" s="156"/>
      <c r="BYY108" s="156"/>
      <c r="BYZ108" s="156"/>
      <c r="BZA108" s="156"/>
      <c r="BZB108" s="156"/>
      <c r="BZC108" s="156"/>
      <c r="BZD108" s="156"/>
      <c r="BZE108" s="156"/>
      <c r="BZF108" s="156"/>
      <c r="BZG108" s="156"/>
      <c r="BZH108" s="156"/>
      <c r="BZI108" s="156"/>
      <c r="BZJ108" s="156"/>
      <c r="BZK108" s="156"/>
      <c r="BZL108" s="156"/>
      <c r="BZM108" s="156"/>
      <c r="BZN108" s="156"/>
      <c r="BZO108" s="156"/>
      <c r="BZP108" s="156"/>
      <c r="BZQ108" s="156"/>
      <c r="BZR108" s="156"/>
      <c r="BZS108" s="156"/>
      <c r="BZT108" s="156"/>
      <c r="BZU108" s="156"/>
      <c r="BZV108" s="156"/>
      <c r="BZW108" s="156"/>
      <c r="BZX108" s="156"/>
      <c r="BZY108" s="156"/>
      <c r="BZZ108" s="156"/>
      <c r="CAA108" s="156"/>
      <c r="CAB108" s="156"/>
      <c r="CAC108" s="156"/>
      <c r="CAD108" s="156"/>
      <c r="CAE108" s="156"/>
      <c r="CAF108" s="156"/>
      <c r="CAG108" s="156"/>
      <c r="CAH108" s="156"/>
      <c r="CAI108" s="156"/>
      <c r="CAJ108" s="156"/>
      <c r="CAK108" s="156"/>
      <c r="CAL108" s="156"/>
      <c r="CAM108" s="156"/>
      <c r="CAN108" s="156"/>
      <c r="CAO108" s="156"/>
      <c r="CAP108" s="156"/>
      <c r="CAQ108" s="156"/>
      <c r="CAR108" s="156"/>
      <c r="CAS108" s="156"/>
      <c r="CAT108" s="156"/>
      <c r="CAU108" s="156"/>
      <c r="CAV108" s="156"/>
      <c r="CAW108" s="156"/>
      <c r="CAX108" s="156"/>
      <c r="CAY108" s="156"/>
      <c r="CAZ108" s="156"/>
      <c r="CBA108" s="156"/>
      <c r="CBB108" s="156"/>
      <c r="CBC108" s="156"/>
      <c r="CBD108" s="156"/>
      <c r="CBE108" s="156"/>
      <c r="CBF108" s="156"/>
      <c r="CBG108" s="156"/>
      <c r="CBH108" s="156"/>
      <c r="CBI108" s="156"/>
      <c r="CBJ108" s="156"/>
      <c r="CBK108" s="156"/>
      <c r="CBL108" s="156"/>
      <c r="CBM108" s="156"/>
      <c r="CBN108" s="156"/>
      <c r="CBO108" s="156"/>
      <c r="CBP108" s="156"/>
      <c r="CBQ108" s="156"/>
      <c r="CBR108" s="156"/>
      <c r="CBS108" s="156"/>
      <c r="CBT108" s="156"/>
      <c r="CBU108" s="156"/>
      <c r="CBV108" s="156"/>
      <c r="CBW108" s="156"/>
      <c r="CBX108" s="156"/>
      <c r="CBY108" s="156"/>
      <c r="CBZ108" s="156"/>
      <c r="CCA108" s="156"/>
      <c r="CCB108" s="156"/>
      <c r="CCC108" s="156"/>
      <c r="CCD108" s="156"/>
      <c r="CCE108" s="156"/>
      <c r="CCF108" s="156"/>
      <c r="CCG108" s="156"/>
      <c r="CCH108" s="156"/>
      <c r="CCI108" s="156"/>
      <c r="CCJ108" s="156"/>
      <c r="CCK108" s="156"/>
      <c r="CCL108" s="156"/>
      <c r="CCM108" s="156"/>
      <c r="CCN108" s="156"/>
      <c r="CCO108" s="156"/>
      <c r="CCP108" s="156"/>
      <c r="CCQ108" s="156"/>
      <c r="CCR108" s="156"/>
      <c r="CCS108" s="156"/>
      <c r="CCT108" s="156"/>
      <c r="CCU108" s="156"/>
      <c r="CCV108" s="156"/>
      <c r="CCW108" s="156"/>
      <c r="CCX108" s="156"/>
      <c r="CCY108" s="156"/>
      <c r="CCZ108" s="156"/>
      <c r="CDA108" s="156"/>
      <c r="CDB108" s="156"/>
      <c r="CDC108" s="156"/>
      <c r="CDD108" s="156"/>
      <c r="CDE108" s="156"/>
      <c r="CDF108" s="156"/>
      <c r="CDG108" s="156"/>
      <c r="CDH108" s="156"/>
      <c r="CDI108" s="156"/>
      <c r="CDJ108" s="156"/>
      <c r="CDK108" s="156"/>
      <c r="CDL108" s="156"/>
      <c r="CDM108" s="156"/>
      <c r="CDN108" s="156"/>
      <c r="CDO108" s="156"/>
      <c r="CDP108" s="156"/>
      <c r="CDQ108" s="156"/>
      <c r="CDR108" s="156"/>
      <c r="CDS108" s="156"/>
      <c r="CDT108" s="156"/>
      <c r="CDU108" s="156"/>
      <c r="CDV108" s="156"/>
      <c r="CDW108" s="156"/>
      <c r="CDX108" s="156"/>
      <c r="CDY108" s="156"/>
      <c r="CDZ108" s="156"/>
      <c r="CEA108" s="156"/>
      <c r="CEB108" s="156"/>
      <c r="CEC108" s="156"/>
      <c r="CED108" s="156"/>
      <c r="CEE108" s="156"/>
      <c r="CEF108" s="156"/>
      <c r="CEG108" s="156"/>
      <c r="CEH108" s="156"/>
      <c r="CEI108" s="156"/>
      <c r="CEJ108" s="156"/>
      <c r="CEK108" s="156"/>
      <c r="CEL108" s="156"/>
      <c r="CEM108" s="156"/>
      <c r="CEN108" s="156"/>
      <c r="CEO108" s="156"/>
      <c r="CEP108" s="156"/>
      <c r="CEQ108" s="156"/>
      <c r="CER108" s="156"/>
      <c r="CES108" s="156"/>
      <c r="CET108" s="156"/>
      <c r="CEU108" s="156"/>
      <c r="CEV108" s="156"/>
      <c r="CEW108" s="156"/>
      <c r="CEX108" s="156"/>
      <c r="CEY108" s="156"/>
      <c r="CEZ108" s="156"/>
      <c r="CFA108" s="156"/>
      <c r="CFB108" s="156"/>
      <c r="CFC108" s="156"/>
      <c r="CFD108" s="156"/>
      <c r="CFE108" s="156"/>
      <c r="CFF108" s="156"/>
      <c r="CFG108" s="156"/>
      <c r="CFH108" s="156"/>
      <c r="CFI108" s="156"/>
      <c r="CFJ108" s="156"/>
      <c r="CFK108" s="156"/>
      <c r="CFL108" s="156"/>
      <c r="CFM108" s="156"/>
      <c r="CFN108" s="156"/>
      <c r="CFO108" s="156"/>
      <c r="CFP108" s="156"/>
      <c r="CFQ108" s="156"/>
      <c r="CFR108" s="156"/>
      <c r="CFS108" s="156"/>
      <c r="CFT108" s="156"/>
      <c r="CFU108" s="156"/>
      <c r="CFV108" s="156"/>
      <c r="CFW108" s="156"/>
      <c r="CFX108" s="156"/>
      <c r="CFY108" s="156"/>
      <c r="CFZ108" s="156"/>
      <c r="CGA108" s="156"/>
      <c r="CGB108" s="156"/>
      <c r="CGC108" s="156"/>
      <c r="CGD108" s="156"/>
      <c r="CGE108" s="156"/>
      <c r="CGF108" s="156"/>
      <c r="CGG108" s="156"/>
      <c r="CGH108" s="156"/>
      <c r="CGI108" s="156"/>
      <c r="CGJ108" s="156"/>
      <c r="CGK108" s="156"/>
      <c r="CGL108" s="156"/>
      <c r="CGM108" s="156"/>
      <c r="CGN108" s="156"/>
      <c r="CGO108" s="156"/>
      <c r="CGP108" s="156"/>
      <c r="CGQ108" s="156"/>
      <c r="CGR108" s="156"/>
      <c r="CGS108" s="156"/>
      <c r="CGT108" s="156"/>
      <c r="CGU108" s="156"/>
      <c r="CGV108" s="156"/>
      <c r="CGW108" s="156"/>
      <c r="CGX108" s="156"/>
      <c r="CGY108" s="156"/>
      <c r="CGZ108" s="156"/>
      <c r="CHA108" s="156"/>
      <c r="CHB108" s="156"/>
      <c r="CHC108" s="156"/>
      <c r="CHD108" s="156"/>
      <c r="CHE108" s="156"/>
      <c r="CHF108" s="156"/>
      <c r="CHG108" s="156"/>
      <c r="CHH108" s="156"/>
      <c r="CHI108" s="156"/>
      <c r="CHJ108" s="156"/>
      <c r="CHK108" s="156"/>
      <c r="CHL108" s="156"/>
      <c r="CHM108" s="156"/>
      <c r="CHN108" s="156"/>
      <c r="CHO108" s="156"/>
      <c r="CHP108" s="156"/>
      <c r="CHQ108" s="156"/>
      <c r="CHR108" s="156"/>
      <c r="CHS108" s="156"/>
      <c r="CHT108" s="156"/>
      <c r="CHU108" s="156"/>
      <c r="CHV108" s="156"/>
      <c r="CHW108" s="156"/>
      <c r="CHX108" s="156"/>
      <c r="CHY108" s="156"/>
      <c r="CHZ108" s="156"/>
      <c r="CIA108" s="156"/>
      <c r="CIB108" s="156"/>
      <c r="CIC108" s="156"/>
      <c r="CID108" s="156"/>
      <c r="CIE108" s="156"/>
      <c r="CIF108" s="156"/>
      <c r="CIG108" s="156"/>
      <c r="CIH108" s="156"/>
      <c r="CII108" s="156"/>
      <c r="CIJ108" s="156"/>
      <c r="CIK108" s="156"/>
      <c r="CIL108" s="156"/>
      <c r="CIM108" s="156"/>
      <c r="CIN108" s="156"/>
      <c r="CIO108" s="156"/>
      <c r="CIP108" s="156"/>
      <c r="CIQ108" s="156"/>
      <c r="CIR108" s="156"/>
      <c r="CIS108" s="156"/>
      <c r="CIT108" s="156"/>
      <c r="CIU108" s="156"/>
      <c r="CIV108" s="156"/>
      <c r="CIW108" s="156"/>
      <c r="CIX108" s="156"/>
      <c r="CIY108" s="156"/>
      <c r="CIZ108" s="156"/>
      <c r="CJA108" s="156"/>
      <c r="CJB108" s="156"/>
      <c r="CJC108" s="156"/>
      <c r="CJD108" s="156"/>
      <c r="CJE108" s="156"/>
      <c r="CJF108" s="156"/>
      <c r="CJG108" s="156"/>
      <c r="CJH108" s="156"/>
      <c r="CJI108" s="156"/>
      <c r="CJJ108" s="156"/>
      <c r="CJK108" s="156"/>
      <c r="CJL108" s="156"/>
      <c r="CJM108" s="156"/>
      <c r="CJN108" s="156"/>
      <c r="CJO108" s="156"/>
      <c r="CJP108" s="156"/>
      <c r="CJQ108" s="156"/>
      <c r="CJR108" s="156"/>
      <c r="CJS108" s="156"/>
      <c r="CJT108" s="156"/>
      <c r="CJU108" s="156"/>
      <c r="CJV108" s="156"/>
      <c r="CJW108" s="156"/>
      <c r="CJX108" s="156"/>
      <c r="CJY108" s="156"/>
      <c r="CJZ108" s="156"/>
      <c r="CKA108" s="156"/>
      <c r="CKB108" s="156"/>
      <c r="CKC108" s="156"/>
      <c r="CKD108" s="156"/>
      <c r="CKE108" s="156"/>
      <c r="CKF108" s="156"/>
      <c r="CKG108" s="156"/>
      <c r="CKH108" s="156"/>
      <c r="CKI108" s="156"/>
      <c r="CKJ108" s="156"/>
      <c r="CKK108" s="156"/>
      <c r="CKL108" s="156"/>
      <c r="CKM108" s="156"/>
      <c r="CKN108" s="156"/>
      <c r="CKO108" s="156"/>
      <c r="CKP108" s="156"/>
      <c r="CKQ108" s="156"/>
      <c r="CKR108" s="156"/>
      <c r="CKS108" s="156"/>
      <c r="CKT108" s="156"/>
      <c r="CKU108" s="156"/>
      <c r="CKV108" s="156"/>
      <c r="CKW108" s="156"/>
      <c r="CKX108" s="156"/>
      <c r="CKY108" s="156"/>
      <c r="CKZ108" s="156"/>
      <c r="CLA108" s="156"/>
      <c r="CLB108" s="156"/>
      <c r="CLC108" s="156"/>
      <c r="CLD108" s="156"/>
      <c r="CLE108" s="156"/>
      <c r="CLF108" s="156"/>
      <c r="CLG108" s="156"/>
      <c r="CLH108" s="156"/>
      <c r="CLI108" s="156"/>
      <c r="CLJ108" s="156"/>
      <c r="CLK108" s="156"/>
      <c r="CLL108" s="156"/>
      <c r="CLM108" s="156"/>
      <c r="CLN108" s="156"/>
      <c r="CLO108" s="156"/>
      <c r="CLP108" s="156"/>
      <c r="CLQ108" s="156"/>
      <c r="CLR108" s="156"/>
      <c r="CLS108" s="156"/>
      <c r="CLT108" s="156"/>
      <c r="CLU108" s="156"/>
      <c r="CLV108" s="156"/>
      <c r="CLW108" s="156"/>
      <c r="CLX108" s="156"/>
      <c r="CLY108" s="156"/>
      <c r="CLZ108" s="156"/>
      <c r="CMA108" s="156"/>
      <c r="CMB108" s="156"/>
      <c r="CMC108" s="156"/>
      <c r="CMD108" s="156"/>
      <c r="CME108" s="156"/>
      <c r="CMF108" s="156"/>
      <c r="CMG108" s="156"/>
      <c r="CMH108" s="156"/>
      <c r="CMI108" s="156"/>
      <c r="CMJ108" s="156"/>
      <c r="CMK108" s="156"/>
      <c r="CML108" s="156"/>
      <c r="CMM108" s="156"/>
      <c r="CMN108" s="156"/>
      <c r="CMO108" s="156"/>
      <c r="CMP108" s="156"/>
      <c r="CMQ108" s="156"/>
      <c r="CMR108" s="156"/>
      <c r="CMS108" s="156"/>
      <c r="CMT108" s="156"/>
      <c r="CMU108" s="156"/>
      <c r="CMV108" s="156"/>
      <c r="CMW108" s="156"/>
      <c r="CMX108" s="156"/>
      <c r="CMY108" s="156"/>
      <c r="CMZ108" s="156"/>
      <c r="CNA108" s="156"/>
      <c r="CNB108" s="156"/>
      <c r="CNC108" s="156"/>
      <c r="CND108" s="156"/>
      <c r="CNE108" s="156"/>
      <c r="CNF108" s="156"/>
      <c r="CNG108" s="156"/>
      <c r="CNH108" s="156"/>
      <c r="CNI108" s="156"/>
      <c r="CNJ108" s="156"/>
      <c r="CNK108" s="156"/>
      <c r="CNL108" s="156"/>
      <c r="CNM108" s="156"/>
      <c r="CNN108" s="156"/>
      <c r="CNO108" s="156"/>
      <c r="CNP108" s="156"/>
      <c r="CNQ108" s="156"/>
      <c r="CNR108" s="156"/>
      <c r="CNS108" s="156"/>
      <c r="CNT108" s="156"/>
      <c r="CNU108" s="156"/>
      <c r="CNV108" s="156"/>
      <c r="CNW108" s="156"/>
      <c r="CNX108" s="156"/>
      <c r="CNY108" s="156"/>
      <c r="CNZ108" s="156"/>
      <c r="COA108" s="156"/>
      <c r="COB108" s="156"/>
      <c r="COC108" s="156"/>
      <c r="COD108" s="156"/>
      <c r="COE108" s="156"/>
      <c r="COF108" s="156"/>
      <c r="COG108" s="156"/>
      <c r="COH108" s="156"/>
      <c r="COI108" s="156"/>
      <c r="COJ108" s="156"/>
      <c r="COK108" s="156"/>
      <c r="COL108" s="156"/>
      <c r="COM108" s="156"/>
      <c r="CON108" s="156"/>
      <c r="COO108" s="156"/>
      <c r="COP108" s="156"/>
      <c r="COQ108" s="156"/>
      <c r="COR108" s="156"/>
      <c r="COS108" s="156"/>
      <c r="COT108" s="156"/>
      <c r="COU108" s="156"/>
      <c r="COV108" s="156"/>
      <c r="COW108" s="156"/>
      <c r="COX108" s="156"/>
      <c r="COY108" s="156"/>
      <c r="COZ108" s="156"/>
      <c r="CPA108" s="156"/>
      <c r="CPB108" s="156"/>
      <c r="CPC108" s="156"/>
      <c r="CPD108" s="156"/>
      <c r="CPE108" s="156"/>
      <c r="CPF108" s="156"/>
      <c r="CPG108" s="156"/>
      <c r="CPH108" s="156"/>
      <c r="CPI108" s="156"/>
      <c r="CPJ108" s="156"/>
      <c r="CPK108" s="156"/>
      <c r="CPL108" s="156"/>
      <c r="CPM108" s="156"/>
      <c r="CPN108" s="156"/>
      <c r="CPO108" s="156"/>
      <c r="CPP108" s="156"/>
      <c r="CPQ108" s="156"/>
      <c r="CPR108" s="156"/>
      <c r="CPS108" s="156"/>
      <c r="CPT108" s="156"/>
      <c r="CPU108" s="156"/>
      <c r="CPV108" s="156"/>
      <c r="CPW108" s="156"/>
      <c r="CPX108" s="156"/>
      <c r="CPY108" s="156"/>
      <c r="CPZ108" s="156"/>
      <c r="CQA108" s="156"/>
      <c r="CQB108" s="156"/>
      <c r="CQC108" s="156"/>
      <c r="CQD108" s="156"/>
      <c r="CQE108" s="156"/>
      <c r="CQF108" s="156"/>
      <c r="CQG108" s="156"/>
      <c r="CQH108" s="156"/>
      <c r="CQI108" s="156"/>
      <c r="CQJ108" s="156"/>
      <c r="CQK108" s="156"/>
      <c r="CQL108" s="156"/>
      <c r="CQM108" s="156"/>
      <c r="CQN108" s="156"/>
      <c r="CQO108" s="156"/>
      <c r="CQP108" s="156"/>
      <c r="CQQ108" s="156"/>
      <c r="CQR108" s="156"/>
      <c r="CQS108" s="156"/>
      <c r="CQT108" s="156"/>
      <c r="CQU108" s="156"/>
      <c r="CQV108" s="156"/>
      <c r="CQW108" s="156"/>
      <c r="CQX108" s="156"/>
      <c r="CQY108" s="156"/>
      <c r="CQZ108" s="156"/>
      <c r="CRA108" s="156"/>
      <c r="CRB108" s="156"/>
      <c r="CRC108" s="156"/>
      <c r="CRD108" s="156"/>
      <c r="CRE108" s="156"/>
      <c r="CRF108" s="156"/>
      <c r="CRG108" s="156"/>
      <c r="CRH108" s="156"/>
      <c r="CRI108" s="156"/>
      <c r="CRJ108" s="156"/>
      <c r="CRK108" s="156"/>
      <c r="CRL108" s="156"/>
      <c r="CRM108" s="156"/>
      <c r="CRN108" s="156"/>
      <c r="CRO108" s="156"/>
      <c r="CRP108" s="156"/>
      <c r="CRQ108" s="156"/>
      <c r="CRR108" s="156"/>
      <c r="CRS108" s="156"/>
      <c r="CRT108" s="156"/>
      <c r="CRU108" s="156"/>
      <c r="CRV108" s="156"/>
      <c r="CRW108" s="156"/>
      <c r="CRX108" s="156"/>
      <c r="CRY108" s="156"/>
      <c r="CRZ108" s="156"/>
      <c r="CSA108" s="156"/>
      <c r="CSB108" s="156"/>
      <c r="CSC108" s="156"/>
      <c r="CSD108" s="156"/>
      <c r="CSE108" s="156"/>
      <c r="CSF108" s="156"/>
      <c r="CSG108" s="156"/>
      <c r="CSH108" s="156"/>
      <c r="CSI108" s="156"/>
      <c r="CSJ108" s="156"/>
      <c r="CSK108" s="156"/>
      <c r="CSL108" s="156"/>
      <c r="CSM108" s="156"/>
      <c r="CSN108" s="156"/>
      <c r="CSO108" s="156"/>
      <c r="CSP108" s="156"/>
      <c r="CSQ108" s="156"/>
      <c r="CSR108" s="156"/>
      <c r="CSS108" s="156"/>
      <c r="CST108" s="156"/>
      <c r="CSU108" s="156"/>
      <c r="CSV108" s="156"/>
      <c r="CSW108" s="156"/>
      <c r="CSX108" s="156"/>
      <c r="CSY108" s="156"/>
      <c r="CSZ108" s="156"/>
      <c r="CTA108" s="156"/>
      <c r="CTB108" s="156"/>
      <c r="CTC108" s="156"/>
      <c r="CTD108" s="156"/>
      <c r="CTE108" s="156"/>
      <c r="CTF108" s="156"/>
      <c r="CTG108" s="156"/>
      <c r="CTH108" s="156"/>
      <c r="CTI108" s="156"/>
      <c r="CTJ108" s="156"/>
      <c r="CTK108" s="156"/>
      <c r="CTL108" s="156"/>
      <c r="CTM108" s="156"/>
      <c r="CTN108" s="156"/>
      <c r="CTO108" s="156"/>
      <c r="CTP108" s="156"/>
      <c r="CTQ108" s="156"/>
      <c r="CTR108" s="156"/>
      <c r="CTS108" s="156"/>
      <c r="CTT108" s="156"/>
      <c r="CTU108" s="156"/>
      <c r="CTV108" s="156"/>
      <c r="CTW108" s="156"/>
      <c r="CTX108" s="156"/>
      <c r="CTY108" s="156"/>
      <c r="CTZ108" s="156"/>
      <c r="CUA108" s="156"/>
      <c r="CUB108" s="156"/>
      <c r="CUC108" s="156"/>
      <c r="CUD108" s="156"/>
      <c r="CUE108" s="156"/>
      <c r="CUF108" s="156"/>
      <c r="CUG108" s="156"/>
      <c r="CUH108" s="156"/>
      <c r="CUI108" s="156"/>
      <c r="CUJ108" s="156"/>
      <c r="CUK108" s="156"/>
      <c r="CUL108" s="156"/>
      <c r="CUM108" s="156"/>
      <c r="CUN108" s="156"/>
      <c r="CUO108" s="156"/>
      <c r="CUP108" s="156"/>
      <c r="CUQ108" s="156"/>
      <c r="CUR108" s="156"/>
      <c r="CUS108" s="156"/>
      <c r="CUT108" s="156"/>
      <c r="CUU108" s="156"/>
      <c r="CUV108" s="156"/>
      <c r="CUW108" s="156"/>
      <c r="CUX108" s="156"/>
      <c r="CUY108" s="156"/>
      <c r="CUZ108" s="156"/>
      <c r="CVA108" s="156"/>
      <c r="CVB108" s="156"/>
      <c r="CVC108" s="156"/>
      <c r="CVD108" s="156"/>
      <c r="CVE108" s="156"/>
      <c r="CVF108" s="156"/>
      <c r="CVG108" s="156"/>
      <c r="CVH108" s="156"/>
      <c r="CVI108" s="156"/>
      <c r="CVJ108" s="156"/>
      <c r="CVK108" s="156"/>
      <c r="CVL108" s="156"/>
      <c r="CVM108" s="156"/>
      <c r="CVN108" s="156"/>
      <c r="CVO108" s="156"/>
      <c r="CVP108" s="156"/>
      <c r="CVQ108" s="156"/>
      <c r="CVR108" s="156"/>
      <c r="CVS108" s="156"/>
      <c r="CVT108" s="156"/>
      <c r="CVU108" s="156"/>
      <c r="CVV108" s="156"/>
      <c r="CVW108" s="156"/>
      <c r="CVX108" s="156"/>
      <c r="CVY108" s="156"/>
      <c r="CVZ108" s="156"/>
      <c r="CWA108" s="156"/>
      <c r="CWB108" s="156"/>
      <c r="CWC108" s="156"/>
      <c r="CWD108" s="156"/>
      <c r="CWE108" s="156"/>
      <c r="CWF108" s="156"/>
      <c r="CWG108" s="156"/>
      <c r="CWH108" s="156"/>
      <c r="CWI108" s="156"/>
      <c r="CWJ108" s="156"/>
      <c r="CWK108" s="156"/>
      <c r="CWL108" s="156"/>
      <c r="CWM108" s="156"/>
      <c r="CWN108" s="156"/>
      <c r="CWO108" s="156"/>
      <c r="CWP108" s="156"/>
      <c r="CWQ108" s="156"/>
      <c r="CWR108" s="156"/>
      <c r="CWS108" s="156"/>
      <c r="CWT108" s="156"/>
      <c r="CWU108" s="156"/>
      <c r="CWV108" s="156"/>
      <c r="CWW108" s="156"/>
      <c r="CWX108" s="156"/>
      <c r="CWY108" s="156"/>
      <c r="CWZ108" s="156"/>
      <c r="CXA108" s="156"/>
      <c r="CXB108" s="156"/>
      <c r="CXC108" s="156"/>
      <c r="CXD108" s="156"/>
      <c r="CXE108" s="156"/>
      <c r="CXF108" s="156"/>
      <c r="CXG108" s="156"/>
      <c r="CXH108" s="156"/>
      <c r="CXI108" s="156"/>
      <c r="CXJ108" s="156"/>
      <c r="CXK108" s="156"/>
      <c r="CXL108" s="156"/>
      <c r="CXM108" s="156"/>
      <c r="CXN108" s="156"/>
      <c r="CXO108" s="156"/>
      <c r="CXP108" s="156"/>
      <c r="CXQ108" s="156"/>
      <c r="CXR108" s="156"/>
      <c r="CXS108" s="156"/>
      <c r="CXT108" s="156"/>
      <c r="CXU108" s="156"/>
      <c r="CXV108" s="156"/>
      <c r="CXW108" s="156"/>
      <c r="CXX108" s="156"/>
      <c r="CXY108" s="156"/>
      <c r="CXZ108" s="156"/>
      <c r="CYA108" s="156"/>
      <c r="CYB108" s="156"/>
      <c r="CYC108" s="156"/>
      <c r="CYD108" s="156"/>
      <c r="CYE108" s="156"/>
      <c r="CYF108" s="156"/>
      <c r="CYG108" s="156"/>
      <c r="CYH108" s="156"/>
      <c r="CYI108" s="156"/>
      <c r="CYJ108" s="156"/>
      <c r="CYK108" s="156"/>
      <c r="CYL108" s="156"/>
      <c r="CYM108" s="156"/>
      <c r="CYN108" s="156"/>
      <c r="CYO108" s="156"/>
      <c r="CYP108" s="156"/>
      <c r="CYQ108" s="156"/>
      <c r="CYR108" s="156"/>
      <c r="CYS108" s="156"/>
      <c r="CYT108" s="156"/>
      <c r="CYU108" s="156"/>
      <c r="CYV108" s="156"/>
      <c r="CYW108" s="156"/>
      <c r="CYX108" s="156"/>
      <c r="CYY108" s="156"/>
      <c r="CYZ108" s="156"/>
      <c r="CZA108" s="156"/>
      <c r="CZB108" s="156"/>
      <c r="CZC108" s="156"/>
      <c r="CZD108" s="156"/>
      <c r="CZE108" s="156"/>
      <c r="CZF108" s="156"/>
      <c r="CZG108" s="156"/>
      <c r="CZH108" s="156"/>
      <c r="CZI108" s="156"/>
      <c r="CZJ108" s="156"/>
      <c r="CZK108" s="156"/>
      <c r="CZL108" s="156"/>
      <c r="CZM108" s="156"/>
      <c r="CZN108" s="156"/>
      <c r="CZO108" s="156"/>
      <c r="CZP108" s="156"/>
      <c r="CZQ108" s="156"/>
      <c r="CZR108" s="156"/>
      <c r="CZS108" s="156"/>
      <c r="CZT108" s="156"/>
      <c r="CZU108" s="156"/>
      <c r="CZV108" s="156"/>
      <c r="CZW108" s="156"/>
      <c r="CZX108" s="156"/>
      <c r="CZY108" s="156"/>
      <c r="CZZ108" s="156"/>
      <c r="DAA108" s="156"/>
      <c r="DAB108" s="156"/>
      <c r="DAC108" s="156"/>
      <c r="DAD108" s="156"/>
      <c r="DAE108" s="156"/>
      <c r="DAF108" s="156"/>
      <c r="DAG108" s="156"/>
      <c r="DAH108" s="156"/>
      <c r="DAI108" s="156"/>
      <c r="DAJ108" s="156"/>
      <c r="DAK108" s="156"/>
      <c r="DAL108" s="156"/>
      <c r="DAM108" s="156"/>
      <c r="DAN108" s="156"/>
      <c r="DAO108" s="156"/>
      <c r="DAP108" s="156"/>
      <c r="DAQ108" s="156"/>
      <c r="DAR108" s="156"/>
      <c r="DAS108" s="156"/>
      <c r="DAT108" s="156"/>
      <c r="DAU108" s="156"/>
      <c r="DAV108" s="156"/>
      <c r="DAW108" s="156"/>
      <c r="DAX108" s="156"/>
      <c r="DAY108" s="156"/>
      <c r="DAZ108" s="156"/>
      <c r="DBA108" s="156"/>
      <c r="DBB108" s="156"/>
      <c r="DBC108" s="156"/>
      <c r="DBD108" s="156"/>
      <c r="DBE108" s="156"/>
      <c r="DBF108" s="156"/>
      <c r="DBG108" s="156"/>
      <c r="DBH108" s="156"/>
      <c r="DBI108" s="156"/>
      <c r="DBJ108" s="156"/>
      <c r="DBK108" s="156"/>
      <c r="DBL108" s="156"/>
      <c r="DBM108" s="156"/>
      <c r="DBN108" s="156"/>
      <c r="DBO108" s="156"/>
      <c r="DBP108" s="156"/>
      <c r="DBQ108" s="156"/>
      <c r="DBR108" s="156"/>
      <c r="DBS108" s="156"/>
      <c r="DBT108" s="156"/>
      <c r="DBU108" s="156"/>
      <c r="DBV108" s="156"/>
      <c r="DBW108" s="156"/>
      <c r="DBX108" s="156"/>
      <c r="DBY108" s="156"/>
      <c r="DBZ108" s="156"/>
      <c r="DCA108" s="156"/>
      <c r="DCB108" s="156"/>
      <c r="DCC108" s="156"/>
      <c r="DCD108" s="156"/>
      <c r="DCE108" s="156"/>
      <c r="DCF108" s="156"/>
      <c r="DCG108" s="156"/>
      <c r="DCH108" s="156"/>
      <c r="DCI108" s="156"/>
      <c r="DCJ108" s="156"/>
      <c r="DCK108" s="156"/>
      <c r="DCL108" s="156"/>
      <c r="DCM108" s="156"/>
      <c r="DCN108" s="156"/>
      <c r="DCO108" s="156"/>
      <c r="DCP108" s="156"/>
      <c r="DCQ108" s="156"/>
      <c r="DCR108" s="156"/>
      <c r="DCS108" s="156"/>
      <c r="DCT108" s="156"/>
      <c r="DCU108" s="156"/>
      <c r="DCV108" s="156"/>
      <c r="DCW108" s="156"/>
      <c r="DCX108" s="156"/>
      <c r="DCY108" s="156"/>
      <c r="DCZ108" s="156"/>
      <c r="DDA108" s="156"/>
      <c r="DDB108" s="156"/>
      <c r="DDC108" s="156"/>
      <c r="DDD108" s="156"/>
      <c r="DDE108" s="156"/>
      <c r="DDF108" s="156"/>
      <c r="DDG108" s="156"/>
      <c r="DDH108" s="156"/>
      <c r="DDI108" s="156"/>
      <c r="DDJ108" s="156"/>
      <c r="DDK108" s="156"/>
      <c r="DDL108" s="156"/>
      <c r="DDM108" s="156"/>
      <c r="DDN108" s="156"/>
      <c r="DDO108" s="156"/>
      <c r="DDP108" s="156"/>
      <c r="DDQ108" s="156"/>
      <c r="DDR108" s="156"/>
      <c r="DDS108" s="156"/>
      <c r="DDT108" s="156"/>
      <c r="DDU108" s="156"/>
      <c r="DDV108" s="156"/>
      <c r="DDW108" s="156"/>
      <c r="DDX108" s="156"/>
      <c r="DDY108" s="156"/>
      <c r="DDZ108" s="156"/>
      <c r="DEA108" s="156"/>
      <c r="DEB108" s="156"/>
      <c r="DEC108" s="156"/>
      <c r="DED108" s="156"/>
      <c r="DEE108" s="156"/>
      <c r="DEF108" s="156"/>
      <c r="DEG108" s="156"/>
      <c r="DEH108" s="156"/>
      <c r="DEI108" s="156"/>
      <c r="DEJ108" s="156"/>
      <c r="DEK108" s="156"/>
      <c r="DEL108" s="156"/>
      <c r="DEM108" s="156"/>
      <c r="DEN108" s="156"/>
      <c r="DEO108" s="156"/>
      <c r="DEP108" s="156"/>
      <c r="DEQ108" s="156"/>
      <c r="DER108" s="156"/>
      <c r="DES108" s="156"/>
      <c r="DET108" s="156"/>
      <c r="DEU108" s="156"/>
      <c r="DEV108" s="156"/>
      <c r="DEW108" s="156"/>
      <c r="DEX108" s="156"/>
      <c r="DEY108" s="156"/>
      <c r="DEZ108" s="156"/>
      <c r="DFA108" s="156"/>
      <c r="DFB108" s="156"/>
      <c r="DFC108" s="156"/>
      <c r="DFD108" s="156"/>
      <c r="DFE108" s="156"/>
      <c r="DFF108" s="156"/>
      <c r="DFG108" s="156"/>
      <c r="DFH108" s="156"/>
      <c r="DFI108" s="156"/>
      <c r="DFJ108" s="156"/>
      <c r="DFK108" s="156"/>
      <c r="DFL108" s="156"/>
      <c r="DFM108" s="156"/>
      <c r="DFN108" s="156"/>
      <c r="DFO108" s="156"/>
      <c r="DFP108" s="156"/>
      <c r="DFQ108" s="156"/>
      <c r="DFR108" s="156"/>
      <c r="DFS108" s="156"/>
      <c r="DFT108" s="156"/>
      <c r="DFU108" s="156"/>
      <c r="DFV108" s="156"/>
      <c r="DFW108" s="156"/>
      <c r="DFX108" s="156"/>
      <c r="DFY108" s="156"/>
      <c r="DFZ108" s="156"/>
      <c r="DGA108" s="156"/>
      <c r="DGB108" s="156"/>
      <c r="DGC108" s="156"/>
      <c r="DGD108" s="156"/>
      <c r="DGE108" s="156"/>
      <c r="DGF108" s="156"/>
      <c r="DGG108" s="156"/>
      <c r="DGH108" s="156"/>
      <c r="DGI108" s="156"/>
      <c r="DGJ108" s="156"/>
      <c r="DGK108" s="156"/>
      <c r="DGL108" s="156"/>
      <c r="DGM108" s="156"/>
      <c r="DGN108" s="156"/>
      <c r="DGO108" s="156"/>
      <c r="DGP108" s="156"/>
      <c r="DGQ108" s="156"/>
      <c r="DGR108" s="156"/>
      <c r="DGS108" s="156"/>
      <c r="DGT108" s="156"/>
      <c r="DGU108" s="156"/>
      <c r="DGV108" s="156"/>
      <c r="DGW108" s="156"/>
      <c r="DGX108" s="156"/>
      <c r="DGY108" s="156"/>
      <c r="DGZ108" s="156"/>
      <c r="DHA108" s="156"/>
      <c r="DHB108" s="156"/>
      <c r="DHC108" s="156"/>
      <c r="DHD108" s="156"/>
      <c r="DHE108" s="156"/>
      <c r="DHF108" s="156"/>
      <c r="DHG108" s="156"/>
      <c r="DHH108" s="156"/>
      <c r="DHI108" s="156"/>
      <c r="DHJ108" s="156"/>
      <c r="DHK108" s="156"/>
      <c r="DHL108" s="156"/>
      <c r="DHM108" s="156"/>
      <c r="DHN108" s="156"/>
      <c r="DHO108" s="156"/>
      <c r="DHP108" s="156"/>
      <c r="DHQ108" s="156"/>
      <c r="DHR108" s="156"/>
      <c r="DHS108" s="156"/>
      <c r="DHT108" s="156"/>
      <c r="DHU108" s="156"/>
      <c r="DHV108" s="156"/>
      <c r="DHW108" s="156"/>
      <c r="DHX108" s="156"/>
      <c r="DHY108" s="156"/>
      <c r="DHZ108" s="156"/>
      <c r="DIA108" s="156"/>
      <c r="DIB108" s="156"/>
      <c r="DIC108" s="156"/>
      <c r="DID108" s="156"/>
      <c r="DIE108" s="156"/>
      <c r="DIF108" s="156"/>
      <c r="DIG108" s="156"/>
      <c r="DIH108" s="156"/>
      <c r="DII108" s="156"/>
      <c r="DIJ108" s="156"/>
      <c r="DIK108" s="156"/>
      <c r="DIL108" s="156"/>
      <c r="DIM108" s="156"/>
      <c r="DIN108" s="156"/>
      <c r="DIO108" s="156"/>
      <c r="DIP108" s="156"/>
      <c r="DIQ108" s="156"/>
      <c r="DIR108" s="156"/>
      <c r="DIS108" s="156"/>
      <c r="DIT108" s="156"/>
      <c r="DIU108" s="156"/>
      <c r="DIV108" s="156"/>
      <c r="DIW108" s="156"/>
      <c r="DIX108" s="156"/>
      <c r="DIY108" s="156"/>
      <c r="DIZ108" s="156"/>
      <c r="DJA108" s="156"/>
      <c r="DJB108" s="156"/>
      <c r="DJC108" s="156"/>
      <c r="DJD108" s="156"/>
      <c r="DJE108" s="156"/>
      <c r="DJF108" s="156"/>
      <c r="DJG108" s="156"/>
      <c r="DJH108" s="156"/>
      <c r="DJI108" s="156"/>
      <c r="DJJ108" s="156"/>
      <c r="DJK108" s="156"/>
      <c r="DJL108" s="156"/>
      <c r="DJM108" s="156"/>
      <c r="DJN108" s="156"/>
      <c r="DJO108" s="156"/>
      <c r="DJP108" s="156"/>
      <c r="DJQ108" s="156"/>
      <c r="DJR108" s="156"/>
      <c r="DJS108" s="156"/>
      <c r="DJT108" s="156"/>
      <c r="DJU108" s="156"/>
      <c r="DJV108" s="156"/>
      <c r="DJW108" s="156"/>
      <c r="DJX108" s="156"/>
      <c r="DJY108" s="156"/>
      <c r="DJZ108" s="156"/>
      <c r="DKA108" s="156"/>
      <c r="DKB108" s="156"/>
      <c r="DKC108" s="156"/>
      <c r="DKD108" s="156"/>
      <c r="DKE108" s="156"/>
      <c r="DKF108" s="156"/>
      <c r="DKG108" s="156"/>
      <c r="DKH108" s="156"/>
      <c r="DKI108" s="156"/>
      <c r="DKJ108" s="156"/>
      <c r="DKK108" s="156"/>
      <c r="DKL108" s="156"/>
      <c r="DKM108" s="156"/>
      <c r="DKN108" s="156"/>
      <c r="DKO108" s="156"/>
      <c r="DKP108" s="156"/>
      <c r="DKQ108" s="156"/>
      <c r="DKR108" s="156"/>
      <c r="DKS108" s="156"/>
      <c r="DKT108" s="156"/>
      <c r="DKU108" s="156"/>
      <c r="DKV108" s="156"/>
      <c r="DKW108" s="156"/>
      <c r="DKX108" s="156"/>
      <c r="DKY108" s="156"/>
      <c r="DKZ108" s="156"/>
      <c r="DLA108" s="156"/>
      <c r="DLB108" s="156"/>
      <c r="DLC108" s="156"/>
      <c r="DLD108" s="156"/>
      <c r="DLE108" s="156"/>
      <c r="DLF108" s="156"/>
      <c r="DLG108" s="156"/>
      <c r="DLH108" s="156"/>
      <c r="DLI108" s="156"/>
      <c r="DLJ108" s="156"/>
      <c r="DLK108" s="156"/>
      <c r="DLL108" s="156"/>
      <c r="DLM108" s="156"/>
      <c r="DLN108" s="156"/>
      <c r="DLO108" s="156"/>
      <c r="DLP108" s="156"/>
      <c r="DLQ108" s="156"/>
      <c r="DLR108" s="156"/>
      <c r="DLS108" s="156"/>
      <c r="DLT108" s="156"/>
      <c r="DLU108" s="156"/>
      <c r="DLV108" s="156"/>
      <c r="DLW108" s="156"/>
      <c r="DLX108" s="156"/>
      <c r="DLY108" s="156"/>
      <c r="DLZ108" s="156"/>
      <c r="DMA108" s="156"/>
      <c r="DMB108" s="156"/>
      <c r="DMC108" s="156"/>
      <c r="DMD108" s="156"/>
      <c r="DME108" s="156"/>
      <c r="DMF108" s="156"/>
      <c r="DMG108" s="156"/>
      <c r="DMH108" s="156"/>
      <c r="DMI108" s="156"/>
      <c r="DMJ108" s="156"/>
      <c r="DMK108" s="156"/>
      <c r="DML108" s="156"/>
      <c r="DMM108" s="156"/>
      <c r="DMN108" s="156"/>
      <c r="DMO108" s="156"/>
      <c r="DMP108" s="156"/>
      <c r="DMQ108" s="156"/>
      <c r="DMR108" s="156"/>
      <c r="DMS108" s="156"/>
      <c r="DMT108" s="156"/>
      <c r="DMU108" s="156"/>
      <c r="DMV108" s="156"/>
      <c r="DMW108" s="156"/>
      <c r="DMX108" s="156"/>
      <c r="DMY108" s="156"/>
      <c r="DMZ108" s="156"/>
      <c r="DNA108" s="156"/>
      <c r="DNB108" s="156"/>
      <c r="DNC108" s="156"/>
      <c r="DND108" s="156"/>
      <c r="DNE108" s="156"/>
      <c r="DNF108" s="156"/>
      <c r="DNG108" s="156"/>
      <c r="DNH108" s="156"/>
      <c r="DNI108" s="156"/>
      <c r="DNJ108" s="156"/>
      <c r="DNK108" s="156"/>
      <c r="DNL108" s="156"/>
      <c r="DNM108" s="156"/>
      <c r="DNN108" s="156"/>
      <c r="DNO108" s="156"/>
      <c r="DNP108" s="156"/>
      <c r="DNQ108" s="156"/>
      <c r="DNR108" s="156"/>
      <c r="DNS108" s="156"/>
      <c r="DNT108" s="156"/>
      <c r="DNU108" s="156"/>
      <c r="DNV108" s="156"/>
      <c r="DNW108" s="156"/>
      <c r="DNX108" s="156"/>
      <c r="DNY108" s="156"/>
      <c r="DNZ108" s="156"/>
      <c r="DOA108" s="156"/>
      <c r="DOB108" s="156"/>
      <c r="DOC108" s="156"/>
      <c r="DOD108" s="156"/>
      <c r="DOE108" s="156"/>
      <c r="DOF108" s="156"/>
      <c r="DOG108" s="156"/>
      <c r="DOH108" s="156"/>
      <c r="DOI108" s="156"/>
      <c r="DOJ108" s="156"/>
      <c r="DOK108" s="156"/>
      <c r="DOL108" s="156"/>
      <c r="DOM108" s="156"/>
      <c r="DON108" s="156"/>
      <c r="DOO108" s="156"/>
      <c r="DOP108" s="156"/>
      <c r="DOQ108" s="156"/>
      <c r="DOR108" s="156"/>
      <c r="DOS108" s="156"/>
      <c r="DOT108" s="156"/>
      <c r="DOU108" s="156"/>
      <c r="DOV108" s="156"/>
      <c r="DOW108" s="156"/>
      <c r="DOX108" s="156"/>
      <c r="DOY108" s="156"/>
      <c r="DOZ108" s="156"/>
      <c r="DPA108" s="156"/>
      <c r="DPB108" s="156"/>
      <c r="DPC108" s="156"/>
      <c r="DPD108" s="156"/>
      <c r="DPE108" s="156"/>
      <c r="DPF108" s="156"/>
      <c r="DPG108" s="156"/>
      <c r="DPH108" s="156"/>
      <c r="DPI108" s="156"/>
      <c r="DPJ108" s="156"/>
      <c r="DPK108" s="156"/>
      <c r="DPL108" s="156"/>
      <c r="DPM108" s="156"/>
      <c r="DPN108" s="156"/>
      <c r="DPO108" s="156"/>
      <c r="DPP108" s="156"/>
      <c r="DPQ108" s="156"/>
      <c r="DPR108" s="156"/>
      <c r="DPS108" s="156"/>
      <c r="DPT108" s="156"/>
      <c r="DPU108" s="156"/>
      <c r="DPV108" s="156"/>
      <c r="DPW108" s="156"/>
      <c r="DPX108" s="156"/>
      <c r="DPY108" s="156"/>
      <c r="DPZ108" s="156"/>
      <c r="DQA108" s="156"/>
      <c r="DQB108" s="156"/>
      <c r="DQC108" s="156"/>
      <c r="DQD108" s="156"/>
      <c r="DQE108" s="156"/>
      <c r="DQF108" s="156"/>
      <c r="DQG108" s="156"/>
      <c r="DQH108" s="156"/>
      <c r="DQI108" s="156"/>
      <c r="DQJ108" s="156"/>
      <c r="DQK108" s="156"/>
      <c r="DQL108" s="156"/>
      <c r="DQM108" s="156"/>
      <c r="DQN108" s="156"/>
      <c r="DQO108" s="156"/>
      <c r="DQP108" s="156"/>
      <c r="DQQ108" s="156"/>
      <c r="DQR108" s="156"/>
      <c r="DQS108" s="156"/>
      <c r="DQT108" s="156"/>
      <c r="DQU108" s="156"/>
      <c r="DQV108" s="156"/>
      <c r="DQW108" s="156"/>
      <c r="DQX108" s="156"/>
      <c r="DQY108" s="156"/>
      <c r="DQZ108" s="156"/>
      <c r="DRA108" s="156"/>
      <c r="DRB108" s="156"/>
      <c r="DRC108" s="156"/>
      <c r="DRD108" s="156"/>
      <c r="DRE108" s="156"/>
      <c r="DRF108" s="156"/>
      <c r="DRG108" s="156"/>
      <c r="DRH108" s="156"/>
      <c r="DRI108" s="156"/>
      <c r="DRJ108" s="156"/>
      <c r="DRK108" s="156"/>
      <c r="DRL108" s="156"/>
      <c r="DRM108" s="156"/>
      <c r="DRN108" s="156"/>
      <c r="DRO108" s="156"/>
      <c r="DRP108" s="156"/>
      <c r="DRQ108" s="156"/>
      <c r="DRR108" s="156"/>
      <c r="DRS108" s="156"/>
      <c r="DRT108" s="156"/>
      <c r="DRU108" s="156"/>
      <c r="DRV108" s="156"/>
      <c r="DRW108" s="156"/>
      <c r="DRX108" s="156"/>
      <c r="DRY108" s="156"/>
      <c r="DRZ108" s="156"/>
      <c r="DSA108" s="156"/>
      <c r="DSB108" s="156"/>
      <c r="DSC108" s="156"/>
      <c r="DSD108" s="156"/>
      <c r="DSE108" s="156"/>
      <c r="DSF108" s="156"/>
      <c r="DSG108" s="156"/>
      <c r="DSH108" s="156"/>
      <c r="DSI108" s="156"/>
      <c r="DSJ108" s="156"/>
      <c r="DSK108" s="156"/>
      <c r="DSL108" s="156"/>
      <c r="DSM108" s="156"/>
      <c r="DSN108" s="156"/>
      <c r="DSO108" s="156"/>
      <c r="DSP108" s="156"/>
      <c r="DSQ108" s="156"/>
      <c r="DSR108" s="156"/>
      <c r="DSS108" s="156"/>
      <c r="DST108" s="156"/>
      <c r="DSU108" s="156"/>
      <c r="DSV108" s="156"/>
      <c r="DSW108" s="156"/>
      <c r="DSX108" s="156"/>
      <c r="DSY108" s="156"/>
      <c r="DSZ108" s="156"/>
      <c r="DTA108" s="156"/>
      <c r="DTB108" s="156"/>
      <c r="DTC108" s="156"/>
      <c r="DTD108" s="156"/>
      <c r="DTE108" s="156"/>
      <c r="DTF108" s="156"/>
      <c r="DTG108" s="156"/>
      <c r="DTH108" s="156"/>
      <c r="DTI108" s="156"/>
      <c r="DTJ108" s="156"/>
      <c r="DTK108" s="156"/>
      <c r="DTL108" s="156"/>
      <c r="DTM108" s="156"/>
      <c r="DTN108" s="156"/>
      <c r="DTO108" s="156"/>
      <c r="DTP108" s="156"/>
      <c r="DTQ108" s="156"/>
      <c r="DTR108" s="156"/>
      <c r="DTS108" s="156"/>
      <c r="DTT108" s="156"/>
      <c r="DTU108" s="156"/>
      <c r="DTV108" s="156"/>
      <c r="DTW108" s="156"/>
      <c r="DTX108" s="156"/>
      <c r="DTY108" s="156"/>
      <c r="DTZ108" s="156"/>
      <c r="DUA108" s="156"/>
      <c r="DUB108" s="156"/>
      <c r="DUC108" s="156"/>
      <c r="DUD108" s="156"/>
      <c r="DUE108" s="156"/>
      <c r="DUF108" s="156"/>
      <c r="DUG108" s="156"/>
      <c r="DUH108" s="156"/>
      <c r="DUI108" s="156"/>
      <c r="DUJ108" s="156"/>
      <c r="DUK108" s="156"/>
      <c r="DUL108" s="156"/>
      <c r="DUM108" s="156"/>
      <c r="DUN108" s="156"/>
      <c r="DUO108" s="156"/>
      <c r="DUP108" s="156"/>
      <c r="DUQ108" s="156"/>
      <c r="DUR108" s="156"/>
      <c r="DUS108" s="156"/>
      <c r="DUT108" s="156"/>
      <c r="DUU108" s="156"/>
      <c r="DUV108" s="156"/>
      <c r="DUW108" s="156"/>
      <c r="DUX108" s="156"/>
      <c r="DUY108" s="156"/>
      <c r="DUZ108" s="156"/>
      <c r="DVA108" s="156"/>
      <c r="DVB108" s="156"/>
      <c r="DVC108" s="156"/>
      <c r="DVD108" s="156"/>
      <c r="DVE108" s="156"/>
      <c r="DVF108" s="156"/>
      <c r="DVG108" s="156"/>
      <c r="DVH108" s="156"/>
      <c r="DVI108" s="156"/>
      <c r="DVJ108" s="156"/>
      <c r="DVK108" s="156"/>
      <c r="DVL108" s="156"/>
      <c r="DVM108" s="156"/>
      <c r="DVN108" s="156"/>
      <c r="DVO108" s="156"/>
      <c r="DVP108" s="156"/>
      <c r="DVQ108" s="156"/>
      <c r="DVR108" s="156"/>
      <c r="DVS108" s="156"/>
      <c r="DVT108" s="156"/>
      <c r="DVU108" s="156"/>
      <c r="DVV108" s="156"/>
      <c r="DVW108" s="156"/>
      <c r="DVX108" s="156"/>
      <c r="DVY108" s="156"/>
      <c r="DVZ108" s="156"/>
      <c r="DWA108" s="156"/>
      <c r="DWB108" s="156"/>
      <c r="DWC108" s="156"/>
      <c r="DWD108" s="156"/>
      <c r="DWE108" s="156"/>
      <c r="DWF108" s="156"/>
      <c r="DWG108" s="156"/>
      <c r="DWH108" s="156"/>
      <c r="DWI108" s="156"/>
      <c r="DWJ108" s="156"/>
      <c r="DWK108" s="156"/>
      <c r="DWL108" s="156"/>
      <c r="DWM108" s="156"/>
      <c r="DWN108" s="156"/>
      <c r="DWO108" s="156"/>
      <c r="DWP108" s="156"/>
      <c r="DWQ108" s="156"/>
      <c r="DWR108" s="156"/>
      <c r="DWS108" s="156"/>
      <c r="DWT108" s="156"/>
      <c r="DWU108" s="156"/>
      <c r="DWV108" s="156"/>
      <c r="DWW108" s="156"/>
      <c r="DWX108" s="156"/>
      <c r="DWY108" s="156"/>
      <c r="DWZ108" s="156"/>
      <c r="DXA108" s="156"/>
      <c r="DXB108" s="156"/>
      <c r="DXC108" s="156"/>
      <c r="DXD108" s="156"/>
      <c r="DXE108" s="156"/>
      <c r="DXF108" s="156"/>
      <c r="DXG108" s="156"/>
      <c r="DXH108" s="156"/>
      <c r="DXI108" s="156"/>
      <c r="DXJ108" s="156"/>
      <c r="DXK108" s="156"/>
      <c r="DXL108" s="156"/>
      <c r="DXM108" s="156"/>
      <c r="DXN108" s="156"/>
      <c r="DXO108" s="156"/>
      <c r="DXP108" s="156"/>
      <c r="DXQ108" s="156"/>
      <c r="DXR108" s="156"/>
      <c r="DXS108" s="156"/>
      <c r="DXT108" s="156"/>
      <c r="DXU108" s="156"/>
      <c r="DXV108" s="156"/>
      <c r="DXW108" s="156"/>
      <c r="DXX108" s="156"/>
      <c r="DXY108" s="156"/>
      <c r="DXZ108" s="156"/>
      <c r="DYA108" s="156"/>
      <c r="DYB108" s="156"/>
      <c r="DYC108" s="156"/>
      <c r="DYD108" s="156"/>
      <c r="DYE108" s="156"/>
      <c r="DYF108" s="156"/>
      <c r="DYG108" s="156"/>
      <c r="DYH108" s="156"/>
      <c r="DYI108" s="156"/>
      <c r="DYJ108" s="156"/>
      <c r="DYK108" s="156"/>
      <c r="DYL108" s="156"/>
      <c r="DYM108" s="156"/>
      <c r="DYN108" s="156"/>
      <c r="DYO108" s="156"/>
      <c r="DYP108" s="156"/>
      <c r="DYQ108" s="156"/>
      <c r="DYR108" s="156"/>
      <c r="DYS108" s="156"/>
      <c r="DYT108" s="156"/>
      <c r="DYU108" s="156"/>
      <c r="DYV108" s="156"/>
      <c r="DYW108" s="156"/>
      <c r="DYX108" s="156"/>
      <c r="DYY108" s="156"/>
      <c r="DYZ108" s="156"/>
      <c r="DZA108" s="156"/>
      <c r="DZB108" s="156"/>
      <c r="DZC108" s="156"/>
      <c r="DZD108" s="156"/>
      <c r="DZE108" s="156"/>
      <c r="DZF108" s="156"/>
      <c r="DZG108" s="156"/>
      <c r="DZH108" s="156"/>
      <c r="DZI108" s="156"/>
      <c r="DZJ108" s="156"/>
      <c r="DZK108" s="156"/>
      <c r="DZL108" s="156"/>
      <c r="DZM108" s="156"/>
      <c r="DZN108" s="156"/>
      <c r="DZO108" s="156"/>
      <c r="DZP108" s="156"/>
      <c r="DZQ108" s="156"/>
      <c r="DZR108" s="156"/>
      <c r="DZS108" s="156"/>
      <c r="DZT108" s="156"/>
      <c r="DZU108" s="156"/>
      <c r="DZV108" s="156"/>
      <c r="DZW108" s="156"/>
      <c r="DZX108" s="156"/>
      <c r="DZY108" s="156"/>
      <c r="DZZ108" s="156"/>
      <c r="EAA108" s="156"/>
      <c r="EAB108" s="156"/>
      <c r="EAC108" s="156"/>
      <c r="EAD108" s="156"/>
      <c r="EAE108" s="156"/>
      <c r="EAF108" s="156"/>
      <c r="EAG108" s="156"/>
      <c r="EAH108" s="156"/>
      <c r="EAI108" s="156"/>
      <c r="EAJ108" s="156"/>
      <c r="EAK108" s="156"/>
      <c r="EAL108" s="156"/>
      <c r="EAM108" s="156"/>
      <c r="EAN108" s="156"/>
      <c r="EAO108" s="156"/>
      <c r="EAP108" s="156"/>
      <c r="EAQ108" s="156"/>
      <c r="EAR108" s="156"/>
      <c r="EAS108" s="156"/>
      <c r="EAT108" s="156"/>
      <c r="EAU108" s="156"/>
      <c r="EAV108" s="156"/>
      <c r="EAW108" s="156"/>
      <c r="EAX108" s="156"/>
      <c r="EAY108" s="156"/>
      <c r="EAZ108" s="156"/>
      <c r="EBA108" s="156"/>
      <c r="EBB108" s="156"/>
      <c r="EBC108" s="156"/>
      <c r="EBD108" s="156"/>
      <c r="EBE108" s="156"/>
      <c r="EBF108" s="156"/>
      <c r="EBG108" s="156"/>
      <c r="EBH108" s="156"/>
      <c r="EBI108" s="156"/>
      <c r="EBJ108" s="156"/>
      <c r="EBK108" s="156"/>
      <c r="EBL108" s="156"/>
      <c r="EBM108" s="156"/>
      <c r="EBN108" s="156"/>
      <c r="EBO108" s="156"/>
      <c r="EBP108" s="156"/>
      <c r="EBQ108" s="156"/>
      <c r="EBR108" s="156"/>
      <c r="EBS108" s="156"/>
      <c r="EBT108" s="156"/>
      <c r="EBU108" s="156"/>
      <c r="EBV108" s="156"/>
      <c r="EBW108" s="156"/>
      <c r="EBX108" s="156"/>
      <c r="EBY108" s="156"/>
      <c r="EBZ108" s="156"/>
      <c r="ECA108" s="156"/>
      <c r="ECB108" s="156"/>
      <c r="ECC108" s="156"/>
      <c r="ECD108" s="156"/>
      <c r="ECE108" s="156"/>
      <c r="ECF108" s="156"/>
      <c r="ECG108" s="156"/>
      <c r="ECH108" s="156"/>
      <c r="ECI108" s="156"/>
      <c r="ECJ108" s="156"/>
      <c r="ECK108" s="156"/>
      <c r="ECL108" s="156"/>
      <c r="ECM108" s="156"/>
      <c r="ECN108" s="156"/>
      <c r="ECO108" s="156"/>
      <c r="ECP108" s="156"/>
      <c r="ECQ108" s="156"/>
      <c r="ECR108" s="156"/>
      <c r="ECS108" s="156"/>
      <c r="ECT108" s="156"/>
      <c r="ECU108" s="156"/>
      <c r="ECV108" s="156"/>
      <c r="ECW108" s="156"/>
      <c r="ECX108" s="156"/>
      <c r="ECY108" s="156"/>
      <c r="ECZ108" s="156"/>
      <c r="EDA108" s="156"/>
      <c r="EDB108" s="156"/>
      <c r="EDC108" s="156"/>
      <c r="EDD108" s="156"/>
      <c r="EDE108" s="156"/>
      <c r="EDF108" s="156"/>
      <c r="EDG108" s="156"/>
      <c r="EDH108" s="156"/>
      <c r="EDI108" s="156"/>
      <c r="EDJ108" s="156"/>
      <c r="EDK108" s="156"/>
      <c r="EDL108" s="156"/>
      <c r="EDM108" s="156"/>
      <c r="EDN108" s="156"/>
      <c r="EDO108" s="156"/>
      <c r="EDP108" s="156"/>
      <c r="EDQ108" s="156"/>
      <c r="EDR108" s="156"/>
      <c r="EDS108" s="156"/>
      <c r="EDT108" s="156"/>
      <c r="EDU108" s="156"/>
      <c r="EDV108" s="156"/>
      <c r="EDW108" s="156"/>
      <c r="EDX108" s="156"/>
      <c r="EDY108" s="156"/>
      <c r="EDZ108" s="156"/>
      <c r="EEA108" s="156"/>
      <c r="EEB108" s="156"/>
      <c r="EEC108" s="156"/>
      <c r="EED108" s="156"/>
      <c r="EEE108" s="156"/>
      <c r="EEF108" s="156"/>
      <c r="EEG108" s="156"/>
      <c r="EEH108" s="156"/>
      <c r="EEI108" s="156"/>
      <c r="EEJ108" s="156"/>
      <c r="EEK108" s="156"/>
      <c r="EEL108" s="156"/>
      <c r="EEM108" s="156"/>
      <c r="EEN108" s="156"/>
      <c r="EEO108" s="156"/>
      <c r="EEP108" s="156"/>
      <c r="EEQ108" s="156"/>
      <c r="EER108" s="156"/>
      <c r="EES108" s="156"/>
      <c r="EET108" s="156"/>
      <c r="EEU108" s="156"/>
      <c r="EEV108" s="156"/>
      <c r="EEW108" s="156"/>
      <c r="EEX108" s="156"/>
      <c r="EEY108" s="156"/>
      <c r="EEZ108" s="156"/>
      <c r="EFA108" s="156"/>
      <c r="EFB108" s="156"/>
      <c r="EFC108" s="156"/>
      <c r="EFD108" s="156"/>
      <c r="EFE108" s="156"/>
      <c r="EFF108" s="156"/>
      <c r="EFG108" s="156"/>
      <c r="EFH108" s="156"/>
      <c r="EFI108" s="156"/>
      <c r="EFJ108" s="156"/>
      <c r="EFK108" s="156"/>
      <c r="EFL108" s="156"/>
      <c r="EFM108" s="156"/>
      <c r="EFN108" s="156"/>
      <c r="EFO108" s="156"/>
      <c r="EFP108" s="156"/>
      <c r="EFQ108" s="156"/>
      <c r="EFR108" s="156"/>
      <c r="EFS108" s="156"/>
      <c r="EFT108" s="156"/>
      <c r="EFU108" s="156"/>
      <c r="EFV108" s="156"/>
      <c r="EFW108" s="156"/>
      <c r="EFX108" s="156"/>
      <c r="EFY108" s="156"/>
      <c r="EFZ108" s="156"/>
      <c r="EGA108" s="156"/>
      <c r="EGB108" s="156"/>
      <c r="EGC108" s="156"/>
      <c r="EGD108" s="156"/>
      <c r="EGE108" s="156"/>
      <c r="EGF108" s="156"/>
      <c r="EGG108" s="156"/>
      <c r="EGH108" s="156"/>
      <c r="EGI108" s="156"/>
      <c r="EGJ108" s="156"/>
      <c r="EGK108" s="156"/>
      <c r="EGL108" s="156"/>
      <c r="EGM108" s="156"/>
      <c r="EGN108" s="156"/>
      <c r="EGO108" s="156"/>
      <c r="EGP108" s="156"/>
      <c r="EGQ108" s="156"/>
      <c r="EGR108" s="156"/>
      <c r="EGS108" s="156"/>
      <c r="EGT108" s="156"/>
      <c r="EGU108" s="156"/>
      <c r="EGV108" s="156"/>
      <c r="EGW108" s="156"/>
      <c r="EGX108" s="156"/>
      <c r="EGY108" s="156"/>
      <c r="EGZ108" s="156"/>
      <c r="EHA108" s="156"/>
      <c r="EHB108" s="156"/>
      <c r="EHC108" s="156"/>
      <c r="EHD108" s="156"/>
      <c r="EHE108" s="156"/>
      <c r="EHF108" s="156"/>
      <c r="EHG108" s="156"/>
      <c r="EHH108" s="156"/>
      <c r="EHI108" s="156"/>
      <c r="EHJ108" s="156"/>
      <c r="EHK108" s="156"/>
      <c r="EHL108" s="156"/>
      <c r="EHM108" s="156"/>
      <c r="EHN108" s="156"/>
      <c r="EHO108" s="156"/>
      <c r="EHP108" s="156"/>
      <c r="EHQ108" s="156"/>
      <c r="EHR108" s="156"/>
      <c r="EHS108" s="156"/>
      <c r="EHT108" s="156"/>
      <c r="EHU108" s="156"/>
      <c r="EHV108" s="156"/>
      <c r="EHW108" s="156"/>
      <c r="EHX108" s="156"/>
      <c r="EHY108" s="156"/>
      <c r="EHZ108" s="156"/>
      <c r="EIA108" s="156"/>
      <c r="EIB108" s="156"/>
      <c r="EIC108" s="156"/>
      <c r="EID108" s="156"/>
      <c r="EIE108" s="156"/>
      <c r="EIF108" s="156"/>
      <c r="EIG108" s="156"/>
      <c r="EIH108" s="156"/>
      <c r="EII108" s="156"/>
      <c r="EIJ108" s="156"/>
      <c r="EIK108" s="156"/>
      <c r="EIL108" s="156"/>
      <c r="EIM108" s="156"/>
      <c r="EIN108" s="156"/>
      <c r="EIO108" s="156"/>
      <c r="EIP108" s="156"/>
      <c r="EIQ108" s="156"/>
      <c r="EIR108" s="156"/>
      <c r="EIS108" s="156"/>
      <c r="EIT108" s="156"/>
      <c r="EIU108" s="156"/>
      <c r="EIV108" s="156"/>
      <c r="EIW108" s="156"/>
      <c r="EIX108" s="156"/>
      <c r="EIY108" s="156"/>
      <c r="EIZ108" s="156"/>
      <c r="EJA108" s="156"/>
      <c r="EJB108" s="156"/>
      <c r="EJC108" s="156"/>
      <c r="EJD108" s="156"/>
      <c r="EJE108" s="156"/>
      <c r="EJF108" s="156"/>
      <c r="EJG108" s="156"/>
      <c r="EJH108" s="156"/>
      <c r="EJI108" s="156"/>
      <c r="EJJ108" s="156"/>
      <c r="EJK108" s="156"/>
      <c r="EJL108" s="156"/>
      <c r="EJM108" s="156"/>
      <c r="EJN108" s="156"/>
      <c r="EJO108" s="156"/>
      <c r="EJP108" s="156"/>
      <c r="EJQ108" s="156"/>
      <c r="EJR108" s="156"/>
      <c r="EJS108" s="156"/>
      <c r="EJT108" s="156"/>
      <c r="EJU108" s="156"/>
      <c r="EJV108" s="156"/>
      <c r="EJW108" s="156"/>
      <c r="EJX108" s="156"/>
      <c r="EJY108" s="156"/>
      <c r="EJZ108" s="156"/>
      <c r="EKA108" s="156"/>
      <c r="EKB108" s="156"/>
      <c r="EKC108" s="156"/>
      <c r="EKD108" s="156"/>
      <c r="EKE108" s="156"/>
      <c r="EKF108" s="156"/>
      <c r="EKG108" s="156"/>
      <c r="EKH108" s="156"/>
      <c r="EKI108" s="156"/>
      <c r="EKJ108" s="156"/>
      <c r="EKK108" s="156"/>
      <c r="EKL108" s="156"/>
      <c r="EKM108" s="156"/>
      <c r="EKN108" s="156"/>
      <c r="EKO108" s="156"/>
      <c r="EKP108" s="156"/>
      <c r="EKQ108" s="156"/>
      <c r="EKR108" s="156"/>
      <c r="EKS108" s="156"/>
      <c r="EKT108" s="156"/>
      <c r="EKU108" s="156"/>
      <c r="EKV108" s="156"/>
      <c r="EKW108" s="156"/>
      <c r="EKX108" s="156"/>
      <c r="EKY108" s="156"/>
      <c r="EKZ108" s="156"/>
      <c r="ELA108" s="156"/>
      <c r="ELB108" s="156"/>
      <c r="ELC108" s="156"/>
      <c r="ELD108" s="156"/>
      <c r="ELE108" s="156"/>
      <c r="ELF108" s="156"/>
      <c r="ELG108" s="156"/>
      <c r="ELH108" s="156"/>
      <c r="ELI108" s="156"/>
      <c r="ELJ108" s="156"/>
      <c r="ELK108" s="156"/>
      <c r="ELL108" s="156"/>
      <c r="ELM108" s="156"/>
      <c r="ELN108" s="156"/>
      <c r="ELO108" s="156"/>
      <c r="ELP108" s="156"/>
      <c r="ELQ108" s="156"/>
      <c r="ELR108" s="156"/>
      <c r="ELS108" s="156"/>
      <c r="ELT108" s="156"/>
      <c r="ELU108" s="156"/>
      <c r="ELV108" s="156"/>
      <c r="ELW108" s="156"/>
      <c r="ELX108" s="156"/>
      <c r="ELY108" s="156"/>
      <c r="ELZ108" s="156"/>
      <c r="EMA108" s="156"/>
      <c r="EMB108" s="156"/>
      <c r="EMC108" s="156"/>
      <c r="EMD108" s="156"/>
      <c r="EME108" s="156"/>
      <c r="EMF108" s="156"/>
      <c r="EMG108" s="156"/>
      <c r="EMH108" s="156"/>
      <c r="EMI108" s="156"/>
      <c r="EMJ108" s="156"/>
      <c r="EMK108" s="156"/>
      <c r="EML108" s="156"/>
      <c r="EMM108" s="156"/>
      <c r="EMN108" s="156"/>
      <c r="EMO108" s="156"/>
      <c r="EMP108" s="156"/>
      <c r="EMQ108" s="156"/>
      <c r="EMR108" s="156"/>
      <c r="EMS108" s="156"/>
      <c r="EMT108" s="156"/>
      <c r="EMU108" s="156"/>
      <c r="EMV108" s="156"/>
      <c r="EMW108" s="156"/>
      <c r="EMX108" s="156"/>
      <c r="EMY108" s="156"/>
      <c r="EMZ108" s="156"/>
      <c r="ENA108" s="156"/>
      <c r="ENB108" s="156"/>
      <c r="ENC108" s="156"/>
      <c r="END108" s="156"/>
      <c r="ENE108" s="156"/>
      <c r="ENF108" s="156"/>
      <c r="ENG108" s="156"/>
      <c r="ENH108" s="156"/>
      <c r="ENI108" s="156"/>
      <c r="ENJ108" s="156"/>
      <c r="ENK108" s="156"/>
      <c r="ENL108" s="156"/>
      <c r="ENM108" s="156"/>
      <c r="ENN108" s="156"/>
      <c r="ENO108" s="156"/>
      <c r="ENP108" s="156"/>
      <c r="ENQ108" s="156"/>
      <c r="ENR108" s="156"/>
      <c r="ENS108" s="156"/>
      <c r="ENT108" s="156"/>
      <c r="ENU108" s="156"/>
      <c r="ENV108" s="156"/>
      <c r="ENW108" s="156"/>
      <c r="ENX108" s="156"/>
      <c r="ENY108" s="156"/>
      <c r="ENZ108" s="156"/>
      <c r="EOA108" s="156"/>
      <c r="EOB108" s="156"/>
      <c r="EOC108" s="156"/>
      <c r="EOD108" s="156"/>
      <c r="EOE108" s="156"/>
      <c r="EOF108" s="156"/>
      <c r="EOG108" s="156"/>
      <c r="EOH108" s="156"/>
      <c r="EOI108" s="156"/>
      <c r="EOJ108" s="156"/>
      <c r="EOK108" s="156"/>
      <c r="EOL108" s="156"/>
      <c r="EOM108" s="156"/>
      <c r="EON108" s="156"/>
      <c r="EOO108" s="156"/>
      <c r="EOP108" s="156"/>
      <c r="EOQ108" s="156"/>
      <c r="EOR108" s="156"/>
      <c r="EOS108" s="156"/>
      <c r="EOT108" s="156"/>
      <c r="EOU108" s="156"/>
      <c r="EOV108" s="156"/>
      <c r="EOW108" s="156"/>
      <c r="EOX108" s="156"/>
      <c r="EOY108" s="156"/>
      <c r="EOZ108" s="156"/>
      <c r="EPA108" s="156"/>
      <c r="EPB108" s="156"/>
      <c r="EPC108" s="156"/>
      <c r="EPD108" s="156"/>
      <c r="EPE108" s="156"/>
      <c r="EPF108" s="156"/>
      <c r="EPG108" s="156"/>
      <c r="EPH108" s="156"/>
      <c r="EPI108" s="156"/>
      <c r="EPJ108" s="156"/>
      <c r="EPK108" s="156"/>
      <c r="EPL108" s="156"/>
      <c r="EPM108" s="156"/>
      <c r="EPN108" s="156"/>
      <c r="EPO108" s="156"/>
      <c r="EPP108" s="156"/>
      <c r="EPQ108" s="156"/>
      <c r="EPR108" s="156"/>
      <c r="EPS108" s="156"/>
      <c r="EPT108" s="156"/>
      <c r="EPU108" s="156"/>
      <c r="EPV108" s="156"/>
      <c r="EPW108" s="156"/>
      <c r="EPX108" s="156"/>
      <c r="EPY108" s="156"/>
      <c r="EPZ108" s="156"/>
      <c r="EQA108" s="156"/>
      <c r="EQB108" s="156"/>
      <c r="EQC108" s="156"/>
      <c r="EQD108" s="156"/>
      <c r="EQE108" s="156"/>
      <c r="EQF108" s="156"/>
      <c r="EQG108" s="156"/>
      <c r="EQH108" s="156"/>
      <c r="EQI108" s="156"/>
      <c r="EQJ108" s="156"/>
      <c r="EQK108" s="156"/>
      <c r="EQL108" s="156"/>
      <c r="EQM108" s="156"/>
      <c r="EQN108" s="156"/>
      <c r="EQO108" s="156"/>
      <c r="EQP108" s="156"/>
      <c r="EQQ108" s="156"/>
      <c r="EQR108" s="156"/>
      <c r="EQS108" s="156"/>
      <c r="EQT108" s="156"/>
      <c r="EQU108" s="156"/>
      <c r="EQV108" s="156"/>
      <c r="EQW108" s="156"/>
      <c r="EQX108" s="156"/>
      <c r="EQY108" s="156"/>
      <c r="EQZ108" s="156"/>
      <c r="ERA108" s="156"/>
      <c r="ERB108" s="156"/>
      <c r="ERC108" s="156"/>
      <c r="ERD108" s="156"/>
      <c r="ERE108" s="156"/>
      <c r="ERF108" s="156"/>
      <c r="ERG108" s="156"/>
      <c r="ERH108" s="156"/>
      <c r="ERI108" s="156"/>
      <c r="ERJ108" s="156"/>
      <c r="ERK108" s="156"/>
      <c r="ERL108" s="156"/>
      <c r="ERM108" s="156"/>
      <c r="ERN108" s="156"/>
      <c r="ERO108" s="156"/>
      <c r="ERP108" s="156"/>
      <c r="ERQ108" s="156"/>
      <c r="ERR108" s="156"/>
      <c r="ERS108" s="156"/>
      <c r="ERT108" s="156"/>
      <c r="ERU108" s="156"/>
      <c r="ERV108" s="156"/>
      <c r="ERW108" s="156"/>
      <c r="ERX108" s="156"/>
      <c r="ERY108" s="156"/>
      <c r="ERZ108" s="156"/>
      <c r="ESA108" s="156"/>
      <c r="ESB108" s="156"/>
      <c r="ESC108" s="156"/>
      <c r="ESD108" s="156"/>
      <c r="ESE108" s="156"/>
      <c r="ESF108" s="156"/>
      <c r="ESG108" s="156"/>
      <c r="ESH108" s="156"/>
      <c r="ESI108" s="156"/>
      <c r="ESJ108" s="156"/>
      <c r="ESK108" s="156"/>
      <c r="ESL108" s="156"/>
      <c r="ESM108" s="156"/>
      <c r="ESN108" s="156"/>
      <c r="ESO108" s="156"/>
      <c r="ESP108" s="156"/>
      <c r="ESQ108" s="156"/>
      <c r="ESR108" s="156"/>
      <c r="ESS108" s="156"/>
      <c r="EST108" s="156"/>
      <c r="ESU108" s="156"/>
      <c r="ESV108" s="156"/>
      <c r="ESW108" s="156"/>
      <c r="ESX108" s="156"/>
      <c r="ESY108" s="156"/>
      <c r="ESZ108" s="156"/>
      <c r="ETA108" s="156"/>
      <c r="ETB108" s="156"/>
      <c r="ETC108" s="156"/>
      <c r="ETD108" s="156"/>
      <c r="ETE108" s="156"/>
      <c r="ETF108" s="156"/>
      <c r="ETG108" s="156"/>
      <c r="ETH108" s="156"/>
      <c r="ETI108" s="156"/>
      <c r="ETJ108" s="156"/>
      <c r="ETK108" s="156"/>
      <c r="ETL108" s="156"/>
      <c r="ETM108" s="156"/>
      <c r="ETN108" s="156"/>
      <c r="ETO108" s="156"/>
      <c r="ETP108" s="156"/>
      <c r="ETQ108" s="156"/>
      <c r="ETR108" s="156"/>
      <c r="ETS108" s="156"/>
      <c r="ETT108" s="156"/>
      <c r="ETU108" s="156"/>
      <c r="ETV108" s="156"/>
      <c r="ETW108" s="156"/>
      <c r="ETX108" s="156"/>
      <c r="ETY108" s="156"/>
      <c r="ETZ108" s="156"/>
      <c r="EUA108" s="156"/>
      <c r="EUB108" s="156"/>
      <c r="EUC108" s="156"/>
      <c r="EUD108" s="156"/>
      <c r="EUE108" s="156"/>
      <c r="EUF108" s="156"/>
      <c r="EUG108" s="156"/>
      <c r="EUH108" s="156"/>
      <c r="EUI108" s="156"/>
      <c r="EUJ108" s="156"/>
      <c r="EUK108" s="156"/>
      <c r="EUL108" s="156"/>
      <c r="EUM108" s="156"/>
      <c r="EUN108" s="156"/>
      <c r="EUO108" s="156"/>
      <c r="EUP108" s="156"/>
      <c r="EUQ108" s="156"/>
      <c r="EUR108" s="156"/>
      <c r="EUS108" s="156"/>
      <c r="EUT108" s="156"/>
      <c r="EUU108" s="156"/>
      <c r="EUV108" s="156"/>
      <c r="EUW108" s="156"/>
      <c r="EUX108" s="156"/>
      <c r="EUY108" s="156"/>
      <c r="EUZ108" s="156"/>
      <c r="EVA108" s="156"/>
      <c r="EVB108" s="156"/>
      <c r="EVC108" s="156"/>
      <c r="EVD108" s="156"/>
      <c r="EVE108" s="156"/>
      <c r="EVF108" s="156"/>
      <c r="EVG108" s="156"/>
      <c r="EVH108" s="156"/>
      <c r="EVI108" s="156"/>
      <c r="EVJ108" s="156"/>
      <c r="EVK108" s="156"/>
      <c r="EVL108" s="156"/>
      <c r="EVM108" s="156"/>
      <c r="EVN108" s="156"/>
      <c r="EVO108" s="156"/>
      <c r="EVP108" s="156"/>
      <c r="EVQ108" s="156"/>
      <c r="EVR108" s="156"/>
      <c r="EVS108" s="156"/>
      <c r="EVT108" s="156"/>
      <c r="EVU108" s="156"/>
      <c r="EVV108" s="156"/>
      <c r="EVW108" s="156"/>
      <c r="EVX108" s="156"/>
      <c r="EVY108" s="156"/>
      <c r="EVZ108" s="156"/>
      <c r="EWA108" s="156"/>
      <c r="EWB108" s="156"/>
      <c r="EWC108" s="156"/>
      <c r="EWD108" s="156"/>
      <c r="EWE108" s="156"/>
      <c r="EWF108" s="156"/>
      <c r="EWG108" s="156"/>
      <c r="EWH108" s="156"/>
      <c r="EWI108" s="156"/>
      <c r="EWJ108" s="156"/>
      <c r="EWK108" s="156"/>
      <c r="EWL108" s="156"/>
      <c r="EWM108" s="156"/>
      <c r="EWN108" s="156"/>
      <c r="EWO108" s="156"/>
      <c r="EWP108" s="156"/>
      <c r="EWQ108" s="156"/>
      <c r="EWR108" s="156"/>
      <c r="EWS108" s="156"/>
      <c r="EWT108" s="156"/>
      <c r="EWU108" s="156"/>
      <c r="EWV108" s="156"/>
      <c r="EWW108" s="156"/>
      <c r="EWX108" s="156"/>
      <c r="EWY108" s="156"/>
      <c r="EWZ108" s="156"/>
      <c r="EXA108" s="156"/>
      <c r="EXB108" s="156"/>
      <c r="EXC108" s="156"/>
      <c r="EXD108" s="156"/>
      <c r="EXE108" s="156"/>
      <c r="EXF108" s="156"/>
      <c r="EXG108" s="156"/>
      <c r="EXH108" s="156"/>
      <c r="EXI108" s="156"/>
      <c r="EXJ108" s="156"/>
      <c r="EXK108" s="156"/>
      <c r="EXL108" s="156"/>
      <c r="EXM108" s="156"/>
      <c r="EXN108" s="156"/>
      <c r="EXO108" s="156"/>
      <c r="EXP108" s="156"/>
      <c r="EXQ108" s="156"/>
      <c r="EXR108" s="156"/>
      <c r="EXS108" s="156"/>
      <c r="EXT108" s="156"/>
      <c r="EXU108" s="156"/>
      <c r="EXV108" s="156"/>
      <c r="EXW108" s="156"/>
      <c r="EXX108" s="156"/>
      <c r="EXY108" s="156"/>
      <c r="EXZ108" s="156"/>
      <c r="EYA108" s="156"/>
      <c r="EYB108" s="156"/>
      <c r="EYC108" s="156"/>
      <c r="EYD108" s="156"/>
      <c r="EYE108" s="156"/>
      <c r="EYF108" s="156"/>
      <c r="EYG108" s="156"/>
      <c r="EYH108" s="156"/>
      <c r="EYI108" s="156"/>
      <c r="EYJ108" s="156"/>
      <c r="EYK108" s="156"/>
      <c r="EYL108" s="156"/>
      <c r="EYM108" s="156"/>
      <c r="EYN108" s="156"/>
      <c r="EYO108" s="156"/>
      <c r="EYP108" s="156"/>
      <c r="EYQ108" s="156"/>
      <c r="EYR108" s="156"/>
      <c r="EYS108" s="156"/>
      <c r="EYT108" s="156"/>
      <c r="EYU108" s="156"/>
      <c r="EYV108" s="156"/>
      <c r="EYW108" s="156"/>
      <c r="EYX108" s="156"/>
      <c r="EYY108" s="156"/>
      <c r="EYZ108" s="156"/>
      <c r="EZA108" s="156"/>
      <c r="EZB108" s="156"/>
      <c r="EZC108" s="156"/>
      <c r="EZD108" s="156"/>
      <c r="EZE108" s="156"/>
      <c r="EZF108" s="156"/>
      <c r="EZG108" s="156"/>
      <c r="EZH108" s="156"/>
      <c r="EZI108" s="156"/>
      <c r="EZJ108" s="156"/>
      <c r="EZK108" s="156"/>
      <c r="EZL108" s="156"/>
      <c r="EZM108" s="156"/>
      <c r="EZN108" s="156"/>
      <c r="EZO108" s="156"/>
      <c r="EZP108" s="156"/>
      <c r="EZQ108" s="156"/>
      <c r="EZR108" s="156"/>
      <c r="EZS108" s="156"/>
      <c r="EZT108" s="156"/>
      <c r="EZU108" s="156"/>
      <c r="EZV108" s="156"/>
      <c r="EZW108" s="156"/>
      <c r="EZX108" s="156"/>
      <c r="EZY108" s="156"/>
      <c r="EZZ108" s="156"/>
      <c r="FAA108" s="156"/>
      <c r="FAB108" s="156"/>
      <c r="FAC108" s="156"/>
      <c r="FAD108" s="156"/>
      <c r="FAE108" s="156"/>
      <c r="FAF108" s="156"/>
      <c r="FAG108" s="156"/>
      <c r="FAH108" s="156"/>
      <c r="FAI108" s="156"/>
      <c r="FAJ108" s="156"/>
      <c r="FAK108" s="156"/>
      <c r="FAL108" s="156"/>
      <c r="FAM108" s="156"/>
      <c r="FAN108" s="156"/>
      <c r="FAO108" s="156"/>
      <c r="FAP108" s="156"/>
      <c r="FAQ108" s="156"/>
      <c r="FAR108" s="156"/>
      <c r="FAS108" s="156"/>
      <c r="FAT108" s="156"/>
      <c r="FAU108" s="156"/>
      <c r="FAV108" s="156"/>
      <c r="FAW108" s="156"/>
      <c r="FAX108" s="156"/>
      <c r="FAY108" s="156"/>
      <c r="FAZ108" s="156"/>
      <c r="FBA108" s="156"/>
      <c r="FBB108" s="156"/>
      <c r="FBC108" s="156"/>
      <c r="FBD108" s="156"/>
      <c r="FBE108" s="156"/>
      <c r="FBF108" s="156"/>
      <c r="FBG108" s="156"/>
      <c r="FBH108" s="156"/>
      <c r="FBI108" s="156"/>
      <c r="FBJ108" s="156"/>
      <c r="FBK108" s="156"/>
      <c r="FBL108" s="156"/>
      <c r="FBM108" s="156"/>
      <c r="FBN108" s="156"/>
      <c r="FBO108" s="156"/>
      <c r="FBP108" s="156"/>
      <c r="FBQ108" s="156"/>
      <c r="FBR108" s="156"/>
      <c r="FBS108" s="156"/>
      <c r="FBT108" s="156"/>
      <c r="FBU108" s="156"/>
      <c r="FBV108" s="156"/>
      <c r="FBW108" s="156"/>
      <c r="FBX108" s="156"/>
      <c r="FBY108" s="156"/>
      <c r="FBZ108" s="156"/>
      <c r="FCA108" s="156"/>
      <c r="FCB108" s="156"/>
      <c r="FCC108" s="156"/>
      <c r="FCD108" s="156"/>
      <c r="FCE108" s="156"/>
      <c r="FCF108" s="156"/>
      <c r="FCG108" s="156"/>
      <c r="FCH108" s="156"/>
      <c r="FCI108" s="156"/>
      <c r="FCJ108" s="156"/>
      <c r="FCK108" s="156"/>
      <c r="FCL108" s="156"/>
      <c r="FCM108" s="156"/>
      <c r="FCN108" s="156"/>
      <c r="FCO108" s="156"/>
      <c r="FCP108" s="156"/>
      <c r="FCQ108" s="156"/>
      <c r="FCR108" s="156"/>
      <c r="FCS108" s="156"/>
      <c r="FCT108" s="156"/>
      <c r="FCU108" s="156"/>
      <c r="FCV108" s="156"/>
      <c r="FCW108" s="156"/>
      <c r="FCX108" s="156"/>
      <c r="FCY108" s="156"/>
      <c r="FCZ108" s="156"/>
      <c r="FDA108" s="156"/>
      <c r="FDB108" s="156"/>
      <c r="FDC108" s="156"/>
      <c r="FDD108" s="156"/>
      <c r="FDE108" s="156"/>
      <c r="FDF108" s="156"/>
      <c r="FDG108" s="156"/>
      <c r="FDH108" s="156"/>
      <c r="FDI108" s="156"/>
      <c r="FDJ108" s="156"/>
      <c r="FDK108" s="156"/>
      <c r="FDL108" s="156"/>
      <c r="FDM108" s="156"/>
      <c r="FDN108" s="156"/>
      <c r="FDO108" s="156"/>
      <c r="FDP108" s="156"/>
      <c r="FDQ108" s="156"/>
      <c r="FDR108" s="156"/>
      <c r="FDS108" s="156"/>
      <c r="FDT108" s="156"/>
      <c r="FDU108" s="156"/>
      <c r="FDV108" s="156"/>
      <c r="FDW108" s="156"/>
      <c r="FDX108" s="156"/>
      <c r="FDY108" s="156"/>
      <c r="FDZ108" s="156"/>
      <c r="FEA108" s="156"/>
      <c r="FEB108" s="156"/>
      <c r="FEC108" s="156"/>
      <c r="FED108" s="156"/>
      <c r="FEE108" s="156"/>
      <c r="FEF108" s="156"/>
      <c r="FEG108" s="156"/>
      <c r="FEH108" s="156"/>
      <c r="FEI108" s="156"/>
      <c r="FEJ108" s="156"/>
      <c r="FEK108" s="156"/>
      <c r="FEL108" s="156"/>
      <c r="FEM108" s="156"/>
      <c r="FEN108" s="156"/>
      <c r="FEO108" s="156"/>
      <c r="FEP108" s="156"/>
      <c r="FEQ108" s="156"/>
      <c r="FER108" s="156"/>
      <c r="FES108" s="156"/>
      <c r="FET108" s="156"/>
      <c r="FEU108" s="156"/>
      <c r="FEV108" s="156"/>
      <c r="FEW108" s="156"/>
      <c r="FEX108" s="156"/>
      <c r="FEY108" s="156"/>
      <c r="FEZ108" s="156"/>
      <c r="FFA108" s="156"/>
      <c r="FFB108" s="156"/>
      <c r="FFC108" s="156"/>
      <c r="FFD108" s="156"/>
      <c r="FFE108" s="156"/>
      <c r="FFF108" s="156"/>
      <c r="FFG108" s="156"/>
      <c r="FFH108" s="156"/>
      <c r="FFI108" s="156"/>
      <c r="FFJ108" s="156"/>
      <c r="FFK108" s="156"/>
      <c r="FFL108" s="156"/>
      <c r="FFM108" s="156"/>
      <c r="FFN108" s="156"/>
      <c r="FFO108" s="156"/>
      <c r="FFP108" s="156"/>
      <c r="FFQ108" s="156"/>
      <c r="FFR108" s="156"/>
      <c r="FFS108" s="156"/>
      <c r="FFT108" s="156"/>
      <c r="FFU108" s="156"/>
      <c r="FFV108" s="156"/>
      <c r="FFW108" s="156"/>
      <c r="FFX108" s="156"/>
      <c r="FFY108" s="156"/>
      <c r="FFZ108" s="156"/>
      <c r="FGA108" s="156"/>
      <c r="FGB108" s="156"/>
      <c r="FGC108" s="156"/>
      <c r="FGD108" s="156"/>
      <c r="FGE108" s="156"/>
      <c r="FGF108" s="156"/>
      <c r="FGG108" s="156"/>
      <c r="FGH108" s="156"/>
      <c r="FGI108" s="156"/>
      <c r="FGJ108" s="156"/>
      <c r="FGK108" s="156"/>
      <c r="FGL108" s="156"/>
      <c r="FGM108" s="156"/>
      <c r="FGN108" s="156"/>
      <c r="FGO108" s="156"/>
      <c r="FGP108" s="156"/>
      <c r="FGQ108" s="156"/>
      <c r="FGR108" s="156"/>
      <c r="FGS108" s="156"/>
      <c r="FGT108" s="156"/>
      <c r="FGU108" s="156"/>
      <c r="FGV108" s="156"/>
      <c r="FGW108" s="156"/>
      <c r="FGX108" s="156"/>
      <c r="FGY108" s="156"/>
      <c r="FGZ108" s="156"/>
      <c r="FHA108" s="156"/>
      <c r="FHB108" s="156"/>
      <c r="FHC108" s="156"/>
      <c r="FHD108" s="156"/>
      <c r="FHE108" s="156"/>
      <c r="FHF108" s="156"/>
      <c r="FHG108" s="156"/>
      <c r="FHH108" s="156"/>
      <c r="FHI108" s="156"/>
      <c r="FHJ108" s="156"/>
      <c r="FHK108" s="156"/>
      <c r="FHL108" s="156"/>
      <c r="FHM108" s="156"/>
      <c r="FHN108" s="156"/>
      <c r="FHO108" s="156"/>
      <c r="FHP108" s="156"/>
      <c r="FHQ108" s="156"/>
      <c r="FHR108" s="156"/>
      <c r="FHS108" s="156"/>
      <c r="FHT108" s="156"/>
      <c r="FHU108" s="156"/>
      <c r="FHV108" s="156"/>
      <c r="FHW108" s="156"/>
      <c r="FHX108" s="156"/>
      <c r="FHY108" s="156"/>
      <c r="FHZ108" s="156"/>
      <c r="FIA108" s="156"/>
      <c r="FIB108" s="156"/>
      <c r="FIC108" s="156"/>
      <c r="FID108" s="156"/>
      <c r="FIE108" s="156"/>
      <c r="FIF108" s="156"/>
      <c r="FIG108" s="156"/>
      <c r="FIH108" s="156"/>
      <c r="FII108" s="156"/>
      <c r="FIJ108" s="156"/>
      <c r="FIK108" s="156"/>
      <c r="FIL108" s="156"/>
      <c r="FIM108" s="156"/>
      <c r="FIN108" s="156"/>
      <c r="FIO108" s="156"/>
      <c r="FIP108" s="156"/>
      <c r="FIQ108" s="156"/>
      <c r="FIR108" s="156"/>
      <c r="FIS108" s="156"/>
      <c r="FIT108" s="156"/>
      <c r="FIU108" s="156"/>
      <c r="FIV108" s="156"/>
      <c r="FIW108" s="156"/>
      <c r="FIX108" s="156"/>
      <c r="FIY108" s="156"/>
      <c r="FIZ108" s="156"/>
      <c r="FJA108" s="156"/>
      <c r="FJB108" s="156"/>
      <c r="FJC108" s="156"/>
      <c r="FJD108" s="156"/>
      <c r="FJE108" s="156"/>
      <c r="FJF108" s="156"/>
      <c r="FJG108" s="156"/>
      <c r="FJH108" s="156"/>
      <c r="FJI108" s="156"/>
      <c r="FJJ108" s="156"/>
      <c r="FJK108" s="156"/>
      <c r="FJL108" s="156"/>
      <c r="FJM108" s="156"/>
      <c r="FJN108" s="156"/>
      <c r="FJO108" s="156"/>
      <c r="FJP108" s="156"/>
      <c r="FJQ108" s="156"/>
      <c r="FJR108" s="156"/>
      <c r="FJS108" s="156"/>
      <c r="FJT108" s="156"/>
      <c r="FJU108" s="156"/>
      <c r="FJV108" s="156"/>
      <c r="FJW108" s="156"/>
      <c r="FJX108" s="156"/>
      <c r="FJY108" s="156"/>
      <c r="FJZ108" s="156"/>
      <c r="FKA108" s="156"/>
      <c r="FKB108" s="156"/>
      <c r="FKC108" s="156"/>
      <c r="FKD108" s="156"/>
      <c r="FKE108" s="156"/>
      <c r="FKF108" s="156"/>
      <c r="FKG108" s="156"/>
      <c r="FKH108" s="156"/>
      <c r="FKI108" s="156"/>
      <c r="FKJ108" s="156"/>
      <c r="FKK108" s="156"/>
      <c r="FKL108" s="156"/>
      <c r="FKM108" s="156"/>
      <c r="FKN108" s="156"/>
      <c r="FKO108" s="156"/>
      <c r="FKP108" s="156"/>
      <c r="FKQ108" s="156"/>
      <c r="FKR108" s="156"/>
      <c r="FKS108" s="156"/>
      <c r="FKT108" s="156"/>
      <c r="FKU108" s="156"/>
      <c r="FKV108" s="156"/>
      <c r="FKW108" s="156"/>
      <c r="FKX108" s="156"/>
      <c r="FKY108" s="156"/>
      <c r="FKZ108" s="156"/>
      <c r="FLA108" s="156"/>
      <c r="FLB108" s="156"/>
      <c r="FLC108" s="156"/>
      <c r="FLD108" s="156"/>
      <c r="FLE108" s="156"/>
      <c r="FLF108" s="156"/>
      <c r="FLG108" s="156"/>
      <c r="FLH108" s="156"/>
      <c r="FLI108" s="156"/>
      <c r="FLJ108" s="156"/>
      <c r="FLK108" s="156"/>
      <c r="FLL108" s="156"/>
      <c r="FLM108" s="156"/>
      <c r="FLN108" s="156"/>
      <c r="FLO108" s="156"/>
      <c r="FLP108" s="156"/>
      <c r="FLQ108" s="156"/>
      <c r="FLR108" s="156"/>
      <c r="FLS108" s="156"/>
      <c r="FLT108" s="156"/>
      <c r="FLU108" s="156"/>
      <c r="FLV108" s="156"/>
      <c r="FLW108" s="156"/>
      <c r="FLX108" s="156"/>
      <c r="FLY108" s="156"/>
      <c r="FLZ108" s="156"/>
      <c r="FMA108" s="156"/>
      <c r="FMB108" s="156"/>
      <c r="FMC108" s="156"/>
      <c r="FMD108" s="156"/>
      <c r="FME108" s="156"/>
      <c r="FMF108" s="156"/>
      <c r="FMG108" s="156"/>
      <c r="FMH108" s="156"/>
      <c r="FMI108" s="156"/>
      <c r="FMJ108" s="156"/>
      <c r="FMK108" s="156"/>
      <c r="FML108" s="156"/>
      <c r="FMM108" s="156"/>
      <c r="FMN108" s="156"/>
      <c r="FMO108" s="156"/>
      <c r="FMP108" s="156"/>
      <c r="FMQ108" s="156"/>
      <c r="FMR108" s="156"/>
      <c r="FMS108" s="156"/>
      <c r="FMT108" s="156"/>
      <c r="FMU108" s="156"/>
      <c r="FMV108" s="156"/>
      <c r="FMW108" s="156"/>
      <c r="FMX108" s="156"/>
      <c r="FMY108" s="156"/>
      <c r="FMZ108" s="156"/>
      <c r="FNA108" s="156"/>
      <c r="FNB108" s="156"/>
      <c r="FNC108" s="156"/>
      <c r="FND108" s="156"/>
      <c r="FNE108" s="156"/>
      <c r="FNF108" s="156"/>
      <c r="FNG108" s="156"/>
      <c r="FNH108" s="156"/>
      <c r="FNI108" s="156"/>
      <c r="FNJ108" s="156"/>
      <c r="FNK108" s="156"/>
      <c r="FNL108" s="156"/>
      <c r="FNM108" s="156"/>
      <c r="FNN108" s="156"/>
      <c r="FNO108" s="156"/>
      <c r="FNP108" s="156"/>
      <c r="FNQ108" s="156"/>
      <c r="FNR108" s="156"/>
      <c r="FNS108" s="156"/>
      <c r="FNT108" s="156"/>
      <c r="FNU108" s="156"/>
      <c r="FNV108" s="156"/>
      <c r="FNW108" s="156"/>
      <c r="FNX108" s="156"/>
      <c r="FNY108" s="156"/>
      <c r="FNZ108" s="156"/>
      <c r="FOA108" s="156"/>
      <c r="FOB108" s="156"/>
      <c r="FOC108" s="156"/>
      <c r="FOD108" s="156"/>
      <c r="FOE108" s="156"/>
      <c r="FOF108" s="156"/>
      <c r="FOG108" s="156"/>
      <c r="FOH108" s="156"/>
      <c r="FOI108" s="156"/>
      <c r="FOJ108" s="156"/>
      <c r="FOK108" s="156"/>
      <c r="FOL108" s="156"/>
      <c r="FOM108" s="156"/>
      <c r="FON108" s="156"/>
      <c r="FOO108" s="156"/>
      <c r="FOP108" s="156"/>
      <c r="FOQ108" s="156"/>
      <c r="FOR108" s="156"/>
      <c r="FOS108" s="156"/>
      <c r="FOT108" s="156"/>
      <c r="FOU108" s="156"/>
      <c r="FOV108" s="156"/>
      <c r="FOW108" s="156"/>
      <c r="FOX108" s="156"/>
      <c r="FOY108" s="156"/>
      <c r="FOZ108" s="156"/>
      <c r="FPA108" s="156"/>
      <c r="FPB108" s="156"/>
      <c r="FPC108" s="156"/>
      <c r="FPD108" s="156"/>
      <c r="FPE108" s="156"/>
      <c r="FPF108" s="156"/>
      <c r="FPG108" s="156"/>
      <c r="FPH108" s="156"/>
      <c r="FPI108" s="156"/>
      <c r="FPJ108" s="156"/>
      <c r="FPK108" s="156"/>
      <c r="FPL108" s="156"/>
      <c r="FPM108" s="156"/>
      <c r="FPN108" s="156"/>
      <c r="FPO108" s="156"/>
      <c r="FPP108" s="156"/>
      <c r="FPQ108" s="156"/>
      <c r="FPR108" s="156"/>
      <c r="FPS108" s="156"/>
      <c r="FPT108" s="156"/>
      <c r="FPU108" s="156"/>
      <c r="FPV108" s="156"/>
      <c r="FPW108" s="156"/>
      <c r="FPX108" s="156"/>
      <c r="FPY108" s="156"/>
      <c r="FPZ108" s="156"/>
      <c r="FQA108" s="156"/>
      <c r="FQB108" s="156"/>
      <c r="FQC108" s="156"/>
      <c r="FQD108" s="156"/>
      <c r="FQE108" s="156"/>
      <c r="FQF108" s="156"/>
      <c r="FQG108" s="156"/>
      <c r="FQH108" s="156"/>
      <c r="FQI108" s="156"/>
      <c r="FQJ108" s="156"/>
      <c r="FQK108" s="156"/>
      <c r="FQL108" s="156"/>
      <c r="FQM108" s="156"/>
      <c r="FQN108" s="156"/>
      <c r="FQO108" s="156"/>
      <c r="FQP108" s="156"/>
      <c r="FQQ108" s="156"/>
      <c r="FQR108" s="156"/>
      <c r="FQS108" s="156"/>
      <c r="FQT108" s="156"/>
      <c r="FQU108" s="156"/>
      <c r="FQV108" s="156"/>
      <c r="FQW108" s="156"/>
      <c r="FQX108" s="156"/>
      <c r="FQY108" s="156"/>
      <c r="FQZ108" s="156"/>
      <c r="FRA108" s="156"/>
      <c r="FRB108" s="156"/>
      <c r="FRC108" s="156"/>
      <c r="FRD108" s="156"/>
      <c r="FRE108" s="156"/>
      <c r="FRF108" s="156"/>
      <c r="FRG108" s="156"/>
      <c r="FRH108" s="156"/>
      <c r="FRI108" s="156"/>
      <c r="FRJ108" s="156"/>
      <c r="FRK108" s="156"/>
      <c r="FRL108" s="156"/>
      <c r="FRM108" s="156"/>
      <c r="FRN108" s="156"/>
      <c r="FRO108" s="156"/>
      <c r="FRP108" s="156"/>
      <c r="FRQ108" s="156"/>
      <c r="FRR108" s="156"/>
      <c r="FRS108" s="156"/>
      <c r="FRT108" s="156"/>
      <c r="FRU108" s="156"/>
      <c r="FRV108" s="156"/>
      <c r="FRW108" s="156"/>
      <c r="FRX108" s="156"/>
      <c r="FRY108" s="156"/>
      <c r="FRZ108" s="156"/>
      <c r="FSA108" s="156"/>
      <c r="FSB108" s="156"/>
      <c r="FSC108" s="156"/>
      <c r="FSD108" s="156"/>
      <c r="FSE108" s="156"/>
      <c r="FSF108" s="156"/>
      <c r="FSG108" s="156"/>
      <c r="FSH108" s="156"/>
      <c r="FSI108" s="156"/>
      <c r="FSJ108" s="156"/>
      <c r="FSK108" s="156"/>
      <c r="FSL108" s="156"/>
      <c r="FSM108" s="156"/>
      <c r="FSN108" s="156"/>
      <c r="FSO108" s="156"/>
      <c r="FSP108" s="156"/>
      <c r="FSQ108" s="156"/>
      <c r="FSR108" s="156"/>
      <c r="FSS108" s="156"/>
      <c r="FST108" s="156"/>
      <c r="FSU108" s="156"/>
      <c r="FSV108" s="156"/>
      <c r="FSW108" s="156"/>
      <c r="FSX108" s="156"/>
      <c r="FSY108" s="156"/>
      <c r="FSZ108" s="156"/>
      <c r="FTA108" s="156"/>
      <c r="FTB108" s="156"/>
      <c r="FTC108" s="156"/>
      <c r="FTD108" s="156"/>
      <c r="FTE108" s="156"/>
      <c r="FTF108" s="156"/>
      <c r="FTG108" s="156"/>
      <c r="FTH108" s="156"/>
      <c r="FTI108" s="156"/>
      <c r="FTJ108" s="156"/>
      <c r="FTK108" s="156"/>
      <c r="FTL108" s="156"/>
      <c r="FTM108" s="156"/>
      <c r="FTN108" s="156"/>
      <c r="FTO108" s="156"/>
      <c r="FTP108" s="156"/>
      <c r="FTQ108" s="156"/>
      <c r="FTR108" s="156"/>
      <c r="FTS108" s="156"/>
      <c r="FTT108" s="156"/>
      <c r="FTU108" s="156"/>
      <c r="FTV108" s="156"/>
      <c r="FTW108" s="156"/>
      <c r="FTX108" s="156"/>
      <c r="FTY108" s="156"/>
      <c r="FTZ108" s="156"/>
      <c r="FUA108" s="156"/>
      <c r="FUB108" s="156"/>
      <c r="FUC108" s="156"/>
      <c r="FUD108" s="156"/>
      <c r="FUE108" s="156"/>
      <c r="FUF108" s="156"/>
      <c r="FUG108" s="156"/>
      <c r="FUH108" s="156"/>
      <c r="FUI108" s="156"/>
      <c r="FUJ108" s="156"/>
      <c r="FUK108" s="156"/>
      <c r="FUL108" s="156"/>
      <c r="FUM108" s="156"/>
      <c r="FUN108" s="156"/>
      <c r="FUO108" s="156"/>
      <c r="FUP108" s="156"/>
      <c r="FUQ108" s="156"/>
      <c r="FUR108" s="156"/>
      <c r="FUS108" s="156"/>
      <c r="FUT108" s="156"/>
      <c r="FUU108" s="156"/>
      <c r="FUV108" s="156"/>
      <c r="FUW108" s="156"/>
      <c r="FUX108" s="156"/>
      <c r="FUY108" s="156"/>
      <c r="FUZ108" s="156"/>
      <c r="FVA108" s="156"/>
      <c r="FVB108" s="156"/>
      <c r="FVC108" s="156"/>
      <c r="FVD108" s="156"/>
      <c r="FVE108" s="156"/>
      <c r="FVF108" s="156"/>
      <c r="FVG108" s="156"/>
      <c r="FVH108" s="156"/>
      <c r="FVI108" s="156"/>
      <c r="FVJ108" s="156"/>
      <c r="FVK108" s="156"/>
      <c r="FVL108" s="156"/>
      <c r="FVM108" s="156"/>
      <c r="FVN108" s="156"/>
      <c r="FVO108" s="156"/>
      <c r="FVP108" s="156"/>
      <c r="FVQ108" s="156"/>
      <c r="FVR108" s="156"/>
      <c r="FVS108" s="156"/>
      <c r="FVT108" s="156"/>
      <c r="FVU108" s="156"/>
      <c r="FVV108" s="156"/>
      <c r="FVW108" s="156"/>
      <c r="FVX108" s="156"/>
      <c r="FVY108" s="156"/>
      <c r="FVZ108" s="156"/>
      <c r="FWA108" s="156"/>
      <c r="FWB108" s="156"/>
      <c r="FWC108" s="156"/>
      <c r="FWD108" s="156"/>
      <c r="FWE108" s="156"/>
      <c r="FWF108" s="156"/>
      <c r="FWG108" s="156"/>
      <c r="FWH108" s="156"/>
      <c r="FWI108" s="156"/>
      <c r="FWJ108" s="156"/>
      <c r="FWK108" s="156"/>
      <c r="FWL108" s="156"/>
      <c r="FWM108" s="156"/>
      <c r="FWN108" s="156"/>
      <c r="FWO108" s="156"/>
      <c r="FWP108" s="156"/>
      <c r="FWQ108" s="156"/>
      <c r="FWR108" s="156"/>
      <c r="FWS108" s="156"/>
      <c r="FWT108" s="156"/>
      <c r="FWU108" s="156"/>
      <c r="FWV108" s="156"/>
      <c r="FWW108" s="156"/>
      <c r="FWX108" s="156"/>
      <c r="FWY108" s="156"/>
      <c r="FWZ108" s="156"/>
      <c r="FXA108" s="156"/>
      <c r="FXB108" s="156"/>
      <c r="FXC108" s="156"/>
      <c r="FXD108" s="156"/>
      <c r="FXE108" s="156"/>
      <c r="FXF108" s="156"/>
      <c r="FXG108" s="156"/>
      <c r="FXH108" s="156"/>
      <c r="FXI108" s="156"/>
      <c r="FXJ108" s="156"/>
      <c r="FXK108" s="156"/>
      <c r="FXL108" s="156"/>
      <c r="FXM108" s="156"/>
      <c r="FXN108" s="156"/>
      <c r="FXO108" s="156"/>
      <c r="FXP108" s="156"/>
      <c r="FXQ108" s="156"/>
      <c r="FXR108" s="156"/>
      <c r="FXS108" s="156"/>
      <c r="FXT108" s="156"/>
      <c r="FXU108" s="156"/>
      <c r="FXV108" s="156"/>
      <c r="FXW108" s="156"/>
      <c r="FXX108" s="156"/>
      <c r="FXY108" s="156"/>
      <c r="FXZ108" s="156"/>
      <c r="FYA108" s="156"/>
      <c r="FYB108" s="156"/>
      <c r="FYC108" s="156"/>
      <c r="FYD108" s="156"/>
      <c r="FYE108" s="156"/>
      <c r="FYF108" s="156"/>
      <c r="FYG108" s="156"/>
      <c r="FYH108" s="156"/>
      <c r="FYI108" s="156"/>
      <c r="FYJ108" s="156"/>
      <c r="FYK108" s="156"/>
      <c r="FYL108" s="156"/>
      <c r="FYM108" s="156"/>
      <c r="FYN108" s="156"/>
      <c r="FYO108" s="156"/>
      <c r="FYP108" s="156"/>
      <c r="FYQ108" s="156"/>
      <c r="FYR108" s="156"/>
      <c r="FYS108" s="156"/>
      <c r="FYT108" s="156"/>
      <c r="FYU108" s="156"/>
      <c r="FYV108" s="156"/>
      <c r="FYW108" s="156"/>
      <c r="FYX108" s="156"/>
      <c r="FYY108" s="156"/>
      <c r="FYZ108" s="156"/>
      <c r="FZA108" s="156"/>
      <c r="FZB108" s="156"/>
      <c r="FZC108" s="156"/>
      <c r="FZD108" s="156"/>
      <c r="FZE108" s="156"/>
      <c r="FZF108" s="156"/>
      <c r="FZG108" s="156"/>
      <c r="FZH108" s="156"/>
      <c r="FZI108" s="156"/>
      <c r="FZJ108" s="156"/>
      <c r="FZK108" s="156"/>
      <c r="FZL108" s="156"/>
      <c r="FZM108" s="156"/>
      <c r="FZN108" s="156"/>
      <c r="FZO108" s="156"/>
      <c r="FZP108" s="156"/>
      <c r="FZQ108" s="156"/>
      <c r="FZR108" s="156"/>
      <c r="FZS108" s="156"/>
      <c r="FZT108" s="156"/>
      <c r="FZU108" s="156"/>
      <c r="FZV108" s="156"/>
      <c r="FZW108" s="156"/>
      <c r="FZX108" s="156"/>
      <c r="FZY108" s="156"/>
      <c r="FZZ108" s="156"/>
      <c r="GAA108" s="156"/>
      <c r="GAB108" s="156"/>
      <c r="GAC108" s="156"/>
      <c r="GAD108" s="156"/>
      <c r="GAE108" s="156"/>
      <c r="GAF108" s="156"/>
      <c r="GAG108" s="156"/>
      <c r="GAH108" s="156"/>
      <c r="GAI108" s="156"/>
      <c r="GAJ108" s="156"/>
      <c r="GAK108" s="156"/>
      <c r="GAL108" s="156"/>
      <c r="GAM108" s="156"/>
      <c r="GAN108" s="156"/>
      <c r="GAO108" s="156"/>
      <c r="GAP108" s="156"/>
      <c r="GAQ108" s="156"/>
      <c r="GAR108" s="156"/>
      <c r="GAS108" s="156"/>
      <c r="GAT108" s="156"/>
      <c r="GAU108" s="156"/>
      <c r="GAV108" s="156"/>
      <c r="GAW108" s="156"/>
      <c r="GAX108" s="156"/>
      <c r="GAY108" s="156"/>
      <c r="GAZ108" s="156"/>
      <c r="GBA108" s="156"/>
      <c r="GBB108" s="156"/>
      <c r="GBC108" s="156"/>
      <c r="GBD108" s="156"/>
      <c r="GBE108" s="156"/>
      <c r="GBF108" s="156"/>
      <c r="GBG108" s="156"/>
      <c r="GBH108" s="156"/>
      <c r="GBI108" s="156"/>
      <c r="GBJ108" s="156"/>
      <c r="GBK108" s="156"/>
      <c r="GBL108" s="156"/>
      <c r="GBM108" s="156"/>
      <c r="GBN108" s="156"/>
      <c r="GBO108" s="156"/>
      <c r="GBP108" s="156"/>
      <c r="GBQ108" s="156"/>
      <c r="GBR108" s="156"/>
      <c r="GBS108" s="156"/>
      <c r="GBT108" s="156"/>
      <c r="GBU108" s="156"/>
      <c r="GBV108" s="156"/>
      <c r="GBW108" s="156"/>
      <c r="GBX108" s="156"/>
      <c r="GBY108" s="156"/>
      <c r="GBZ108" s="156"/>
      <c r="GCA108" s="156"/>
      <c r="GCB108" s="156"/>
      <c r="GCC108" s="156"/>
      <c r="GCD108" s="156"/>
      <c r="GCE108" s="156"/>
      <c r="GCF108" s="156"/>
      <c r="GCG108" s="156"/>
      <c r="GCH108" s="156"/>
      <c r="GCI108" s="156"/>
      <c r="GCJ108" s="156"/>
      <c r="GCK108" s="156"/>
      <c r="GCL108" s="156"/>
      <c r="GCM108" s="156"/>
      <c r="GCN108" s="156"/>
      <c r="GCO108" s="156"/>
      <c r="GCP108" s="156"/>
      <c r="GCQ108" s="156"/>
      <c r="GCR108" s="156"/>
      <c r="GCS108" s="156"/>
      <c r="GCT108" s="156"/>
      <c r="GCU108" s="156"/>
      <c r="GCV108" s="156"/>
      <c r="GCW108" s="156"/>
      <c r="GCX108" s="156"/>
      <c r="GCY108" s="156"/>
      <c r="GCZ108" s="156"/>
      <c r="GDA108" s="156"/>
      <c r="GDB108" s="156"/>
      <c r="GDC108" s="156"/>
      <c r="GDD108" s="156"/>
      <c r="GDE108" s="156"/>
      <c r="GDF108" s="156"/>
      <c r="GDG108" s="156"/>
      <c r="GDH108" s="156"/>
      <c r="GDI108" s="156"/>
      <c r="GDJ108" s="156"/>
      <c r="GDK108" s="156"/>
      <c r="GDL108" s="156"/>
      <c r="GDM108" s="156"/>
      <c r="GDN108" s="156"/>
      <c r="GDO108" s="156"/>
      <c r="GDP108" s="156"/>
      <c r="GDQ108" s="156"/>
      <c r="GDR108" s="156"/>
      <c r="GDS108" s="156"/>
      <c r="GDT108" s="156"/>
      <c r="GDU108" s="156"/>
      <c r="GDV108" s="156"/>
      <c r="GDW108" s="156"/>
      <c r="GDX108" s="156"/>
      <c r="GDY108" s="156"/>
      <c r="GDZ108" s="156"/>
      <c r="GEA108" s="156"/>
      <c r="GEB108" s="156"/>
      <c r="GEC108" s="156"/>
      <c r="GED108" s="156"/>
      <c r="GEE108" s="156"/>
      <c r="GEF108" s="156"/>
      <c r="GEG108" s="156"/>
      <c r="GEH108" s="156"/>
      <c r="GEI108" s="156"/>
      <c r="GEJ108" s="156"/>
      <c r="GEK108" s="156"/>
      <c r="GEL108" s="156"/>
      <c r="GEM108" s="156"/>
      <c r="GEN108" s="156"/>
      <c r="GEO108" s="156"/>
      <c r="GEP108" s="156"/>
      <c r="GEQ108" s="156"/>
      <c r="GER108" s="156"/>
      <c r="GES108" s="156"/>
      <c r="GET108" s="156"/>
      <c r="GEU108" s="156"/>
      <c r="GEV108" s="156"/>
      <c r="GEW108" s="156"/>
      <c r="GEX108" s="156"/>
      <c r="GEY108" s="156"/>
      <c r="GEZ108" s="156"/>
      <c r="GFA108" s="156"/>
      <c r="GFB108" s="156"/>
      <c r="GFC108" s="156"/>
      <c r="GFD108" s="156"/>
      <c r="GFE108" s="156"/>
      <c r="GFF108" s="156"/>
      <c r="GFG108" s="156"/>
      <c r="GFH108" s="156"/>
      <c r="GFI108" s="156"/>
      <c r="GFJ108" s="156"/>
      <c r="GFK108" s="156"/>
      <c r="GFL108" s="156"/>
      <c r="GFM108" s="156"/>
      <c r="GFN108" s="156"/>
      <c r="GFO108" s="156"/>
      <c r="GFP108" s="156"/>
      <c r="GFQ108" s="156"/>
      <c r="GFR108" s="156"/>
      <c r="GFS108" s="156"/>
      <c r="GFT108" s="156"/>
      <c r="GFU108" s="156"/>
      <c r="GFV108" s="156"/>
      <c r="GFW108" s="156"/>
      <c r="GFX108" s="156"/>
      <c r="GFY108" s="156"/>
      <c r="GFZ108" s="156"/>
      <c r="GGA108" s="156"/>
      <c r="GGB108" s="156"/>
      <c r="GGC108" s="156"/>
      <c r="GGD108" s="156"/>
      <c r="GGE108" s="156"/>
      <c r="GGF108" s="156"/>
      <c r="GGG108" s="156"/>
      <c r="GGH108" s="156"/>
      <c r="GGI108" s="156"/>
      <c r="GGJ108" s="156"/>
      <c r="GGK108" s="156"/>
      <c r="GGL108" s="156"/>
      <c r="GGM108" s="156"/>
      <c r="GGN108" s="156"/>
      <c r="GGO108" s="156"/>
      <c r="GGP108" s="156"/>
      <c r="GGQ108" s="156"/>
      <c r="GGR108" s="156"/>
      <c r="GGS108" s="156"/>
      <c r="GGT108" s="156"/>
      <c r="GGU108" s="156"/>
      <c r="GGV108" s="156"/>
      <c r="GGW108" s="156"/>
      <c r="GGX108" s="156"/>
      <c r="GGY108" s="156"/>
      <c r="GGZ108" s="156"/>
      <c r="GHA108" s="156"/>
      <c r="GHB108" s="156"/>
      <c r="GHC108" s="156"/>
      <c r="GHD108" s="156"/>
      <c r="GHE108" s="156"/>
      <c r="GHF108" s="156"/>
      <c r="GHG108" s="156"/>
      <c r="GHH108" s="156"/>
      <c r="GHI108" s="156"/>
      <c r="GHJ108" s="156"/>
      <c r="GHK108" s="156"/>
      <c r="GHL108" s="156"/>
      <c r="GHM108" s="156"/>
      <c r="GHN108" s="156"/>
      <c r="GHO108" s="156"/>
      <c r="GHP108" s="156"/>
      <c r="GHQ108" s="156"/>
      <c r="GHR108" s="156"/>
      <c r="GHS108" s="156"/>
      <c r="GHT108" s="156"/>
      <c r="GHU108" s="156"/>
      <c r="GHV108" s="156"/>
      <c r="GHW108" s="156"/>
      <c r="GHX108" s="156"/>
      <c r="GHY108" s="156"/>
      <c r="GHZ108" s="156"/>
      <c r="GIA108" s="156"/>
      <c r="GIB108" s="156"/>
      <c r="GIC108" s="156"/>
      <c r="GID108" s="156"/>
      <c r="GIE108" s="156"/>
      <c r="GIF108" s="156"/>
      <c r="GIG108" s="156"/>
      <c r="GIH108" s="156"/>
      <c r="GII108" s="156"/>
      <c r="GIJ108" s="156"/>
      <c r="GIK108" s="156"/>
      <c r="GIL108" s="156"/>
      <c r="GIM108" s="156"/>
      <c r="GIN108" s="156"/>
      <c r="GIO108" s="156"/>
      <c r="GIP108" s="156"/>
      <c r="GIQ108" s="156"/>
      <c r="GIR108" s="156"/>
      <c r="GIS108" s="156"/>
      <c r="GIT108" s="156"/>
      <c r="GIU108" s="156"/>
      <c r="GIV108" s="156"/>
      <c r="GIW108" s="156"/>
      <c r="GIX108" s="156"/>
      <c r="GIY108" s="156"/>
      <c r="GIZ108" s="156"/>
      <c r="GJA108" s="156"/>
      <c r="GJB108" s="156"/>
      <c r="GJC108" s="156"/>
      <c r="GJD108" s="156"/>
      <c r="GJE108" s="156"/>
      <c r="GJF108" s="156"/>
      <c r="GJG108" s="156"/>
      <c r="GJH108" s="156"/>
      <c r="GJI108" s="156"/>
      <c r="GJJ108" s="156"/>
      <c r="GJK108" s="156"/>
      <c r="GJL108" s="156"/>
      <c r="GJM108" s="156"/>
      <c r="GJN108" s="156"/>
      <c r="GJO108" s="156"/>
      <c r="GJP108" s="156"/>
      <c r="GJQ108" s="156"/>
      <c r="GJR108" s="156"/>
      <c r="GJS108" s="156"/>
      <c r="GJT108" s="156"/>
      <c r="GJU108" s="156"/>
      <c r="GJV108" s="156"/>
      <c r="GJW108" s="156"/>
      <c r="GJX108" s="156"/>
      <c r="GJY108" s="156"/>
      <c r="GJZ108" s="156"/>
      <c r="GKA108" s="156"/>
      <c r="GKB108" s="156"/>
      <c r="GKC108" s="156"/>
      <c r="GKD108" s="156"/>
      <c r="GKE108" s="156"/>
      <c r="GKF108" s="156"/>
      <c r="GKG108" s="156"/>
      <c r="GKH108" s="156"/>
      <c r="GKI108" s="156"/>
      <c r="GKJ108" s="156"/>
      <c r="GKK108" s="156"/>
      <c r="GKL108" s="156"/>
      <c r="GKM108" s="156"/>
      <c r="GKN108" s="156"/>
      <c r="GKO108" s="156"/>
      <c r="GKP108" s="156"/>
      <c r="GKQ108" s="156"/>
      <c r="GKR108" s="156"/>
      <c r="GKS108" s="156"/>
      <c r="GKT108" s="156"/>
      <c r="GKU108" s="156"/>
      <c r="GKV108" s="156"/>
      <c r="GKW108" s="156"/>
      <c r="GKX108" s="156"/>
      <c r="GKY108" s="156"/>
      <c r="GKZ108" s="156"/>
      <c r="GLA108" s="156"/>
      <c r="GLB108" s="156"/>
      <c r="GLC108" s="156"/>
      <c r="GLD108" s="156"/>
      <c r="GLE108" s="156"/>
      <c r="GLF108" s="156"/>
      <c r="GLG108" s="156"/>
      <c r="GLH108" s="156"/>
      <c r="GLI108" s="156"/>
      <c r="GLJ108" s="156"/>
      <c r="GLK108" s="156"/>
      <c r="GLL108" s="156"/>
      <c r="GLM108" s="156"/>
      <c r="GLN108" s="156"/>
      <c r="GLO108" s="156"/>
      <c r="GLP108" s="156"/>
      <c r="GLQ108" s="156"/>
      <c r="GLR108" s="156"/>
      <c r="GLS108" s="156"/>
      <c r="GLT108" s="156"/>
      <c r="GLU108" s="156"/>
      <c r="GLV108" s="156"/>
      <c r="GLW108" s="156"/>
      <c r="GLX108" s="156"/>
      <c r="GLY108" s="156"/>
      <c r="GLZ108" s="156"/>
      <c r="GMA108" s="156"/>
      <c r="GMB108" s="156"/>
      <c r="GMC108" s="156"/>
      <c r="GMD108" s="156"/>
      <c r="GME108" s="156"/>
      <c r="GMF108" s="156"/>
      <c r="GMG108" s="156"/>
      <c r="GMH108" s="156"/>
      <c r="GMI108" s="156"/>
      <c r="GMJ108" s="156"/>
      <c r="GMK108" s="156"/>
      <c r="GML108" s="156"/>
      <c r="GMM108" s="156"/>
      <c r="GMN108" s="156"/>
      <c r="GMO108" s="156"/>
      <c r="GMP108" s="156"/>
      <c r="GMQ108" s="156"/>
      <c r="GMR108" s="156"/>
      <c r="GMS108" s="156"/>
      <c r="GMT108" s="156"/>
      <c r="GMU108" s="156"/>
      <c r="GMV108" s="156"/>
      <c r="GMW108" s="156"/>
      <c r="GMX108" s="156"/>
      <c r="GMY108" s="156"/>
      <c r="GMZ108" s="156"/>
      <c r="GNA108" s="156"/>
      <c r="GNB108" s="156"/>
      <c r="GNC108" s="156"/>
      <c r="GND108" s="156"/>
      <c r="GNE108" s="156"/>
      <c r="GNF108" s="156"/>
      <c r="GNG108" s="156"/>
      <c r="GNH108" s="156"/>
      <c r="GNI108" s="156"/>
      <c r="GNJ108" s="156"/>
      <c r="GNK108" s="156"/>
      <c r="GNL108" s="156"/>
      <c r="GNM108" s="156"/>
      <c r="GNN108" s="156"/>
      <c r="GNO108" s="156"/>
      <c r="GNP108" s="156"/>
      <c r="GNQ108" s="156"/>
      <c r="GNR108" s="156"/>
      <c r="GNS108" s="156"/>
      <c r="GNT108" s="156"/>
      <c r="GNU108" s="156"/>
      <c r="GNV108" s="156"/>
      <c r="GNW108" s="156"/>
      <c r="GNX108" s="156"/>
      <c r="GNY108" s="156"/>
      <c r="GNZ108" s="156"/>
      <c r="GOA108" s="156"/>
      <c r="GOB108" s="156"/>
      <c r="GOC108" s="156"/>
      <c r="GOD108" s="156"/>
      <c r="GOE108" s="156"/>
      <c r="GOF108" s="156"/>
      <c r="GOG108" s="156"/>
      <c r="GOH108" s="156"/>
      <c r="GOI108" s="156"/>
      <c r="GOJ108" s="156"/>
      <c r="GOK108" s="156"/>
      <c r="GOL108" s="156"/>
      <c r="GOM108" s="156"/>
      <c r="GON108" s="156"/>
      <c r="GOO108" s="156"/>
      <c r="GOP108" s="156"/>
      <c r="GOQ108" s="156"/>
      <c r="GOR108" s="156"/>
      <c r="GOS108" s="156"/>
      <c r="GOT108" s="156"/>
      <c r="GOU108" s="156"/>
      <c r="GOV108" s="156"/>
      <c r="GOW108" s="156"/>
      <c r="GOX108" s="156"/>
      <c r="GOY108" s="156"/>
      <c r="GOZ108" s="156"/>
      <c r="GPA108" s="156"/>
      <c r="GPB108" s="156"/>
      <c r="GPC108" s="156"/>
      <c r="GPD108" s="156"/>
      <c r="GPE108" s="156"/>
      <c r="GPF108" s="156"/>
      <c r="GPG108" s="156"/>
      <c r="GPH108" s="156"/>
      <c r="GPI108" s="156"/>
      <c r="GPJ108" s="156"/>
      <c r="GPK108" s="156"/>
      <c r="GPL108" s="156"/>
      <c r="GPM108" s="156"/>
      <c r="GPN108" s="156"/>
      <c r="GPO108" s="156"/>
      <c r="GPP108" s="156"/>
      <c r="GPQ108" s="156"/>
      <c r="GPR108" s="156"/>
      <c r="GPS108" s="156"/>
      <c r="GPT108" s="156"/>
      <c r="GPU108" s="156"/>
      <c r="GPV108" s="156"/>
      <c r="GPW108" s="156"/>
      <c r="GPX108" s="156"/>
      <c r="GPY108" s="156"/>
      <c r="GPZ108" s="156"/>
      <c r="GQA108" s="156"/>
      <c r="GQB108" s="156"/>
      <c r="GQC108" s="156"/>
      <c r="GQD108" s="156"/>
      <c r="GQE108" s="156"/>
      <c r="GQF108" s="156"/>
      <c r="GQG108" s="156"/>
      <c r="GQH108" s="156"/>
      <c r="GQI108" s="156"/>
      <c r="GQJ108" s="156"/>
      <c r="GQK108" s="156"/>
      <c r="GQL108" s="156"/>
      <c r="GQM108" s="156"/>
      <c r="GQN108" s="156"/>
      <c r="GQO108" s="156"/>
      <c r="GQP108" s="156"/>
      <c r="GQQ108" s="156"/>
      <c r="GQR108" s="156"/>
      <c r="GQS108" s="156"/>
      <c r="GQT108" s="156"/>
      <c r="GQU108" s="156"/>
      <c r="GQV108" s="156"/>
      <c r="GQW108" s="156"/>
      <c r="GQX108" s="156"/>
      <c r="GQY108" s="156"/>
      <c r="GQZ108" s="156"/>
      <c r="GRA108" s="156"/>
      <c r="GRB108" s="156"/>
      <c r="GRC108" s="156"/>
      <c r="GRD108" s="156"/>
      <c r="GRE108" s="156"/>
      <c r="GRF108" s="156"/>
      <c r="GRG108" s="156"/>
      <c r="GRH108" s="156"/>
      <c r="GRI108" s="156"/>
      <c r="GRJ108" s="156"/>
      <c r="GRK108" s="156"/>
      <c r="GRL108" s="156"/>
      <c r="GRM108" s="156"/>
      <c r="GRN108" s="156"/>
      <c r="GRO108" s="156"/>
      <c r="GRP108" s="156"/>
      <c r="GRQ108" s="156"/>
      <c r="GRR108" s="156"/>
      <c r="GRS108" s="156"/>
      <c r="GRT108" s="156"/>
      <c r="GRU108" s="156"/>
      <c r="GRV108" s="156"/>
      <c r="GRW108" s="156"/>
      <c r="GRX108" s="156"/>
      <c r="GRY108" s="156"/>
      <c r="GRZ108" s="156"/>
      <c r="GSA108" s="156"/>
      <c r="GSB108" s="156"/>
      <c r="GSC108" s="156"/>
      <c r="GSD108" s="156"/>
      <c r="GSE108" s="156"/>
      <c r="GSF108" s="156"/>
      <c r="GSG108" s="156"/>
      <c r="GSH108" s="156"/>
      <c r="GSI108" s="156"/>
      <c r="GSJ108" s="156"/>
      <c r="GSK108" s="156"/>
      <c r="GSL108" s="156"/>
      <c r="GSM108" s="156"/>
      <c r="GSN108" s="156"/>
      <c r="GSO108" s="156"/>
      <c r="GSP108" s="156"/>
      <c r="GSQ108" s="156"/>
      <c r="GSR108" s="156"/>
      <c r="GSS108" s="156"/>
      <c r="GST108" s="156"/>
      <c r="GSU108" s="156"/>
      <c r="GSV108" s="156"/>
      <c r="GSW108" s="156"/>
      <c r="GSX108" s="156"/>
      <c r="GSY108" s="156"/>
      <c r="GSZ108" s="156"/>
      <c r="GTA108" s="156"/>
      <c r="GTB108" s="156"/>
      <c r="GTC108" s="156"/>
      <c r="GTD108" s="156"/>
      <c r="GTE108" s="156"/>
      <c r="GTF108" s="156"/>
      <c r="GTG108" s="156"/>
      <c r="GTH108" s="156"/>
      <c r="GTI108" s="156"/>
      <c r="GTJ108" s="156"/>
      <c r="GTK108" s="156"/>
      <c r="GTL108" s="156"/>
      <c r="GTM108" s="156"/>
      <c r="GTN108" s="156"/>
      <c r="GTO108" s="156"/>
      <c r="GTP108" s="156"/>
      <c r="GTQ108" s="156"/>
      <c r="GTR108" s="156"/>
      <c r="GTS108" s="156"/>
      <c r="GTT108" s="156"/>
      <c r="GTU108" s="156"/>
      <c r="GTV108" s="156"/>
      <c r="GTW108" s="156"/>
      <c r="GTX108" s="156"/>
      <c r="GTY108" s="156"/>
      <c r="GTZ108" s="156"/>
      <c r="GUA108" s="156"/>
      <c r="GUB108" s="156"/>
      <c r="GUC108" s="156"/>
      <c r="GUD108" s="156"/>
      <c r="GUE108" s="156"/>
      <c r="GUF108" s="156"/>
      <c r="GUG108" s="156"/>
      <c r="GUH108" s="156"/>
      <c r="GUI108" s="156"/>
      <c r="GUJ108" s="156"/>
      <c r="GUK108" s="156"/>
      <c r="GUL108" s="156"/>
      <c r="GUM108" s="156"/>
      <c r="GUN108" s="156"/>
      <c r="GUO108" s="156"/>
      <c r="GUP108" s="156"/>
      <c r="GUQ108" s="156"/>
      <c r="GUR108" s="156"/>
      <c r="GUS108" s="156"/>
      <c r="GUT108" s="156"/>
      <c r="GUU108" s="156"/>
      <c r="GUV108" s="156"/>
      <c r="GUW108" s="156"/>
      <c r="GUX108" s="156"/>
      <c r="GUY108" s="156"/>
      <c r="GUZ108" s="156"/>
      <c r="GVA108" s="156"/>
      <c r="GVB108" s="156"/>
      <c r="GVC108" s="156"/>
      <c r="GVD108" s="156"/>
      <c r="GVE108" s="156"/>
      <c r="GVF108" s="156"/>
      <c r="GVG108" s="156"/>
      <c r="GVH108" s="156"/>
      <c r="GVI108" s="156"/>
      <c r="GVJ108" s="156"/>
      <c r="GVK108" s="156"/>
      <c r="GVL108" s="156"/>
      <c r="GVM108" s="156"/>
      <c r="GVN108" s="156"/>
      <c r="GVO108" s="156"/>
      <c r="GVP108" s="156"/>
      <c r="GVQ108" s="156"/>
      <c r="GVR108" s="156"/>
      <c r="GVS108" s="156"/>
      <c r="GVT108" s="156"/>
      <c r="GVU108" s="156"/>
      <c r="GVV108" s="156"/>
      <c r="GVW108" s="156"/>
      <c r="GVX108" s="156"/>
      <c r="GVY108" s="156"/>
      <c r="GVZ108" s="156"/>
      <c r="GWA108" s="156"/>
      <c r="GWB108" s="156"/>
      <c r="GWC108" s="156"/>
      <c r="GWD108" s="156"/>
      <c r="GWE108" s="156"/>
      <c r="GWF108" s="156"/>
      <c r="GWG108" s="156"/>
      <c r="GWH108" s="156"/>
      <c r="GWI108" s="156"/>
      <c r="GWJ108" s="156"/>
      <c r="GWK108" s="156"/>
      <c r="GWL108" s="156"/>
      <c r="GWM108" s="156"/>
      <c r="GWN108" s="156"/>
      <c r="GWO108" s="156"/>
      <c r="GWP108" s="156"/>
      <c r="GWQ108" s="156"/>
      <c r="GWR108" s="156"/>
      <c r="GWS108" s="156"/>
      <c r="GWT108" s="156"/>
      <c r="GWU108" s="156"/>
      <c r="GWV108" s="156"/>
      <c r="GWW108" s="156"/>
      <c r="GWX108" s="156"/>
      <c r="GWY108" s="156"/>
      <c r="GWZ108" s="156"/>
      <c r="GXA108" s="156"/>
      <c r="GXB108" s="156"/>
      <c r="GXC108" s="156"/>
      <c r="GXD108" s="156"/>
      <c r="GXE108" s="156"/>
      <c r="GXF108" s="156"/>
      <c r="GXG108" s="156"/>
      <c r="GXH108" s="156"/>
      <c r="GXI108" s="156"/>
      <c r="GXJ108" s="156"/>
      <c r="GXK108" s="156"/>
      <c r="GXL108" s="156"/>
      <c r="GXM108" s="156"/>
      <c r="GXN108" s="156"/>
      <c r="GXO108" s="156"/>
      <c r="GXP108" s="156"/>
      <c r="GXQ108" s="156"/>
      <c r="GXR108" s="156"/>
      <c r="GXS108" s="156"/>
      <c r="GXT108" s="156"/>
      <c r="GXU108" s="156"/>
      <c r="GXV108" s="156"/>
      <c r="GXW108" s="156"/>
      <c r="GXX108" s="156"/>
      <c r="GXY108" s="156"/>
      <c r="GXZ108" s="156"/>
      <c r="GYA108" s="156"/>
      <c r="GYB108" s="156"/>
      <c r="GYC108" s="156"/>
      <c r="GYD108" s="156"/>
      <c r="GYE108" s="156"/>
      <c r="GYF108" s="156"/>
      <c r="GYG108" s="156"/>
      <c r="GYH108" s="156"/>
      <c r="GYI108" s="156"/>
      <c r="GYJ108" s="156"/>
      <c r="GYK108" s="156"/>
      <c r="GYL108" s="156"/>
      <c r="GYM108" s="156"/>
      <c r="GYN108" s="156"/>
      <c r="GYO108" s="156"/>
      <c r="GYP108" s="156"/>
      <c r="GYQ108" s="156"/>
      <c r="GYR108" s="156"/>
      <c r="GYS108" s="156"/>
      <c r="GYT108" s="156"/>
      <c r="GYU108" s="156"/>
      <c r="GYV108" s="156"/>
      <c r="GYW108" s="156"/>
      <c r="GYX108" s="156"/>
      <c r="GYY108" s="156"/>
      <c r="GYZ108" s="156"/>
      <c r="GZA108" s="156"/>
      <c r="GZB108" s="156"/>
      <c r="GZC108" s="156"/>
      <c r="GZD108" s="156"/>
      <c r="GZE108" s="156"/>
      <c r="GZF108" s="156"/>
      <c r="GZG108" s="156"/>
      <c r="GZH108" s="156"/>
      <c r="GZI108" s="156"/>
      <c r="GZJ108" s="156"/>
      <c r="GZK108" s="156"/>
      <c r="GZL108" s="156"/>
      <c r="GZM108" s="156"/>
      <c r="GZN108" s="156"/>
      <c r="GZO108" s="156"/>
      <c r="GZP108" s="156"/>
      <c r="GZQ108" s="156"/>
      <c r="GZR108" s="156"/>
      <c r="GZS108" s="156"/>
      <c r="GZT108" s="156"/>
      <c r="GZU108" s="156"/>
      <c r="GZV108" s="156"/>
      <c r="GZW108" s="156"/>
      <c r="GZX108" s="156"/>
      <c r="GZY108" s="156"/>
      <c r="GZZ108" s="156"/>
      <c r="HAA108" s="156"/>
      <c r="HAB108" s="156"/>
      <c r="HAC108" s="156"/>
      <c r="HAD108" s="156"/>
      <c r="HAE108" s="156"/>
      <c r="HAF108" s="156"/>
      <c r="HAG108" s="156"/>
      <c r="HAH108" s="156"/>
      <c r="HAI108" s="156"/>
      <c r="HAJ108" s="156"/>
      <c r="HAK108" s="156"/>
      <c r="HAL108" s="156"/>
      <c r="HAM108" s="156"/>
      <c r="HAN108" s="156"/>
      <c r="HAO108" s="156"/>
      <c r="HAP108" s="156"/>
      <c r="HAQ108" s="156"/>
      <c r="HAR108" s="156"/>
      <c r="HAS108" s="156"/>
      <c r="HAT108" s="156"/>
      <c r="HAU108" s="156"/>
      <c r="HAV108" s="156"/>
      <c r="HAW108" s="156"/>
      <c r="HAX108" s="156"/>
      <c r="HAY108" s="156"/>
      <c r="HAZ108" s="156"/>
      <c r="HBA108" s="156"/>
      <c r="HBB108" s="156"/>
      <c r="HBC108" s="156"/>
      <c r="HBD108" s="156"/>
      <c r="HBE108" s="156"/>
      <c r="HBF108" s="156"/>
      <c r="HBG108" s="156"/>
      <c r="HBH108" s="156"/>
      <c r="HBI108" s="156"/>
      <c r="HBJ108" s="156"/>
      <c r="HBK108" s="156"/>
      <c r="HBL108" s="156"/>
      <c r="HBM108" s="156"/>
      <c r="HBN108" s="156"/>
      <c r="HBO108" s="156"/>
      <c r="HBP108" s="156"/>
      <c r="HBQ108" s="156"/>
      <c r="HBR108" s="156"/>
      <c r="HBS108" s="156"/>
      <c r="HBT108" s="156"/>
      <c r="HBU108" s="156"/>
      <c r="HBV108" s="156"/>
      <c r="HBW108" s="156"/>
      <c r="HBX108" s="156"/>
      <c r="HBY108" s="156"/>
      <c r="HBZ108" s="156"/>
      <c r="HCA108" s="156"/>
      <c r="HCB108" s="156"/>
      <c r="HCC108" s="156"/>
      <c r="HCD108" s="156"/>
      <c r="HCE108" s="156"/>
      <c r="HCF108" s="156"/>
      <c r="HCG108" s="156"/>
      <c r="HCH108" s="156"/>
      <c r="HCI108" s="156"/>
      <c r="HCJ108" s="156"/>
      <c r="HCK108" s="156"/>
      <c r="HCL108" s="156"/>
      <c r="HCM108" s="156"/>
      <c r="HCN108" s="156"/>
      <c r="HCO108" s="156"/>
      <c r="HCP108" s="156"/>
      <c r="HCQ108" s="156"/>
      <c r="HCR108" s="156"/>
      <c r="HCS108" s="156"/>
      <c r="HCT108" s="156"/>
      <c r="HCU108" s="156"/>
      <c r="HCV108" s="156"/>
      <c r="HCW108" s="156"/>
      <c r="HCX108" s="156"/>
      <c r="HCY108" s="156"/>
      <c r="HCZ108" s="156"/>
      <c r="HDA108" s="156"/>
      <c r="HDB108" s="156"/>
      <c r="HDC108" s="156"/>
      <c r="HDD108" s="156"/>
      <c r="HDE108" s="156"/>
      <c r="HDF108" s="156"/>
      <c r="HDG108" s="156"/>
      <c r="HDH108" s="156"/>
      <c r="HDI108" s="156"/>
      <c r="HDJ108" s="156"/>
      <c r="HDK108" s="156"/>
      <c r="HDL108" s="156"/>
      <c r="HDM108" s="156"/>
      <c r="HDN108" s="156"/>
      <c r="HDO108" s="156"/>
      <c r="HDP108" s="156"/>
      <c r="HDQ108" s="156"/>
      <c r="HDR108" s="156"/>
      <c r="HDS108" s="156"/>
      <c r="HDT108" s="156"/>
      <c r="HDU108" s="156"/>
      <c r="HDV108" s="156"/>
      <c r="HDW108" s="156"/>
      <c r="HDX108" s="156"/>
      <c r="HDY108" s="156"/>
      <c r="HDZ108" s="156"/>
      <c r="HEA108" s="156"/>
      <c r="HEB108" s="156"/>
      <c r="HEC108" s="156"/>
      <c r="HED108" s="156"/>
      <c r="HEE108" s="156"/>
      <c r="HEF108" s="156"/>
      <c r="HEG108" s="156"/>
      <c r="HEH108" s="156"/>
      <c r="HEI108" s="156"/>
      <c r="HEJ108" s="156"/>
      <c r="HEK108" s="156"/>
      <c r="HEL108" s="156"/>
      <c r="HEM108" s="156"/>
      <c r="HEN108" s="156"/>
      <c r="HEO108" s="156"/>
      <c r="HEP108" s="156"/>
      <c r="HEQ108" s="156"/>
      <c r="HER108" s="156"/>
      <c r="HES108" s="156"/>
      <c r="HET108" s="156"/>
      <c r="HEU108" s="156"/>
      <c r="HEV108" s="156"/>
      <c r="HEW108" s="156"/>
      <c r="HEX108" s="156"/>
      <c r="HEY108" s="156"/>
      <c r="HEZ108" s="156"/>
      <c r="HFA108" s="156"/>
      <c r="HFB108" s="156"/>
      <c r="HFC108" s="156"/>
      <c r="HFD108" s="156"/>
      <c r="HFE108" s="156"/>
      <c r="HFF108" s="156"/>
      <c r="HFG108" s="156"/>
      <c r="HFH108" s="156"/>
      <c r="HFI108" s="156"/>
      <c r="HFJ108" s="156"/>
      <c r="HFK108" s="156"/>
      <c r="HFL108" s="156"/>
      <c r="HFM108" s="156"/>
      <c r="HFN108" s="156"/>
      <c r="HFO108" s="156"/>
      <c r="HFP108" s="156"/>
      <c r="HFQ108" s="156"/>
      <c r="HFR108" s="156"/>
      <c r="HFS108" s="156"/>
      <c r="HFT108" s="156"/>
      <c r="HFU108" s="156"/>
      <c r="HFV108" s="156"/>
      <c r="HFW108" s="156"/>
      <c r="HFX108" s="156"/>
      <c r="HFY108" s="156"/>
      <c r="HFZ108" s="156"/>
      <c r="HGA108" s="156"/>
      <c r="HGB108" s="156"/>
      <c r="HGC108" s="156"/>
      <c r="HGD108" s="156"/>
      <c r="HGE108" s="156"/>
      <c r="HGF108" s="156"/>
      <c r="HGG108" s="156"/>
      <c r="HGH108" s="156"/>
      <c r="HGI108" s="156"/>
      <c r="HGJ108" s="156"/>
      <c r="HGK108" s="156"/>
      <c r="HGL108" s="156"/>
      <c r="HGM108" s="156"/>
      <c r="HGN108" s="156"/>
      <c r="HGO108" s="156"/>
      <c r="HGP108" s="156"/>
      <c r="HGQ108" s="156"/>
      <c r="HGR108" s="156"/>
      <c r="HGS108" s="156"/>
      <c r="HGT108" s="156"/>
      <c r="HGU108" s="156"/>
      <c r="HGV108" s="156"/>
      <c r="HGW108" s="156"/>
      <c r="HGX108" s="156"/>
      <c r="HGY108" s="156"/>
      <c r="HGZ108" s="156"/>
      <c r="HHA108" s="156"/>
      <c r="HHB108" s="156"/>
      <c r="HHC108" s="156"/>
      <c r="HHD108" s="156"/>
      <c r="HHE108" s="156"/>
      <c r="HHF108" s="156"/>
      <c r="HHG108" s="156"/>
      <c r="HHH108" s="156"/>
      <c r="HHI108" s="156"/>
      <c r="HHJ108" s="156"/>
      <c r="HHK108" s="156"/>
      <c r="HHL108" s="156"/>
      <c r="HHM108" s="156"/>
      <c r="HHN108" s="156"/>
      <c r="HHO108" s="156"/>
      <c r="HHP108" s="156"/>
      <c r="HHQ108" s="156"/>
      <c r="HHR108" s="156"/>
      <c r="HHS108" s="156"/>
      <c r="HHT108" s="156"/>
      <c r="HHU108" s="156"/>
      <c r="HHV108" s="156"/>
      <c r="HHW108" s="156"/>
      <c r="HHX108" s="156"/>
      <c r="HHY108" s="156"/>
      <c r="HHZ108" s="156"/>
      <c r="HIA108" s="156"/>
      <c r="HIB108" s="156"/>
      <c r="HIC108" s="156"/>
      <c r="HID108" s="156"/>
      <c r="HIE108" s="156"/>
      <c r="HIF108" s="156"/>
      <c r="HIG108" s="156"/>
      <c r="HIH108" s="156"/>
      <c r="HII108" s="156"/>
      <c r="HIJ108" s="156"/>
      <c r="HIK108" s="156"/>
      <c r="HIL108" s="156"/>
      <c r="HIM108" s="156"/>
      <c r="HIN108" s="156"/>
      <c r="HIO108" s="156"/>
      <c r="HIP108" s="156"/>
      <c r="HIQ108" s="156"/>
      <c r="HIR108" s="156"/>
      <c r="HIS108" s="156"/>
      <c r="HIT108" s="156"/>
      <c r="HIU108" s="156"/>
      <c r="HIV108" s="156"/>
      <c r="HIW108" s="156"/>
      <c r="HIX108" s="156"/>
      <c r="HIY108" s="156"/>
      <c r="HIZ108" s="156"/>
      <c r="HJA108" s="156"/>
      <c r="HJB108" s="156"/>
      <c r="HJC108" s="156"/>
      <c r="HJD108" s="156"/>
      <c r="HJE108" s="156"/>
      <c r="HJF108" s="156"/>
      <c r="HJG108" s="156"/>
      <c r="HJH108" s="156"/>
      <c r="HJI108" s="156"/>
      <c r="HJJ108" s="156"/>
      <c r="HJK108" s="156"/>
      <c r="HJL108" s="156"/>
      <c r="HJM108" s="156"/>
      <c r="HJN108" s="156"/>
      <c r="HJO108" s="156"/>
      <c r="HJP108" s="156"/>
      <c r="HJQ108" s="156"/>
      <c r="HJR108" s="156"/>
      <c r="HJS108" s="156"/>
      <c r="HJT108" s="156"/>
      <c r="HJU108" s="156"/>
      <c r="HJV108" s="156"/>
      <c r="HJW108" s="156"/>
      <c r="HJX108" s="156"/>
      <c r="HJY108" s="156"/>
      <c r="HJZ108" s="156"/>
      <c r="HKA108" s="156"/>
      <c r="HKB108" s="156"/>
      <c r="HKC108" s="156"/>
      <c r="HKD108" s="156"/>
      <c r="HKE108" s="156"/>
      <c r="HKF108" s="156"/>
      <c r="HKG108" s="156"/>
      <c r="HKH108" s="156"/>
      <c r="HKI108" s="156"/>
      <c r="HKJ108" s="156"/>
      <c r="HKK108" s="156"/>
      <c r="HKL108" s="156"/>
      <c r="HKM108" s="156"/>
      <c r="HKN108" s="156"/>
      <c r="HKO108" s="156"/>
      <c r="HKP108" s="156"/>
      <c r="HKQ108" s="156"/>
      <c r="HKR108" s="156"/>
      <c r="HKS108" s="156"/>
      <c r="HKT108" s="156"/>
      <c r="HKU108" s="156"/>
      <c r="HKV108" s="156"/>
      <c r="HKW108" s="156"/>
      <c r="HKX108" s="156"/>
      <c r="HKY108" s="156"/>
      <c r="HKZ108" s="156"/>
      <c r="HLA108" s="156"/>
      <c r="HLB108" s="156"/>
      <c r="HLC108" s="156"/>
      <c r="HLD108" s="156"/>
      <c r="HLE108" s="156"/>
      <c r="HLF108" s="156"/>
      <c r="HLG108" s="156"/>
      <c r="HLH108" s="156"/>
      <c r="HLI108" s="156"/>
      <c r="HLJ108" s="156"/>
      <c r="HLK108" s="156"/>
      <c r="HLL108" s="156"/>
      <c r="HLM108" s="156"/>
      <c r="HLN108" s="156"/>
      <c r="HLO108" s="156"/>
      <c r="HLP108" s="156"/>
      <c r="HLQ108" s="156"/>
      <c r="HLR108" s="156"/>
      <c r="HLS108" s="156"/>
      <c r="HLT108" s="156"/>
      <c r="HLU108" s="156"/>
      <c r="HLV108" s="156"/>
      <c r="HLW108" s="156"/>
      <c r="HLX108" s="156"/>
      <c r="HLY108" s="156"/>
      <c r="HLZ108" s="156"/>
      <c r="HMA108" s="156"/>
      <c r="HMB108" s="156"/>
      <c r="HMC108" s="156"/>
      <c r="HMD108" s="156"/>
      <c r="HME108" s="156"/>
      <c r="HMF108" s="156"/>
      <c r="HMG108" s="156"/>
      <c r="HMH108" s="156"/>
      <c r="HMI108" s="156"/>
      <c r="HMJ108" s="156"/>
      <c r="HMK108" s="156"/>
      <c r="HML108" s="156"/>
      <c r="HMM108" s="156"/>
      <c r="HMN108" s="156"/>
      <c r="HMO108" s="156"/>
      <c r="HMP108" s="156"/>
      <c r="HMQ108" s="156"/>
      <c r="HMR108" s="156"/>
      <c r="HMS108" s="156"/>
      <c r="HMT108" s="156"/>
      <c r="HMU108" s="156"/>
      <c r="HMV108" s="156"/>
      <c r="HMW108" s="156"/>
      <c r="HMX108" s="156"/>
      <c r="HMY108" s="156"/>
      <c r="HMZ108" s="156"/>
      <c r="HNA108" s="156"/>
      <c r="HNB108" s="156"/>
      <c r="HNC108" s="156"/>
      <c r="HND108" s="156"/>
      <c r="HNE108" s="156"/>
      <c r="HNF108" s="156"/>
      <c r="HNG108" s="156"/>
      <c r="HNH108" s="156"/>
      <c r="HNI108" s="156"/>
      <c r="HNJ108" s="156"/>
      <c r="HNK108" s="156"/>
      <c r="HNL108" s="156"/>
      <c r="HNM108" s="156"/>
      <c r="HNN108" s="156"/>
      <c r="HNO108" s="156"/>
      <c r="HNP108" s="156"/>
      <c r="HNQ108" s="156"/>
      <c r="HNR108" s="156"/>
      <c r="HNS108" s="156"/>
      <c r="HNT108" s="156"/>
      <c r="HNU108" s="156"/>
      <c r="HNV108" s="156"/>
      <c r="HNW108" s="156"/>
      <c r="HNX108" s="156"/>
      <c r="HNY108" s="156"/>
      <c r="HNZ108" s="156"/>
      <c r="HOA108" s="156"/>
      <c r="HOB108" s="156"/>
      <c r="HOC108" s="156"/>
      <c r="HOD108" s="156"/>
      <c r="HOE108" s="156"/>
      <c r="HOF108" s="156"/>
      <c r="HOG108" s="156"/>
      <c r="HOH108" s="156"/>
      <c r="HOI108" s="156"/>
      <c r="HOJ108" s="156"/>
      <c r="HOK108" s="156"/>
      <c r="HOL108" s="156"/>
      <c r="HOM108" s="156"/>
      <c r="HON108" s="156"/>
      <c r="HOO108" s="156"/>
      <c r="HOP108" s="156"/>
      <c r="HOQ108" s="156"/>
      <c r="HOR108" s="156"/>
      <c r="HOS108" s="156"/>
      <c r="HOT108" s="156"/>
      <c r="HOU108" s="156"/>
      <c r="HOV108" s="156"/>
      <c r="HOW108" s="156"/>
      <c r="HOX108" s="156"/>
      <c r="HOY108" s="156"/>
      <c r="HOZ108" s="156"/>
      <c r="HPA108" s="156"/>
      <c r="HPB108" s="156"/>
      <c r="HPC108" s="156"/>
      <c r="HPD108" s="156"/>
      <c r="HPE108" s="156"/>
      <c r="HPF108" s="156"/>
      <c r="HPG108" s="156"/>
      <c r="HPH108" s="156"/>
      <c r="HPI108" s="156"/>
      <c r="HPJ108" s="156"/>
      <c r="HPK108" s="156"/>
      <c r="HPL108" s="156"/>
      <c r="HPM108" s="156"/>
      <c r="HPN108" s="156"/>
      <c r="HPO108" s="156"/>
      <c r="HPP108" s="156"/>
      <c r="HPQ108" s="156"/>
      <c r="HPR108" s="156"/>
      <c r="HPS108" s="156"/>
      <c r="HPT108" s="156"/>
      <c r="HPU108" s="156"/>
      <c r="HPV108" s="156"/>
      <c r="HPW108" s="156"/>
      <c r="HPX108" s="156"/>
      <c r="HPY108" s="156"/>
      <c r="HPZ108" s="156"/>
      <c r="HQA108" s="156"/>
      <c r="HQB108" s="156"/>
      <c r="HQC108" s="156"/>
      <c r="HQD108" s="156"/>
      <c r="HQE108" s="156"/>
      <c r="HQF108" s="156"/>
      <c r="HQG108" s="156"/>
      <c r="HQH108" s="156"/>
      <c r="HQI108" s="156"/>
      <c r="HQJ108" s="156"/>
      <c r="HQK108" s="156"/>
      <c r="HQL108" s="156"/>
      <c r="HQM108" s="156"/>
      <c r="HQN108" s="156"/>
      <c r="HQO108" s="156"/>
      <c r="HQP108" s="156"/>
      <c r="HQQ108" s="156"/>
      <c r="HQR108" s="156"/>
      <c r="HQS108" s="156"/>
      <c r="HQT108" s="156"/>
      <c r="HQU108" s="156"/>
      <c r="HQV108" s="156"/>
      <c r="HQW108" s="156"/>
      <c r="HQX108" s="156"/>
      <c r="HQY108" s="156"/>
      <c r="HQZ108" s="156"/>
      <c r="HRA108" s="156"/>
      <c r="HRB108" s="156"/>
      <c r="HRC108" s="156"/>
      <c r="HRD108" s="156"/>
      <c r="HRE108" s="156"/>
      <c r="HRF108" s="156"/>
      <c r="HRG108" s="156"/>
      <c r="HRH108" s="156"/>
      <c r="HRI108" s="156"/>
      <c r="HRJ108" s="156"/>
      <c r="HRK108" s="156"/>
      <c r="HRL108" s="156"/>
      <c r="HRM108" s="156"/>
      <c r="HRN108" s="156"/>
      <c r="HRO108" s="156"/>
      <c r="HRP108" s="156"/>
      <c r="HRQ108" s="156"/>
      <c r="HRR108" s="156"/>
      <c r="HRS108" s="156"/>
      <c r="HRT108" s="156"/>
      <c r="HRU108" s="156"/>
      <c r="HRV108" s="156"/>
      <c r="HRW108" s="156"/>
      <c r="HRX108" s="156"/>
      <c r="HRY108" s="156"/>
      <c r="HRZ108" s="156"/>
      <c r="HSA108" s="156"/>
      <c r="HSB108" s="156"/>
      <c r="HSC108" s="156"/>
      <c r="HSD108" s="156"/>
      <c r="HSE108" s="156"/>
      <c r="HSF108" s="156"/>
      <c r="HSG108" s="156"/>
      <c r="HSH108" s="156"/>
      <c r="HSI108" s="156"/>
      <c r="HSJ108" s="156"/>
      <c r="HSK108" s="156"/>
      <c r="HSL108" s="156"/>
      <c r="HSM108" s="156"/>
      <c r="HSN108" s="156"/>
      <c r="HSO108" s="156"/>
      <c r="HSP108" s="156"/>
      <c r="HSQ108" s="156"/>
      <c r="HSR108" s="156"/>
      <c r="HSS108" s="156"/>
      <c r="HST108" s="156"/>
      <c r="HSU108" s="156"/>
      <c r="HSV108" s="156"/>
      <c r="HSW108" s="156"/>
      <c r="HSX108" s="156"/>
      <c r="HSY108" s="156"/>
      <c r="HSZ108" s="156"/>
      <c r="HTA108" s="156"/>
      <c r="HTB108" s="156"/>
      <c r="HTC108" s="156"/>
      <c r="HTD108" s="156"/>
      <c r="HTE108" s="156"/>
      <c r="HTF108" s="156"/>
      <c r="HTG108" s="156"/>
      <c r="HTH108" s="156"/>
      <c r="HTI108" s="156"/>
      <c r="HTJ108" s="156"/>
      <c r="HTK108" s="156"/>
      <c r="HTL108" s="156"/>
      <c r="HTM108" s="156"/>
      <c r="HTN108" s="156"/>
      <c r="HTO108" s="156"/>
      <c r="HTP108" s="156"/>
      <c r="HTQ108" s="156"/>
      <c r="HTR108" s="156"/>
      <c r="HTS108" s="156"/>
      <c r="HTT108" s="156"/>
      <c r="HTU108" s="156"/>
      <c r="HTV108" s="156"/>
      <c r="HTW108" s="156"/>
      <c r="HTX108" s="156"/>
      <c r="HTY108" s="156"/>
      <c r="HTZ108" s="156"/>
      <c r="HUA108" s="156"/>
      <c r="HUB108" s="156"/>
      <c r="HUC108" s="156"/>
      <c r="HUD108" s="156"/>
      <c r="HUE108" s="156"/>
      <c r="HUF108" s="156"/>
      <c r="HUG108" s="156"/>
      <c r="HUH108" s="156"/>
      <c r="HUI108" s="156"/>
      <c r="HUJ108" s="156"/>
      <c r="HUK108" s="156"/>
      <c r="HUL108" s="156"/>
      <c r="HUM108" s="156"/>
      <c r="HUN108" s="156"/>
      <c r="HUO108" s="156"/>
      <c r="HUP108" s="156"/>
      <c r="HUQ108" s="156"/>
      <c r="HUR108" s="156"/>
      <c r="HUS108" s="156"/>
      <c r="HUT108" s="156"/>
      <c r="HUU108" s="156"/>
      <c r="HUV108" s="156"/>
      <c r="HUW108" s="156"/>
      <c r="HUX108" s="156"/>
      <c r="HUY108" s="156"/>
      <c r="HUZ108" s="156"/>
      <c r="HVA108" s="156"/>
      <c r="HVB108" s="156"/>
      <c r="HVC108" s="156"/>
      <c r="HVD108" s="156"/>
      <c r="HVE108" s="156"/>
      <c r="HVF108" s="156"/>
      <c r="HVG108" s="156"/>
      <c r="HVH108" s="156"/>
      <c r="HVI108" s="156"/>
      <c r="HVJ108" s="156"/>
      <c r="HVK108" s="156"/>
      <c r="HVL108" s="156"/>
      <c r="HVM108" s="156"/>
      <c r="HVN108" s="156"/>
      <c r="HVO108" s="156"/>
      <c r="HVP108" s="156"/>
      <c r="HVQ108" s="156"/>
      <c r="HVR108" s="156"/>
      <c r="HVS108" s="156"/>
      <c r="HVT108" s="156"/>
      <c r="HVU108" s="156"/>
      <c r="HVV108" s="156"/>
      <c r="HVW108" s="156"/>
      <c r="HVX108" s="156"/>
      <c r="HVY108" s="156"/>
      <c r="HVZ108" s="156"/>
      <c r="HWA108" s="156"/>
      <c r="HWB108" s="156"/>
      <c r="HWC108" s="156"/>
      <c r="HWD108" s="156"/>
      <c r="HWE108" s="156"/>
      <c r="HWF108" s="156"/>
      <c r="HWG108" s="156"/>
      <c r="HWH108" s="156"/>
      <c r="HWI108" s="156"/>
      <c r="HWJ108" s="156"/>
      <c r="HWK108" s="156"/>
      <c r="HWL108" s="156"/>
      <c r="HWM108" s="156"/>
      <c r="HWN108" s="156"/>
      <c r="HWO108" s="156"/>
      <c r="HWP108" s="156"/>
      <c r="HWQ108" s="156"/>
      <c r="HWR108" s="156"/>
      <c r="HWS108" s="156"/>
      <c r="HWT108" s="156"/>
      <c r="HWU108" s="156"/>
      <c r="HWV108" s="156"/>
      <c r="HWW108" s="156"/>
      <c r="HWX108" s="156"/>
      <c r="HWY108" s="156"/>
      <c r="HWZ108" s="156"/>
      <c r="HXA108" s="156"/>
      <c r="HXB108" s="156"/>
      <c r="HXC108" s="156"/>
      <c r="HXD108" s="156"/>
      <c r="HXE108" s="156"/>
      <c r="HXF108" s="156"/>
      <c r="HXG108" s="156"/>
      <c r="HXH108" s="156"/>
      <c r="HXI108" s="156"/>
      <c r="HXJ108" s="156"/>
      <c r="HXK108" s="156"/>
      <c r="HXL108" s="156"/>
      <c r="HXM108" s="156"/>
      <c r="HXN108" s="156"/>
      <c r="HXO108" s="156"/>
      <c r="HXP108" s="156"/>
      <c r="HXQ108" s="156"/>
      <c r="HXR108" s="156"/>
      <c r="HXS108" s="156"/>
      <c r="HXT108" s="156"/>
      <c r="HXU108" s="156"/>
      <c r="HXV108" s="156"/>
      <c r="HXW108" s="156"/>
      <c r="HXX108" s="156"/>
      <c r="HXY108" s="156"/>
      <c r="HXZ108" s="156"/>
      <c r="HYA108" s="156"/>
      <c r="HYB108" s="156"/>
      <c r="HYC108" s="156"/>
      <c r="HYD108" s="156"/>
      <c r="HYE108" s="156"/>
      <c r="HYF108" s="156"/>
      <c r="HYG108" s="156"/>
      <c r="HYH108" s="156"/>
      <c r="HYI108" s="156"/>
      <c r="HYJ108" s="156"/>
      <c r="HYK108" s="156"/>
      <c r="HYL108" s="156"/>
      <c r="HYM108" s="156"/>
      <c r="HYN108" s="156"/>
      <c r="HYO108" s="156"/>
      <c r="HYP108" s="156"/>
      <c r="HYQ108" s="156"/>
      <c r="HYR108" s="156"/>
      <c r="HYS108" s="156"/>
      <c r="HYT108" s="156"/>
      <c r="HYU108" s="156"/>
      <c r="HYV108" s="156"/>
      <c r="HYW108" s="156"/>
      <c r="HYX108" s="156"/>
      <c r="HYY108" s="156"/>
      <c r="HYZ108" s="156"/>
      <c r="HZA108" s="156"/>
      <c r="HZB108" s="156"/>
      <c r="HZC108" s="156"/>
      <c r="HZD108" s="156"/>
      <c r="HZE108" s="156"/>
      <c r="HZF108" s="156"/>
      <c r="HZG108" s="156"/>
      <c r="HZH108" s="156"/>
      <c r="HZI108" s="156"/>
      <c r="HZJ108" s="156"/>
      <c r="HZK108" s="156"/>
      <c r="HZL108" s="156"/>
      <c r="HZM108" s="156"/>
      <c r="HZN108" s="156"/>
      <c r="HZO108" s="156"/>
      <c r="HZP108" s="156"/>
      <c r="HZQ108" s="156"/>
      <c r="HZR108" s="156"/>
      <c r="HZS108" s="156"/>
      <c r="HZT108" s="156"/>
      <c r="HZU108" s="156"/>
      <c r="HZV108" s="156"/>
      <c r="HZW108" s="156"/>
      <c r="HZX108" s="156"/>
      <c r="HZY108" s="156"/>
      <c r="HZZ108" s="156"/>
      <c r="IAA108" s="156"/>
      <c r="IAB108" s="156"/>
      <c r="IAC108" s="156"/>
      <c r="IAD108" s="156"/>
      <c r="IAE108" s="156"/>
      <c r="IAF108" s="156"/>
      <c r="IAG108" s="156"/>
      <c r="IAH108" s="156"/>
      <c r="IAI108" s="156"/>
      <c r="IAJ108" s="156"/>
      <c r="IAK108" s="156"/>
      <c r="IAL108" s="156"/>
      <c r="IAM108" s="156"/>
      <c r="IAN108" s="156"/>
      <c r="IAO108" s="156"/>
      <c r="IAP108" s="156"/>
      <c r="IAQ108" s="156"/>
      <c r="IAR108" s="156"/>
      <c r="IAS108" s="156"/>
      <c r="IAT108" s="156"/>
      <c r="IAU108" s="156"/>
      <c r="IAV108" s="156"/>
      <c r="IAW108" s="156"/>
      <c r="IAX108" s="156"/>
      <c r="IAY108" s="156"/>
      <c r="IAZ108" s="156"/>
      <c r="IBA108" s="156"/>
      <c r="IBB108" s="156"/>
      <c r="IBC108" s="156"/>
      <c r="IBD108" s="156"/>
      <c r="IBE108" s="156"/>
      <c r="IBF108" s="156"/>
      <c r="IBG108" s="156"/>
      <c r="IBH108" s="156"/>
      <c r="IBI108" s="156"/>
      <c r="IBJ108" s="156"/>
      <c r="IBK108" s="156"/>
      <c r="IBL108" s="156"/>
      <c r="IBM108" s="156"/>
      <c r="IBN108" s="156"/>
      <c r="IBO108" s="156"/>
      <c r="IBP108" s="156"/>
      <c r="IBQ108" s="156"/>
      <c r="IBR108" s="156"/>
      <c r="IBS108" s="156"/>
      <c r="IBT108" s="156"/>
      <c r="IBU108" s="156"/>
      <c r="IBV108" s="156"/>
      <c r="IBW108" s="156"/>
      <c r="IBX108" s="156"/>
      <c r="IBY108" s="156"/>
      <c r="IBZ108" s="156"/>
      <c r="ICA108" s="156"/>
      <c r="ICB108" s="156"/>
      <c r="ICC108" s="156"/>
      <c r="ICD108" s="156"/>
      <c r="ICE108" s="156"/>
      <c r="ICF108" s="156"/>
      <c r="ICG108" s="156"/>
      <c r="ICH108" s="156"/>
      <c r="ICI108" s="156"/>
      <c r="ICJ108" s="156"/>
      <c r="ICK108" s="156"/>
      <c r="ICL108" s="156"/>
      <c r="ICM108" s="156"/>
      <c r="ICN108" s="156"/>
      <c r="ICO108" s="156"/>
      <c r="ICP108" s="156"/>
      <c r="ICQ108" s="156"/>
      <c r="ICR108" s="156"/>
      <c r="ICS108" s="156"/>
      <c r="ICT108" s="156"/>
      <c r="ICU108" s="156"/>
      <c r="ICV108" s="156"/>
      <c r="ICW108" s="156"/>
      <c r="ICX108" s="156"/>
      <c r="ICY108" s="156"/>
      <c r="ICZ108" s="156"/>
      <c r="IDA108" s="156"/>
      <c r="IDB108" s="156"/>
      <c r="IDC108" s="156"/>
      <c r="IDD108" s="156"/>
      <c r="IDE108" s="156"/>
      <c r="IDF108" s="156"/>
      <c r="IDG108" s="156"/>
      <c r="IDH108" s="156"/>
      <c r="IDI108" s="156"/>
      <c r="IDJ108" s="156"/>
      <c r="IDK108" s="156"/>
      <c r="IDL108" s="156"/>
      <c r="IDM108" s="156"/>
      <c r="IDN108" s="156"/>
      <c r="IDO108" s="156"/>
      <c r="IDP108" s="156"/>
      <c r="IDQ108" s="156"/>
      <c r="IDR108" s="156"/>
      <c r="IDS108" s="156"/>
      <c r="IDT108" s="156"/>
      <c r="IDU108" s="156"/>
      <c r="IDV108" s="156"/>
      <c r="IDW108" s="156"/>
      <c r="IDX108" s="156"/>
      <c r="IDY108" s="156"/>
      <c r="IDZ108" s="156"/>
      <c r="IEA108" s="156"/>
      <c r="IEB108" s="156"/>
      <c r="IEC108" s="156"/>
      <c r="IED108" s="156"/>
      <c r="IEE108" s="156"/>
      <c r="IEF108" s="156"/>
      <c r="IEG108" s="156"/>
      <c r="IEH108" s="156"/>
      <c r="IEI108" s="156"/>
      <c r="IEJ108" s="156"/>
      <c r="IEK108" s="156"/>
      <c r="IEL108" s="156"/>
      <c r="IEM108" s="156"/>
      <c r="IEN108" s="156"/>
      <c r="IEO108" s="156"/>
      <c r="IEP108" s="156"/>
      <c r="IEQ108" s="156"/>
      <c r="IER108" s="156"/>
      <c r="IES108" s="156"/>
      <c r="IET108" s="156"/>
      <c r="IEU108" s="156"/>
      <c r="IEV108" s="156"/>
      <c r="IEW108" s="156"/>
      <c r="IEX108" s="156"/>
      <c r="IEY108" s="156"/>
      <c r="IEZ108" s="156"/>
      <c r="IFA108" s="156"/>
      <c r="IFB108" s="156"/>
      <c r="IFC108" s="156"/>
      <c r="IFD108" s="156"/>
      <c r="IFE108" s="156"/>
      <c r="IFF108" s="156"/>
      <c r="IFG108" s="156"/>
      <c r="IFH108" s="156"/>
      <c r="IFI108" s="156"/>
      <c r="IFJ108" s="156"/>
      <c r="IFK108" s="156"/>
      <c r="IFL108" s="156"/>
      <c r="IFM108" s="156"/>
      <c r="IFN108" s="156"/>
      <c r="IFO108" s="156"/>
      <c r="IFP108" s="156"/>
      <c r="IFQ108" s="156"/>
      <c r="IFR108" s="156"/>
      <c r="IFS108" s="156"/>
      <c r="IFT108" s="156"/>
      <c r="IFU108" s="156"/>
      <c r="IFV108" s="156"/>
      <c r="IFW108" s="156"/>
      <c r="IFX108" s="156"/>
      <c r="IFY108" s="156"/>
      <c r="IFZ108" s="156"/>
      <c r="IGA108" s="156"/>
      <c r="IGB108" s="156"/>
      <c r="IGC108" s="156"/>
      <c r="IGD108" s="156"/>
      <c r="IGE108" s="156"/>
      <c r="IGF108" s="156"/>
      <c r="IGG108" s="156"/>
      <c r="IGH108" s="156"/>
      <c r="IGI108" s="156"/>
      <c r="IGJ108" s="156"/>
      <c r="IGK108" s="156"/>
      <c r="IGL108" s="156"/>
      <c r="IGM108" s="156"/>
      <c r="IGN108" s="156"/>
      <c r="IGO108" s="156"/>
      <c r="IGP108" s="156"/>
      <c r="IGQ108" s="156"/>
      <c r="IGR108" s="156"/>
      <c r="IGS108" s="156"/>
      <c r="IGT108" s="156"/>
      <c r="IGU108" s="156"/>
      <c r="IGV108" s="156"/>
      <c r="IGW108" s="156"/>
      <c r="IGX108" s="156"/>
      <c r="IGY108" s="156"/>
      <c r="IGZ108" s="156"/>
      <c r="IHA108" s="156"/>
      <c r="IHB108" s="156"/>
      <c r="IHC108" s="156"/>
      <c r="IHD108" s="156"/>
      <c r="IHE108" s="156"/>
      <c r="IHF108" s="156"/>
      <c r="IHG108" s="156"/>
      <c r="IHH108" s="156"/>
      <c r="IHI108" s="156"/>
      <c r="IHJ108" s="156"/>
      <c r="IHK108" s="156"/>
      <c r="IHL108" s="156"/>
      <c r="IHM108" s="156"/>
      <c r="IHN108" s="156"/>
      <c r="IHO108" s="156"/>
      <c r="IHP108" s="156"/>
      <c r="IHQ108" s="156"/>
      <c r="IHR108" s="156"/>
      <c r="IHS108" s="156"/>
      <c r="IHT108" s="156"/>
      <c r="IHU108" s="156"/>
      <c r="IHV108" s="156"/>
      <c r="IHW108" s="156"/>
      <c r="IHX108" s="156"/>
      <c r="IHY108" s="156"/>
      <c r="IHZ108" s="156"/>
      <c r="IIA108" s="156"/>
      <c r="IIB108" s="156"/>
      <c r="IIC108" s="156"/>
      <c r="IID108" s="156"/>
      <c r="IIE108" s="156"/>
      <c r="IIF108" s="156"/>
      <c r="IIG108" s="156"/>
      <c r="IIH108" s="156"/>
      <c r="III108" s="156"/>
      <c r="IIJ108" s="156"/>
      <c r="IIK108" s="156"/>
      <c r="IIL108" s="156"/>
      <c r="IIM108" s="156"/>
      <c r="IIN108" s="156"/>
      <c r="IIO108" s="156"/>
      <c r="IIP108" s="156"/>
      <c r="IIQ108" s="156"/>
      <c r="IIR108" s="156"/>
      <c r="IIS108" s="156"/>
      <c r="IIT108" s="156"/>
      <c r="IIU108" s="156"/>
      <c r="IIV108" s="156"/>
      <c r="IIW108" s="156"/>
      <c r="IIX108" s="156"/>
      <c r="IIY108" s="156"/>
      <c r="IIZ108" s="156"/>
      <c r="IJA108" s="156"/>
      <c r="IJB108" s="156"/>
      <c r="IJC108" s="156"/>
      <c r="IJD108" s="156"/>
      <c r="IJE108" s="156"/>
      <c r="IJF108" s="156"/>
      <c r="IJG108" s="156"/>
      <c r="IJH108" s="156"/>
      <c r="IJI108" s="156"/>
      <c r="IJJ108" s="156"/>
      <c r="IJK108" s="156"/>
      <c r="IJL108" s="156"/>
      <c r="IJM108" s="156"/>
      <c r="IJN108" s="156"/>
      <c r="IJO108" s="156"/>
      <c r="IJP108" s="156"/>
      <c r="IJQ108" s="156"/>
      <c r="IJR108" s="156"/>
      <c r="IJS108" s="156"/>
      <c r="IJT108" s="156"/>
      <c r="IJU108" s="156"/>
      <c r="IJV108" s="156"/>
      <c r="IJW108" s="156"/>
      <c r="IJX108" s="156"/>
      <c r="IJY108" s="156"/>
      <c r="IJZ108" s="156"/>
      <c r="IKA108" s="156"/>
      <c r="IKB108" s="156"/>
      <c r="IKC108" s="156"/>
      <c r="IKD108" s="156"/>
      <c r="IKE108" s="156"/>
      <c r="IKF108" s="156"/>
      <c r="IKG108" s="156"/>
      <c r="IKH108" s="156"/>
      <c r="IKI108" s="156"/>
      <c r="IKJ108" s="156"/>
      <c r="IKK108" s="156"/>
      <c r="IKL108" s="156"/>
      <c r="IKM108" s="156"/>
      <c r="IKN108" s="156"/>
      <c r="IKO108" s="156"/>
      <c r="IKP108" s="156"/>
      <c r="IKQ108" s="156"/>
      <c r="IKR108" s="156"/>
      <c r="IKS108" s="156"/>
      <c r="IKT108" s="156"/>
      <c r="IKU108" s="156"/>
      <c r="IKV108" s="156"/>
      <c r="IKW108" s="156"/>
      <c r="IKX108" s="156"/>
      <c r="IKY108" s="156"/>
      <c r="IKZ108" s="156"/>
      <c r="ILA108" s="156"/>
      <c r="ILB108" s="156"/>
      <c r="ILC108" s="156"/>
      <c r="ILD108" s="156"/>
      <c r="ILE108" s="156"/>
      <c r="ILF108" s="156"/>
      <c r="ILG108" s="156"/>
      <c r="ILH108" s="156"/>
      <c r="ILI108" s="156"/>
      <c r="ILJ108" s="156"/>
      <c r="ILK108" s="156"/>
      <c r="ILL108" s="156"/>
      <c r="ILM108" s="156"/>
      <c r="ILN108" s="156"/>
      <c r="ILO108" s="156"/>
      <c r="ILP108" s="156"/>
      <c r="ILQ108" s="156"/>
      <c r="ILR108" s="156"/>
      <c r="ILS108" s="156"/>
      <c r="ILT108" s="156"/>
      <c r="ILU108" s="156"/>
      <c r="ILV108" s="156"/>
      <c r="ILW108" s="156"/>
      <c r="ILX108" s="156"/>
      <c r="ILY108" s="156"/>
      <c r="ILZ108" s="156"/>
      <c r="IMA108" s="156"/>
      <c r="IMB108" s="156"/>
      <c r="IMC108" s="156"/>
      <c r="IMD108" s="156"/>
      <c r="IME108" s="156"/>
      <c r="IMF108" s="156"/>
      <c r="IMG108" s="156"/>
      <c r="IMH108" s="156"/>
      <c r="IMI108" s="156"/>
      <c r="IMJ108" s="156"/>
      <c r="IMK108" s="156"/>
      <c r="IML108" s="156"/>
      <c r="IMM108" s="156"/>
      <c r="IMN108" s="156"/>
      <c r="IMO108" s="156"/>
      <c r="IMP108" s="156"/>
      <c r="IMQ108" s="156"/>
      <c r="IMR108" s="156"/>
      <c r="IMS108" s="156"/>
      <c r="IMT108" s="156"/>
      <c r="IMU108" s="156"/>
      <c r="IMV108" s="156"/>
      <c r="IMW108" s="156"/>
      <c r="IMX108" s="156"/>
      <c r="IMY108" s="156"/>
      <c r="IMZ108" s="156"/>
      <c r="INA108" s="156"/>
      <c r="INB108" s="156"/>
      <c r="INC108" s="156"/>
      <c r="IND108" s="156"/>
      <c r="INE108" s="156"/>
      <c r="INF108" s="156"/>
      <c r="ING108" s="156"/>
      <c r="INH108" s="156"/>
      <c r="INI108" s="156"/>
      <c r="INJ108" s="156"/>
      <c r="INK108" s="156"/>
      <c r="INL108" s="156"/>
      <c r="INM108" s="156"/>
      <c r="INN108" s="156"/>
      <c r="INO108" s="156"/>
      <c r="INP108" s="156"/>
      <c r="INQ108" s="156"/>
      <c r="INR108" s="156"/>
      <c r="INS108" s="156"/>
      <c r="INT108" s="156"/>
      <c r="INU108" s="156"/>
      <c r="INV108" s="156"/>
      <c r="INW108" s="156"/>
      <c r="INX108" s="156"/>
      <c r="INY108" s="156"/>
      <c r="INZ108" s="156"/>
      <c r="IOA108" s="156"/>
      <c r="IOB108" s="156"/>
      <c r="IOC108" s="156"/>
      <c r="IOD108" s="156"/>
      <c r="IOE108" s="156"/>
      <c r="IOF108" s="156"/>
      <c r="IOG108" s="156"/>
      <c r="IOH108" s="156"/>
      <c r="IOI108" s="156"/>
      <c r="IOJ108" s="156"/>
      <c r="IOK108" s="156"/>
      <c r="IOL108" s="156"/>
      <c r="IOM108" s="156"/>
      <c r="ION108" s="156"/>
      <c r="IOO108" s="156"/>
      <c r="IOP108" s="156"/>
      <c r="IOQ108" s="156"/>
      <c r="IOR108" s="156"/>
      <c r="IOS108" s="156"/>
      <c r="IOT108" s="156"/>
      <c r="IOU108" s="156"/>
      <c r="IOV108" s="156"/>
      <c r="IOW108" s="156"/>
      <c r="IOX108" s="156"/>
      <c r="IOY108" s="156"/>
      <c r="IOZ108" s="156"/>
      <c r="IPA108" s="156"/>
      <c r="IPB108" s="156"/>
      <c r="IPC108" s="156"/>
      <c r="IPD108" s="156"/>
      <c r="IPE108" s="156"/>
      <c r="IPF108" s="156"/>
      <c r="IPG108" s="156"/>
      <c r="IPH108" s="156"/>
      <c r="IPI108" s="156"/>
      <c r="IPJ108" s="156"/>
      <c r="IPK108" s="156"/>
      <c r="IPL108" s="156"/>
      <c r="IPM108" s="156"/>
      <c r="IPN108" s="156"/>
      <c r="IPO108" s="156"/>
      <c r="IPP108" s="156"/>
      <c r="IPQ108" s="156"/>
      <c r="IPR108" s="156"/>
      <c r="IPS108" s="156"/>
      <c r="IPT108" s="156"/>
      <c r="IPU108" s="156"/>
      <c r="IPV108" s="156"/>
      <c r="IPW108" s="156"/>
      <c r="IPX108" s="156"/>
      <c r="IPY108" s="156"/>
      <c r="IPZ108" s="156"/>
      <c r="IQA108" s="156"/>
      <c r="IQB108" s="156"/>
      <c r="IQC108" s="156"/>
      <c r="IQD108" s="156"/>
      <c r="IQE108" s="156"/>
      <c r="IQF108" s="156"/>
      <c r="IQG108" s="156"/>
      <c r="IQH108" s="156"/>
      <c r="IQI108" s="156"/>
      <c r="IQJ108" s="156"/>
      <c r="IQK108" s="156"/>
      <c r="IQL108" s="156"/>
      <c r="IQM108" s="156"/>
      <c r="IQN108" s="156"/>
      <c r="IQO108" s="156"/>
      <c r="IQP108" s="156"/>
      <c r="IQQ108" s="156"/>
      <c r="IQR108" s="156"/>
      <c r="IQS108" s="156"/>
      <c r="IQT108" s="156"/>
      <c r="IQU108" s="156"/>
      <c r="IQV108" s="156"/>
      <c r="IQW108" s="156"/>
      <c r="IQX108" s="156"/>
      <c r="IQY108" s="156"/>
      <c r="IQZ108" s="156"/>
      <c r="IRA108" s="156"/>
      <c r="IRB108" s="156"/>
      <c r="IRC108" s="156"/>
      <c r="IRD108" s="156"/>
      <c r="IRE108" s="156"/>
      <c r="IRF108" s="156"/>
      <c r="IRG108" s="156"/>
      <c r="IRH108" s="156"/>
      <c r="IRI108" s="156"/>
      <c r="IRJ108" s="156"/>
      <c r="IRK108" s="156"/>
      <c r="IRL108" s="156"/>
      <c r="IRM108" s="156"/>
      <c r="IRN108" s="156"/>
      <c r="IRO108" s="156"/>
      <c r="IRP108" s="156"/>
      <c r="IRQ108" s="156"/>
      <c r="IRR108" s="156"/>
      <c r="IRS108" s="156"/>
      <c r="IRT108" s="156"/>
      <c r="IRU108" s="156"/>
      <c r="IRV108" s="156"/>
      <c r="IRW108" s="156"/>
      <c r="IRX108" s="156"/>
      <c r="IRY108" s="156"/>
      <c r="IRZ108" s="156"/>
      <c r="ISA108" s="156"/>
      <c r="ISB108" s="156"/>
      <c r="ISC108" s="156"/>
      <c r="ISD108" s="156"/>
      <c r="ISE108" s="156"/>
      <c r="ISF108" s="156"/>
      <c r="ISG108" s="156"/>
      <c r="ISH108" s="156"/>
      <c r="ISI108" s="156"/>
      <c r="ISJ108" s="156"/>
      <c r="ISK108" s="156"/>
      <c r="ISL108" s="156"/>
      <c r="ISM108" s="156"/>
      <c r="ISN108" s="156"/>
      <c r="ISO108" s="156"/>
      <c r="ISP108" s="156"/>
      <c r="ISQ108" s="156"/>
      <c r="ISR108" s="156"/>
      <c r="ISS108" s="156"/>
      <c r="IST108" s="156"/>
      <c r="ISU108" s="156"/>
      <c r="ISV108" s="156"/>
      <c r="ISW108" s="156"/>
      <c r="ISX108" s="156"/>
      <c r="ISY108" s="156"/>
      <c r="ISZ108" s="156"/>
      <c r="ITA108" s="156"/>
      <c r="ITB108" s="156"/>
      <c r="ITC108" s="156"/>
      <c r="ITD108" s="156"/>
      <c r="ITE108" s="156"/>
      <c r="ITF108" s="156"/>
      <c r="ITG108" s="156"/>
      <c r="ITH108" s="156"/>
      <c r="ITI108" s="156"/>
      <c r="ITJ108" s="156"/>
      <c r="ITK108" s="156"/>
      <c r="ITL108" s="156"/>
      <c r="ITM108" s="156"/>
      <c r="ITN108" s="156"/>
      <c r="ITO108" s="156"/>
      <c r="ITP108" s="156"/>
      <c r="ITQ108" s="156"/>
      <c r="ITR108" s="156"/>
      <c r="ITS108" s="156"/>
      <c r="ITT108" s="156"/>
      <c r="ITU108" s="156"/>
      <c r="ITV108" s="156"/>
      <c r="ITW108" s="156"/>
      <c r="ITX108" s="156"/>
      <c r="ITY108" s="156"/>
      <c r="ITZ108" s="156"/>
      <c r="IUA108" s="156"/>
      <c r="IUB108" s="156"/>
      <c r="IUC108" s="156"/>
      <c r="IUD108" s="156"/>
      <c r="IUE108" s="156"/>
      <c r="IUF108" s="156"/>
      <c r="IUG108" s="156"/>
      <c r="IUH108" s="156"/>
      <c r="IUI108" s="156"/>
      <c r="IUJ108" s="156"/>
      <c r="IUK108" s="156"/>
      <c r="IUL108" s="156"/>
      <c r="IUM108" s="156"/>
      <c r="IUN108" s="156"/>
      <c r="IUO108" s="156"/>
      <c r="IUP108" s="156"/>
      <c r="IUQ108" s="156"/>
      <c r="IUR108" s="156"/>
      <c r="IUS108" s="156"/>
      <c r="IUT108" s="156"/>
      <c r="IUU108" s="156"/>
      <c r="IUV108" s="156"/>
      <c r="IUW108" s="156"/>
      <c r="IUX108" s="156"/>
      <c r="IUY108" s="156"/>
      <c r="IUZ108" s="156"/>
      <c r="IVA108" s="156"/>
      <c r="IVB108" s="156"/>
      <c r="IVC108" s="156"/>
      <c r="IVD108" s="156"/>
      <c r="IVE108" s="156"/>
      <c r="IVF108" s="156"/>
      <c r="IVG108" s="156"/>
      <c r="IVH108" s="156"/>
      <c r="IVI108" s="156"/>
      <c r="IVJ108" s="156"/>
      <c r="IVK108" s="156"/>
      <c r="IVL108" s="156"/>
      <c r="IVM108" s="156"/>
      <c r="IVN108" s="156"/>
      <c r="IVO108" s="156"/>
      <c r="IVP108" s="156"/>
      <c r="IVQ108" s="156"/>
      <c r="IVR108" s="156"/>
      <c r="IVS108" s="156"/>
      <c r="IVT108" s="156"/>
      <c r="IVU108" s="156"/>
      <c r="IVV108" s="156"/>
      <c r="IVW108" s="156"/>
      <c r="IVX108" s="156"/>
      <c r="IVY108" s="156"/>
      <c r="IVZ108" s="156"/>
      <c r="IWA108" s="156"/>
      <c r="IWB108" s="156"/>
      <c r="IWC108" s="156"/>
      <c r="IWD108" s="156"/>
      <c r="IWE108" s="156"/>
      <c r="IWF108" s="156"/>
      <c r="IWG108" s="156"/>
      <c r="IWH108" s="156"/>
      <c r="IWI108" s="156"/>
      <c r="IWJ108" s="156"/>
      <c r="IWK108" s="156"/>
      <c r="IWL108" s="156"/>
      <c r="IWM108" s="156"/>
      <c r="IWN108" s="156"/>
      <c r="IWO108" s="156"/>
      <c r="IWP108" s="156"/>
      <c r="IWQ108" s="156"/>
      <c r="IWR108" s="156"/>
      <c r="IWS108" s="156"/>
      <c r="IWT108" s="156"/>
      <c r="IWU108" s="156"/>
      <c r="IWV108" s="156"/>
      <c r="IWW108" s="156"/>
      <c r="IWX108" s="156"/>
      <c r="IWY108" s="156"/>
      <c r="IWZ108" s="156"/>
      <c r="IXA108" s="156"/>
      <c r="IXB108" s="156"/>
      <c r="IXC108" s="156"/>
      <c r="IXD108" s="156"/>
      <c r="IXE108" s="156"/>
      <c r="IXF108" s="156"/>
      <c r="IXG108" s="156"/>
      <c r="IXH108" s="156"/>
      <c r="IXI108" s="156"/>
      <c r="IXJ108" s="156"/>
      <c r="IXK108" s="156"/>
      <c r="IXL108" s="156"/>
      <c r="IXM108" s="156"/>
      <c r="IXN108" s="156"/>
      <c r="IXO108" s="156"/>
      <c r="IXP108" s="156"/>
      <c r="IXQ108" s="156"/>
      <c r="IXR108" s="156"/>
      <c r="IXS108" s="156"/>
      <c r="IXT108" s="156"/>
      <c r="IXU108" s="156"/>
      <c r="IXV108" s="156"/>
      <c r="IXW108" s="156"/>
      <c r="IXX108" s="156"/>
      <c r="IXY108" s="156"/>
      <c r="IXZ108" s="156"/>
      <c r="IYA108" s="156"/>
      <c r="IYB108" s="156"/>
      <c r="IYC108" s="156"/>
      <c r="IYD108" s="156"/>
      <c r="IYE108" s="156"/>
      <c r="IYF108" s="156"/>
      <c r="IYG108" s="156"/>
      <c r="IYH108" s="156"/>
      <c r="IYI108" s="156"/>
      <c r="IYJ108" s="156"/>
      <c r="IYK108" s="156"/>
      <c r="IYL108" s="156"/>
      <c r="IYM108" s="156"/>
      <c r="IYN108" s="156"/>
      <c r="IYO108" s="156"/>
      <c r="IYP108" s="156"/>
      <c r="IYQ108" s="156"/>
      <c r="IYR108" s="156"/>
      <c r="IYS108" s="156"/>
      <c r="IYT108" s="156"/>
      <c r="IYU108" s="156"/>
      <c r="IYV108" s="156"/>
      <c r="IYW108" s="156"/>
      <c r="IYX108" s="156"/>
      <c r="IYY108" s="156"/>
      <c r="IYZ108" s="156"/>
      <c r="IZA108" s="156"/>
      <c r="IZB108" s="156"/>
      <c r="IZC108" s="156"/>
      <c r="IZD108" s="156"/>
      <c r="IZE108" s="156"/>
      <c r="IZF108" s="156"/>
      <c r="IZG108" s="156"/>
      <c r="IZH108" s="156"/>
      <c r="IZI108" s="156"/>
      <c r="IZJ108" s="156"/>
      <c r="IZK108" s="156"/>
      <c r="IZL108" s="156"/>
      <c r="IZM108" s="156"/>
      <c r="IZN108" s="156"/>
      <c r="IZO108" s="156"/>
      <c r="IZP108" s="156"/>
      <c r="IZQ108" s="156"/>
      <c r="IZR108" s="156"/>
      <c r="IZS108" s="156"/>
      <c r="IZT108" s="156"/>
      <c r="IZU108" s="156"/>
      <c r="IZV108" s="156"/>
      <c r="IZW108" s="156"/>
      <c r="IZX108" s="156"/>
      <c r="IZY108" s="156"/>
      <c r="IZZ108" s="156"/>
      <c r="JAA108" s="156"/>
      <c r="JAB108" s="156"/>
      <c r="JAC108" s="156"/>
      <c r="JAD108" s="156"/>
      <c r="JAE108" s="156"/>
      <c r="JAF108" s="156"/>
      <c r="JAG108" s="156"/>
      <c r="JAH108" s="156"/>
      <c r="JAI108" s="156"/>
      <c r="JAJ108" s="156"/>
      <c r="JAK108" s="156"/>
      <c r="JAL108" s="156"/>
      <c r="JAM108" s="156"/>
      <c r="JAN108" s="156"/>
      <c r="JAO108" s="156"/>
      <c r="JAP108" s="156"/>
      <c r="JAQ108" s="156"/>
      <c r="JAR108" s="156"/>
      <c r="JAS108" s="156"/>
      <c r="JAT108" s="156"/>
      <c r="JAU108" s="156"/>
      <c r="JAV108" s="156"/>
      <c r="JAW108" s="156"/>
      <c r="JAX108" s="156"/>
      <c r="JAY108" s="156"/>
      <c r="JAZ108" s="156"/>
      <c r="JBA108" s="156"/>
      <c r="JBB108" s="156"/>
      <c r="JBC108" s="156"/>
      <c r="JBD108" s="156"/>
      <c r="JBE108" s="156"/>
      <c r="JBF108" s="156"/>
      <c r="JBG108" s="156"/>
      <c r="JBH108" s="156"/>
      <c r="JBI108" s="156"/>
      <c r="JBJ108" s="156"/>
      <c r="JBK108" s="156"/>
      <c r="JBL108" s="156"/>
      <c r="JBM108" s="156"/>
      <c r="JBN108" s="156"/>
      <c r="JBO108" s="156"/>
      <c r="JBP108" s="156"/>
      <c r="JBQ108" s="156"/>
      <c r="JBR108" s="156"/>
      <c r="JBS108" s="156"/>
      <c r="JBT108" s="156"/>
      <c r="JBU108" s="156"/>
      <c r="JBV108" s="156"/>
      <c r="JBW108" s="156"/>
      <c r="JBX108" s="156"/>
      <c r="JBY108" s="156"/>
      <c r="JBZ108" s="156"/>
      <c r="JCA108" s="156"/>
      <c r="JCB108" s="156"/>
      <c r="JCC108" s="156"/>
      <c r="JCD108" s="156"/>
      <c r="JCE108" s="156"/>
      <c r="JCF108" s="156"/>
      <c r="JCG108" s="156"/>
      <c r="JCH108" s="156"/>
      <c r="JCI108" s="156"/>
      <c r="JCJ108" s="156"/>
      <c r="JCK108" s="156"/>
      <c r="JCL108" s="156"/>
      <c r="JCM108" s="156"/>
      <c r="JCN108" s="156"/>
      <c r="JCO108" s="156"/>
      <c r="JCP108" s="156"/>
      <c r="JCQ108" s="156"/>
      <c r="JCR108" s="156"/>
      <c r="JCS108" s="156"/>
      <c r="JCT108" s="156"/>
      <c r="JCU108" s="156"/>
      <c r="JCV108" s="156"/>
      <c r="JCW108" s="156"/>
      <c r="JCX108" s="156"/>
      <c r="JCY108" s="156"/>
      <c r="JCZ108" s="156"/>
      <c r="JDA108" s="156"/>
      <c r="JDB108" s="156"/>
      <c r="JDC108" s="156"/>
      <c r="JDD108" s="156"/>
      <c r="JDE108" s="156"/>
      <c r="JDF108" s="156"/>
      <c r="JDG108" s="156"/>
      <c r="JDH108" s="156"/>
      <c r="JDI108" s="156"/>
      <c r="JDJ108" s="156"/>
      <c r="JDK108" s="156"/>
      <c r="JDL108" s="156"/>
      <c r="JDM108" s="156"/>
      <c r="JDN108" s="156"/>
      <c r="JDO108" s="156"/>
      <c r="JDP108" s="156"/>
      <c r="JDQ108" s="156"/>
      <c r="JDR108" s="156"/>
      <c r="JDS108" s="156"/>
      <c r="JDT108" s="156"/>
      <c r="JDU108" s="156"/>
      <c r="JDV108" s="156"/>
      <c r="JDW108" s="156"/>
      <c r="JDX108" s="156"/>
      <c r="JDY108" s="156"/>
      <c r="JDZ108" s="156"/>
      <c r="JEA108" s="156"/>
      <c r="JEB108" s="156"/>
      <c r="JEC108" s="156"/>
      <c r="JED108" s="156"/>
      <c r="JEE108" s="156"/>
      <c r="JEF108" s="156"/>
      <c r="JEG108" s="156"/>
      <c r="JEH108" s="156"/>
      <c r="JEI108" s="156"/>
      <c r="JEJ108" s="156"/>
      <c r="JEK108" s="156"/>
      <c r="JEL108" s="156"/>
      <c r="JEM108" s="156"/>
      <c r="JEN108" s="156"/>
      <c r="JEO108" s="156"/>
      <c r="JEP108" s="156"/>
      <c r="JEQ108" s="156"/>
      <c r="JER108" s="156"/>
      <c r="JES108" s="156"/>
      <c r="JET108" s="156"/>
      <c r="JEU108" s="156"/>
      <c r="JEV108" s="156"/>
      <c r="JEW108" s="156"/>
      <c r="JEX108" s="156"/>
      <c r="JEY108" s="156"/>
      <c r="JEZ108" s="156"/>
      <c r="JFA108" s="156"/>
      <c r="JFB108" s="156"/>
      <c r="JFC108" s="156"/>
      <c r="JFD108" s="156"/>
      <c r="JFE108" s="156"/>
      <c r="JFF108" s="156"/>
      <c r="JFG108" s="156"/>
      <c r="JFH108" s="156"/>
      <c r="JFI108" s="156"/>
      <c r="JFJ108" s="156"/>
      <c r="JFK108" s="156"/>
      <c r="JFL108" s="156"/>
      <c r="JFM108" s="156"/>
      <c r="JFN108" s="156"/>
      <c r="JFO108" s="156"/>
      <c r="JFP108" s="156"/>
      <c r="JFQ108" s="156"/>
      <c r="JFR108" s="156"/>
      <c r="JFS108" s="156"/>
      <c r="JFT108" s="156"/>
      <c r="JFU108" s="156"/>
      <c r="JFV108" s="156"/>
      <c r="JFW108" s="156"/>
      <c r="JFX108" s="156"/>
      <c r="JFY108" s="156"/>
      <c r="JFZ108" s="156"/>
      <c r="JGA108" s="156"/>
      <c r="JGB108" s="156"/>
      <c r="JGC108" s="156"/>
      <c r="JGD108" s="156"/>
      <c r="JGE108" s="156"/>
      <c r="JGF108" s="156"/>
      <c r="JGG108" s="156"/>
      <c r="JGH108" s="156"/>
      <c r="JGI108" s="156"/>
      <c r="JGJ108" s="156"/>
      <c r="JGK108" s="156"/>
      <c r="JGL108" s="156"/>
      <c r="JGM108" s="156"/>
      <c r="JGN108" s="156"/>
      <c r="JGO108" s="156"/>
      <c r="JGP108" s="156"/>
      <c r="JGQ108" s="156"/>
      <c r="JGR108" s="156"/>
      <c r="JGS108" s="156"/>
      <c r="JGT108" s="156"/>
      <c r="JGU108" s="156"/>
      <c r="JGV108" s="156"/>
      <c r="JGW108" s="156"/>
      <c r="JGX108" s="156"/>
      <c r="JGY108" s="156"/>
      <c r="JGZ108" s="156"/>
      <c r="JHA108" s="156"/>
      <c r="JHB108" s="156"/>
      <c r="JHC108" s="156"/>
      <c r="JHD108" s="156"/>
      <c r="JHE108" s="156"/>
      <c r="JHF108" s="156"/>
      <c r="JHG108" s="156"/>
      <c r="JHH108" s="156"/>
      <c r="JHI108" s="156"/>
      <c r="JHJ108" s="156"/>
      <c r="JHK108" s="156"/>
      <c r="JHL108" s="156"/>
      <c r="JHM108" s="156"/>
      <c r="JHN108" s="156"/>
      <c r="JHO108" s="156"/>
      <c r="JHP108" s="156"/>
      <c r="JHQ108" s="156"/>
      <c r="JHR108" s="156"/>
      <c r="JHS108" s="156"/>
      <c r="JHT108" s="156"/>
      <c r="JHU108" s="156"/>
      <c r="JHV108" s="156"/>
      <c r="JHW108" s="156"/>
      <c r="JHX108" s="156"/>
      <c r="JHY108" s="156"/>
      <c r="JHZ108" s="156"/>
      <c r="JIA108" s="156"/>
      <c r="JIB108" s="156"/>
      <c r="JIC108" s="156"/>
      <c r="JID108" s="156"/>
      <c r="JIE108" s="156"/>
      <c r="JIF108" s="156"/>
      <c r="JIG108" s="156"/>
      <c r="JIH108" s="156"/>
      <c r="JII108" s="156"/>
      <c r="JIJ108" s="156"/>
      <c r="JIK108" s="156"/>
      <c r="JIL108" s="156"/>
      <c r="JIM108" s="156"/>
      <c r="JIN108" s="156"/>
      <c r="JIO108" s="156"/>
      <c r="JIP108" s="156"/>
      <c r="JIQ108" s="156"/>
      <c r="JIR108" s="156"/>
      <c r="JIS108" s="156"/>
      <c r="JIT108" s="156"/>
      <c r="JIU108" s="156"/>
      <c r="JIV108" s="156"/>
      <c r="JIW108" s="156"/>
      <c r="JIX108" s="156"/>
      <c r="JIY108" s="156"/>
      <c r="JIZ108" s="156"/>
      <c r="JJA108" s="156"/>
      <c r="JJB108" s="156"/>
      <c r="JJC108" s="156"/>
      <c r="JJD108" s="156"/>
      <c r="JJE108" s="156"/>
      <c r="JJF108" s="156"/>
      <c r="JJG108" s="156"/>
      <c r="JJH108" s="156"/>
      <c r="JJI108" s="156"/>
      <c r="JJJ108" s="156"/>
      <c r="JJK108" s="156"/>
      <c r="JJL108" s="156"/>
      <c r="JJM108" s="156"/>
      <c r="JJN108" s="156"/>
      <c r="JJO108" s="156"/>
      <c r="JJP108" s="156"/>
      <c r="JJQ108" s="156"/>
      <c r="JJR108" s="156"/>
      <c r="JJS108" s="156"/>
      <c r="JJT108" s="156"/>
      <c r="JJU108" s="156"/>
      <c r="JJV108" s="156"/>
      <c r="JJW108" s="156"/>
      <c r="JJX108" s="156"/>
      <c r="JJY108" s="156"/>
      <c r="JJZ108" s="156"/>
      <c r="JKA108" s="156"/>
      <c r="JKB108" s="156"/>
      <c r="JKC108" s="156"/>
      <c r="JKD108" s="156"/>
      <c r="JKE108" s="156"/>
      <c r="JKF108" s="156"/>
      <c r="JKG108" s="156"/>
      <c r="JKH108" s="156"/>
      <c r="JKI108" s="156"/>
      <c r="JKJ108" s="156"/>
      <c r="JKK108" s="156"/>
      <c r="JKL108" s="156"/>
      <c r="JKM108" s="156"/>
      <c r="JKN108" s="156"/>
      <c r="JKO108" s="156"/>
      <c r="JKP108" s="156"/>
      <c r="JKQ108" s="156"/>
      <c r="JKR108" s="156"/>
      <c r="JKS108" s="156"/>
      <c r="JKT108" s="156"/>
      <c r="JKU108" s="156"/>
      <c r="JKV108" s="156"/>
      <c r="JKW108" s="156"/>
      <c r="JKX108" s="156"/>
      <c r="JKY108" s="156"/>
      <c r="JKZ108" s="156"/>
      <c r="JLA108" s="156"/>
      <c r="JLB108" s="156"/>
      <c r="JLC108" s="156"/>
      <c r="JLD108" s="156"/>
      <c r="JLE108" s="156"/>
      <c r="JLF108" s="156"/>
      <c r="JLG108" s="156"/>
      <c r="JLH108" s="156"/>
      <c r="JLI108" s="156"/>
      <c r="JLJ108" s="156"/>
      <c r="JLK108" s="156"/>
      <c r="JLL108" s="156"/>
      <c r="JLM108" s="156"/>
      <c r="JLN108" s="156"/>
      <c r="JLO108" s="156"/>
      <c r="JLP108" s="156"/>
      <c r="JLQ108" s="156"/>
      <c r="JLR108" s="156"/>
      <c r="JLS108" s="156"/>
      <c r="JLT108" s="156"/>
      <c r="JLU108" s="156"/>
      <c r="JLV108" s="156"/>
      <c r="JLW108" s="156"/>
      <c r="JLX108" s="156"/>
      <c r="JLY108" s="156"/>
      <c r="JLZ108" s="156"/>
      <c r="JMA108" s="156"/>
      <c r="JMB108" s="156"/>
      <c r="JMC108" s="156"/>
      <c r="JMD108" s="156"/>
      <c r="JME108" s="156"/>
      <c r="JMF108" s="156"/>
      <c r="JMG108" s="156"/>
      <c r="JMH108" s="156"/>
      <c r="JMI108" s="156"/>
      <c r="JMJ108" s="156"/>
      <c r="JMK108" s="156"/>
      <c r="JML108" s="156"/>
      <c r="JMM108" s="156"/>
      <c r="JMN108" s="156"/>
      <c r="JMO108" s="156"/>
      <c r="JMP108" s="156"/>
      <c r="JMQ108" s="156"/>
      <c r="JMR108" s="156"/>
      <c r="JMS108" s="156"/>
      <c r="JMT108" s="156"/>
      <c r="JMU108" s="156"/>
      <c r="JMV108" s="156"/>
      <c r="JMW108" s="156"/>
      <c r="JMX108" s="156"/>
      <c r="JMY108" s="156"/>
      <c r="JMZ108" s="156"/>
      <c r="JNA108" s="156"/>
      <c r="JNB108" s="156"/>
      <c r="JNC108" s="156"/>
      <c r="JND108" s="156"/>
      <c r="JNE108" s="156"/>
      <c r="JNF108" s="156"/>
      <c r="JNG108" s="156"/>
      <c r="JNH108" s="156"/>
      <c r="JNI108" s="156"/>
      <c r="JNJ108" s="156"/>
      <c r="JNK108" s="156"/>
      <c r="JNL108" s="156"/>
      <c r="JNM108" s="156"/>
      <c r="JNN108" s="156"/>
      <c r="JNO108" s="156"/>
      <c r="JNP108" s="156"/>
      <c r="JNQ108" s="156"/>
      <c r="JNR108" s="156"/>
      <c r="JNS108" s="156"/>
      <c r="JNT108" s="156"/>
      <c r="JNU108" s="156"/>
      <c r="JNV108" s="156"/>
      <c r="JNW108" s="156"/>
      <c r="JNX108" s="156"/>
      <c r="JNY108" s="156"/>
      <c r="JNZ108" s="156"/>
      <c r="JOA108" s="156"/>
      <c r="JOB108" s="156"/>
      <c r="JOC108" s="156"/>
      <c r="JOD108" s="156"/>
      <c r="JOE108" s="156"/>
      <c r="JOF108" s="156"/>
      <c r="JOG108" s="156"/>
      <c r="JOH108" s="156"/>
      <c r="JOI108" s="156"/>
      <c r="JOJ108" s="156"/>
      <c r="JOK108" s="156"/>
      <c r="JOL108" s="156"/>
      <c r="JOM108" s="156"/>
      <c r="JON108" s="156"/>
      <c r="JOO108" s="156"/>
      <c r="JOP108" s="156"/>
      <c r="JOQ108" s="156"/>
      <c r="JOR108" s="156"/>
      <c r="JOS108" s="156"/>
      <c r="JOT108" s="156"/>
      <c r="JOU108" s="156"/>
      <c r="JOV108" s="156"/>
      <c r="JOW108" s="156"/>
      <c r="JOX108" s="156"/>
      <c r="JOY108" s="156"/>
      <c r="JOZ108" s="156"/>
      <c r="JPA108" s="156"/>
      <c r="JPB108" s="156"/>
      <c r="JPC108" s="156"/>
      <c r="JPD108" s="156"/>
      <c r="JPE108" s="156"/>
      <c r="JPF108" s="156"/>
      <c r="JPG108" s="156"/>
      <c r="JPH108" s="156"/>
      <c r="JPI108" s="156"/>
      <c r="JPJ108" s="156"/>
      <c r="JPK108" s="156"/>
      <c r="JPL108" s="156"/>
      <c r="JPM108" s="156"/>
      <c r="JPN108" s="156"/>
      <c r="JPO108" s="156"/>
      <c r="JPP108" s="156"/>
      <c r="JPQ108" s="156"/>
      <c r="JPR108" s="156"/>
      <c r="JPS108" s="156"/>
      <c r="JPT108" s="156"/>
      <c r="JPU108" s="156"/>
      <c r="JPV108" s="156"/>
      <c r="JPW108" s="156"/>
      <c r="JPX108" s="156"/>
      <c r="JPY108" s="156"/>
      <c r="JPZ108" s="156"/>
      <c r="JQA108" s="156"/>
      <c r="JQB108" s="156"/>
      <c r="JQC108" s="156"/>
      <c r="JQD108" s="156"/>
      <c r="JQE108" s="156"/>
      <c r="JQF108" s="156"/>
      <c r="JQG108" s="156"/>
      <c r="JQH108" s="156"/>
      <c r="JQI108" s="156"/>
      <c r="JQJ108" s="156"/>
      <c r="JQK108" s="156"/>
      <c r="JQL108" s="156"/>
      <c r="JQM108" s="156"/>
      <c r="JQN108" s="156"/>
      <c r="JQO108" s="156"/>
      <c r="JQP108" s="156"/>
      <c r="JQQ108" s="156"/>
      <c r="JQR108" s="156"/>
      <c r="JQS108" s="156"/>
      <c r="JQT108" s="156"/>
      <c r="JQU108" s="156"/>
      <c r="JQV108" s="156"/>
      <c r="JQW108" s="156"/>
      <c r="JQX108" s="156"/>
      <c r="JQY108" s="156"/>
      <c r="JQZ108" s="156"/>
      <c r="JRA108" s="156"/>
      <c r="JRB108" s="156"/>
      <c r="JRC108" s="156"/>
      <c r="JRD108" s="156"/>
      <c r="JRE108" s="156"/>
      <c r="JRF108" s="156"/>
      <c r="JRG108" s="156"/>
      <c r="JRH108" s="156"/>
      <c r="JRI108" s="156"/>
      <c r="JRJ108" s="156"/>
      <c r="JRK108" s="156"/>
      <c r="JRL108" s="156"/>
      <c r="JRM108" s="156"/>
      <c r="JRN108" s="156"/>
      <c r="JRO108" s="156"/>
      <c r="JRP108" s="156"/>
      <c r="JRQ108" s="156"/>
      <c r="JRR108" s="156"/>
      <c r="JRS108" s="156"/>
      <c r="JRT108" s="156"/>
      <c r="JRU108" s="156"/>
      <c r="JRV108" s="156"/>
      <c r="JRW108" s="156"/>
      <c r="JRX108" s="156"/>
      <c r="JRY108" s="156"/>
      <c r="JRZ108" s="156"/>
      <c r="JSA108" s="156"/>
      <c r="JSB108" s="156"/>
      <c r="JSC108" s="156"/>
      <c r="JSD108" s="156"/>
      <c r="JSE108" s="156"/>
      <c r="JSF108" s="156"/>
      <c r="JSG108" s="156"/>
      <c r="JSH108" s="156"/>
      <c r="JSI108" s="156"/>
      <c r="JSJ108" s="156"/>
      <c r="JSK108" s="156"/>
      <c r="JSL108" s="156"/>
      <c r="JSM108" s="156"/>
      <c r="JSN108" s="156"/>
      <c r="JSO108" s="156"/>
      <c r="JSP108" s="156"/>
      <c r="JSQ108" s="156"/>
      <c r="JSR108" s="156"/>
      <c r="JSS108" s="156"/>
      <c r="JST108" s="156"/>
      <c r="JSU108" s="156"/>
      <c r="JSV108" s="156"/>
      <c r="JSW108" s="156"/>
      <c r="JSX108" s="156"/>
      <c r="JSY108" s="156"/>
      <c r="JSZ108" s="156"/>
      <c r="JTA108" s="156"/>
      <c r="JTB108" s="156"/>
      <c r="JTC108" s="156"/>
      <c r="JTD108" s="156"/>
      <c r="JTE108" s="156"/>
      <c r="JTF108" s="156"/>
      <c r="JTG108" s="156"/>
      <c r="JTH108" s="156"/>
      <c r="JTI108" s="156"/>
      <c r="JTJ108" s="156"/>
      <c r="JTK108" s="156"/>
      <c r="JTL108" s="156"/>
      <c r="JTM108" s="156"/>
      <c r="JTN108" s="156"/>
      <c r="JTO108" s="156"/>
      <c r="JTP108" s="156"/>
      <c r="JTQ108" s="156"/>
      <c r="JTR108" s="156"/>
      <c r="JTS108" s="156"/>
      <c r="JTT108" s="156"/>
      <c r="JTU108" s="156"/>
      <c r="JTV108" s="156"/>
      <c r="JTW108" s="156"/>
      <c r="JTX108" s="156"/>
      <c r="JTY108" s="156"/>
      <c r="JTZ108" s="156"/>
      <c r="JUA108" s="156"/>
      <c r="JUB108" s="156"/>
      <c r="JUC108" s="156"/>
      <c r="JUD108" s="156"/>
      <c r="JUE108" s="156"/>
      <c r="JUF108" s="156"/>
      <c r="JUG108" s="156"/>
      <c r="JUH108" s="156"/>
      <c r="JUI108" s="156"/>
      <c r="JUJ108" s="156"/>
      <c r="JUK108" s="156"/>
      <c r="JUL108" s="156"/>
      <c r="JUM108" s="156"/>
      <c r="JUN108" s="156"/>
      <c r="JUO108" s="156"/>
      <c r="JUP108" s="156"/>
      <c r="JUQ108" s="156"/>
      <c r="JUR108" s="156"/>
      <c r="JUS108" s="156"/>
      <c r="JUT108" s="156"/>
      <c r="JUU108" s="156"/>
      <c r="JUV108" s="156"/>
      <c r="JUW108" s="156"/>
      <c r="JUX108" s="156"/>
      <c r="JUY108" s="156"/>
      <c r="JUZ108" s="156"/>
      <c r="JVA108" s="156"/>
      <c r="JVB108" s="156"/>
      <c r="JVC108" s="156"/>
      <c r="JVD108" s="156"/>
      <c r="JVE108" s="156"/>
      <c r="JVF108" s="156"/>
      <c r="JVG108" s="156"/>
      <c r="JVH108" s="156"/>
      <c r="JVI108" s="156"/>
      <c r="JVJ108" s="156"/>
      <c r="JVK108" s="156"/>
      <c r="JVL108" s="156"/>
      <c r="JVM108" s="156"/>
      <c r="JVN108" s="156"/>
      <c r="JVO108" s="156"/>
      <c r="JVP108" s="156"/>
      <c r="JVQ108" s="156"/>
      <c r="JVR108" s="156"/>
      <c r="JVS108" s="156"/>
      <c r="JVT108" s="156"/>
      <c r="JVU108" s="156"/>
      <c r="JVV108" s="156"/>
      <c r="JVW108" s="156"/>
      <c r="JVX108" s="156"/>
      <c r="JVY108" s="156"/>
      <c r="JVZ108" s="156"/>
      <c r="JWA108" s="156"/>
      <c r="JWB108" s="156"/>
      <c r="JWC108" s="156"/>
      <c r="JWD108" s="156"/>
      <c r="JWE108" s="156"/>
      <c r="JWF108" s="156"/>
      <c r="JWG108" s="156"/>
      <c r="JWH108" s="156"/>
      <c r="JWI108" s="156"/>
      <c r="JWJ108" s="156"/>
      <c r="JWK108" s="156"/>
      <c r="JWL108" s="156"/>
      <c r="JWM108" s="156"/>
      <c r="JWN108" s="156"/>
      <c r="JWO108" s="156"/>
      <c r="JWP108" s="156"/>
      <c r="JWQ108" s="156"/>
      <c r="JWR108" s="156"/>
      <c r="JWS108" s="156"/>
      <c r="JWT108" s="156"/>
      <c r="JWU108" s="156"/>
      <c r="JWV108" s="156"/>
      <c r="JWW108" s="156"/>
      <c r="JWX108" s="156"/>
      <c r="JWY108" s="156"/>
      <c r="JWZ108" s="156"/>
      <c r="JXA108" s="156"/>
      <c r="JXB108" s="156"/>
      <c r="JXC108" s="156"/>
      <c r="JXD108" s="156"/>
      <c r="JXE108" s="156"/>
      <c r="JXF108" s="156"/>
      <c r="JXG108" s="156"/>
      <c r="JXH108" s="156"/>
      <c r="JXI108" s="156"/>
      <c r="JXJ108" s="156"/>
      <c r="JXK108" s="156"/>
      <c r="JXL108" s="156"/>
      <c r="JXM108" s="156"/>
      <c r="JXN108" s="156"/>
      <c r="JXO108" s="156"/>
      <c r="JXP108" s="156"/>
      <c r="JXQ108" s="156"/>
      <c r="JXR108" s="156"/>
      <c r="JXS108" s="156"/>
      <c r="JXT108" s="156"/>
      <c r="JXU108" s="156"/>
      <c r="JXV108" s="156"/>
      <c r="JXW108" s="156"/>
      <c r="JXX108" s="156"/>
      <c r="JXY108" s="156"/>
      <c r="JXZ108" s="156"/>
      <c r="JYA108" s="156"/>
      <c r="JYB108" s="156"/>
      <c r="JYC108" s="156"/>
      <c r="JYD108" s="156"/>
      <c r="JYE108" s="156"/>
      <c r="JYF108" s="156"/>
      <c r="JYG108" s="156"/>
      <c r="JYH108" s="156"/>
      <c r="JYI108" s="156"/>
      <c r="JYJ108" s="156"/>
      <c r="JYK108" s="156"/>
      <c r="JYL108" s="156"/>
      <c r="JYM108" s="156"/>
      <c r="JYN108" s="156"/>
      <c r="JYO108" s="156"/>
      <c r="JYP108" s="156"/>
      <c r="JYQ108" s="156"/>
      <c r="JYR108" s="156"/>
      <c r="JYS108" s="156"/>
      <c r="JYT108" s="156"/>
      <c r="JYU108" s="156"/>
      <c r="JYV108" s="156"/>
      <c r="JYW108" s="156"/>
      <c r="JYX108" s="156"/>
      <c r="JYY108" s="156"/>
      <c r="JYZ108" s="156"/>
      <c r="JZA108" s="156"/>
      <c r="JZB108" s="156"/>
      <c r="JZC108" s="156"/>
      <c r="JZD108" s="156"/>
      <c r="JZE108" s="156"/>
      <c r="JZF108" s="156"/>
      <c r="JZG108" s="156"/>
      <c r="JZH108" s="156"/>
      <c r="JZI108" s="156"/>
      <c r="JZJ108" s="156"/>
      <c r="JZK108" s="156"/>
      <c r="JZL108" s="156"/>
      <c r="JZM108" s="156"/>
      <c r="JZN108" s="156"/>
      <c r="JZO108" s="156"/>
      <c r="JZP108" s="156"/>
      <c r="JZQ108" s="156"/>
      <c r="JZR108" s="156"/>
      <c r="JZS108" s="156"/>
      <c r="JZT108" s="156"/>
      <c r="JZU108" s="156"/>
      <c r="JZV108" s="156"/>
      <c r="JZW108" s="156"/>
      <c r="JZX108" s="156"/>
      <c r="JZY108" s="156"/>
      <c r="JZZ108" s="156"/>
      <c r="KAA108" s="156"/>
      <c r="KAB108" s="156"/>
      <c r="KAC108" s="156"/>
      <c r="KAD108" s="156"/>
      <c r="KAE108" s="156"/>
      <c r="KAF108" s="156"/>
      <c r="KAG108" s="156"/>
      <c r="KAH108" s="156"/>
      <c r="KAI108" s="156"/>
      <c r="KAJ108" s="156"/>
      <c r="KAK108" s="156"/>
      <c r="KAL108" s="156"/>
      <c r="KAM108" s="156"/>
      <c r="KAN108" s="156"/>
      <c r="KAO108" s="156"/>
      <c r="KAP108" s="156"/>
      <c r="KAQ108" s="156"/>
      <c r="KAR108" s="156"/>
      <c r="KAS108" s="156"/>
      <c r="KAT108" s="156"/>
      <c r="KAU108" s="156"/>
      <c r="KAV108" s="156"/>
      <c r="KAW108" s="156"/>
      <c r="KAX108" s="156"/>
      <c r="KAY108" s="156"/>
      <c r="KAZ108" s="156"/>
      <c r="KBA108" s="156"/>
      <c r="KBB108" s="156"/>
      <c r="KBC108" s="156"/>
      <c r="KBD108" s="156"/>
      <c r="KBE108" s="156"/>
      <c r="KBF108" s="156"/>
      <c r="KBG108" s="156"/>
      <c r="KBH108" s="156"/>
      <c r="KBI108" s="156"/>
      <c r="KBJ108" s="156"/>
      <c r="KBK108" s="156"/>
      <c r="KBL108" s="156"/>
      <c r="KBM108" s="156"/>
      <c r="KBN108" s="156"/>
      <c r="KBO108" s="156"/>
      <c r="KBP108" s="156"/>
      <c r="KBQ108" s="156"/>
      <c r="KBR108" s="156"/>
      <c r="KBS108" s="156"/>
      <c r="KBT108" s="156"/>
      <c r="KBU108" s="156"/>
      <c r="KBV108" s="156"/>
      <c r="KBW108" s="156"/>
      <c r="KBX108" s="156"/>
      <c r="KBY108" s="156"/>
      <c r="KBZ108" s="156"/>
      <c r="KCA108" s="156"/>
      <c r="KCB108" s="156"/>
      <c r="KCC108" s="156"/>
      <c r="KCD108" s="156"/>
      <c r="KCE108" s="156"/>
      <c r="KCF108" s="156"/>
      <c r="KCG108" s="156"/>
      <c r="KCH108" s="156"/>
      <c r="KCI108" s="156"/>
      <c r="KCJ108" s="156"/>
      <c r="KCK108" s="156"/>
      <c r="KCL108" s="156"/>
      <c r="KCM108" s="156"/>
      <c r="KCN108" s="156"/>
      <c r="KCO108" s="156"/>
      <c r="KCP108" s="156"/>
      <c r="KCQ108" s="156"/>
      <c r="KCR108" s="156"/>
      <c r="KCS108" s="156"/>
      <c r="KCT108" s="156"/>
      <c r="KCU108" s="156"/>
      <c r="KCV108" s="156"/>
      <c r="KCW108" s="156"/>
      <c r="KCX108" s="156"/>
      <c r="KCY108" s="156"/>
      <c r="KCZ108" s="156"/>
      <c r="KDA108" s="156"/>
      <c r="KDB108" s="156"/>
      <c r="KDC108" s="156"/>
      <c r="KDD108" s="156"/>
      <c r="KDE108" s="156"/>
      <c r="KDF108" s="156"/>
      <c r="KDG108" s="156"/>
      <c r="KDH108" s="156"/>
      <c r="KDI108" s="156"/>
      <c r="KDJ108" s="156"/>
      <c r="KDK108" s="156"/>
      <c r="KDL108" s="156"/>
      <c r="KDM108" s="156"/>
      <c r="KDN108" s="156"/>
      <c r="KDO108" s="156"/>
      <c r="KDP108" s="156"/>
      <c r="KDQ108" s="156"/>
      <c r="KDR108" s="156"/>
      <c r="KDS108" s="156"/>
      <c r="KDT108" s="156"/>
      <c r="KDU108" s="156"/>
      <c r="KDV108" s="156"/>
      <c r="KDW108" s="156"/>
      <c r="KDX108" s="156"/>
      <c r="KDY108" s="156"/>
      <c r="KDZ108" s="156"/>
      <c r="KEA108" s="156"/>
      <c r="KEB108" s="156"/>
      <c r="KEC108" s="156"/>
      <c r="KED108" s="156"/>
      <c r="KEE108" s="156"/>
      <c r="KEF108" s="156"/>
      <c r="KEG108" s="156"/>
      <c r="KEH108" s="156"/>
      <c r="KEI108" s="156"/>
      <c r="KEJ108" s="156"/>
      <c r="KEK108" s="156"/>
      <c r="KEL108" s="156"/>
      <c r="KEM108" s="156"/>
      <c r="KEN108" s="156"/>
      <c r="KEO108" s="156"/>
      <c r="KEP108" s="156"/>
      <c r="KEQ108" s="156"/>
      <c r="KER108" s="156"/>
      <c r="KES108" s="156"/>
      <c r="KET108" s="156"/>
      <c r="KEU108" s="156"/>
      <c r="KEV108" s="156"/>
      <c r="KEW108" s="156"/>
      <c r="KEX108" s="156"/>
      <c r="KEY108" s="156"/>
      <c r="KEZ108" s="156"/>
      <c r="KFA108" s="156"/>
      <c r="KFB108" s="156"/>
      <c r="KFC108" s="156"/>
      <c r="KFD108" s="156"/>
      <c r="KFE108" s="156"/>
      <c r="KFF108" s="156"/>
      <c r="KFG108" s="156"/>
      <c r="KFH108" s="156"/>
      <c r="KFI108" s="156"/>
      <c r="KFJ108" s="156"/>
      <c r="KFK108" s="156"/>
      <c r="KFL108" s="156"/>
      <c r="KFM108" s="156"/>
      <c r="KFN108" s="156"/>
      <c r="KFO108" s="156"/>
      <c r="KFP108" s="156"/>
      <c r="KFQ108" s="156"/>
      <c r="KFR108" s="156"/>
      <c r="KFS108" s="156"/>
      <c r="KFT108" s="156"/>
      <c r="KFU108" s="156"/>
      <c r="KFV108" s="156"/>
      <c r="KFW108" s="156"/>
      <c r="KFX108" s="156"/>
      <c r="KFY108" s="156"/>
      <c r="KFZ108" s="156"/>
      <c r="KGA108" s="156"/>
      <c r="KGB108" s="156"/>
      <c r="KGC108" s="156"/>
      <c r="KGD108" s="156"/>
      <c r="KGE108" s="156"/>
      <c r="KGF108" s="156"/>
      <c r="KGG108" s="156"/>
      <c r="KGH108" s="156"/>
      <c r="KGI108" s="156"/>
      <c r="KGJ108" s="156"/>
      <c r="KGK108" s="156"/>
      <c r="KGL108" s="156"/>
      <c r="KGM108" s="156"/>
      <c r="KGN108" s="156"/>
      <c r="KGO108" s="156"/>
      <c r="KGP108" s="156"/>
      <c r="KGQ108" s="156"/>
      <c r="KGR108" s="156"/>
      <c r="KGS108" s="156"/>
      <c r="KGT108" s="156"/>
      <c r="KGU108" s="156"/>
      <c r="KGV108" s="156"/>
      <c r="KGW108" s="156"/>
      <c r="KGX108" s="156"/>
      <c r="KGY108" s="156"/>
      <c r="KGZ108" s="156"/>
      <c r="KHA108" s="156"/>
      <c r="KHB108" s="156"/>
      <c r="KHC108" s="156"/>
      <c r="KHD108" s="156"/>
      <c r="KHE108" s="156"/>
      <c r="KHF108" s="156"/>
      <c r="KHG108" s="156"/>
      <c r="KHH108" s="156"/>
      <c r="KHI108" s="156"/>
      <c r="KHJ108" s="156"/>
      <c r="KHK108" s="156"/>
      <c r="KHL108" s="156"/>
      <c r="KHM108" s="156"/>
      <c r="KHN108" s="156"/>
      <c r="KHO108" s="156"/>
      <c r="KHP108" s="156"/>
      <c r="KHQ108" s="156"/>
      <c r="KHR108" s="156"/>
      <c r="KHS108" s="156"/>
      <c r="KHT108" s="156"/>
      <c r="KHU108" s="156"/>
      <c r="KHV108" s="156"/>
      <c r="KHW108" s="156"/>
      <c r="KHX108" s="156"/>
      <c r="KHY108" s="156"/>
      <c r="KHZ108" s="156"/>
      <c r="KIA108" s="156"/>
      <c r="KIB108" s="156"/>
      <c r="KIC108" s="156"/>
      <c r="KID108" s="156"/>
      <c r="KIE108" s="156"/>
      <c r="KIF108" s="156"/>
      <c r="KIG108" s="156"/>
      <c r="KIH108" s="156"/>
      <c r="KII108" s="156"/>
      <c r="KIJ108" s="156"/>
      <c r="KIK108" s="156"/>
      <c r="KIL108" s="156"/>
      <c r="KIM108" s="156"/>
      <c r="KIN108" s="156"/>
      <c r="KIO108" s="156"/>
      <c r="KIP108" s="156"/>
      <c r="KIQ108" s="156"/>
      <c r="KIR108" s="156"/>
      <c r="KIS108" s="156"/>
      <c r="KIT108" s="156"/>
      <c r="KIU108" s="156"/>
      <c r="KIV108" s="156"/>
      <c r="KIW108" s="156"/>
      <c r="KIX108" s="156"/>
      <c r="KIY108" s="156"/>
      <c r="KIZ108" s="156"/>
      <c r="KJA108" s="156"/>
      <c r="KJB108" s="156"/>
      <c r="KJC108" s="156"/>
      <c r="KJD108" s="156"/>
      <c r="KJE108" s="156"/>
      <c r="KJF108" s="156"/>
      <c r="KJG108" s="156"/>
      <c r="KJH108" s="156"/>
      <c r="KJI108" s="156"/>
      <c r="KJJ108" s="156"/>
      <c r="KJK108" s="156"/>
      <c r="KJL108" s="156"/>
      <c r="KJM108" s="156"/>
      <c r="KJN108" s="156"/>
      <c r="KJO108" s="156"/>
      <c r="KJP108" s="156"/>
      <c r="KJQ108" s="156"/>
      <c r="KJR108" s="156"/>
      <c r="KJS108" s="156"/>
      <c r="KJT108" s="156"/>
      <c r="KJU108" s="156"/>
      <c r="KJV108" s="156"/>
      <c r="KJW108" s="156"/>
      <c r="KJX108" s="156"/>
      <c r="KJY108" s="156"/>
      <c r="KJZ108" s="156"/>
      <c r="KKA108" s="156"/>
      <c r="KKB108" s="156"/>
      <c r="KKC108" s="156"/>
      <c r="KKD108" s="156"/>
      <c r="KKE108" s="156"/>
      <c r="KKF108" s="156"/>
      <c r="KKG108" s="156"/>
      <c r="KKH108" s="156"/>
      <c r="KKI108" s="156"/>
      <c r="KKJ108" s="156"/>
      <c r="KKK108" s="156"/>
      <c r="KKL108" s="156"/>
      <c r="KKM108" s="156"/>
      <c r="KKN108" s="156"/>
      <c r="KKO108" s="156"/>
      <c r="KKP108" s="156"/>
      <c r="KKQ108" s="156"/>
      <c r="KKR108" s="156"/>
      <c r="KKS108" s="156"/>
      <c r="KKT108" s="156"/>
      <c r="KKU108" s="156"/>
      <c r="KKV108" s="156"/>
      <c r="KKW108" s="156"/>
      <c r="KKX108" s="156"/>
      <c r="KKY108" s="156"/>
      <c r="KKZ108" s="156"/>
      <c r="KLA108" s="156"/>
      <c r="KLB108" s="156"/>
      <c r="KLC108" s="156"/>
      <c r="KLD108" s="156"/>
      <c r="KLE108" s="156"/>
      <c r="KLF108" s="156"/>
      <c r="KLG108" s="156"/>
      <c r="KLH108" s="156"/>
      <c r="KLI108" s="156"/>
      <c r="KLJ108" s="156"/>
      <c r="KLK108" s="156"/>
      <c r="KLL108" s="156"/>
      <c r="KLM108" s="156"/>
      <c r="KLN108" s="156"/>
      <c r="KLO108" s="156"/>
      <c r="KLP108" s="156"/>
      <c r="KLQ108" s="156"/>
      <c r="KLR108" s="156"/>
      <c r="KLS108" s="156"/>
      <c r="KLT108" s="156"/>
      <c r="KLU108" s="156"/>
      <c r="KLV108" s="156"/>
      <c r="KLW108" s="156"/>
      <c r="KLX108" s="156"/>
      <c r="KLY108" s="156"/>
      <c r="KLZ108" s="156"/>
      <c r="KMA108" s="156"/>
      <c r="KMB108" s="156"/>
      <c r="KMC108" s="156"/>
      <c r="KMD108" s="156"/>
      <c r="KME108" s="156"/>
      <c r="KMF108" s="156"/>
      <c r="KMG108" s="156"/>
      <c r="KMH108" s="156"/>
      <c r="KMI108" s="156"/>
      <c r="KMJ108" s="156"/>
      <c r="KMK108" s="156"/>
      <c r="KML108" s="156"/>
      <c r="KMM108" s="156"/>
      <c r="KMN108" s="156"/>
      <c r="KMO108" s="156"/>
      <c r="KMP108" s="156"/>
      <c r="KMQ108" s="156"/>
      <c r="KMR108" s="156"/>
      <c r="KMS108" s="156"/>
      <c r="KMT108" s="156"/>
      <c r="KMU108" s="156"/>
      <c r="KMV108" s="156"/>
      <c r="KMW108" s="156"/>
      <c r="KMX108" s="156"/>
      <c r="KMY108" s="156"/>
      <c r="KMZ108" s="156"/>
      <c r="KNA108" s="156"/>
      <c r="KNB108" s="156"/>
      <c r="KNC108" s="156"/>
      <c r="KND108" s="156"/>
      <c r="KNE108" s="156"/>
      <c r="KNF108" s="156"/>
      <c r="KNG108" s="156"/>
      <c r="KNH108" s="156"/>
      <c r="KNI108" s="156"/>
      <c r="KNJ108" s="156"/>
      <c r="KNK108" s="156"/>
      <c r="KNL108" s="156"/>
      <c r="KNM108" s="156"/>
      <c r="KNN108" s="156"/>
      <c r="KNO108" s="156"/>
      <c r="KNP108" s="156"/>
      <c r="KNQ108" s="156"/>
      <c r="KNR108" s="156"/>
      <c r="KNS108" s="156"/>
      <c r="KNT108" s="156"/>
      <c r="KNU108" s="156"/>
      <c r="KNV108" s="156"/>
      <c r="KNW108" s="156"/>
      <c r="KNX108" s="156"/>
      <c r="KNY108" s="156"/>
      <c r="KNZ108" s="156"/>
      <c r="KOA108" s="156"/>
      <c r="KOB108" s="156"/>
      <c r="KOC108" s="156"/>
      <c r="KOD108" s="156"/>
      <c r="KOE108" s="156"/>
      <c r="KOF108" s="156"/>
      <c r="KOG108" s="156"/>
      <c r="KOH108" s="156"/>
      <c r="KOI108" s="156"/>
      <c r="KOJ108" s="156"/>
      <c r="KOK108" s="156"/>
      <c r="KOL108" s="156"/>
      <c r="KOM108" s="156"/>
      <c r="KON108" s="156"/>
      <c r="KOO108" s="156"/>
      <c r="KOP108" s="156"/>
      <c r="KOQ108" s="156"/>
      <c r="KOR108" s="156"/>
      <c r="KOS108" s="156"/>
      <c r="KOT108" s="156"/>
      <c r="KOU108" s="156"/>
      <c r="KOV108" s="156"/>
      <c r="KOW108" s="156"/>
      <c r="KOX108" s="156"/>
      <c r="KOY108" s="156"/>
      <c r="KOZ108" s="156"/>
      <c r="KPA108" s="156"/>
      <c r="KPB108" s="156"/>
      <c r="KPC108" s="156"/>
      <c r="KPD108" s="156"/>
      <c r="KPE108" s="156"/>
      <c r="KPF108" s="156"/>
      <c r="KPG108" s="156"/>
      <c r="KPH108" s="156"/>
      <c r="KPI108" s="156"/>
      <c r="KPJ108" s="156"/>
      <c r="KPK108" s="156"/>
      <c r="KPL108" s="156"/>
      <c r="KPM108" s="156"/>
      <c r="KPN108" s="156"/>
      <c r="KPO108" s="156"/>
      <c r="KPP108" s="156"/>
      <c r="KPQ108" s="156"/>
      <c r="KPR108" s="156"/>
      <c r="KPS108" s="156"/>
      <c r="KPT108" s="156"/>
      <c r="KPU108" s="156"/>
      <c r="KPV108" s="156"/>
      <c r="KPW108" s="156"/>
      <c r="KPX108" s="156"/>
      <c r="KPY108" s="156"/>
      <c r="KPZ108" s="156"/>
      <c r="KQA108" s="156"/>
      <c r="KQB108" s="156"/>
      <c r="KQC108" s="156"/>
      <c r="KQD108" s="156"/>
      <c r="KQE108" s="156"/>
      <c r="KQF108" s="156"/>
      <c r="KQG108" s="156"/>
      <c r="KQH108" s="156"/>
      <c r="KQI108" s="156"/>
      <c r="KQJ108" s="156"/>
      <c r="KQK108" s="156"/>
      <c r="KQL108" s="156"/>
      <c r="KQM108" s="156"/>
      <c r="KQN108" s="156"/>
      <c r="KQO108" s="156"/>
      <c r="KQP108" s="156"/>
      <c r="KQQ108" s="156"/>
      <c r="KQR108" s="156"/>
      <c r="KQS108" s="156"/>
      <c r="KQT108" s="156"/>
      <c r="KQU108" s="156"/>
      <c r="KQV108" s="156"/>
      <c r="KQW108" s="156"/>
      <c r="KQX108" s="156"/>
      <c r="KQY108" s="156"/>
      <c r="KQZ108" s="156"/>
      <c r="KRA108" s="156"/>
      <c r="KRB108" s="156"/>
      <c r="KRC108" s="156"/>
      <c r="KRD108" s="156"/>
      <c r="KRE108" s="156"/>
      <c r="KRF108" s="156"/>
      <c r="KRG108" s="156"/>
      <c r="KRH108" s="156"/>
      <c r="KRI108" s="156"/>
      <c r="KRJ108" s="156"/>
      <c r="KRK108" s="156"/>
      <c r="KRL108" s="156"/>
      <c r="KRM108" s="156"/>
      <c r="KRN108" s="156"/>
      <c r="KRO108" s="156"/>
      <c r="KRP108" s="156"/>
      <c r="KRQ108" s="156"/>
      <c r="KRR108" s="156"/>
      <c r="KRS108" s="156"/>
      <c r="KRT108" s="156"/>
      <c r="KRU108" s="156"/>
      <c r="KRV108" s="156"/>
      <c r="KRW108" s="156"/>
      <c r="KRX108" s="156"/>
      <c r="KRY108" s="156"/>
      <c r="KRZ108" s="156"/>
      <c r="KSA108" s="156"/>
      <c r="KSB108" s="156"/>
      <c r="KSC108" s="156"/>
      <c r="KSD108" s="156"/>
      <c r="KSE108" s="156"/>
      <c r="KSF108" s="156"/>
      <c r="KSG108" s="156"/>
      <c r="KSH108" s="156"/>
      <c r="KSI108" s="156"/>
      <c r="KSJ108" s="156"/>
      <c r="KSK108" s="156"/>
      <c r="KSL108" s="156"/>
      <c r="KSM108" s="156"/>
      <c r="KSN108" s="156"/>
      <c r="KSO108" s="156"/>
      <c r="KSP108" s="156"/>
      <c r="KSQ108" s="156"/>
      <c r="KSR108" s="156"/>
      <c r="KSS108" s="156"/>
      <c r="KST108" s="156"/>
      <c r="KSU108" s="156"/>
      <c r="KSV108" s="156"/>
      <c r="KSW108" s="156"/>
      <c r="KSX108" s="156"/>
      <c r="KSY108" s="156"/>
      <c r="KSZ108" s="156"/>
      <c r="KTA108" s="156"/>
      <c r="KTB108" s="156"/>
      <c r="KTC108" s="156"/>
      <c r="KTD108" s="156"/>
      <c r="KTE108" s="156"/>
      <c r="KTF108" s="156"/>
      <c r="KTG108" s="156"/>
      <c r="KTH108" s="156"/>
      <c r="KTI108" s="156"/>
      <c r="KTJ108" s="156"/>
      <c r="KTK108" s="156"/>
      <c r="KTL108" s="156"/>
      <c r="KTM108" s="156"/>
      <c r="KTN108" s="156"/>
      <c r="KTO108" s="156"/>
      <c r="KTP108" s="156"/>
      <c r="KTQ108" s="156"/>
      <c r="KTR108" s="156"/>
      <c r="KTS108" s="156"/>
      <c r="KTT108" s="156"/>
      <c r="KTU108" s="156"/>
      <c r="KTV108" s="156"/>
      <c r="KTW108" s="156"/>
      <c r="KTX108" s="156"/>
      <c r="KTY108" s="156"/>
      <c r="KTZ108" s="156"/>
      <c r="KUA108" s="156"/>
      <c r="KUB108" s="156"/>
      <c r="KUC108" s="156"/>
      <c r="KUD108" s="156"/>
      <c r="KUE108" s="156"/>
      <c r="KUF108" s="156"/>
      <c r="KUG108" s="156"/>
      <c r="KUH108" s="156"/>
      <c r="KUI108" s="156"/>
      <c r="KUJ108" s="156"/>
      <c r="KUK108" s="156"/>
      <c r="KUL108" s="156"/>
      <c r="KUM108" s="156"/>
      <c r="KUN108" s="156"/>
      <c r="KUO108" s="156"/>
      <c r="KUP108" s="156"/>
      <c r="KUQ108" s="156"/>
      <c r="KUR108" s="156"/>
      <c r="KUS108" s="156"/>
      <c r="KUT108" s="156"/>
      <c r="KUU108" s="156"/>
      <c r="KUV108" s="156"/>
      <c r="KUW108" s="156"/>
      <c r="KUX108" s="156"/>
      <c r="KUY108" s="156"/>
      <c r="KUZ108" s="156"/>
      <c r="KVA108" s="156"/>
      <c r="KVB108" s="156"/>
      <c r="KVC108" s="156"/>
      <c r="KVD108" s="156"/>
      <c r="KVE108" s="156"/>
      <c r="KVF108" s="156"/>
      <c r="KVG108" s="156"/>
      <c r="KVH108" s="156"/>
      <c r="KVI108" s="156"/>
      <c r="KVJ108" s="156"/>
      <c r="KVK108" s="156"/>
      <c r="KVL108" s="156"/>
      <c r="KVM108" s="156"/>
      <c r="KVN108" s="156"/>
      <c r="KVO108" s="156"/>
      <c r="KVP108" s="156"/>
      <c r="KVQ108" s="156"/>
      <c r="KVR108" s="156"/>
      <c r="KVS108" s="156"/>
      <c r="KVT108" s="156"/>
      <c r="KVU108" s="156"/>
      <c r="KVV108" s="156"/>
      <c r="KVW108" s="156"/>
      <c r="KVX108" s="156"/>
      <c r="KVY108" s="156"/>
      <c r="KVZ108" s="156"/>
      <c r="KWA108" s="156"/>
      <c r="KWB108" s="156"/>
      <c r="KWC108" s="156"/>
      <c r="KWD108" s="156"/>
      <c r="KWE108" s="156"/>
      <c r="KWF108" s="156"/>
      <c r="KWG108" s="156"/>
      <c r="KWH108" s="156"/>
      <c r="KWI108" s="156"/>
      <c r="KWJ108" s="156"/>
      <c r="KWK108" s="156"/>
      <c r="KWL108" s="156"/>
      <c r="KWM108" s="156"/>
      <c r="KWN108" s="156"/>
      <c r="KWO108" s="156"/>
      <c r="KWP108" s="156"/>
      <c r="KWQ108" s="156"/>
      <c r="KWR108" s="156"/>
      <c r="KWS108" s="156"/>
      <c r="KWT108" s="156"/>
      <c r="KWU108" s="156"/>
      <c r="KWV108" s="156"/>
      <c r="KWW108" s="156"/>
      <c r="KWX108" s="156"/>
      <c r="KWY108" s="156"/>
      <c r="KWZ108" s="156"/>
      <c r="KXA108" s="156"/>
      <c r="KXB108" s="156"/>
      <c r="KXC108" s="156"/>
      <c r="KXD108" s="156"/>
      <c r="KXE108" s="156"/>
      <c r="KXF108" s="156"/>
      <c r="KXG108" s="156"/>
      <c r="KXH108" s="156"/>
      <c r="KXI108" s="156"/>
      <c r="KXJ108" s="156"/>
      <c r="KXK108" s="156"/>
      <c r="KXL108" s="156"/>
      <c r="KXM108" s="156"/>
      <c r="KXN108" s="156"/>
      <c r="KXO108" s="156"/>
      <c r="KXP108" s="156"/>
      <c r="KXQ108" s="156"/>
      <c r="KXR108" s="156"/>
      <c r="KXS108" s="156"/>
      <c r="KXT108" s="156"/>
      <c r="KXU108" s="156"/>
      <c r="KXV108" s="156"/>
      <c r="KXW108" s="156"/>
      <c r="KXX108" s="156"/>
      <c r="KXY108" s="156"/>
      <c r="KXZ108" s="156"/>
      <c r="KYA108" s="156"/>
      <c r="KYB108" s="156"/>
      <c r="KYC108" s="156"/>
      <c r="KYD108" s="156"/>
      <c r="KYE108" s="156"/>
      <c r="KYF108" s="156"/>
      <c r="KYG108" s="156"/>
      <c r="KYH108" s="156"/>
      <c r="KYI108" s="156"/>
      <c r="KYJ108" s="156"/>
      <c r="KYK108" s="156"/>
      <c r="KYL108" s="156"/>
      <c r="KYM108" s="156"/>
      <c r="KYN108" s="156"/>
      <c r="KYO108" s="156"/>
      <c r="KYP108" s="156"/>
      <c r="KYQ108" s="156"/>
      <c r="KYR108" s="156"/>
      <c r="KYS108" s="156"/>
      <c r="KYT108" s="156"/>
      <c r="KYU108" s="156"/>
      <c r="KYV108" s="156"/>
      <c r="KYW108" s="156"/>
      <c r="KYX108" s="156"/>
      <c r="KYY108" s="156"/>
      <c r="KYZ108" s="156"/>
      <c r="KZA108" s="156"/>
      <c r="KZB108" s="156"/>
      <c r="KZC108" s="156"/>
      <c r="KZD108" s="156"/>
      <c r="KZE108" s="156"/>
      <c r="KZF108" s="156"/>
      <c r="KZG108" s="156"/>
      <c r="KZH108" s="156"/>
      <c r="KZI108" s="156"/>
      <c r="KZJ108" s="156"/>
      <c r="KZK108" s="156"/>
      <c r="KZL108" s="156"/>
      <c r="KZM108" s="156"/>
      <c r="KZN108" s="156"/>
      <c r="KZO108" s="156"/>
      <c r="KZP108" s="156"/>
      <c r="KZQ108" s="156"/>
      <c r="KZR108" s="156"/>
      <c r="KZS108" s="156"/>
      <c r="KZT108" s="156"/>
      <c r="KZU108" s="156"/>
      <c r="KZV108" s="156"/>
      <c r="KZW108" s="156"/>
      <c r="KZX108" s="156"/>
      <c r="KZY108" s="156"/>
      <c r="KZZ108" s="156"/>
      <c r="LAA108" s="156"/>
      <c r="LAB108" s="156"/>
      <c r="LAC108" s="156"/>
      <c r="LAD108" s="156"/>
      <c r="LAE108" s="156"/>
      <c r="LAF108" s="156"/>
      <c r="LAG108" s="156"/>
      <c r="LAH108" s="156"/>
      <c r="LAI108" s="156"/>
      <c r="LAJ108" s="156"/>
      <c r="LAK108" s="156"/>
      <c r="LAL108" s="156"/>
      <c r="LAM108" s="156"/>
      <c r="LAN108" s="156"/>
      <c r="LAO108" s="156"/>
      <c r="LAP108" s="156"/>
      <c r="LAQ108" s="156"/>
      <c r="LAR108" s="156"/>
      <c r="LAS108" s="156"/>
      <c r="LAT108" s="156"/>
      <c r="LAU108" s="156"/>
      <c r="LAV108" s="156"/>
      <c r="LAW108" s="156"/>
      <c r="LAX108" s="156"/>
      <c r="LAY108" s="156"/>
      <c r="LAZ108" s="156"/>
      <c r="LBA108" s="156"/>
      <c r="LBB108" s="156"/>
      <c r="LBC108" s="156"/>
      <c r="LBD108" s="156"/>
      <c r="LBE108" s="156"/>
      <c r="LBF108" s="156"/>
      <c r="LBG108" s="156"/>
      <c r="LBH108" s="156"/>
      <c r="LBI108" s="156"/>
      <c r="LBJ108" s="156"/>
      <c r="LBK108" s="156"/>
      <c r="LBL108" s="156"/>
      <c r="LBM108" s="156"/>
      <c r="LBN108" s="156"/>
      <c r="LBO108" s="156"/>
      <c r="LBP108" s="156"/>
      <c r="LBQ108" s="156"/>
      <c r="LBR108" s="156"/>
      <c r="LBS108" s="156"/>
      <c r="LBT108" s="156"/>
      <c r="LBU108" s="156"/>
      <c r="LBV108" s="156"/>
      <c r="LBW108" s="156"/>
      <c r="LBX108" s="156"/>
      <c r="LBY108" s="156"/>
      <c r="LBZ108" s="156"/>
      <c r="LCA108" s="156"/>
      <c r="LCB108" s="156"/>
      <c r="LCC108" s="156"/>
      <c r="LCD108" s="156"/>
      <c r="LCE108" s="156"/>
      <c r="LCF108" s="156"/>
      <c r="LCG108" s="156"/>
      <c r="LCH108" s="156"/>
      <c r="LCI108" s="156"/>
      <c r="LCJ108" s="156"/>
      <c r="LCK108" s="156"/>
      <c r="LCL108" s="156"/>
      <c r="LCM108" s="156"/>
      <c r="LCN108" s="156"/>
      <c r="LCO108" s="156"/>
      <c r="LCP108" s="156"/>
      <c r="LCQ108" s="156"/>
      <c r="LCR108" s="156"/>
      <c r="LCS108" s="156"/>
      <c r="LCT108" s="156"/>
      <c r="LCU108" s="156"/>
      <c r="LCV108" s="156"/>
      <c r="LCW108" s="156"/>
      <c r="LCX108" s="156"/>
      <c r="LCY108" s="156"/>
      <c r="LCZ108" s="156"/>
      <c r="LDA108" s="156"/>
      <c r="LDB108" s="156"/>
      <c r="LDC108" s="156"/>
      <c r="LDD108" s="156"/>
      <c r="LDE108" s="156"/>
      <c r="LDF108" s="156"/>
      <c r="LDG108" s="156"/>
      <c r="LDH108" s="156"/>
      <c r="LDI108" s="156"/>
      <c r="LDJ108" s="156"/>
      <c r="LDK108" s="156"/>
      <c r="LDL108" s="156"/>
      <c r="LDM108" s="156"/>
      <c r="LDN108" s="156"/>
      <c r="LDO108" s="156"/>
      <c r="LDP108" s="156"/>
      <c r="LDQ108" s="156"/>
      <c r="LDR108" s="156"/>
      <c r="LDS108" s="156"/>
      <c r="LDT108" s="156"/>
      <c r="LDU108" s="156"/>
      <c r="LDV108" s="156"/>
      <c r="LDW108" s="156"/>
      <c r="LDX108" s="156"/>
      <c r="LDY108" s="156"/>
      <c r="LDZ108" s="156"/>
      <c r="LEA108" s="156"/>
      <c r="LEB108" s="156"/>
      <c r="LEC108" s="156"/>
      <c r="LED108" s="156"/>
      <c r="LEE108" s="156"/>
      <c r="LEF108" s="156"/>
      <c r="LEG108" s="156"/>
      <c r="LEH108" s="156"/>
      <c r="LEI108" s="156"/>
      <c r="LEJ108" s="156"/>
      <c r="LEK108" s="156"/>
      <c r="LEL108" s="156"/>
      <c r="LEM108" s="156"/>
      <c r="LEN108" s="156"/>
      <c r="LEO108" s="156"/>
      <c r="LEP108" s="156"/>
      <c r="LEQ108" s="156"/>
      <c r="LER108" s="156"/>
      <c r="LES108" s="156"/>
      <c r="LET108" s="156"/>
      <c r="LEU108" s="156"/>
      <c r="LEV108" s="156"/>
      <c r="LEW108" s="156"/>
      <c r="LEX108" s="156"/>
      <c r="LEY108" s="156"/>
      <c r="LEZ108" s="156"/>
      <c r="LFA108" s="156"/>
      <c r="LFB108" s="156"/>
      <c r="LFC108" s="156"/>
      <c r="LFD108" s="156"/>
      <c r="LFE108" s="156"/>
      <c r="LFF108" s="156"/>
      <c r="LFG108" s="156"/>
      <c r="LFH108" s="156"/>
      <c r="LFI108" s="156"/>
      <c r="LFJ108" s="156"/>
      <c r="LFK108" s="156"/>
      <c r="LFL108" s="156"/>
      <c r="LFM108" s="156"/>
      <c r="LFN108" s="156"/>
      <c r="LFO108" s="156"/>
      <c r="LFP108" s="156"/>
      <c r="LFQ108" s="156"/>
      <c r="LFR108" s="156"/>
      <c r="LFS108" s="156"/>
      <c r="LFT108" s="156"/>
      <c r="LFU108" s="156"/>
      <c r="LFV108" s="156"/>
      <c r="LFW108" s="156"/>
      <c r="LFX108" s="156"/>
      <c r="LFY108" s="156"/>
      <c r="LFZ108" s="156"/>
      <c r="LGA108" s="156"/>
      <c r="LGB108" s="156"/>
      <c r="LGC108" s="156"/>
      <c r="LGD108" s="156"/>
      <c r="LGE108" s="156"/>
      <c r="LGF108" s="156"/>
      <c r="LGG108" s="156"/>
      <c r="LGH108" s="156"/>
      <c r="LGI108" s="156"/>
      <c r="LGJ108" s="156"/>
      <c r="LGK108" s="156"/>
      <c r="LGL108" s="156"/>
      <c r="LGM108" s="156"/>
      <c r="LGN108" s="156"/>
      <c r="LGO108" s="156"/>
      <c r="LGP108" s="156"/>
      <c r="LGQ108" s="156"/>
      <c r="LGR108" s="156"/>
      <c r="LGS108" s="156"/>
      <c r="LGT108" s="156"/>
      <c r="LGU108" s="156"/>
      <c r="LGV108" s="156"/>
      <c r="LGW108" s="156"/>
      <c r="LGX108" s="156"/>
      <c r="LGY108" s="156"/>
      <c r="LGZ108" s="156"/>
      <c r="LHA108" s="156"/>
      <c r="LHB108" s="156"/>
      <c r="LHC108" s="156"/>
      <c r="LHD108" s="156"/>
      <c r="LHE108" s="156"/>
      <c r="LHF108" s="156"/>
      <c r="LHG108" s="156"/>
      <c r="LHH108" s="156"/>
      <c r="LHI108" s="156"/>
      <c r="LHJ108" s="156"/>
      <c r="LHK108" s="156"/>
      <c r="LHL108" s="156"/>
      <c r="LHM108" s="156"/>
      <c r="LHN108" s="156"/>
      <c r="LHO108" s="156"/>
      <c r="LHP108" s="156"/>
      <c r="LHQ108" s="156"/>
      <c r="LHR108" s="156"/>
      <c r="LHS108" s="156"/>
      <c r="LHT108" s="156"/>
      <c r="LHU108" s="156"/>
      <c r="LHV108" s="156"/>
      <c r="LHW108" s="156"/>
      <c r="LHX108" s="156"/>
      <c r="LHY108" s="156"/>
      <c r="LHZ108" s="156"/>
      <c r="LIA108" s="156"/>
      <c r="LIB108" s="156"/>
      <c r="LIC108" s="156"/>
      <c r="LID108" s="156"/>
      <c r="LIE108" s="156"/>
      <c r="LIF108" s="156"/>
      <c r="LIG108" s="156"/>
      <c r="LIH108" s="156"/>
      <c r="LII108" s="156"/>
      <c r="LIJ108" s="156"/>
      <c r="LIK108" s="156"/>
      <c r="LIL108" s="156"/>
      <c r="LIM108" s="156"/>
      <c r="LIN108" s="156"/>
      <c r="LIO108" s="156"/>
      <c r="LIP108" s="156"/>
      <c r="LIQ108" s="156"/>
      <c r="LIR108" s="156"/>
      <c r="LIS108" s="156"/>
      <c r="LIT108" s="156"/>
      <c r="LIU108" s="156"/>
      <c r="LIV108" s="156"/>
      <c r="LIW108" s="156"/>
      <c r="LIX108" s="156"/>
      <c r="LIY108" s="156"/>
      <c r="LIZ108" s="156"/>
      <c r="LJA108" s="156"/>
      <c r="LJB108" s="156"/>
      <c r="LJC108" s="156"/>
      <c r="LJD108" s="156"/>
      <c r="LJE108" s="156"/>
      <c r="LJF108" s="156"/>
      <c r="LJG108" s="156"/>
      <c r="LJH108" s="156"/>
      <c r="LJI108" s="156"/>
      <c r="LJJ108" s="156"/>
      <c r="LJK108" s="156"/>
      <c r="LJL108" s="156"/>
      <c r="LJM108" s="156"/>
      <c r="LJN108" s="156"/>
      <c r="LJO108" s="156"/>
      <c r="LJP108" s="156"/>
      <c r="LJQ108" s="156"/>
      <c r="LJR108" s="156"/>
      <c r="LJS108" s="156"/>
      <c r="LJT108" s="156"/>
      <c r="LJU108" s="156"/>
      <c r="LJV108" s="156"/>
      <c r="LJW108" s="156"/>
      <c r="LJX108" s="156"/>
      <c r="LJY108" s="156"/>
      <c r="LJZ108" s="156"/>
      <c r="LKA108" s="156"/>
      <c r="LKB108" s="156"/>
      <c r="LKC108" s="156"/>
      <c r="LKD108" s="156"/>
      <c r="LKE108" s="156"/>
      <c r="LKF108" s="156"/>
      <c r="LKG108" s="156"/>
      <c r="LKH108" s="156"/>
      <c r="LKI108" s="156"/>
      <c r="LKJ108" s="156"/>
      <c r="LKK108" s="156"/>
      <c r="LKL108" s="156"/>
      <c r="LKM108" s="156"/>
      <c r="LKN108" s="156"/>
      <c r="LKO108" s="156"/>
      <c r="LKP108" s="156"/>
      <c r="LKQ108" s="156"/>
      <c r="LKR108" s="156"/>
      <c r="LKS108" s="156"/>
      <c r="LKT108" s="156"/>
      <c r="LKU108" s="156"/>
      <c r="LKV108" s="156"/>
      <c r="LKW108" s="156"/>
      <c r="LKX108" s="156"/>
      <c r="LKY108" s="156"/>
      <c r="LKZ108" s="156"/>
      <c r="LLA108" s="156"/>
      <c r="LLB108" s="156"/>
      <c r="LLC108" s="156"/>
      <c r="LLD108" s="156"/>
      <c r="LLE108" s="156"/>
      <c r="LLF108" s="156"/>
      <c r="LLG108" s="156"/>
      <c r="LLH108" s="156"/>
      <c r="LLI108" s="156"/>
      <c r="LLJ108" s="156"/>
      <c r="LLK108" s="156"/>
      <c r="LLL108" s="156"/>
      <c r="LLM108" s="156"/>
      <c r="LLN108" s="156"/>
      <c r="LLO108" s="156"/>
      <c r="LLP108" s="156"/>
      <c r="LLQ108" s="156"/>
      <c r="LLR108" s="156"/>
      <c r="LLS108" s="156"/>
      <c r="LLT108" s="156"/>
      <c r="LLU108" s="156"/>
      <c r="LLV108" s="156"/>
      <c r="LLW108" s="156"/>
      <c r="LLX108" s="156"/>
      <c r="LLY108" s="156"/>
      <c r="LLZ108" s="156"/>
      <c r="LMA108" s="156"/>
      <c r="LMB108" s="156"/>
      <c r="LMC108" s="156"/>
      <c r="LMD108" s="156"/>
      <c r="LME108" s="156"/>
      <c r="LMF108" s="156"/>
      <c r="LMG108" s="156"/>
      <c r="LMH108" s="156"/>
      <c r="LMI108" s="156"/>
      <c r="LMJ108" s="156"/>
      <c r="LMK108" s="156"/>
      <c r="LML108" s="156"/>
      <c r="LMM108" s="156"/>
      <c r="LMN108" s="156"/>
      <c r="LMO108" s="156"/>
      <c r="LMP108" s="156"/>
      <c r="LMQ108" s="156"/>
      <c r="LMR108" s="156"/>
      <c r="LMS108" s="156"/>
      <c r="LMT108" s="156"/>
      <c r="LMU108" s="156"/>
      <c r="LMV108" s="156"/>
      <c r="LMW108" s="156"/>
      <c r="LMX108" s="156"/>
      <c r="LMY108" s="156"/>
      <c r="LMZ108" s="156"/>
      <c r="LNA108" s="156"/>
      <c r="LNB108" s="156"/>
      <c r="LNC108" s="156"/>
      <c r="LND108" s="156"/>
      <c r="LNE108" s="156"/>
      <c r="LNF108" s="156"/>
      <c r="LNG108" s="156"/>
      <c r="LNH108" s="156"/>
      <c r="LNI108" s="156"/>
      <c r="LNJ108" s="156"/>
      <c r="LNK108" s="156"/>
      <c r="LNL108" s="156"/>
      <c r="LNM108" s="156"/>
      <c r="LNN108" s="156"/>
      <c r="LNO108" s="156"/>
      <c r="LNP108" s="156"/>
      <c r="LNQ108" s="156"/>
      <c r="LNR108" s="156"/>
      <c r="LNS108" s="156"/>
      <c r="LNT108" s="156"/>
      <c r="LNU108" s="156"/>
      <c r="LNV108" s="156"/>
      <c r="LNW108" s="156"/>
      <c r="LNX108" s="156"/>
      <c r="LNY108" s="156"/>
      <c r="LNZ108" s="156"/>
      <c r="LOA108" s="156"/>
      <c r="LOB108" s="156"/>
      <c r="LOC108" s="156"/>
      <c r="LOD108" s="156"/>
      <c r="LOE108" s="156"/>
      <c r="LOF108" s="156"/>
      <c r="LOG108" s="156"/>
      <c r="LOH108" s="156"/>
      <c r="LOI108" s="156"/>
      <c r="LOJ108" s="156"/>
      <c r="LOK108" s="156"/>
      <c r="LOL108" s="156"/>
      <c r="LOM108" s="156"/>
      <c r="LON108" s="156"/>
      <c r="LOO108" s="156"/>
      <c r="LOP108" s="156"/>
      <c r="LOQ108" s="156"/>
      <c r="LOR108" s="156"/>
      <c r="LOS108" s="156"/>
      <c r="LOT108" s="156"/>
      <c r="LOU108" s="156"/>
      <c r="LOV108" s="156"/>
      <c r="LOW108" s="156"/>
      <c r="LOX108" s="156"/>
      <c r="LOY108" s="156"/>
      <c r="LOZ108" s="156"/>
      <c r="LPA108" s="156"/>
      <c r="LPB108" s="156"/>
      <c r="LPC108" s="156"/>
      <c r="LPD108" s="156"/>
      <c r="LPE108" s="156"/>
      <c r="LPF108" s="156"/>
      <c r="LPG108" s="156"/>
      <c r="LPH108" s="156"/>
      <c r="LPI108" s="156"/>
      <c r="LPJ108" s="156"/>
      <c r="LPK108" s="156"/>
      <c r="LPL108" s="156"/>
      <c r="LPM108" s="156"/>
      <c r="LPN108" s="156"/>
      <c r="LPO108" s="156"/>
      <c r="LPP108" s="156"/>
      <c r="LPQ108" s="156"/>
      <c r="LPR108" s="156"/>
      <c r="LPS108" s="156"/>
      <c r="LPT108" s="156"/>
      <c r="LPU108" s="156"/>
      <c r="LPV108" s="156"/>
      <c r="LPW108" s="156"/>
      <c r="LPX108" s="156"/>
      <c r="LPY108" s="156"/>
      <c r="LPZ108" s="156"/>
      <c r="LQA108" s="156"/>
      <c r="LQB108" s="156"/>
      <c r="LQC108" s="156"/>
      <c r="LQD108" s="156"/>
      <c r="LQE108" s="156"/>
      <c r="LQF108" s="156"/>
      <c r="LQG108" s="156"/>
      <c r="LQH108" s="156"/>
      <c r="LQI108" s="156"/>
      <c r="LQJ108" s="156"/>
      <c r="LQK108" s="156"/>
      <c r="LQL108" s="156"/>
      <c r="LQM108" s="156"/>
      <c r="LQN108" s="156"/>
      <c r="LQO108" s="156"/>
      <c r="LQP108" s="156"/>
      <c r="LQQ108" s="156"/>
      <c r="LQR108" s="156"/>
      <c r="LQS108" s="156"/>
      <c r="LQT108" s="156"/>
      <c r="LQU108" s="156"/>
      <c r="LQV108" s="156"/>
      <c r="LQW108" s="156"/>
      <c r="LQX108" s="156"/>
      <c r="LQY108" s="156"/>
      <c r="LQZ108" s="156"/>
      <c r="LRA108" s="156"/>
      <c r="LRB108" s="156"/>
      <c r="LRC108" s="156"/>
      <c r="LRD108" s="156"/>
      <c r="LRE108" s="156"/>
      <c r="LRF108" s="156"/>
      <c r="LRG108" s="156"/>
      <c r="LRH108" s="156"/>
      <c r="LRI108" s="156"/>
      <c r="LRJ108" s="156"/>
      <c r="LRK108" s="156"/>
      <c r="LRL108" s="156"/>
      <c r="LRM108" s="156"/>
      <c r="LRN108" s="156"/>
      <c r="LRO108" s="156"/>
      <c r="LRP108" s="156"/>
      <c r="LRQ108" s="156"/>
      <c r="LRR108" s="156"/>
      <c r="LRS108" s="156"/>
      <c r="LRT108" s="156"/>
      <c r="LRU108" s="156"/>
      <c r="LRV108" s="156"/>
      <c r="LRW108" s="156"/>
      <c r="LRX108" s="156"/>
      <c r="LRY108" s="156"/>
      <c r="LRZ108" s="156"/>
      <c r="LSA108" s="156"/>
      <c r="LSB108" s="156"/>
      <c r="LSC108" s="156"/>
      <c r="LSD108" s="156"/>
      <c r="LSE108" s="156"/>
      <c r="LSF108" s="156"/>
      <c r="LSG108" s="156"/>
      <c r="LSH108" s="156"/>
      <c r="LSI108" s="156"/>
      <c r="LSJ108" s="156"/>
      <c r="LSK108" s="156"/>
      <c r="LSL108" s="156"/>
      <c r="LSM108" s="156"/>
      <c r="LSN108" s="156"/>
      <c r="LSO108" s="156"/>
      <c r="LSP108" s="156"/>
      <c r="LSQ108" s="156"/>
      <c r="LSR108" s="156"/>
      <c r="LSS108" s="156"/>
      <c r="LST108" s="156"/>
      <c r="LSU108" s="156"/>
      <c r="LSV108" s="156"/>
      <c r="LSW108" s="156"/>
      <c r="LSX108" s="156"/>
      <c r="LSY108" s="156"/>
      <c r="LSZ108" s="156"/>
      <c r="LTA108" s="156"/>
      <c r="LTB108" s="156"/>
      <c r="LTC108" s="156"/>
      <c r="LTD108" s="156"/>
      <c r="LTE108" s="156"/>
      <c r="LTF108" s="156"/>
      <c r="LTG108" s="156"/>
      <c r="LTH108" s="156"/>
      <c r="LTI108" s="156"/>
      <c r="LTJ108" s="156"/>
      <c r="LTK108" s="156"/>
      <c r="LTL108" s="156"/>
      <c r="LTM108" s="156"/>
      <c r="LTN108" s="156"/>
      <c r="LTO108" s="156"/>
      <c r="LTP108" s="156"/>
      <c r="LTQ108" s="156"/>
      <c r="LTR108" s="156"/>
      <c r="LTS108" s="156"/>
      <c r="LTT108" s="156"/>
      <c r="LTU108" s="156"/>
      <c r="LTV108" s="156"/>
      <c r="LTW108" s="156"/>
      <c r="LTX108" s="156"/>
      <c r="LTY108" s="156"/>
      <c r="LTZ108" s="156"/>
      <c r="LUA108" s="156"/>
      <c r="LUB108" s="156"/>
      <c r="LUC108" s="156"/>
      <c r="LUD108" s="156"/>
      <c r="LUE108" s="156"/>
      <c r="LUF108" s="156"/>
      <c r="LUG108" s="156"/>
      <c r="LUH108" s="156"/>
      <c r="LUI108" s="156"/>
      <c r="LUJ108" s="156"/>
      <c r="LUK108" s="156"/>
      <c r="LUL108" s="156"/>
      <c r="LUM108" s="156"/>
      <c r="LUN108" s="156"/>
      <c r="LUO108" s="156"/>
      <c r="LUP108" s="156"/>
      <c r="LUQ108" s="156"/>
      <c r="LUR108" s="156"/>
      <c r="LUS108" s="156"/>
      <c r="LUT108" s="156"/>
      <c r="LUU108" s="156"/>
      <c r="LUV108" s="156"/>
      <c r="LUW108" s="156"/>
      <c r="LUX108" s="156"/>
      <c r="LUY108" s="156"/>
      <c r="LUZ108" s="156"/>
      <c r="LVA108" s="156"/>
      <c r="LVB108" s="156"/>
      <c r="LVC108" s="156"/>
      <c r="LVD108" s="156"/>
      <c r="LVE108" s="156"/>
      <c r="LVF108" s="156"/>
      <c r="LVG108" s="156"/>
      <c r="LVH108" s="156"/>
      <c r="LVI108" s="156"/>
      <c r="LVJ108" s="156"/>
      <c r="LVK108" s="156"/>
      <c r="LVL108" s="156"/>
      <c r="LVM108" s="156"/>
      <c r="LVN108" s="156"/>
      <c r="LVO108" s="156"/>
      <c r="LVP108" s="156"/>
      <c r="LVQ108" s="156"/>
      <c r="LVR108" s="156"/>
      <c r="LVS108" s="156"/>
      <c r="LVT108" s="156"/>
      <c r="LVU108" s="156"/>
      <c r="LVV108" s="156"/>
      <c r="LVW108" s="156"/>
      <c r="LVX108" s="156"/>
      <c r="LVY108" s="156"/>
      <c r="LVZ108" s="156"/>
      <c r="LWA108" s="156"/>
      <c r="LWB108" s="156"/>
      <c r="LWC108" s="156"/>
      <c r="LWD108" s="156"/>
      <c r="LWE108" s="156"/>
      <c r="LWF108" s="156"/>
      <c r="LWG108" s="156"/>
      <c r="LWH108" s="156"/>
      <c r="LWI108" s="156"/>
      <c r="LWJ108" s="156"/>
      <c r="LWK108" s="156"/>
      <c r="LWL108" s="156"/>
      <c r="LWM108" s="156"/>
      <c r="LWN108" s="156"/>
      <c r="LWO108" s="156"/>
      <c r="LWP108" s="156"/>
      <c r="LWQ108" s="156"/>
      <c r="LWR108" s="156"/>
      <c r="LWS108" s="156"/>
      <c r="LWT108" s="156"/>
      <c r="LWU108" s="156"/>
      <c r="LWV108" s="156"/>
      <c r="LWW108" s="156"/>
      <c r="LWX108" s="156"/>
      <c r="LWY108" s="156"/>
      <c r="LWZ108" s="156"/>
      <c r="LXA108" s="156"/>
      <c r="LXB108" s="156"/>
      <c r="LXC108" s="156"/>
      <c r="LXD108" s="156"/>
      <c r="LXE108" s="156"/>
      <c r="LXF108" s="156"/>
      <c r="LXG108" s="156"/>
      <c r="LXH108" s="156"/>
      <c r="LXI108" s="156"/>
      <c r="LXJ108" s="156"/>
      <c r="LXK108" s="156"/>
      <c r="LXL108" s="156"/>
      <c r="LXM108" s="156"/>
      <c r="LXN108" s="156"/>
      <c r="LXO108" s="156"/>
      <c r="LXP108" s="156"/>
      <c r="LXQ108" s="156"/>
      <c r="LXR108" s="156"/>
      <c r="LXS108" s="156"/>
      <c r="LXT108" s="156"/>
      <c r="LXU108" s="156"/>
      <c r="LXV108" s="156"/>
      <c r="LXW108" s="156"/>
      <c r="LXX108" s="156"/>
      <c r="LXY108" s="156"/>
      <c r="LXZ108" s="156"/>
      <c r="LYA108" s="156"/>
      <c r="LYB108" s="156"/>
      <c r="LYC108" s="156"/>
      <c r="LYD108" s="156"/>
      <c r="LYE108" s="156"/>
      <c r="LYF108" s="156"/>
      <c r="LYG108" s="156"/>
      <c r="LYH108" s="156"/>
      <c r="LYI108" s="156"/>
      <c r="LYJ108" s="156"/>
      <c r="LYK108" s="156"/>
      <c r="LYL108" s="156"/>
      <c r="LYM108" s="156"/>
      <c r="LYN108" s="156"/>
      <c r="LYO108" s="156"/>
      <c r="LYP108" s="156"/>
      <c r="LYQ108" s="156"/>
      <c r="LYR108" s="156"/>
      <c r="LYS108" s="156"/>
      <c r="LYT108" s="156"/>
      <c r="LYU108" s="156"/>
      <c r="LYV108" s="156"/>
      <c r="LYW108" s="156"/>
      <c r="LYX108" s="156"/>
      <c r="LYY108" s="156"/>
      <c r="LYZ108" s="156"/>
      <c r="LZA108" s="156"/>
      <c r="LZB108" s="156"/>
      <c r="LZC108" s="156"/>
      <c r="LZD108" s="156"/>
      <c r="LZE108" s="156"/>
      <c r="LZF108" s="156"/>
      <c r="LZG108" s="156"/>
      <c r="LZH108" s="156"/>
      <c r="LZI108" s="156"/>
      <c r="LZJ108" s="156"/>
      <c r="LZK108" s="156"/>
      <c r="LZL108" s="156"/>
      <c r="LZM108" s="156"/>
      <c r="LZN108" s="156"/>
      <c r="LZO108" s="156"/>
      <c r="LZP108" s="156"/>
      <c r="LZQ108" s="156"/>
      <c r="LZR108" s="156"/>
      <c r="LZS108" s="156"/>
      <c r="LZT108" s="156"/>
      <c r="LZU108" s="156"/>
      <c r="LZV108" s="156"/>
      <c r="LZW108" s="156"/>
      <c r="LZX108" s="156"/>
      <c r="LZY108" s="156"/>
      <c r="LZZ108" s="156"/>
      <c r="MAA108" s="156"/>
      <c r="MAB108" s="156"/>
      <c r="MAC108" s="156"/>
      <c r="MAD108" s="156"/>
      <c r="MAE108" s="156"/>
      <c r="MAF108" s="156"/>
      <c r="MAG108" s="156"/>
      <c r="MAH108" s="156"/>
      <c r="MAI108" s="156"/>
      <c r="MAJ108" s="156"/>
      <c r="MAK108" s="156"/>
      <c r="MAL108" s="156"/>
      <c r="MAM108" s="156"/>
      <c r="MAN108" s="156"/>
      <c r="MAO108" s="156"/>
      <c r="MAP108" s="156"/>
      <c r="MAQ108" s="156"/>
      <c r="MAR108" s="156"/>
      <c r="MAS108" s="156"/>
      <c r="MAT108" s="156"/>
      <c r="MAU108" s="156"/>
      <c r="MAV108" s="156"/>
      <c r="MAW108" s="156"/>
      <c r="MAX108" s="156"/>
      <c r="MAY108" s="156"/>
      <c r="MAZ108" s="156"/>
      <c r="MBA108" s="156"/>
      <c r="MBB108" s="156"/>
      <c r="MBC108" s="156"/>
      <c r="MBD108" s="156"/>
      <c r="MBE108" s="156"/>
      <c r="MBF108" s="156"/>
      <c r="MBG108" s="156"/>
      <c r="MBH108" s="156"/>
      <c r="MBI108" s="156"/>
      <c r="MBJ108" s="156"/>
      <c r="MBK108" s="156"/>
      <c r="MBL108" s="156"/>
      <c r="MBM108" s="156"/>
      <c r="MBN108" s="156"/>
      <c r="MBO108" s="156"/>
      <c r="MBP108" s="156"/>
      <c r="MBQ108" s="156"/>
      <c r="MBR108" s="156"/>
      <c r="MBS108" s="156"/>
      <c r="MBT108" s="156"/>
      <c r="MBU108" s="156"/>
      <c r="MBV108" s="156"/>
      <c r="MBW108" s="156"/>
      <c r="MBX108" s="156"/>
      <c r="MBY108" s="156"/>
      <c r="MBZ108" s="156"/>
      <c r="MCA108" s="156"/>
      <c r="MCB108" s="156"/>
      <c r="MCC108" s="156"/>
      <c r="MCD108" s="156"/>
      <c r="MCE108" s="156"/>
      <c r="MCF108" s="156"/>
      <c r="MCG108" s="156"/>
      <c r="MCH108" s="156"/>
      <c r="MCI108" s="156"/>
      <c r="MCJ108" s="156"/>
      <c r="MCK108" s="156"/>
      <c r="MCL108" s="156"/>
      <c r="MCM108" s="156"/>
      <c r="MCN108" s="156"/>
      <c r="MCO108" s="156"/>
      <c r="MCP108" s="156"/>
      <c r="MCQ108" s="156"/>
      <c r="MCR108" s="156"/>
      <c r="MCS108" s="156"/>
      <c r="MCT108" s="156"/>
      <c r="MCU108" s="156"/>
      <c r="MCV108" s="156"/>
      <c r="MCW108" s="156"/>
      <c r="MCX108" s="156"/>
      <c r="MCY108" s="156"/>
      <c r="MCZ108" s="156"/>
      <c r="MDA108" s="156"/>
      <c r="MDB108" s="156"/>
      <c r="MDC108" s="156"/>
      <c r="MDD108" s="156"/>
      <c r="MDE108" s="156"/>
      <c r="MDF108" s="156"/>
      <c r="MDG108" s="156"/>
      <c r="MDH108" s="156"/>
      <c r="MDI108" s="156"/>
      <c r="MDJ108" s="156"/>
      <c r="MDK108" s="156"/>
      <c r="MDL108" s="156"/>
      <c r="MDM108" s="156"/>
      <c r="MDN108" s="156"/>
      <c r="MDO108" s="156"/>
      <c r="MDP108" s="156"/>
      <c r="MDQ108" s="156"/>
      <c r="MDR108" s="156"/>
      <c r="MDS108" s="156"/>
      <c r="MDT108" s="156"/>
      <c r="MDU108" s="156"/>
      <c r="MDV108" s="156"/>
      <c r="MDW108" s="156"/>
      <c r="MDX108" s="156"/>
      <c r="MDY108" s="156"/>
      <c r="MDZ108" s="156"/>
      <c r="MEA108" s="156"/>
      <c r="MEB108" s="156"/>
      <c r="MEC108" s="156"/>
      <c r="MED108" s="156"/>
      <c r="MEE108" s="156"/>
      <c r="MEF108" s="156"/>
      <c r="MEG108" s="156"/>
      <c r="MEH108" s="156"/>
      <c r="MEI108" s="156"/>
      <c r="MEJ108" s="156"/>
      <c r="MEK108" s="156"/>
      <c r="MEL108" s="156"/>
      <c r="MEM108" s="156"/>
      <c r="MEN108" s="156"/>
      <c r="MEO108" s="156"/>
      <c r="MEP108" s="156"/>
      <c r="MEQ108" s="156"/>
      <c r="MER108" s="156"/>
      <c r="MES108" s="156"/>
      <c r="MET108" s="156"/>
      <c r="MEU108" s="156"/>
      <c r="MEV108" s="156"/>
      <c r="MEW108" s="156"/>
      <c r="MEX108" s="156"/>
      <c r="MEY108" s="156"/>
      <c r="MEZ108" s="156"/>
      <c r="MFA108" s="156"/>
      <c r="MFB108" s="156"/>
      <c r="MFC108" s="156"/>
      <c r="MFD108" s="156"/>
      <c r="MFE108" s="156"/>
      <c r="MFF108" s="156"/>
      <c r="MFG108" s="156"/>
      <c r="MFH108" s="156"/>
      <c r="MFI108" s="156"/>
      <c r="MFJ108" s="156"/>
      <c r="MFK108" s="156"/>
      <c r="MFL108" s="156"/>
      <c r="MFM108" s="156"/>
      <c r="MFN108" s="156"/>
      <c r="MFO108" s="156"/>
      <c r="MFP108" s="156"/>
      <c r="MFQ108" s="156"/>
      <c r="MFR108" s="156"/>
      <c r="MFS108" s="156"/>
      <c r="MFT108" s="156"/>
      <c r="MFU108" s="156"/>
      <c r="MFV108" s="156"/>
      <c r="MFW108" s="156"/>
      <c r="MFX108" s="156"/>
      <c r="MFY108" s="156"/>
      <c r="MFZ108" s="156"/>
      <c r="MGA108" s="156"/>
      <c r="MGB108" s="156"/>
      <c r="MGC108" s="156"/>
      <c r="MGD108" s="156"/>
      <c r="MGE108" s="156"/>
      <c r="MGF108" s="156"/>
      <c r="MGG108" s="156"/>
      <c r="MGH108" s="156"/>
      <c r="MGI108" s="156"/>
      <c r="MGJ108" s="156"/>
      <c r="MGK108" s="156"/>
      <c r="MGL108" s="156"/>
      <c r="MGM108" s="156"/>
      <c r="MGN108" s="156"/>
      <c r="MGO108" s="156"/>
      <c r="MGP108" s="156"/>
      <c r="MGQ108" s="156"/>
      <c r="MGR108" s="156"/>
      <c r="MGS108" s="156"/>
      <c r="MGT108" s="156"/>
      <c r="MGU108" s="156"/>
      <c r="MGV108" s="156"/>
      <c r="MGW108" s="156"/>
      <c r="MGX108" s="156"/>
      <c r="MGY108" s="156"/>
      <c r="MGZ108" s="156"/>
      <c r="MHA108" s="156"/>
      <c r="MHB108" s="156"/>
      <c r="MHC108" s="156"/>
      <c r="MHD108" s="156"/>
      <c r="MHE108" s="156"/>
      <c r="MHF108" s="156"/>
      <c r="MHG108" s="156"/>
      <c r="MHH108" s="156"/>
      <c r="MHI108" s="156"/>
      <c r="MHJ108" s="156"/>
      <c r="MHK108" s="156"/>
      <c r="MHL108" s="156"/>
      <c r="MHM108" s="156"/>
      <c r="MHN108" s="156"/>
      <c r="MHO108" s="156"/>
      <c r="MHP108" s="156"/>
      <c r="MHQ108" s="156"/>
      <c r="MHR108" s="156"/>
      <c r="MHS108" s="156"/>
      <c r="MHT108" s="156"/>
      <c r="MHU108" s="156"/>
      <c r="MHV108" s="156"/>
      <c r="MHW108" s="156"/>
      <c r="MHX108" s="156"/>
      <c r="MHY108" s="156"/>
      <c r="MHZ108" s="156"/>
      <c r="MIA108" s="156"/>
      <c r="MIB108" s="156"/>
      <c r="MIC108" s="156"/>
      <c r="MID108" s="156"/>
      <c r="MIE108" s="156"/>
      <c r="MIF108" s="156"/>
      <c r="MIG108" s="156"/>
      <c r="MIH108" s="156"/>
      <c r="MII108" s="156"/>
      <c r="MIJ108" s="156"/>
      <c r="MIK108" s="156"/>
      <c r="MIL108" s="156"/>
      <c r="MIM108" s="156"/>
      <c r="MIN108" s="156"/>
      <c r="MIO108" s="156"/>
      <c r="MIP108" s="156"/>
      <c r="MIQ108" s="156"/>
      <c r="MIR108" s="156"/>
      <c r="MIS108" s="156"/>
      <c r="MIT108" s="156"/>
      <c r="MIU108" s="156"/>
      <c r="MIV108" s="156"/>
      <c r="MIW108" s="156"/>
      <c r="MIX108" s="156"/>
      <c r="MIY108" s="156"/>
      <c r="MIZ108" s="156"/>
      <c r="MJA108" s="156"/>
      <c r="MJB108" s="156"/>
      <c r="MJC108" s="156"/>
      <c r="MJD108" s="156"/>
      <c r="MJE108" s="156"/>
      <c r="MJF108" s="156"/>
      <c r="MJG108" s="156"/>
      <c r="MJH108" s="156"/>
      <c r="MJI108" s="156"/>
      <c r="MJJ108" s="156"/>
      <c r="MJK108" s="156"/>
      <c r="MJL108" s="156"/>
      <c r="MJM108" s="156"/>
      <c r="MJN108" s="156"/>
      <c r="MJO108" s="156"/>
      <c r="MJP108" s="156"/>
      <c r="MJQ108" s="156"/>
      <c r="MJR108" s="156"/>
      <c r="MJS108" s="156"/>
      <c r="MJT108" s="156"/>
      <c r="MJU108" s="156"/>
      <c r="MJV108" s="156"/>
      <c r="MJW108" s="156"/>
      <c r="MJX108" s="156"/>
      <c r="MJY108" s="156"/>
      <c r="MJZ108" s="156"/>
      <c r="MKA108" s="156"/>
      <c r="MKB108" s="156"/>
      <c r="MKC108" s="156"/>
      <c r="MKD108" s="156"/>
      <c r="MKE108" s="156"/>
      <c r="MKF108" s="156"/>
      <c r="MKG108" s="156"/>
      <c r="MKH108" s="156"/>
      <c r="MKI108" s="156"/>
      <c r="MKJ108" s="156"/>
      <c r="MKK108" s="156"/>
      <c r="MKL108" s="156"/>
      <c r="MKM108" s="156"/>
      <c r="MKN108" s="156"/>
      <c r="MKO108" s="156"/>
      <c r="MKP108" s="156"/>
      <c r="MKQ108" s="156"/>
      <c r="MKR108" s="156"/>
      <c r="MKS108" s="156"/>
      <c r="MKT108" s="156"/>
      <c r="MKU108" s="156"/>
      <c r="MKV108" s="156"/>
      <c r="MKW108" s="156"/>
      <c r="MKX108" s="156"/>
      <c r="MKY108" s="156"/>
      <c r="MKZ108" s="156"/>
      <c r="MLA108" s="156"/>
      <c r="MLB108" s="156"/>
      <c r="MLC108" s="156"/>
      <c r="MLD108" s="156"/>
      <c r="MLE108" s="156"/>
      <c r="MLF108" s="156"/>
      <c r="MLG108" s="156"/>
      <c r="MLH108" s="156"/>
      <c r="MLI108" s="156"/>
      <c r="MLJ108" s="156"/>
      <c r="MLK108" s="156"/>
      <c r="MLL108" s="156"/>
      <c r="MLM108" s="156"/>
      <c r="MLN108" s="156"/>
      <c r="MLO108" s="156"/>
      <c r="MLP108" s="156"/>
      <c r="MLQ108" s="156"/>
      <c r="MLR108" s="156"/>
      <c r="MLS108" s="156"/>
      <c r="MLT108" s="156"/>
      <c r="MLU108" s="156"/>
      <c r="MLV108" s="156"/>
      <c r="MLW108" s="156"/>
      <c r="MLX108" s="156"/>
      <c r="MLY108" s="156"/>
      <c r="MLZ108" s="156"/>
      <c r="MMA108" s="156"/>
      <c r="MMB108" s="156"/>
      <c r="MMC108" s="156"/>
      <c r="MMD108" s="156"/>
      <c r="MME108" s="156"/>
      <c r="MMF108" s="156"/>
      <c r="MMG108" s="156"/>
      <c r="MMH108" s="156"/>
      <c r="MMI108" s="156"/>
      <c r="MMJ108" s="156"/>
      <c r="MMK108" s="156"/>
      <c r="MML108" s="156"/>
      <c r="MMM108" s="156"/>
      <c r="MMN108" s="156"/>
      <c r="MMO108" s="156"/>
      <c r="MMP108" s="156"/>
      <c r="MMQ108" s="156"/>
      <c r="MMR108" s="156"/>
      <c r="MMS108" s="156"/>
      <c r="MMT108" s="156"/>
      <c r="MMU108" s="156"/>
      <c r="MMV108" s="156"/>
      <c r="MMW108" s="156"/>
      <c r="MMX108" s="156"/>
      <c r="MMY108" s="156"/>
      <c r="MMZ108" s="156"/>
      <c r="MNA108" s="156"/>
      <c r="MNB108" s="156"/>
      <c r="MNC108" s="156"/>
      <c r="MND108" s="156"/>
      <c r="MNE108" s="156"/>
      <c r="MNF108" s="156"/>
      <c r="MNG108" s="156"/>
      <c r="MNH108" s="156"/>
      <c r="MNI108" s="156"/>
      <c r="MNJ108" s="156"/>
      <c r="MNK108" s="156"/>
      <c r="MNL108" s="156"/>
      <c r="MNM108" s="156"/>
      <c r="MNN108" s="156"/>
      <c r="MNO108" s="156"/>
      <c r="MNP108" s="156"/>
      <c r="MNQ108" s="156"/>
      <c r="MNR108" s="156"/>
      <c r="MNS108" s="156"/>
      <c r="MNT108" s="156"/>
      <c r="MNU108" s="156"/>
      <c r="MNV108" s="156"/>
      <c r="MNW108" s="156"/>
      <c r="MNX108" s="156"/>
      <c r="MNY108" s="156"/>
      <c r="MNZ108" s="156"/>
      <c r="MOA108" s="156"/>
      <c r="MOB108" s="156"/>
      <c r="MOC108" s="156"/>
      <c r="MOD108" s="156"/>
      <c r="MOE108" s="156"/>
      <c r="MOF108" s="156"/>
      <c r="MOG108" s="156"/>
      <c r="MOH108" s="156"/>
      <c r="MOI108" s="156"/>
      <c r="MOJ108" s="156"/>
      <c r="MOK108" s="156"/>
      <c r="MOL108" s="156"/>
      <c r="MOM108" s="156"/>
      <c r="MON108" s="156"/>
      <c r="MOO108" s="156"/>
      <c r="MOP108" s="156"/>
      <c r="MOQ108" s="156"/>
      <c r="MOR108" s="156"/>
      <c r="MOS108" s="156"/>
      <c r="MOT108" s="156"/>
      <c r="MOU108" s="156"/>
      <c r="MOV108" s="156"/>
      <c r="MOW108" s="156"/>
      <c r="MOX108" s="156"/>
      <c r="MOY108" s="156"/>
      <c r="MOZ108" s="156"/>
      <c r="MPA108" s="156"/>
      <c r="MPB108" s="156"/>
      <c r="MPC108" s="156"/>
      <c r="MPD108" s="156"/>
      <c r="MPE108" s="156"/>
      <c r="MPF108" s="156"/>
      <c r="MPG108" s="156"/>
      <c r="MPH108" s="156"/>
      <c r="MPI108" s="156"/>
      <c r="MPJ108" s="156"/>
      <c r="MPK108" s="156"/>
      <c r="MPL108" s="156"/>
      <c r="MPM108" s="156"/>
      <c r="MPN108" s="156"/>
      <c r="MPO108" s="156"/>
      <c r="MPP108" s="156"/>
      <c r="MPQ108" s="156"/>
      <c r="MPR108" s="156"/>
      <c r="MPS108" s="156"/>
      <c r="MPT108" s="156"/>
      <c r="MPU108" s="156"/>
      <c r="MPV108" s="156"/>
      <c r="MPW108" s="156"/>
      <c r="MPX108" s="156"/>
      <c r="MPY108" s="156"/>
      <c r="MPZ108" s="156"/>
      <c r="MQA108" s="156"/>
      <c r="MQB108" s="156"/>
      <c r="MQC108" s="156"/>
      <c r="MQD108" s="156"/>
      <c r="MQE108" s="156"/>
      <c r="MQF108" s="156"/>
      <c r="MQG108" s="156"/>
      <c r="MQH108" s="156"/>
      <c r="MQI108" s="156"/>
      <c r="MQJ108" s="156"/>
      <c r="MQK108" s="156"/>
      <c r="MQL108" s="156"/>
      <c r="MQM108" s="156"/>
      <c r="MQN108" s="156"/>
      <c r="MQO108" s="156"/>
      <c r="MQP108" s="156"/>
      <c r="MQQ108" s="156"/>
      <c r="MQR108" s="156"/>
      <c r="MQS108" s="156"/>
      <c r="MQT108" s="156"/>
      <c r="MQU108" s="156"/>
      <c r="MQV108" s="156"/>
      <c r="MQW108" s="156"/>
      <c r="MQX108" s="156"/>
      <c r="MQY108" s="156"/>
      <c r="MQZ108" s="156"/>
      <c r="MRA108" s="156"/>
      <c r="MRB108" s="156"/>
      <c r="MRC108" s="156"/>
      <c r="MRD108" s="156"/>
      <c r="MRE108" s="156"/>
      <c r="MRF108" s="156"/>
      <c r="MRG108" s="156"/>
      <c r="MRH108" s="156"/>
      <c r="MRI108" s="156"/>
      <c r="MRJ108" s="156"/>
      <c r="MRK108" s="156"/>
      <c r="MRL108" s="156"/>
      <c r="MRM108" s="156"/>
      <c r="MRN108" s="156"/>
      <c r="MRO108" s="156"/>
      <c r="MRP108" s="156"/>
      <c r="MRQ108" s="156"/>
      <c r="MRR108" s="156"/>
      <c r="MRS108" s="156"/>
      <c r="MRT108" s="156"/>
      <c r="MRU108" s="156"/>
      <c r="MRV108" s="156"/>
      <c r="MRW108" s="156"/>
      <c r="MRX108" s="156"/>
      <c r="MRY108" s="156"/>
      <c r="MRZ108" s="156"/>
      <c r="MSA108" s="156"/>
      <c r="MSB108" s="156"/>
      <c r="MSC108" s="156"/>
      <c r="MSD108" s="156"/>
      <c r="MSE108" s="156"/>
      <c r="MSF108" s="156"/>
      <c r="MSG108" s="156"/>
      <c r="MSH108" s="156"/>
      <c r="MSI108" s="156"/>
      <c r="MSJ108" s="156"/>
      <c r="MSK108" s="156"/>
      <c r="MSL108" s="156"/>
      <c r="MSM108" s="156"/>
      <c r="MSN108" s="156"/>
      <c r="MSO108" s="156"/>
      <c r="MSP108" s="156"/>
      <c r="MSQ108" s="156"/>
      <c r="MSR108" s="156"/>
      <c r="MSS108" s="156"/>
      <c r="MST108" s="156"/>
      <c r="MSU108" s="156"/>
      <c r="MSV108" s="156"/>
      <c r="MSW108" s="156"/>
      <c r="MSX108" s="156"/>
      <c r="MSY108" s="156"/>
      <c r="MSZ108" s="156"/>
      <c r="MTA108" s="156"/>
      <c r="MTB108" s="156"/>
      <c r="MTC108" s="156"/>
      <c r="MTD108" s="156"/>
      <c r="MTE108" s="156"/>
      <c r="MTF108" s="156"/>
      <c r="MTG108" s="156"/>
      <c r="MTH108" s="156"/>
      <c r="MTI108" s="156"/>
      <c r="MTJ108" s="156"/>
      <c r="MTK108" s="156"/>
      <c r="MTL108" s="156"/>
      <c r="MTM108" s="156"/>
      <c r="MTN108" s="156"/>
      <c r="MTO108" s="156"/>
      <c r="MTP108" s="156"/>
      <c r="MTQ108" s="156"/>
      <c r="MTR108" s="156"/>
      <c r="MTS108" s="156"/>
      <c r="MTT108" s="156"/>
      <c r="MTU108" s="156"/>
      <c r="MTV108" s="156"/>
      <c r="MTW108" s="156"/>
      <c r="MTX108" s="156"/>
      <c r="MTY108" s="156"/>
      <c r="MTZ108" s="156"/>
      <c r="MUA108" s="156"/>
      <c r="MUB108" s="156"/>
      <c r="MUC108" s="156"/>
      <c r="MUD108" s="156"/>
      <c r="MUE108" s="156"/>
      <c r="MUF108" s="156"/>
      <c r="MUG108" s="156"/>
      <c r="MUH108" s="156"/>
      <c r="MUI108" s="156"/>
      <c r="MUJ108" s="156"/>
      <c r="MUK108" s="156"/>
      <c r="MUL108" s="156"/>
      <c r="MUM108" s="156"/>
      <c r="MUN108" s="156"/>
      <c r="MUO108" s="156"/>
      <c r="MUP108" s="156"/>
      <c r="MUQ108" s="156"/>
      <c r="MUR108" s="156"/>
      <c r="MUS108" s="156"/>
      <c r="MUT108" s="156"/>
      <c r="MUU108" s="156"/>
      <c r="MUV108" s="156"/>
      <c r="MUW108" s="156"/>
      <c r="MUX108" s="156"/>
      <c r="MUY108" s="156"/>
      <c r="MUZ108" s="156"/>
      <c r="MVA108" s="156"/>
      <c r="MVB108" s="156"/>
      <c r="MVC108" s="156"/>
      <c r="MVD108" s="156"/>
      <c r="MVE108" s="156"/>
      <c r="MVF108" s="156"/>
      <c r="MVG108" s="156"/>
      <c r="MVH108" s="156"/>
      <c r="MVI108" s="156"/>
      <c r="MVJ108" s="156"/>
      <c r="MVK108" s="156"/>
      <c r="MVL108" s="156"/>
      <c r="MVM108" s="156"/>
      <c r="MVN108" s="156"/>
      <c r="MVO108" s="156"/>
      <c r="MVP108" s="156"/>
      <c r="MVQ108" s="156"/>
      <c r="MVR108" s="156"/>
      <c r="MVS108" s="156"/>
      <c r="MVT108" s="156"/>
      <c r="MVU108" s="156"/>
      <c r="MVV108" s="156"/>
      <c r="MVW108" s="156"/>
      <c r="MVX108" s="156"/>
      <c r="MVY108" s="156"/>
      <c r="MVZ108" s="156"/>
      <c r="MWA108" s="156"/>
      <c r="MWB108" s="156"/>
      <c r="MWC108" s="156"/>
      <c r="MWD108" s="156"/>
      <c r="MWE108" s="156"/>
      <c r="MWF108" s="156"/>
      <c r="MWG108" s="156"/>
      <c r="MWH108" s="156"/>
      <c r="MWI108" s="156"/>
      <c r="MWJ108" s="156"/>
      <c r="MWK108" s="156"/>
      <c r="MWL108" s="156"/>
      <c r="MWM108" s="156"/>
      <c r="MWN108" s="156"/>
      <c r="MWO108" s="156"/>
      <c r="MWP108" s="156"/>
      <c r="MWQ108" s="156"/>
      <c r="MWR108" s="156"/>
      <c r="MWS108" s="156"/>
      <c r="MWT108" s="156"/>
      <c r="MWU108" s="156"/>
      <c r="MWV108" s="156"/>
      <c r="MWW108" s="156"/>
      <c r="MWX108" s="156"/>
      <c r="MWY108" s="156"/>
      <c r="MWZ108" s="156"/>
      <c r="MXA108" s="156"/>
      <c r="MXB108" s="156"/>
      <c r="MXC108" s="156"/>
      <c r="MXD108" s="156"/>
      <c r="MXE108" s="156"/>
      <c r="MXF108" s="156"/>
      <c r="MXG108" s="156"/>
      <c r="MXH108" s="156"/>
      <c r="MXI108" s="156"/>
      <c r="MXJ108" s="156"/>
      <c r="MXK108" s="156"/>
      <c r="MXL108" s="156"/>
      <c r="MXM108" s="156"/>
      <c r="MXN108" s="156"/>
      <c r="MXO108" s="156"/>
      <c r="MXP108" s="156"/>
      <c r="MXQ108" s="156"/>
      <c r="MXR108" s="156"/>
      <c r="MXS108" s="156"/>
      <c r="MXT108" s="156"/>
      <c r="MXU108" s="156"/>
      <c r="MXV108" s="156"/>
      <c r="MXW108" s="156"/>
      <c r="MXX108" s="156"/>
      <c r="MXY108" s="156"/>
      <c r="MXZ108" s="156"/>
      <c r="MYA108" s="156"/>
      <c r="MYB108" s="156"/>
      <c r="MYC108" s="156"/>
      <c r="MYD108" s="156"/>
      <c r="MYE108" s="156"/>
      <c r="MYF108" s="156"/>
      <c r="MYG108" s="156"/>
      <c r="MYH108" s="156"/>
      <c r="MYI108" s="156"/>
      <c r="MYJ108" s="156"/>
      <c r="MYK108" s="156"/>
      <c r="MYL108" s="156"/>
      <c r="MYM108" s="156"/>
      <c r="MYN108" s="156"/>
      <c r="MYO108" s="156"/>
      <c r="MYP108" s="156"/>
      <c r="MYQ108" s="156"/>
      <c r="MYR108" s="156"/>
      <c r="MYS108" s="156"/>
      <c r="MYT108" s="156"/>
      <c r="MYU108" s="156"/>
      <c r="MYV108" s="156"/>
      <c r="MYW108" s="156"/>
      <c r="MYX108" s="156"/>
      <c r="MYY108" s="156"/>
      <c r="MYZ108" s="156"/>
      <c r="MZA108" s="156"/>
      <c r="MZB108" s="156"/>
      <c r="MZC108" s="156"/>
      <c r="MZD108" s="156"/>
      <c r="MZE108" s="156"/>
      <c r="MZF108" s="156"/>
      <c r="MZG108" s="156"/>
      <c r="MZH108" s="156"/>
      <c r="MZI108" s="156"/>
      <c r="MZJ108" s="156"/>
      <c r="MZK108" s="156"/>
      <c r="MZL108" s="156"/>
      <c r="MZM108" s="156"/>
      <c r="MZN108" s="156"/>
      <c r="MZO108" s="156"/>
      <c r="MZP108" s="156"/>
      <c r="MZQ108" s="156"/>
      <c r="MZR108" s="156"/>
      <c r="MZS108" s="156"/>
      <c r="MZT108" s="156"/>
      <c r="MZU108" s="156"/>
      <c r="MZV108" s="156"/>
      <c r="MZW108" s="156"/>
      <c r="MZX108" s="156"/>
      <c r="MZY108" s="156"/>
      <c r="MZZ108" s="156"/>
      <c r="NAA108" s="156"/>
      <c r="NAB108" s="156"/>
      <c r="NAC108" s="156"/>
      <c r="NAD108" s="156"/>
      <c r="NAE108" s="156"/>
      <c r="NAF108" s="156"/>
      <c r="NAG108" s="156"/>
      <c r="NAH108" s="156"/>
      <c r="NAI108" s="156"/>
      <c r="NAJ108" s="156"/>
      <c r="NAK108" s="156"/>
      <c r="NAL108" s="156"/>
      <c r="NAM108" s="156"/>
      <c r="NAN108" s="156"/>
      <c r="NAO108" s="156"/>
      <c r="NAP108" s="156"/>
      <c r="NAQ108" s="156"/>
      <c r="NAR108" s="156"/>
      <c r="NAS108" s="156"/>
      <c r="NAT108" s="156"/>
      <c r="NAU108" s="156"/>
      <c r="NAV108" s="156"/>
      <c r="NAW108" s="156"/>
      <c r="NAX108" s="156"/>
      <c r="NAY108" s="156"/>
      <c r="NAZ108" s="156"/>
      <c r="NBA108" s="156"/>
      <c r="NBB108" s="156"/>
      <c r="NBC108" s="156"/>
      <c r="NBD108" s="156"/>
      <c r="NBE108" s="156"/>
      <c r="NBF108" s="156"/>
      <c r="NBG108" s="156"/>
      <c r="NBH108" s="156"/>
      <c r="NBI108" s="156"/>
      <c r="NBJ108" s="156"/>
      <c r="NBK108" s="156"/>
      <c r="NBL108" s="156"/>
      <c r="NBM108" s="156"/>
      <c r="NBN108" s="156"/>
      <c r="NBO108" s="156"/>
      <c r="NBP108" s="156"/>
      <c r="NBQ108" s="156"/>
      <c r="NBR108" s="156"/>
      <c r="NBS108" s="156"/>
      <c r="NBT108" s="156"/>
      <c r="NBU108" s="156"/>
      <c r="NBV108" s="156"/>
      <c r="NBW108" s="156"/>
      <c r="NBX108" s="156"/>
      <c r="NBY108" s="156"/>
      <c r="NBZ108" s="156"/>
      <c r="NCA108" s="156"/>
      <c r="NCB108" s="156"/>
      <c r="NCC108" s="156"/>
      <c r="NCD108" s="156"/>
      <c r="NCE108" s="156"/>
      <c r="NCF108" s="156"/>
      <c r="NCG108" s="156"/>
      <c r="NCH108" s="156"/>
      <c r="NCI108" s="156"/>
      <c r="NCJ108" s="156"/>
      <c r="NCK108" s="156"/>
      <c r="NCL108" s="156"/>
      <c r="NCM108" s="156"/>
      <c r="NCN108" s="156"/>
      <c r="NCO108" s="156"/>
      <c r="NCP108" s="156"/>
      <c r="NCQ108" s="156"/>
      <c r="NCR108" s="156"/>
      <c r="NCS108" s="156"/>
      <c r="NCT108" s="156"/>
      <c r="NCU108" s="156"/>
      <c r="NCV108" s="156"/>
      <c r="NCW108" s="156"/>
      <c r="NCX108" s="156"/>
      <c r="NCY108" s="156"/>
      <c r="NCZ108" s="156"/>
      <c r="NDA108" s="156"/>
      <c r="NDB108" s="156"/>
      <c r="NDC108" s="156"/>
      <c r="NDD108" s="156"/>
      <c r="NDE108" s="156"/>
      <c r="NDF108" s="156"/>
      <c r="NDG108" s="156"/>
      <c r="NDH108" s="156"/>
      <c r="NDI108" s="156"/>
      <c r="NDJ108" s="156"/>
      <c r="NDK108" s="156"/>
      <c r="NDL108" s="156"/>
      <c r="NDM108" s="156"/>
      <c r="NDN108" s="156"/>
      <c r="NDO108" s="156"/>
      <c r="NDP108" s="156"/>
      <c r="NDQ108" s="156"/>
      <c r="NDR108" s="156"/>
      <c r="NDS108" s="156"/>
      <c r="NDT108" s="156"/>
      <c r="NDU108" s="156"/>
      <c r="NDV108" s="156"/>
      <c r="NDW108" s="156"/>
      <c r="NDX108" s="156"/>
      <c r="NDY108" s="156"/>
      <c r="NDZ108" s="156"/>
      <c r="NEA108" s="156"/>
      <c r="NEB108" s="156"/>
      <c r="NEC108" s="156"/>
      <c r="NED108" s="156"/>
      <c r="NEE108" s="156"/>
      <c r="NEF108" s="156"/>
      <c r="NEG108" s="156"/>
      <c r="NEH108" s="156"/>
      <c r="NEI108" s="156"/>
      <c r="NEJ108" s="156"/>
      <c r="NEK108" s="156"/>
      <c r="NEL108" s="156"/>
      <c r="NEM108" s="156"/>
      <c r="NEN108" s="156"/>
      <c r="NEO108" s="156"/>
      <c r="NEP108" s="156"/>
      <c r="NEQ108" s="156"/>
      <c r="NER108" s="156"/>
      <c r="NES108" s="156"/>
      <c r="NET108" s="156"/>
      <c r="NEU108" s="156"/>
      <c r="NEV108" s="156"/>
      <c r="NEW108" s="156"/>
      <c r="NEX108" s="156"/>
      <c r="NEY108" s="156"/>
      <c r="NEZ108" s="156"/>
      <c r="NFA108" s="156"/>
      <c r="NFB108" s="156"/>
      <c r="NFC108" s="156"/>
      <c r="NFD108" s="156"/>
      <c r="NFE108" s="156"/>
      <c r="NFF108" s="156"/>
      <c r="NFG108" s="156"/>
      <c r="NFH108" s="156"/>
      <c r="NFI108" s="156"/>
      <c r="NFJ108" s="156"/>
      <c r="NFK108" s="156"/>
      <c r="NFL108" s="156"/>
      <c r="NFM108" s="156"/>
      <c r="NFN108" s="156"/>
      <c r="NFO108" s="156"/>
      <c r="NFP108" s="156"/>
      <c r="NFQ108" s="156"/>
      <c r="NFR108" s="156"/>
      <c r="NFS108" s="156"/>
      <c r="NFT108" s="156"/>
      <c r="NFU108" s="156"/>
      <c r="NFV108" s="156"/>
      <c r="NFW108" s="156"/>
      <c r="NFX108" s="156"/>
      <c r="NFY108" s="156"/>
      <c r="NFZ108" s="156"/>
      <c r="NGA108" s="156"/>
      <c r="NGB108" s="156"/>
      <c r="NGC108" s="156"/>
      <c r="NGD108" s="156"/>
      <c r="NGE108" s="156"/>
      <c r="NGF108" s="156"/>
      <c r="NGG108" s="156"/>
      <c r="NGH108" s="156"/>
      <c r="NGI108" s="156"/>
      <c r="NGJ108" s="156"/>
      <c r="NGK108" s="156"/>
      <c r="NGL108" s="156"/>
      <c r="NGM108" s="156"/>
      <c r="NGN108" s="156"/>
      <c r="NGO108" s="156"/>
      <c r="NGP108" s="156"/>
      <c r="NGQ108" s="156"/>
      <c r="NGR108" s="156"/>
      <c r="NGS108" s="156"/>
      <c r="NGT108" s="156"/>
      <c r="NGU108" s="156"/>
      <c r="NGV108" s="156"/>
      <c r="NGW108" s="156"/>
      <c r="NGX108" s="156"/>
      <c r="NGY108" s="156"/>
      <c r="NGZ108" s="156"/>
      <c r="NHA108" s="156"/>
      <c r="NHB108" s="156"/>
      <c r="NHC108" s="156"/>
      <c r="NHD108" s="156"/>
      <c r="NHE108" s="156"/>
      <c r="NHF108" s="156"/>
      <c r="NHG108" s="156"/>
      <c r="NHH108" s="156"/>
      <c r="NHI108" s="156"/>
      <c r="NHJ108" s="156"/>
      <c r="NHK108" s="156"/>
      <c r="NHL108" s="156"/>
      <c r="NHM108" s="156"/>
      <c r="NHN108" s="156"/>
      <c r="NHO108" s="156"/>
      <c r="NHP108" s="156"/>
      <c r="NHQ108" s="156"/>
      <c r="NHR108" s="156"/>
      <c r="NHS108" s="156"/>
      <c r="NHT108" s="156"/>
      <c r="NHU108" s="156"/>
      <c r="NHV108" s="156"/>
      <c r="NHW108" s="156"/>
      <c r="NHX108" s="156"/>
      <c r="NHY108" s="156"/>
      <c r="NHZ108" s="156"/>
      <c r="NIA108" s="156"/>
      <c r="NIB108" s="156"/>
      <c r="NIC108" s="156"/>
      <c r="NID108" s="156"/>
      <c r="NIE108" s="156"/>
      <c r="NIF108" s="156"/>
      <c r="NIG108" s="156"/>
      <c r="NIH108" s="156"/>
      <c r="NII108" s="156"/>
      <c r="NIJ108" s="156"/>
      <c r="NIK108" s="156"/>
      <c r="NIL108" s="156"/>
      <c r="NIM108" s="156"/>
      <c r="NIN108" s="156"/>
      <c r="NIO108" s="156"/>
      <c r="NIP108" s="156"/>
      <c r="NIQ108" s="156"/>
      <c r="NIR108" s="156"/>
      <c r="NIS108" s="156"/>
      <c r="NIT108" s="156"/>
      <c r="NIU108" s="156"/>
      <c r="NIV108" s="156"/>
      <c r="NIW108" s="156"/>
      <c r="NIX108" s="156"/>
      <c r="NIY108" s="156"/>
      <c r="NIZ108" s="156"/>
      <c r="NJA108" s="156"/>
      <c r="NJB108" s="156"/>
      <c r="NJC108" s="156"/>
      <c r="NJD108" s="156"/>
      <c r="NJE108" s="156"/>
      <c r="NJF108" s="156"/>
      <c r="NJG108" s="156"/>
      <c r="NJH108" s="156"/>
      <c r="NJI108" s="156"/>
      <c r="NJJ108" s="156"/>
      <c r="NJK108" s="156"/>
      <c r="NJL108" s="156"/>
      <c r="NJM108" s="156"/>
      <c r="NJN108" s="156"/>
      <c r="NJO108" s="156"/>
      <c r="NJP108" s="156"/>
      <c r="NJQ108" s="156"/>
      <c r="NJR108" s="156"/>
      <c r="NJS108" s="156"/>
      <c r="NJT108" s="156"/>
      <c r="NJU108" s="156"/>
      <c r="NJV108" s="156"/>
      <c r="NJW108" s="156"/>
      <c r="NJX108" s="156"/>
      <c r="NJY108" s="156"/>
      <c r="NJZ108" s="156"/>
      <c r="NKA108" s="156"/>
      <c r="NKB108" s="156"/>
      <c r="NKC108" s="156"/>
      <c r="NKD108" s="156"/>
      <c r="NKE108" s="156"/>
      <c r="NKF108" s="156"/>
      <c r="NKG108" s="156"/>
      <c r="NKH108" s="156"/>
      <c r="NKI108" s="156"/>
      <c r="NKJ108" s="156"/>
      <c r="NKK108" s="156"/>
      <c r="NKL108" s="156"/>
      <c r="NKM108" s="156"/>
      <c r="NKN108" s="156"/>
      <c r="NKO108" s="156"/>
      <c r="NKP108" s="156"/>
      <c r="NKQ108" s="156"/>
      <c r="NKR108" s="156"/>
      <c r="NKS108" s="156"/>
      <c r="NKT108" s="156"/>
      <c r="NKU108" s="156"/>
      <c r="NKV108" s="156"/>
      <c r="NKW108" s="156"/>
      <c r="NKX108" s="156"/>
      <c r="NKY108" s="156"/>
      <c r="NKZ108" s="156"/>
      <c r="NLA108" s="156"/>
      <c r="NLB108" s="156"/>
      <c r="NLC108" s="156"/>
      <c r="NLD108" s="156"/>
      <c r="NLE108" s="156"/>
      <c r="NLF108" s="156"/>
      <c r="NLG108" s="156"/>
      <c r="NLH108" s="156"/>
      <c r="NLI108" s="156"/>
      <c r="NLJ108" s="156"/>
      <c r="NLK108" s="156"/>
      <c r="NLL108" s="156"/>
      <c r="NLM108" s="156"/>
      <c r="NLN108" s="156"/>
      <c r="NLO108" s="156"/>
      <c r="NLP108" s="156"/>
      <c r="NLQ108" s="156"/>
      <c r="NLR108" s="156"/>
      <c r="NLS108" s="156"/>
      <c r="NLT108" s="156"/>
      <c r="NLU108" s="156"/>
      <c r="NLV108" s="156"/>
      <c r="NLW108" s="156"/>
      <c r="NLX108" s="156"/>
      <c r="NLY108" s="156"/>
      <c r="NLZ108" s="156"/>
      <c r="NMA108" s="156"/>
      <c r="NMB108" s="156"/>
      <c r="NMC108" s="156"/>
      <c r="NMD108" s="156"/>
      <c r="NME108" s="156"/>
      <c r="NMF108" s="156"/>
      <c r="NMG108" s="156"/>
      <c r="NMH108" s="156"/>
      <c r="NMI108" s="156"/>
      <c r="NMJ108" s="156"/>
      <c r="NMK108" s="156"/>
      <c r="NML108" s="156"/>
      <c r="NMM108" s="156"/>
      <c r="NMN108" s="156"/>
      <c r="NMO108" s="156"/>
      <c r="NMP108" s="156"/>
      <c r="NMQ108" s="156"/>
      <c r="NMR108" s="156"/>
      <c r="NMS108" s="156"/>
      <c r="NMT108" s="156"/>
      <c r="NMU108" s="156"/>
      <c r="NMV108" s="156"/>
      <c r="NMW108" s="156"/>
      <c r="NMX108" s="156"/>
      <c r="NMY108" s="156"/>
      <c r="NMZ108" s="156"/>
      <c r="NNA108" s="156"/>
      <c r="NNB108" s="156"/>
      <c r="NNC108" s="156"/>
      <c r="NND108" s="156"/>
      <c r="NNE108" s="156"/>
      <c r="NNF108" s="156"/>
      <c r="NNG108" s="156"/>
      <c r="NNH108" s="156"/>
      <c r="NNI108" s="156"/>
      <c r="NNJ108" s="156"/>
      <c r="NNK108" s="156"/>
      <c r="NNL108" s="156"/>
      <c r="NNM108" s="156"/>
      <c r="NNN108" s="156"/>
      <c r="NNO108" s="156"/>
      <c r="NNP108" s="156"/>
      <c r="NNQ108" s="156"/>
      <c r="NNR108" s="156"/>
      <c r="NNS108" s="156"/>
      <c r="NNT108" s="156"/>
      <c r="NNU108" s="156"/>
      <c r="NNV108" s="156"/>
      <c r="NNW108" s="156"/>
      <c r="NNX108" s="156"/>
      <c r="NNY108" s="156"/>
      <c r="NNZ108" s="156"/>
      <c r="NOA108" s="156"/>
      <c r="NOB108" s="156"/>
      <c r="NOC108" s="156"/>
      <c r="NOD108" s="156"/>
      <c r="NOE108" s="156"/>
      <c r="NOF108" s="156"/>
      <c r="NOG108" s="156"/>
      <c r="NOH108" s="156"/>
      <c r="NOI108" s="156"/>
      <c r="NOJ108" s="156"/>
      <c r="NOK108" s="156"/>
      <c r="NOL108" s="156"/>
      <c r="NOM108" s="156"/>
      <c r="NON108" s="156"/>
      <c r="NOO108" s="156"/>
      <c r="NOP108" s="156"/>
      <c r="NOQ108" s="156"/>
      <c r="NOR108" s="156"/>
      <c r="NOS108" s="156"/>
      <c r="NOT108" s="156"/>
      <c r="NOU108" s="156"/>
      <c r="NOV108" s="156"/>
      <c r="NOW108" s="156"/>
      <c r="NOX108" s="156"/>
      <c r="NOY108" s="156"/>
      <c r="NOZ108" s="156"/>
      <c r="NPA108" s="156"/>
      <c r="NPB108" s="156"/>
      <c r="NPC108" s="156"/>
      <c r="NPD108" s="156"/>
      <c r="NPE108" s="156"/>
      <c r="NPF108" s="156"/>
      <c r="NPG108" s="156"/>
      <c r="NPH108" s="156"/>
      <c r="NPI108" s="156"/>
      <c r="NPJ108" s="156"/>
      <c r="NPK108" s="156"/>
      <c r="NPL108" s="156"/>
      <c r="NPM108" s="156"/>
      <c r="NPN108" s="156"/>
      <c r="NPO108" s="156"/>
      <c r="NPP108" s="156"/>
      <c r="NPQ108" s="156"/>
      <c r="NPR108" s="156"/>
      <c r="NPS108" s="156"/>
      <c r="NPT108" s="156"/>
      <c r="NPU108" s="156"/>
      <c r="NPV108" s="156"/>
      <c r="NPW108" s="156"/>
      <c r="NPX108" s="156"/>
      <c r="NPY108" s="156"/>
      <c r="NPZ108" s="156"/>
      <c r="NQA108" s="156"/>
      <c r="NQB108" s="156"/>
      <c r="NQC108" s="156"/>
      <c r="NQD108" s="156"/>
      <c r="NQE108" s="156"/>
      <c r="NQF108" s="156"/>
      <c r="NQG108" s="156"/>
      <c r="NQH108" s="156"/>
      <c r="NQI108" s="156"/>
      <c r="NQJ108" s="156"/>
      <c r="NQK108" s="156"/>
      <c r="NQL108" s="156"/>
      <c r="NQM108" s="156"/>
      <c r="NQN108" s="156"/>
      <c r="NQO108" s="156"/>
      <c r="NQP108" s="156"/>
      <c r="NQQ108" s="156"/>
      <c r="NQR108" s="156"/>
      <c r="NQS108" s="156"/>
      <c r="NQT108" s="156"/>
      <c r="NQU108" s="156"/>
      <c r="NQV108" s="156"/>
      <c r="NQW108" s="156"/>
      <c r="NQX108" s="156"/>
      <c r="NQY108" s="156"/>
      <c r="NQZ108" s="156"/>
      <c r="NRA108" s="156"/>
      <c r="NRB108" s="156"/>
      <c r="NRC108" s="156"/>
      <c r="NRD108" s="156"/>
      <c r="NRE108" s="156"/>
      <c r="NRF108" s="156"/>
      <c r="NRG108" s="156"/>
      <c r="NRH108" s="156"/>
      <c r="NRI108" s="156"/>
      <c r="NRJ108" s="156"/>
      <c r="NRK108" s="156"/>
      <c r="NRL108" s="156"/>
      <c r="NRM108" s="156"/>
      <c r="NRN108" s="156"/>
      <c r="NRO108" s="156"/>
      <c r="NRP108" s="156"/>
      <c r="NRQ108" s="156"/>
      <c r="NRR108" s="156"/>
      <c r="NRS108" s="156"/>
      <c r="NRT108" s="156"/>
      <c r="NRU108" s="156"/>
      <c r="NRV108" s="156"/>
      <c r="NRW108" s="156"/>
      <c r="NRX108" s="156"/>
      <c r="NRY108" s="156"/>
      <c r="NRZ108" s="156"/>
      <c r="NSA108" s="156"/>
      <c r="NSB108" s="156"/>
      <c r="NSC108" s="156"/>
      <c r="NSD108" s="156"/>
      <c r="NSE108" s="156"/>
      <c r="NSF108" s="156"/>
      <c r="NSG108" s="156"/>
      <c r="NSH108" s="156"/>
      <c r="NSI108" s="156"/>
      <c r="NSJ108" s="156"/>
      <c r="NSK108" s="156"/>
      <c r="NSL108" s="156"/>
      <c r="NSM108" s="156"/>
      <c r="NSN108" s="156"/>
      <c r="NSO108" s="156"/>
      <c r="NSP108" s="156"/>
      <c r="NSQ108" s="156"/>
      <c r="NSR108" s="156"/>
      <c r="NSS108" s="156"/>
      <c r="NST108" s="156"/>
      <c r="NSU108" s="156"/>
      <c r="NSV108" s="156"/>
      <c r="NSW108" s="156"/>
      <c r="NSX108" s="156"/>
      <c r="NSY108" s="156"/>
      <c r="NSZ108" s="156"/>
      <c r="NTA108" s="156"/>
      <c r="NTB108" s="156"/>
      <c r="NTC108" s="156"/>
      <c r="NTD108" s="156"/>
      <c r="NTE108" s="156"/>
      <c r="NTF108" s="156"/>
      <c r="NTG108" s="156"/>
      <c r="NTH108" s="156"/>
      <c r="NTI108" s="156"/>
      <c r="NTJ108" s="156"/>
      <c r="NTK108" s="156"/>
      <c r="NTL108" s="156"/>
      <c r="NTM108" s="156"/>
      <c r="NTN108" s="156"/>
      <c r="NTO108" s="156"/>
      <c r="NTP108" s="156"/>
      <c r="NTQ108" s="156"/>
      <c r="NTR108" s="156"/>
      <c r="NTS108" s="156"/>
      <c r="NTT108" s="156"/>
      <c r="NTU108" s="156"/>
      <c r="NTV108" s="156"/>
      <c r="NTW108" s="156"/>
      <c r="NTX108" s="156"/>
      <c r="NTY108" s="156"/>
      <c r="NTZ108" s="156"/>
      <c r="NUA108" s="156"/>
      <c r="NUB108" s="156"/>
      <c r="NUC108" s="156"/>
      <c r="NUD108" s="156"/>
      <c r="NUE108" s="156"/>
      <c r="NUF108" s="156"/>
      <c r="NUG108" s="156"/>
      <c r="NUH108" s="156"/>
      <c r="NUI108" s="156"/>
      <c r="NUJ108" s="156"/>
      <c r="NUK108" s="156"/>
      <c r="NUL108" s="156"/>
      <c r="NUM108" s="156"/>
      <c r="NUN108" s="156"/>
      <c r="NUO108" s="156"/>
      <c r="NUP108" s="156"/>
      <c r="NUQ108" s="156"/>
      <c r="NUR108" s="156"/>
      <c r="NUS108" s="156"/>
      <c r="NUT108" s="156"/>
      <c r="NUU108" s="156"/>
      <c r="NUV108" s="156"/>
      <c r="NUW108" s="156"/>
      <c r="NUX108" s="156"/>
      <c r="NUY108" s="156"/>
      <c r="NUZ108" s="156"/>
      <c r="NVA108" s="156"/>
      <c r="NVB108" s="156"/>
      <c r="NVC108" s="156"/>
      <c r="NVD108" s="156"/>
      <c r="NVE108" s="156"/>
      <c r="NVF108" s="156"/>
      <c r="NVG108" s="156"/>
      <c r="NVH108" s="156"/>
      <c r="NVI108" s="156"/>
      <c r="NVJ108" s="156"/>
      <c r="NVK108" s="156"/>
      <c r="NVL108" s="156"/>
      <c r="NVM108" s="156"/>
      <c r="NVN108" s="156"/>
      <c r="NVO108" s="156"/>
      <c r="NVP108" s="156"/>
      <c r="NVQ108" s="156"/>
      <c r="NVR108" s="156"/>
      <c r="NVS108" s="156"/>
      <c r="NVT108" s="156"/>
      <c r="NVU108" s="156"/>
      <c r="NVV108" s="156"/>
      <c r="NVW108" s="156"/>
      <c r="NVX108" s="156"/>
      <c r="NVY108" s="156"/>
      <c r="NVZ108" s="156"/>
      <c r="NWA108" s="156"/>
      <c r="NWB108" s="156"/>
      <c r="NWC108" s="156"/>
      <c r="NWD108" s="156"/>
      <c r="NWE108" s="156"/>
      <c r="NWF108" s="156"/>
      <c r="NWG108" s="156"/>
      <c r="NWH108" s="156"/>
      <c r="NWI108" s="156"/>
      <c r="NWJ108" s="156"/>
      <c r="NWK108" s="156"/>
      <c r="NWL108" s="156"/>
      <c r="NWM108" s="156"/>
      <c r="NWN108" s="156"/>
      <c r="NWO108" s="156"/>
      <c r="NWP108" s="156"/>
      <c r="NWQ108" s="156"/>
      <c r="NWR108" s="156"/>
      <c r="NWS108" s="156"/>
      <c r="NWT108" s="156"/>
      <c r="NWU108" s="156"/>
      <c r="NWV108" s="156"/>
      <c r="NWW108" s="156"/>
      <c r="NWX108" s="156"/>
      <c r="NWY108" s="156"/>
      <c r="NWZ108" s="156"/>
      <c r="NXA108" s="156"/>
      <c r="NXB108" s="156"/>
      <c r="NXC108" s="156"/>
      <c r="NXD108" s="156"/>
      <c r="NXE108" s="156"/>
      <c r="NXF108" s="156"/>
      <c r="NXG108" s="156"/>
      <c r="NXH108" s="156"/>
      <c r="NXI108" s="156"/>
      <c r="NXJ108" s="156"/>
      <c r="NXK108" s="156"/>
      <c r="NXL108" s="156"/>
      <c r="NXM108" s="156"/>
      <c r="NXN108" s="156"/>
      <c r="NXO108" s="156"/>
      <c r="NXP108" s="156"/>
      <c r="NXQ108" s="156"/>
      <c r="NXR108" s="156"/>
      <c r="NXS108" s="156"/>
      <c r="NXT108" s="156"/>
      <c r="NXU108" s="156"/>
      <c r="NXV108" s="156"/>
      <c r="NXW108" s="156"/>
      <c r="NXX108" s="156"/>
      <c r="NXY108" s="156"/>
      <c r="NXZ108" s="156"/>
      <c r="NYA108" s="156"/>
      <c r="NYB108" s="156"/>
      <c r="NYC108" s="156"/>
      <c r="NYD108" s="156"/>
      <c r="NYE108" s="156"/>
      <c r="NYF108" s="156"/>
      <c r="NYG108" s="156"/>
      <c r="NYH108" s="156"/>
      <c r="NYI108" s="156"/>
      <c r="NYJ108" s="156"/>
      <c r="NYK108" s="156"/>
      <c r="NYL108" s="156"/>
      <c r="NYM108" s="156"/>
      <c r="NYN108" s="156"/>
      <c r="NYO108" s="156"/>
      <c r="NYP108" s="156"/>
      <c r="NYQ108" s="156"/>
      <c r="NYR108" s="156"/>
      <c r="NYS108" s="156"/>
      <c r="NYT108" s="156"/>
      <c r="NYU108" s="156"/>
      <c r="NYV108" s="156"/>
      <c r="NYW108" s="156"/>
      <c r="NYX108" s="156"/>
      <c r="NYY108" s="156"/>
      <c r="NYZ108" s="156"/>
      <c r="NZA108" s="156"/>
      <c r="NZB108" s="156"/>
      <c r="NZC108" s="156"/>
      <c r="NZD108" s="156"/>
      <c r="NZE108" s="156"/>
      <c r="NZF108" s="156"/>
      <c r="NZG108" s="156"/>
      <c r="NZH108" s="156"/>
      <c r="NZI108" s="156"/>
      <c r="NZJ108" s="156"/>
      <c r="NZK108" s="156"/>
      <c r="NZL108" s="156"/>
      <c r="NZM108" s="156"/>
      <c r="NZN108" s="156"/>
      <c r="NZO108" s="156"/>
      <c r="NZP108" s="156"/>
      <c r="NZQ108" s="156"/>
      <c r="NZR108" s="156"/>
      <c r="NZS108" s="156"/>
      <c r="NZT108" s="156"/>
      <c r="NZU108" s="156"/>
      <c r="NZV108" s="156"/>
      <c r="NZW108" s="156"/>
      <c r="NZX108" s="156"/>
      <c r="NZY108" s="156"/>
      <c r="NZZ108" s="156"/>
      <c r="OAA108" s="156"/>
      <c r="OAB108" s="156"/>
      <c r="OAC108" s="156"/>
      <c r="OAD108" s="156"/>
      <c r="OAE108" s="156"/>
      <c r="OAF108" s="156"/>
      <c r="OAG108" s="156"/>
      <c r="OAH108" s="156"/>
      <c r="OAI108" s="156"/>
      <c r="OAJ108" s="156"/>
      <c r="OAK108" s="156"/>
      <c r="OAL108" s="156"/>
      <c r="OAM108" s="156"/>
      <c r="OAN108" s="156"/>
      <c r="OAO108" s="156"/>
      <c r="OAP108" s="156"/>
      <c r="OAQ108" s="156"/>
      <c r="OAR108" s="156"/>
      <c r="OAS108" s="156"/>
      <c r="OAT108" s="156"/>
      <c r="OAU108" s="156"/>
      <c r="OAV108" s="156"/>
      <c r="OAW108" s="156"/>
      <c r="OAX108" s="156"/>
      <c r="OAY108" s="156"/>
      <c r="OAZ108" s="156"/>
      <c r="OBA108" s="156"/>
      <c r="OBB108" s="156"/>
      <c r="OBC108" s="156"/>
      <c r="OBD108" s="156"/>
      <c r="OBE108" s="156"/>
      <c r="OBF108" s="156"/>
      <c r="OBG108" s="156"/>
      <c r="OBH108" s="156"/>
      <c r="OBI108" s="156"/>
      <c r="OBJ108" s="156"/>
      <c r="OBK108" s="156"/>
      <c r="OBL108" s="156"/>
      <c r="OBM108" s="156"/>
      <c r="OBN108" s="156"/>
      <c r="OBO108" s="156"/>
      <c r="OBP108" s="156"/>
      <c r="OBQ108" s="156"/>
      <c r="OBR108" s="156"/>
      <c r="OBS108" s="156"/>
      <c r="OBT108" s="156"/>
      <c r="OBU108" s="156"/>
      <c r="OBV108" s="156"/>
      <c r="OBW108" s="156"/>
      <c r="OBX108" s="156"/>
      <c r="OBY108" s="156"/>
      <c r="OBZ108" s="156"/>
      <c r="OCA108" s="156"/>
      <c r="OCB108" s="156"/>
      <c r="OCC108" s="156"/>
      <c r="OCD108" s="156"/>
      <c r="OCE108" s="156"/>
      <c r="OCF108" s="156"/>
      <c r="OCG108" s="156"/>
      <c r="OCH108" s="156"/>
      <c r="OCI108" s="156"/>
      <c r="OCJ108" s="156"/>
      <c r="OCK108" s="156"/>
      <c r="OCL108" s="156"/>
      <c r="OCM108" s="156"/>
      <c r="OCN108" s="156"/>
      <c r="OCO108" s="156"/>
      <c r="OCP108" s="156"/>
      <c r="OCQ108" s="156"/>
      <c r="OCR108" s="156"/>
      <c r="OCS108" s="156"/>
      <c r="OCT108" s="156"/>
      <c r="OCU108" s="156"/>
      <c r="OCV108" s="156"/>
      <c r="OCW108" s="156"/>
      <c r="OCX108" s="156"/>
      <c r="OCY108" s="156"/>
      <c r="OCZ108" s="156"/>
      <c r="ODA108" s="156"/>
      <c r="ODB108" s="156"/>
      <c r="ODC108" s="156"/>
      <c r="ODD108" s="156"/>
      <c r="ODE108" s="156"/>
      <c r="ODF108" s="156"/>
      <c r="ODG108" s="156"/>
      <c r="ODH108" s="156"/>
      <c r="ODI108" s="156"/>
      <c r="ODJ108" s="156"/>
      <c r="ODK108" s="156"/>
      <c r="ODL108" s="156"/>
      <c r="ODM108" s="156"/>
      <c r="ODN108" s="156"/>
      <c r="ODO108" s="156"/>
      <c r="ODP108" s="156"/>
      <c r="ODQ108" s="156"/>
      <c r="ODR108" s="156"/>
      <c r="ODS108" s="156"/>
      <c r="ODT108" s="156"/>
      <c r="ODU108" s="156"/>
      <c r="ODV108" s="156"/>
      <c r="ODW108" s="156"/>
      <c r="ODX108" s="156"/>
      <c r="ODY108" s="156"/>
      <c r="ODZ108" s="156"/>
      <c r="OEA108" s="156"/>
      <c r="OEB108" s="156"/>
      <c r="OEC108" s="156"/>
      <c r="OED108" s="156"/>
      <c r="OEE108" s="156"/>
      <c r="OEF108" s="156"/>
      <c r="OEG108" s="156"/>
      <c r="OEH108" s="156"/>
      <c r="OEI108" s="156"/>
      <c r="OEJ108" s="156"/>
      <c r="OEK108" s="156"/>
      <c r="OEL108" s="156"/>
      <c r="OEM108" s="156"/>
      <c r="OEN108" s="156"/>
      <c r="OEO108" s="156"/>
      <c r="OEP108" s="156"/>
      <c r="OEQ108" s="156"/>
      <c r="OER108" s="156"/>
      <c r="OES108" s="156"/>
      <c r="OET108" s="156"/>
      <c r="OEU108" s="156"/>
      <c r="OEV108" s="156"/>
      <c r="OEW108" s="156"/>
      <c r="OEX108" s="156"/>
      <c r="OEY108" s="156"/>
      <c r="OEZ108" s="156"/>
      <c r="OFA108" s="156"/>
      <c r="OFB108" s="156"/>
      <c r="OFC108" s="156"/>
      <c r="OFD108" s="156"/>
      <c r="OFE108" s="156"/>
      <c r="OFF108" s="156"/>
      <c r="OFG108" s="156"/>
      <c r="OFH108" s="156"/>
      <c r="OFI108" s="156"/>
      <c r="OFJ108" s="156"/>
      <c r="OFK108" s="156"/>
      <c r="OFL108" s="156"/>
      <c r="OFM108" s="156"/>
      <c r="OFN108" s="156"/>
      <c r="OFO108" s="156"/>
      <c r="OFP108" s="156"/>
      <c r="OFQ108" s="156"/>
      <c r="OFR108" s="156"/>
      <c r="OFS108" s="156"/>
      <c r="OFT108" s="156"/>
      <c r="OFU108" s="156"/>
      <c r="OFV108" s="156"/>
      <c r="OFW108" s="156"/>
      <c r="OFX108" s="156"/>
      <c r="OFY108" s="156"/>
      <c r="OFZ108" s="156"/>
      <c r="OGA108" s="156"/>
      <c r="OGB108" s="156"/>
      <c r="OGC108" s="156"/>
      <c r="OGD108" s="156"/>
      <c r="OGE108" s="156"/>
      <c r="OGF108" s="156"/>
      <c r="OGG108" s="156"/>
      <c r="OGH108" s="156"/>
      <c r="OGI108" s="156"/>
      <c r="OGJ108" s="156"/>
      <c r="OGK108" s="156"/>
      <c r="OGL108" s="156"/>
      <c r="OGM108" s="156"/>
      <c r="OGN108" s="156"/>
      <c r="OGO108" s="156"/>
      <c r="OGP108" s="156"/>
      <c r="OGQ108" s="156"/>
      <c r="OGR108" s="156"/>
      <c r="OGS108" s="156"/>
      <c r="OGT108" s="156"/>
      <c r="OGU108" s="156"/>
      <c r="OGV108" s="156"/>
      <c r="OGW108" s="156"/>
      <c r="OGX108" s="156"/>
      <c r="OGY108" s="156"/>
      <c r="OGZ108" s="156"/>
      <c r="OHA108" s="156"/>
      <c r="OHB108" s="156"/>
      <c r="OHC108" s="156"/>
      <c r="OHD108" s="156"/>
      <c r="OHE108" s="156"/>
      <c r="OHF108" s="156"/>
      <c r="OHG108" s="156"/>
      <c r="OHH108" s="156"/>
      <c r="OHI108" s="156"/>
      <c r="OHJ108" s="156"/>
      <c r="OHK108" s="156"/>
      <c r="OHL108" s="156"/>
      <c r="OHM108" s="156"/>
      <c r="OHN108" s="156"/>
      <c r="OHO108" s="156"/>
      <c r="OHP108" s="156"/>
      <c r="OHQ108" s="156"/>
      <c r="OHR108" s="156"/>
      <c r="OHS108" s="156"/>
      <c r="OHT108" s="156"/>
      <c r="OHU108" s="156"/>
      <c r="OHV108" s="156"/>
      <c r="OHW108" s="156"/>
      <c r="OHX108" s="156"/>
      <c r="OHY108" s="156"/>
      <c r="OHZ108" s="156"/>
      <c r="OIA108" s="156"/>
      <c r="OIB108" s="156"/>
      <c r="OIC108" s="156"/>
      <c r="OID108" s="156"/>
      <c r="OIE108" s="156"/>
      <c r="OIF108" s="156"/>
      <c r="OIG108" s="156"/>
      <c r="OIH108" s="156"/>
      <c r="OII108" s="156"/>
      <c r="OIJ108" s="156"/>
      <c r="OIK108" s="156"/>
      <c r="OIL108" s="156"/>
      <c r="OIM108" s="156"/>
      <c r="OIN108" s="156"/>
      <c r="OIO108" s="156"/>
      <c r="OIP108" s="156"/>
      <c r="OIQ108" s="156"/>
      <c r="OIR108" s="156"/>
      <c r="OIS108" s="156"/>
      <c r="OIT108" s="156"/>
      <c r="OIU108" s="156"/>
      <c r="OIV108" s="156"/>
      <c r="OIW108" s="156"/>
      <c r="OIX108" s="156"/>
      <c r="OIY108" s="156"/>
      <c r="OIZ108" s="156"/>
      <c r="OJA108" s="156"/>
      <c r="OJB108" s="156"/>
      <c r="OJC108" s="156"/>
      <c r="OJD108" s="156"/>
      <c r="OJE108" s="156"/>
      <c r="OJF108" s="156"/>
      <c r="OJG108" s="156"/>
      <c r="OJH108" s="156"/>
      <c r="OJI108" s="156"/>
      <c r="OJJ108" s="156"/>
      <c r="OJK108" s="156"/>
      <c r="OJL108" s="156"/>
      <c r="OJM108" s="156"/>
      <c r="OJN108" s="156"/>
      <c r="OJO108" s="156"/>
      <c r="OJP108" s="156"/>
      <c r="OJQ108" s="156"/>
      <c r="OJR108" s="156"/>
      <c r="OJS108" s="156"/>
      <c r="OJT108" s="156"/>
      <c r="OJU108" s="156"/>
      <c r="OJV108" s="156"/>
      <c r="OJW108" s="156"/>
      <c r="OJX108" s="156"/>
      <c r="OJY108" s="156"/>
      <c r="OJZ108" s="156"/>
      <c r="OKA108" s="156"/>
      <c r="OKB108" s="156"/>
      <c r="OKC108" s="156"/>
      <c r="OKD108" s="156"/>
      <c r="OKE108" s="156"/>
      <c r="OKF108" s="156"/>
      <c r="OKG108" s="156"/>
      <c r="OKH108" s="156"/>
      <c r="OKI108" s="156"/>
      <c r="OKJ108" s="156"/>
      <c r="OKK108" s="156"/>
      <c r="OKL108" s="156"/>
      <c r="OKM108" s="156"/>
      <c r="OKN108" s="156"/>
      <c r="OKO108" s="156"/>
      <c r="OKP108" s="156"/>
      <c r="OKQ108" s="156"/>
      <c r="OKR108" s="156"/>
      <c r="OKS108" s="156"/>
      <c r="OKT108" s="156"/>
      <c r="OKU108" s="156"/>
      <c r="OKV108" s="156"/>
      <c r="OKW108" s="156"/>
      <c r="OKX108" s="156"/>
      <c r="OKY108" s="156"/>
      <c r="OKZ108" s="156"/>
      <c r="OLA108" s="156"/>
      <c r="OLB108" s="156"/>
      <c r="OLC108" s="156"/>
      <c r="OLD108" s="156"/>
      <c r="OLE108" s="156"/>
      <c r="OLF108" s="156"/>
      <c r="OLG108" s="156"/>
      <c r="OLH108" s="156"/>
      <c r="OLI108" s="156"/>
      <c r="OLJ108" s="156"/>
      <c r="OLK108" s="156"/>
      <c r="OLL108" s="156"/>
      <c r="OLM108" s="156"/>
      <c r="OLN108" s="156"/>
      <c r="OLO108" s="156"/>
      <c r="OLP108" s="156"/>
      <c r="OLQ108" s="156"/>
      <c r="OLR108" s="156"/>
      <c r="OLS108" s="156"/>
      <c r="OLT108" s="156"/>
      <c r="OLU108" s="156"/>
      <c r="OLV108" s="156"/>
      <c r="OLW108" s="156"/>
      <c r="OLX108" s="156"/>
      <c r="OLY108" s="156"/>
      <c r="OLZ108" s="156"/>
      <c r="OMA108" s="156"/>
      <c r="OMB108" s="156"/>
      <c r="OMC108" s="156"/>
      <c r="OMD108" s="156"/>
      <c r="OME108" s="156"/>
      <c r="OMF108" s="156"/>
      <c r="OMG108" s="156"/>
      <c r="OMH108" s="156"/>
      <c r="OMI108" s="156"/>
      <c r="OMJ108" s="156"/>
      <c r="OMK108" s="156"/>
      <c r="OML108" s="156"/>
      <c r="OMM108" s="156"/>
      <c r="OMN108" s="156"/>
      <c r="OMO108" s="156"/>
      <c r="OMP108" s="156"/>
      <c r="OMQ108" s="156"/>
      <c r="OMR108" s="156"/>
      <c r="OMS108" s="156"/>
      <c r="OMT108" s="156"/>
      <c r="OMU108" s="156"/>
      <c r="OMV108" s="156"/>
      <c r="OMW108" s="156"/>
      <c r="OMX108" s="156"/>
      <c r="OMY108" s="156"/>
      <c r="OMZ108" s="156"/>
      <c r="ONA108" s="156"/>
      <c r="ONB108" s="156"/>
      <c r="ONC108" s="156"/>
      <c r="OND108" s="156"/>
      <c r="ONE108" s="156"/>
      <c r="ONF108" s="156"/>
      <c r="ONG108" s="156"/>
      <c r="ONH108" s="156"/>
      <c r="ONI108" s="156"/>
      <c r="ONJ108" s="156"/>
      <c r="ONK108" s="156"/>
      <c r="ONL108" s="156"/>
      <c r="ONM108" s="156"/>
      <c r="ONN108" s="156"/>
      <c r="ONO108" s="156"/>
      <c r="ONP108" s="156"/>
      <c r="ONQ108" s="156"/>
      <c r="ONR108" s="156"/>
      <c r="ONS108" s="156"/>
      <c r="ONT108" s="156"/>
      <c r="ONU108" s="156"/>
      <c r="ONV108" s="156"/>
      <c r="ONW108" s="156"/>
      <c r="ONX108" s="156"/>
      <c r="ONY108" s="156"/>
      <c r="ONZ108" s="156"/>
      <c r="OOA108" s="156"/>
      <c r="OOB108" s="156"/>
      <c r="OOC108" s="156"/>
      <c r="OOD108" s="156"/>
      <c r="OOE108" s="156"/>
      <c r="OOF108" s="156"/>
      <c r="OOG108" s="156"/>
      <c r="OOH108" s="156"/>
      <c r="OOI108" s="156"/>
      <c r="OOJ108" s="156"/>
      <c r="OOK108" s="156"/>
      <c r="OOL108" s="156"/>
      <c r="OOM108" s="156"/>
      <c r="OON108" s="156"/>
      <c r="OOO108" s="156"/>
      <c r="OOP108" s="156"/>
      <c r="OOQ108" s="156"/>
      <c r="OOR108" s="156"/>
      <c r="OOS108" s="156"/>
      <c r="OOT108" s="156"/>
      <c r="OOU108" s="156"/>
      <c r="OOV108" s="156"/>
      <c r="OOW108" s="156"/>
      <c r="OOX108" s="156"/>
      <c r="OOY108" s="156"/>
      <c r="OOZ108" s="156"/>
      <c r="OPA108" s="156"/>
      <c r="OPB108" s="156"/>
      <c r="OPC108" s="156"/>
      <c r="OPD108" s="156"/>
      <c r="OPE108" s="156"/>
      <c r="OPF108" s="156"/>
      <c r="OPG108" s="156"/>
      <c r="OPH108" s="156"/>
      <c r="OPI108" s="156"/>
      <c r="OPJ108" s="156"/>
      <c r="OPK108" s="156"/>
      <c r="OPL108" s="156"/>
      <c r="OPM108" s="156"/>
      <c r="OPN108" s="156"/>
      <c r="OPO108" s="156"/>
      <c r="OPP108" s="156"/>
      <c r="OPQ108" s="156"/>
      <c r="OPR108" s="156"/>
      <c r="OPS108" s="156"/>
      <c r="OPT108" s="156"/>
      <c r="OPU108" s="156"/>
      <c r="OPV108" s="156"/>
      <c r="OPW108" s="156"/>
      <c r="OPX108" s="156"/>
      <c r="OPY108" s="156"/>
      <c r="OPZ108" s="156"/>
      <c r="OQA108" s="156"/>
      <c r="OQB108" s="156"/>
      <c r="OQC108" s="156"/>
      <c r="OQD108" s="156"/>
      <c r="OQE108" s="156"/>
      <c r="OQF108" s="156"/>
      <c r="OQG108" s="156"/>
      <c r="OQH108" s="156"/>
      <c r="OQI108" s="156"/>
      <c r="OQJ108" s="156"/>
      <c r="OQK108" s="156"/>
      <c r="OQL108" s="156"/>
      <c r="OQM108" s="156"/>
      <c r="OQN108" s="156"/>
      <c r="OQO108" s="156"/>
      <c r="OQP108" s="156"/>
      <c r="OQQ108" s="156"/>
      <c r="OQR108" s="156"/>
      <c r="OQS108" s="156"/>
      <c r="OQT108" s="156"/>
      <c r="OQU108" s="156"/>
      <c r="OQV108" s="156"/>
      <c r="OQW108" s="156"/>
      <c r="OQX108" s="156"/>
      <c r="OQY108" s="156"/>
      <c r="OQZ108" s="156"/>
      <c r="ORA108" s="156"/>
      <c r="ORB108" s="156"/>
      <c r="ORC108" s="156"/>
      <c r="ORD108" s="156"/>
      <c r="ORE108" s="156"/>
      <c r="ORF108" s="156"/>
      <c r="ORG108" s="156"/>
      <c r="ORH108" s="156"/>
      <c r="ORI108" s="156"/>
      <c r="ORJ108" s="156"/>
      <c r="ORK108" s="156"/>
      <c r="ORL108" s="156"/>
      <c r="ORM108" s="156"/>
      <c r="ORN108" s="156"/>
      <c r="ORO108" s="156"/>
      <c r="ORP108" s="156"/>
      <c r="ORQ108" s="156"/>
      <c r="ORR108" s="156"/>
      <c r="ORS108" s="156"/>
      <c r="ORT108" s="156"/>
      <c r="ORU108" s="156"/>
      <c r="ORV108" s="156"/>
      <c r="ORW108" s="156"/>
      <c r="ORX108" s="156"/>
      <c r="ORY108" s="156"/>
      <c r="ORZ108" s="156"/>
      <c r="OSA108" s="156"/>
      <c r="OSB108" s="156"/>
      <c r="OSC108" s="156"/>
      <c r="OSD108" s="156"/>
      <c r="OSE108" s="156"/>
      <c r="OSF108" s="156"/>
      <c r="OSG108" s="156"/>
      <c r="OSH108" s="156"/>
      <c r="OSI108" s="156"/>
      <c r="OSJ108" s="156"/>
      <c r="OSK108" s="156"/>
      <c r="OSL108" s="156"/>
      <c r="OSM108" s="156"/>
      <c r="OSN108" s="156"/>
      <c r="OSO108" s="156"/>
      <c r="OSP108" s="156"/>
      <c r="OSQ108" s="156"/>
      <c r="OSR108" s="156"/>
      <c r="OSS108" s="156"/>
      <c r="OST108" s="156"/>
      <c r="OSU108" s="156"/>
      <c r="OSV108" s="156"/>
      <c r="OSW108" s="156"/>
      <c r="OSX108" s="156"/>
      <c r="OSY108" s="156"/>
      <c r="OSZ108" s="156"/>
      <c r="OTA108" s="156"/>
      <c r="OTB108" s="156"/>
      <c r="OTC108" s="156"/>
      <c r="OTD108" s="156"/>
      <c r="OTE108" s="156"/>
      <c r="OTF108" s="156"/>
      <c r="OTG108" s="156"/>
      <c r="OTH108" s="156"/>
      <c r="OTI108" s="156"/>
      <c r="OTJ108" s="156"/>
      <c r="OTK108" s="156"/>
      <c r="OTL108" s="156"/>
      <c r="OTM108" s="156"/>
      <c r="OTN108" s="156"/>
      <c r="OTO108" s="156"/>
      <c r="OTP108" s="156"/>
      <c r="OTQ108" s="156"/>
      <c r="OTR108" s="156"/>
      <c r="OTS108" s="156"/>
      <c r="OTT108" s="156"/>
      <c r="OTU108" s="156"/>
      <c r="OTV108" s="156"/>
      <c r="OTW108" s="156"/>
      <c r="OTX108" s="156"/>
      <c r="OTY108" s="156"/>
      <c r="OTZ108" s="156"/>
      <c r="OUA108" s="156"/>
      <c r="OUB108" s="156"/>
      <c r="OUC108" s="156"/>
      <c r="OUD108" s="156"/>
      <c r="OUE108" s="156"/>
      <c r="OUF108" s="156"/>
      <c r="OUG108" s="156"/>
      <c r="OUH108" s="156"/>
      <c r="OUI108" s="156"/>
      <c r="OUJ108" s="156"/>
      <c r="OUK108" s="156"/>
      <c r="OUL108" s="156"/>
      <c r="OUM108" s="156"/>
      <c r="OUN108" s="156"/>
      <c r="OUO108" s="156"/>
      <c r="OUP108" s="156"/>
      <c r="OUQ108" s="156"/>
      <c r="OUR108" s="156"/>
      <c r="OUS108" s="156"/>
      <c r="OUT108" s="156"/>
      <c r="OUU108" s="156"/>
      <c r="OUV108" s="156"/>
      <c r="OUW108" s="156"/>
      <c r="OUX108" s="156"/>
      <c r="OUY108" s="156"/>
      <c r="OUZ108" s="156"/>
      <c r="OVA108" s="156"/>
      <c r="OVB108" s="156"/>
      <c r="OVC108" s="156"/>
      <c r="OVD108" s="156"/>
      <c r="OVE108" s="156"/>
      <c r="OVF108" s="156"/>
      <c r="OVG108" s="156"/>
      <c r="OVH108" s="156"/>
      <c r="OVI108" s="156"/>
      <c r="OVJ108" s="156"/>
      <c r="OVK108" s="156"/>
      <c r="OVL108" s="156"/>
      <c r="OVM108" s="156"/>
      <c r="OVN108" s="156"/>
      <c r="OVO108" s="156"/>
      <c r="OVP108" s="156"/>
      <c r="OVQ108" s="156"/>
      <c r="OVR108" s="156"/>
      <c r="OVS108" s="156"/>
      <c r="OVT108" s="156"/>
      <c r="OVU108" s="156"/>
      <c r="OVV108" s="156"/>
      <c r="OVW108" s="156"/>
      <c r="OVX108" s="156"/>
      <c r="OVY108" s="156"/>
      <c r="OVZ108" s="156"/>
      <c r="OWA108" s="156"/>
      <c r="OWB108" s="156"/>
      <c r="OWC108" s="156"/>
      <c r="OWD108" s="156"/>
      <c r="OWE108" s="156"/>
      <c r="OWF108" s="156"/>
      <c r="OWG108" s="156"/>
      <c r="OWH108" s="156"/>
      <c r="OWI108" s="156"/>
      <c r="OWJ108" s="156"/>
      <c r="OWK108" s="156"/>
      <c r="OWL108" s="156"/>
      <c r="OWM108" s="156"/>
      <c r="OWN108" s="156"/>
      <c r="OWO108" s="156"/>
      <c r="OWP108" s="156"/>
      <c r="OWQ108" s="156"/>
      <c r="OWR108" s="156"/>
      <c r="OWS108" s="156"/>
      <c r="OWT108" s="156"/>
      <c r="OWU108" s="156"/>
      <c r="OWV108" s="156"/>
      <c r="OWW108" s="156"/>
      <c r="OWX108" s="156"/>
      <c r="OWY108" s="156"/>
      <c r="OWZ108" s="156"/>
      <c r="OXA108" s="156"/>
      <c r="OXB108" s="156"/>
      <c r="OXC108" s="156"/>
      <c r="OXD108" s="156"/>
      <c r="OXE108" s="156"/>
      <c r="OXF108" s="156"/>
      <c r="OXG108" s="156"/>
      <c r="OXH108" s="156"/>
      <c r="OXI108" s="156"/>
      <c r="OXJ108" s="156"/>
      <c r="OXK108" s="156"/>
      <c r="OXL108" s="156"/>
      <c r="OXM108" s="156"/>
      <c r="OXN108" s="156"/>
      <c r="OXO108" s="156"/>
      <c r="OXP108" s="156"/>
      <c r="OXQ108" s="156"/>
      <c r="OXR108" s="156"/>
      <c r="OXS108" s="156"/>
      <c r="OXT108" s="156"/>
      <c r="OXU108" s="156"/>
      <c r="OXV108" s="156"/>
      <c r="OXW108" s="156"/>
      <c r="OXX108" s="156"/>
      <c r="OXY108" s="156"/>
      <c r="OXZ108" s="156"/>
      <c r="OYA108" s="156"/>
      <c r="OYB108" s="156"/>
      <c r="OYC108" s="156"/>
      <c r="OYD108" s="156"/>
      <c r="OYE108" s="156"/>
      <c r="OYF108" s="156"/>
      <c r="OYG108" s="156"/>
      <c r="OYH108" s="156"/>
      <c r="OYI108" s="156"/>
      <c r="OYJ108" s="156"/>
      <c r="OYK108" s="156"/>
      <c r="OYL108" s="156"/>
      <c r="OYM108" s="156"/>
      <c r="OYN108" s="156"/>
      <c r="OYO108" s="156"/>
      <c r="OYP108" s="156"/>
      <c r="OYQ108" s="156"/>
      <c r="OYR108" s="156"/>
      <c r="OYS108" s="156"/>
      <c r="OYT108" s="156"/>
      <c r="OYU108" s="156"/>
      <c r="OYV108" s="156"/>
      <c r="OYW108" s="156"/>
      <c r="OYX108" s="156"/>
      <c r="OYY108" s="156"/>
      <c r="OYZ108" s="156"/>
      <c r="OZA108" s="156"/>
      <c r="OZB108" s="156"/>
      <c r="OZC108" s="156"/>
      <c r="OZD108" s="156"/>
      <c r="OZE108" s="156"/>
      <c r="OZF108" s="156"/>
      <c r="OZG108" s="156"/>
      <c r="OZH108" s="156"/>
      <c r="OZI108" s="156"/>
      <c r="OZJ108" s="156"/>
      <c r="OZK108" s="156"/>
      <c r="OZL108" s="156"/>
      <c r="OZM108" s="156"/>
      <c r="OZN108" s="156"/>
      <c r="OZO108" s="156"/>
      <c r="OZP108" s="156"/>
      <c r="OZQ108" s="156"/>
      <c r="OZR108" s="156"/>
      <c r="OZS108" s="156"/>
      <c r="OZT108" s="156"/>
      <c r="OZU108" s="156"/>
      <c r="OZV108" s="156"/>
      <c r="OZW108" s="156"/>
      <c r="OZX108" s="156"/>
      <c r="OZY108" s="156"/>
      <c r="OZZ108" s="156"/>
      <c r="PAA108" s="156"/>
      <c r="PAB108" s="156"/>
      <c r="PAC108" s="156"/>
      <c r="PAD108" s="156"/>
      <c r="PAE108" s="156"/>
      <c r="PAF108" s="156"/>
      <c r="PAG108" s="156"/>
      <c r="PAH108" s="156"/>
      <c r="PAI108" s="156"/>
      <c r="PAJ108" s="156"/>
      <c r="PAK108" s="156"/>
      <c r="PAL108" s="156"/>
      <c r="PAM108" s="156"/>
      <c r="PAN108" s="156"/>
      <c r="PAO108" s="156"/>
      <c r="PAP108" s="156"/>
      <c r="PAQ108" s="156"/>
      <c r="PAR108" s="156"/>
      <c r="PAS108" s="156"/>
      <c r="PAT108" s="156"/>
      <c r="PAU108" s="156"/>
      <c r="PAV108" s="156"/>
      <c r="PAW108" s="156"/>
      <c r="PAX108" s="156"/>
      <c r="PAY108" s="156"/>
      <c r="PAZ108" s="156"/>
      <c r="PBA108" s="156"/>
      <c r="PBB108" s="156"/>
      <c r="PBC108" s="156"/>
      <c r="PBD108" s="156"/>
      <c r="PBE108" s="156"/>
      <c r="PBF108" s="156"/>
      <c r="PBG108" s="156"/>
      <c r="PBH108" s="156"/>
      <c r="PBI108" s="156"/>
      <c r="PBJ108" s="156"/>
      <c r="PBK108" s="156"/>
      <c r="PBL108" s="156"/>
      <c r="PBM108" s="156"/>
      <c r="PBN108" s="156"/>
      <c r="PBO108" s="156"/>
      <c r="PBP108" s="156"/>
      <c r="PBQ108" s="156"/>
      <c r="PBR108" s="156"/>
      <c r="PBS108" s="156"/>
      <c r="PBT108" s="156"/>
      <c r="PBU108" s="156"/>
      <c r="PBV108" s="156"/>
      <c r="PBW108" s="156"/>
      <c r="PBX108" s="156"/>
      <c r="PBY108" s="156"/>
      <c r="PBZ108" s="156"/>
      <c r="PCA108" s="156"/>
      <c r="PCB108" s="156"/>
      <c r="PCC108" s="156"/>
      <c r="PCD108" s="156"/>
      <c r="PCE108" s="156"/>
      <c r="PCF108" s="156"/>
      <c r="PCG108" s="156"/>
      <c r="PCH108" s="156"/>
      <c r="PCI108" s="156"/>
      <c r="PCJ108" s="156"/>
      <c r="PCK108" s="156"/>
      <c r="PCL108" s="156"/>
      <c r="PCM108" s="156"/>
      <c r="PCN108" s="156"/>
      <c r="PCO108" s="156"/>
      <c r="PCP108" s="156"/>
      <c r="PCQ108" s="156"/>
      <c r="PCR108" s="156"/>
      <c r="PCS108" s="156"/>
      <c r="PCT108" s="156"/>
      <c r="PCU108" s="156"/>
      <c r="PCV108" s="156"/>
      <c r="PCW108" s="156"/>
      <c r="PCX108" s="156"/>
      <c r="PCY108" s="156"/>
      <c r="PCZ108" s="156"/>
      <c r="PDA108" s="156"/>
      <c r="PDB108" s="156"/>
      <c r="PDC108" s="156"/>
      <c r="PDD108" s="156"/>
      <c r="PDE108" s="156"/>
      <c r="PDF108" s="156"/>
      <c r="PDG108" s="156"/>
      <c r="PDH108" s="156"/>
      <c r="PDI108" s="156"/>
      <c r="PDJ108" s="156"/>
      <c r="PDK108" s="156"/>
      <c r="PDL108" s="156"/>
      <c r="PDM108" s="156"/>
      <c r="PDN108" s="156"/>
      <c r="PDO108" s="156"/>
      <c r="PDP108" s="156"/>
      <c r="PDQ108" s="156"/>
      <c r="PDR108" s="156"/>
      <c r="PDS108" s="156"/>
      <c r="PDT108" s="156"/>
      <c r="PDU108" s="156"/>
      <c r="PDV108" s="156"/>
      <c r="PDW108" s="156"/>
      <c r="PDX108" s="156"/>
      <c r="PDY108" s="156"/>
      <c r="PDZ108" s="156"/>
      <c r="PEA108" s="156"/>
      <c r="PEB108" s="156"/>
      <c r="PEC108" s="156"/>
      <c r="PED108" s="156"/>
      <c r="PEE108" s="156"/>
      <c r="PEF108" s="156"/>
      <c r="PEG108" s="156"/>
      <c r="PEH108" s="156"/>
      <c r="PEI108" s="156"/>
      <c r="PEJ108" s="156"/>
      <c r="PEK108" s="156"/>
      <c r="PEL108" s="156"/>
      <c r="PEM108" s="156"/>
      <c r="PEN108" s="156"/>
      <c r="PEO108" s="156"/>
      <c r="PEP108" s="156"/>
      <c r="PEQ108" s="156"/>
      <c r="PER108" s="156"/>
      <c r="PES108" s="156"/>
      <c r="PET108" s="156"/>
      <c r="PEU108" s="156"/>
      <c r="PEV108" s="156"/>
      <c r="PEW108" s="156"/>
      <c r="PEX108" s="156"/>
      <c r="PEY108" s="156"/>
      <c r="PEZ108" s="156"/>
      <c r="PFA108" s="156"/>
      <c r="PFB108" s="156"/>
      <c r="PFC108" s="156"/>
      <c r="PFD108" s="156"/>
      <c r="PFE108" s="156"/>
      <c r="PFF108" s="156"/>
      <c r="PFG108" s="156"/>
      <c r="PFH108" s="156"/>
      <c r="PFI108" s="156"/>
      <c r="PFJ108" s="156"/>
      <c r="PFK108" s="156"/>
      <c r="PFL108" s="156"/>
      <c r="PFM108" s="156"/>
      <c r="PFN108" s="156"/>
      <c r="PFO108" s="156"/>
      <c r="PFP108" s="156"/>
      <c r="PFQ108" s="156"/>
      <c r="PFR108" s="156"/>
      <c r="PFS108" s="156"/>
      <c r="PFT108" s="156"/>
      <c r="PFU108" s="156"/>
      <c r="PFV108" s="156"/>
      <c r="PFW108" s="156"/>
      <c r="PFX108" s="156"/>
      <c r="PFY108" s="156"/>
      <c r="PFZ108" s="156"/>
      <c r="PGA108" s="156"/>
      <c r="PGB108" s="156"/>
      <c r="PGC108" s="156"/>
      <c r="PGD108" s="156"/>
      <c r="PGE108" s="156"/>
      <c r="PGF108" s="156"/>
      <c r="PGG108" s="156"/>
      <c r="PGH108" s="156"/>
      <c r="PGI108" s="156"/>
      <c r="PGJ108" s="156"/>
      <c r="PGK108" s="156"/>
      <c r="PGL108" s="156"/>
      <c r="PGM108" s="156"/>
      <c r="PGN108" s="156"/>
      <c r="PGO108" s="156"/>
      <c r="PGP108" s="156"/>
      <c r="PGQ108" s="156"/>
      <c r="PGR108" s="156"/>
      <c r="PGS108" s="156"/>
      <c r="PGT108" s="156"/>
      <c r="PGU108" s="156"/>
      <c r="PGV108" s="156"/>
      <c r="PGW108" s="156"/>
      <c r="PGX108" s="156"/>
      <c r="PGY108" s="156"/>
      <c r="PGZ108" s="156"/>
      <c r="PHA108" s="156"/>
      <c r="PHB108" s="156"/>
      <c r="PHC108" s="156"/>
      <c r="PHD108" s="156"/>
      <c r="PHE108" s="156"/>
      <c r="PHF108" s="156"/>
      <c r="PHG108" s="156"/>
      <c r="PHH108" s="156"/>
      <c r="PHI108" s="156"/>
      <c r="PHJ108" s="156"/>
      <c r="PHK108" s="156"/>
      <c r="PHL108" s="156"/>
      <c r="PHM108" s="156"/>
      <c r="PHN108" s="156"/>
      <c r="PHO108" s="156"/>
      <c r="PHP108" s="156"/>
      <c r="PHQ108" s="156"/>
      <c r="PHR108" s="156"/>
      <c r="PHS108" s="156"/>
      <c r="PHT108" s="156"/>
      <c r="PHU108" s="156"/>
      <c r="PHV108" s="156"/>
      <c r="PHW108" s="156"/>
      <c r="PHX108" s="156"/>
      <c r="PHY108" s="156"/>
      <c r="PHZ108" s="156"/>
      <c r="PIA108" s="156"/>
      <c r="PIB108" s="156"/>
      <c r="PIC108" s="156"/>
      <c r="PID108" s="156"/>
      <c r="PIE108" s="156"/>
      <c r="PIF108" s="156"/>
      <c r="PIG108" s="156"/>
      <c r="PIH108" s="156"/>
      <c r="PII108" s="156"/>
      <c r="PIJ108" s="156"/>
      <c r="PIK108" s="156"/>
      <c r="PIL108" s="156"/>
      <c r="PIM108" s="156"/>
      <c r="PIN108" s="156"/>
      <c r="PIO108" s="156"/>
      <c r="PIP108" s="156"/>
      <c r="PIQ108" s="156"/>
      <c r="PIR108" s="156"/>
      <c r="PIS108" s="156"/>
      <c r="PIT108" s="156"/>
      <c r="PIU108" s="156"/>
      <c r="PIV108" s="156"/>
      <c r="PIW108" s="156"/>
      <c r="PIX108" s="156"/>
      <c r="PIY108" s="156"/>
      <c r="PIZ108" s="156"/>
      <c r="PJA108" s="156"/>
      <c r="PJB108" s="156"/>
      <c r="PJC108" s="156"/>
      <c r="PJD108" s="156"/>
      <c r="PJE108" s="156"/>
      <c r="PJF108" s="156"/>
      <c r="PJG108" s="156"/>
      <c r="PJH108" s="156"/>
      <c r="PJI108" s="156"/>
      <c r="PJJ108" s="156"/>
      <c r="PJK108" s="156"/>
      <c r="PJL108" s="156"/>
      <c r="PJM108" s="156"/>
      <c r="PJN108" s="156"/>
      <c r="PJO108" s="156"/>
      <c r="PJP108" s="156"/>
      <c r="PJQ108" s="156"/>
      <c r="PJR108" s="156"/>
      <c r="PJS108" s="156"/>
      <c r="PJT108" s="156"/>
      <c r="PJU108" s="156"/>
      <c r="PJV108" s="156"/>
      <c r="PJW108" s="156"/>
      <c r="PJX108" s="156"/>
      <c r="PJY108" s="156"/>
      <c r="PJZ108" s="156"/>
      <c r="PKA108" s="156"/>
      <c r="PKB108" s="156"/>
      <c r="PKC108" s="156"/>
      <c r="PKD108" s="156"/>
      <c r="PKE108" s="156"/>
      <c r="PKF108" s="156"/>
      <c r="PKG108" s="156"/>
      <c r="PKH108" s="156"/>
      <c r="PKI108" s="156"/>
      <c r="PKJ108" s="156"/>
      <c r="PKK108" s="156"/>
      <c r="PKL108" s="156"/>
      <c r="PKM108" s="156"/>
      <c r="PKN108" s="156"/>
      <c r="PKO108" s="156"/>
      <c r="PKP108" s="156"/>
      <c r="PKQ108" s="156"/>
      <c r="PKR108" s="156"/>
      <c r="PKS108" s="156"/>
      <c r="PKT108" s="156"/>
      <c r="PKU108" s="156"/>
      <c r="PKV108" s="156"/>
      <c r="PKW108" s="156"/>
      <c r="PKX108" s="156"/>
      <c r="PKY108" s="156"/>
      <c r="PKZ108" s="156"/>
      <c r="PLA108" s="156"/>
      <c r="PLB108" s="156"/>
      <c r="PLC108" s="156"/>
      <c r="PLD108" s="156"/>
      <c r="PLE108" s="156"/>
      <c r="PLF108" s="156"/>
      <c r="PLG108" s="156"/>
      <c r="PLH108" s="156"/>
      <c r="PLI108" s="156"/>
      <c r="PLJ108" s="156"/>
      <c r="PLK108" s="156"/>
      <c r="PLL108" s="156"/>
      <c r="PLM108" s="156"/>
      <c r="PLN108" s="156"/>
      <c r="PLO108" s="156"/>
      <c r="PLP108" s="156"/>
      <c r="PLQ108" s="156"/>
      <c r="PLR108" s="156"/>
      <c r="PLS108" s="156"/>
      <c r="PLT108" s="156"/>
      <c r="PLU108" s="156"/>
      <c r="PLV108" s="156"/>
      <c r="PLW108" s="156"/>
      <c r="PLX108" s="156"/>
      <c r="PLY108" s="156"/>
      <c r="PLZ108" s="156"/>
      <c r="PMA108" s="156"/>
      <c r="PMB108" s="156"/>
      <c r="PMC108" s="156"/>
      <c r="PMD108" s="156"/>
      <c r="PME108" s="156"/>
      <c r="PMF108" s="156"/>
      <c r="PMG108" s="156"/>
      <c r="PMH108" s="156"/>
      <c r="PMI108" s="156"/>
      <c r="PMJ108" s="156"/>
      <c r="PMK108" s="156"/>
      <c r="PML108" s="156"/>
      <c r="PMM108" s="156"/>
      <c r="PMN108" s="156"/>
      <c r="PMO108" s="156"/>
      <c r="PMP108" s="156"/>
      <c r="PMQ108" s="156"/>
      <c r="PMR108" s="156"/>
      <c r="PMS108" s="156"/>
      <c r="PMT108" s="156"/>
      <c r="PMU108" s="156"/>
      <c r="PMV108" s="156"/>
      <c r="PMW108" s="156"/>
      <c r="PMX108" s="156"/>
      <c r="PMY108" s="156"/>
      <c r="PMZ108" s="156"/>
      <c r="PNA108" s="156"/>
      <c r="PNB108" s="156"/>
      <c r="PNC108" s="156"/>
      <c r="PND108" s="156"/>
      <c r="PNE108" s="156"/>
      <c r="PNF108" s="156"/>
      <c r="PNG108" s="156"/>
      <c r="PNH108" s="156"/>
      <c r="PNI108" s="156"/>
      <c r="PNJ108" s="156"/>
      <c r="PNK108" s="156"/>
      <c r="PNL108" s="156"/>
      <c r="PNM108" s="156"/>
      <c r="PNN108" s="156"/>
      <c r="PNO108" s="156"/>
      <c r="PNP108" s="156"/>
      <c r="PNQ108" s="156"/>
      <c r="PNR108" s="156"/>
      <c r="PNS108" s="156"/>
      <c r="PNT108" s="156"/>
      <c r="PNU108" s="156"/>
      <c r="PNV108" s="156"/>
      <c r="PNW108" s="156"/>
      <c r="PNX108" s="156"/>
      <c r="PNY108" s="156"/>
      <c r="PNZ108" s="156"/>
      <c r="POA108" s="156"/>
      <c r="POB108" s="156"/>
      <c r="POC108" s="156"/>
      <c r="POD108" s="156"/>
      <c r="POE108" s="156"/>
      <c r="POF108" s="156"/>
      <c r="POG108" s="156"/>
      <c r="POH108" s="156"/>
      <c r="POI108" s="156"/>
      <c r="POJ108" s="156"/>
      <c r="POK108" s="156"/>
      <c r="POL108" s="156"/>
      <c r="POM108" s="156"/>
      <c r="PON108" s="156"/>
      <c r="POO108" s="156"/>
      <c r="POP108" s="156"/>
      <c r="POQ108" s="156"/>
      <c r="POR108" s="156"/>
      <c r="POS108" s="156"/>
      <c r="POT108" s="156"/>
      <c r="POU108" s="156"/>
      <c r="POV108" s="156"/>
      <c r="POW108" s="156"/>
      <c r="POX108" s="156"/>
      <c r="POY108" s="156"/>
      <c r="POZ108" s="156"/>
      <c r="PPA108" s="156"/>
      <c r="PPB108" s="156"/>
      <c r="PPC108" s="156"/>
      <c r="PPD108" s="156"/>
      <c r="PPE108" s="156"/>
      <c r="PPF108" s="156"/>
      <c r="PPG108" s="156"/>
      <c r="PPH108" s="156"/>
      <c r="PPI108" s="156"/>
      <c r="PPJ108" s="156"/>
      <c r="PPK108" s="156"/>
      <c r="PPL108" s="156"/>
      <c r="PPM108" s="156"/>
      <c r="PPN108" s="156"/>
      <c r="PPO108" s="156"/>
      <c r="PPP108" s="156"/>
      <c r="PPQ108" s="156"/>
      <c r="PPR108" s="156"/>
      <c r="PPS108" s="156"/>
      <c r="PPT108" s="156"/>
      <c r="PPU108" s="156"/>
      <c r="PPV108" s="156"/>
      <c r="PPW108" s="156"/>
      <c r="PPX108" s="156"/>
      <c r="PPY108" s="156"/>
      <c r="PPZ108" s="156"/>
      <c r="PQA108" s="156"/>
      <c r="PQB108" s="156"/>
      <c r="PQC108" s="156"/>
      <c r="PQD108" s="156"/>
      <c r="PQE108" s="156"/>
      <c r="PQF108" s="156"/>
      <c r="PQG108" s="156"/>
      <c r="PQH108" s="156"/>
      <c r="PQI108" s="156"/>
      <c r="PQJ108" s="156"/>
      <c r="PQK108" s="156"/>
      <c r="PQL108" s="156"/>
      <c r="PQM108" s="156"/>
      <c r="PQN108" s="156"/>
      <c r="PQO108" s="156"/>
      <c r="PQP108" s="156"/>
      <c r="PQQ108" s="156"/>
      <c r="PQR108" s="156"/>
      <c r="PQS108" s="156"/>
      <c r="PQT108" s="156"/>
      <c r="PQU108" s="156"/>
      <c r="PQV108" s="156"/>
      <c r="PQW108" s="156"/>
      <c r="PQX108" s="156"/>
      <c r="PQY108" s="156"/>
      <c r="PQZ108" s="156"/>
      <c r="PRA108" s="156"/>
      <c r="PRB108" s="156"/>
      <c r="PRC108" s="156"/>
      <c r="PRD108" s="156"/>
      <c r="PRE108" s="156"/>
      <c r="PRF108" s="156"/>
      <c r="PRG108" s="156"/>
      <c r="PRH108" s="156"/>
      <c r="PRI108" s="156"/>
      <c r="PRJ108" s="156"/>
      <c r="PRK108" s="156"/>
      <c r="PRL108" s="156"/>
      <c r="PRM108" s="156"/>
      <c r="PRN108" s="156"/>
      <c r="PRO108" s="156"/>
      <c r="PRP108" s="156"/>
      <c r="PRQ108" s="156"/>
      <c r="PRR108" s="156"/>
      <c r="PRS108" s="156"/>
      <c r="PRT108" s="156"/>
      <c r="PRU108" s="156"/>
      <c r="PRV108" s="156"/>
      <c r="PRW108" s="156"/>
      <c r="PRX108" s="156"/>
      <c r="PRY108" s="156"/>
      <c r="PRZ108" s="156"/>
      <c r="PSA108" s="156"/>
      <c r="PSB108" s="156"/>
      <c r="PSC108" s="156"/>
      <c r="PSD108" s="156"/>
      <c r="PSE108" s="156"/>
      <c r="PSF108" s="156"/>
      <c r="PSG108" s="156"/>
      <c r="PSH108" s="156"/>
      <c r="PSI108" s="156"/>
      <c r="PSJ108" s="156"/>
      <c r="PSK108" s="156"/>
      <c r="PSL108" s="156"/>
      <c r="PSM108" s="156"/>
      <c r="PSN108" s="156"/>
      <c r="PSO108" s="156"/>
      <c r="PSP108" s="156"/>
      <c r="PSQ108" s="156"/>
      <c r="PSR108" s="156"/>
      <c r="PSS108" s="156"/>
      <c r="PST108" s="156"/>
      <c r="PSU108" s="156"/>
      <c r="PSV108" s="156"/>
      <c r="PSW108" s="156"/>
      <c r="PSX108" s="156"/>
      <c r="PSY108" s="156"/>
      <c r="PSZ108" s="156"/>
      <c r="PTA108" s="156"/>
      <c r="PTB108" s="156"/>
      <c r="PTC108" s="156"/>
      <c r="PTD108" s="156"/>
      <c r="PTE108" s="156"/>
      <c r="PTF108" s="156"/>
      <c r="PTG108" s="156"/>
      <c r="PTH108" s="156"/>
      <c r="PTI108" s="156"/>
      <c r="PTJ108" s="156"/>
      <c r="PTK108" s="156"/>
      <c r="PTL108" s="156"/>
      <c r="PTM108" s="156"/>
      <c r="PTN108" s="156"/>
      <c r="PTO108" s="156"/>
      <c r="PTP108" s="156"/>
      <c r="PTQ108" s="156"/>
      <c r="PTR108" s="156"/>
      <c r="PTS108" s="156"/>
      <c r="PTT108" s="156"/>
      <c r="PTU108" s="156"/>
      <c r="PTV108" s="156"/>
      <c r="PTW108" s="156"/>
      <c r="PTX108" s="156"/>
      <c r="PTY108" s="156"/>
      <c r="PTZ108" s="156"/>
      <c r="PUA108" s="156"/>
      <c r="PUB108" s="156"/>
      <c r="PUC108" s="156"/>
      <c r="PUD108" s="156"/>
      <c r="PUE108" s="156"/>
      <c r="PUF108" s="156"/>
      <c r="PUG108" s="156"/>
      <c r="PUH108" s="156"/>
      <c r="PUI108" s="156"/>
      <c r="PUJ108" s="156"/>
      <c r="PUK108" s="156"/>
      <c r="PUL108" s="156"/>
      <c r="PUM108" s="156"/>
      <c r="PUN108" s="156"/>
      <c r="PUO108" s="156"/>
      <c r="PUP108" s="156"/>
      <c r="PUQ108" s="156"/>
      <c r="PUR108" s="156"/>
      <c r="PUS108" s="156"/>
      <c r="PUT108" s="156"/>
      <c r="PUU108" s="156"/>
      <c r="PUV108" s="156"/>
      <c r="PUW108" s="156"/>
      <c r="PUX108" s="156"/>
      <c r="PUY108" s="156"/>
      <c r="PUZ108" s="156"/>
      <c r="PVA108" s="156"/>
      <c r="PVB108" s="156"/>
      <c r="PVC108" s="156"/>
      <c r="PVD108" s="156"/>
      <c r="PVE108" s="156"/>
      <c r="PVF108" s="156"/>
      <c r="PVG108" s="156"/>
      <c r="PVH108" s="156"/>
      <c r="PVI108" s="156"/>
      <c r="PVJ108" s="156"/>
      <c r="PVK108" s="156"/>
      <c r="PVL108" s="156"/>
      <c r="PVM108" s="156"/>
      <c r="PVN108" s="156"/>
      <c r="PVO108" s="156"/>
      <c r="PVP108" s="156"/>
      <c r="PVQ108" s="156"/>
      <c r="PVR108" s="156"/>
      <c r="PVS108" s="156"/>
      <c r="PVT108" s="156"/>
      <c r="PVU108" s="156"/>
      <c r="PVV108" s="156"/>
      <c r="PVW108" s="156"/>
      <c r="PVX108" s="156"/>
      <c r="PVY108" s="156"/>
      <c r="PVZ108" s="156"/>
      <c r="PWA108" s="156"/>
      <c r="PWB108" s="156"/>
      <c r="PWC108" s="156"/>
      <c r="PWD108" s="156"/>
      <c r="PWE108" s="156"/>
      <c r="PWF108" s="156"/>
      <c r="PWG108" s="156"/>
      <c r="PWH108" s="156"/>
      <c r="PWI108" s="156"/>
      <c r="PWJ108" s="156"/>
      <c r="PWK108" s="156"/>
      <c r="PWL108" s="156"/>
      <c r="PWM108" s="156"/>
      <c r="PWN108" s="156"/>
      <c r="PWO108" s="156"/>
      <c r="PWP108" s="156"/>
      <c r="PWQ108" s="156"/>
      <c r="PWR108" s="156"/>
      <c r="PWS108" s="156"/>
      <c r="PWT108" s="156"/>
      <c r="PWU108" s="156"/>
      <c r="PWV108" s="156"/>
      <c r="PWW108" s="156"/>
      <c r="PWX108" s="156"/>
      <c r="PWY108" s="156"/>
      <c r="PWZ108" s="156"/>
      <c r="PXA108" s="156"/>
      <c r="PXB108" s="156"/>
      <c r="PXC108" s="156"/>
      <c r="PXD108" s="156"/>
      <c r="PXE108" s="156"/>
      <c r="PXF108" s="156"/>
      <c r="PXG108" s="156"/>
      <c r="PXH108" s="156"/>
      <c r="PXI108" s="156"/>
      <c r="PXJ108" s="156"/>
      <c r="PXK108" s="156"/>
      <c r="PXL108" s="156"/>
      <c r="PXM108" s="156"/>
      <c r="PXN108" s="156"/>
      <c r="PXO108" s="156"/>
      <c r="PXP108" s="156"/>
      <c r="PXQ108" s="156"/>
      <c r="PXR108" s="156"/>
      <c r="PXS108" s="156"/>
      <c r="PXT108" s="156"/>
      <c r="PXU108" s="156"/>
      <c r="PXV108" s="156"/>
      <c r="PXW108" s="156"/>
      <c r="PXX108" s="156"/>
      <c r="PXY108" s="156"/>
      <c r="PXZ108" s="156"/>
      <c r="PYA108" s="156"/>
      <c r="PYB108" s="156"/>
      <c r="PYC108" s="156"/>
      <c r="PYD108" s="156"/>
      <c r="PYE108" s="156"/>
      <c r="PYF108" s="156"/>
      <c r="PYG108" s="156"/>
      <c r="PYH108" s="156"/>
      <c r="PYI108" s="156"/>
      <c r="PYJ108" s="156"/>
      <c r="PYK108" s="156"/>
      <c r="PYL108" s="156"/>
      <c r="PYM108" s="156"/>
      <c r="PYN108" s="156"/>
      <c r="PYO108" s="156"/>
      <c r="PYP108" s="156"/>
      <c r="PYQ108" s="156"/>
      <c r="PYR108" s="156"/>
      <c r="PYS108" s="156"/>
      <c r="PYT108" s="156"/>
      <c r="PYU108" s="156"/>
      <c r="PYV108" s="156"/>
      <c r="PYW108" s="156"/>
      <c r="PYX108" s="156"/>
      <c r="PYY108" s="156"/>
      <c r="PYZ108" s="156"/>
      <c r="PZA108" s="156"/>
      <c r="PZB108" s="156"/>
      <c r="PZC108" s="156"/>
      <c r="PZD108" s="156"/>
      <c r="PZE108" s="156"/>
      <c r="PZF108" s="156"/>
      <c r="PZG108" s="156"/>
      <c r="PZH108" s="156"/>
      <c r="PZI108" s="156"/>
      <c r="PZJ108" s="156"/>
      <c r="PZK108" s="156"/>
      <c r="PZL108" s="156"/>
      <c r="PZM108" s="156"/>
      <c r="PZN108" s="156"/>
      <c r="PZO108" s="156"/>
      <c r="PZP108" s="156"/>
      <c r="PZQ108" s="156"/>
      <c r="PZR108" s="156"/>
      <c r="PZS108" s="156"/>
      <c r="PZT108" s="156"/>
      <c r="PZU108" s="156"/>
      <c r="PZV108" s="156"/>
      <c r="PZW108" s="156"/>
      <c r="PZX108" s="156"/>
      <c r="PZY108" s="156"/>
      <c r="PZZ108" s="156"/>
      <c r="QAA108" s="156"/>
      <c r="QAB108" s="156"/>
      <c r="QAC108" s="156"/>
      <c r="QAD108" s="156"/>
      <c r="QAE108" s="156"/>
      <c r="QAF108" s="156"/>
      <c r="QAG108" s="156"/>
      <c r="QAH108" s="156"/>
      <c r="QAI108" s="156"/>
      <c r="QAJ108" s="156"/>
      <c r="QAK108" s="156"/>
      <c r="QAL108" s="156"/>
      <c r="QAM108" s="156"/>
      <c r="QAN108" s="156"/>
      <c r="QAO108" s="156"/>
      <c r="QAP108" s="156"/>
      <c r="QAQ108" s="156"/>
      <c r="QAR108" s="156"/>
      <c r="QAS108" s="156"/>
      <c r="QAT108" s="156"/>
      <c r="QAU108" s="156"/>
      <c r="QAV108" s="156"/>
      <c r="QAW108" s="156"/>
      <c r="QAX108" s="156"/>
      <c r="QAY108" s="156"/>
      <c r="QAZ108" s="156"/>
      <c r="QBA108" s="156"/>
      <c r="QBB108" s="156"/>
      <c r="QBC108" s="156"/>
      <c r="QBD108" s="156"/>
      <c r="QBE108" s="156"/>
      <c r="QBF108" s="156"/>
      <c r="QBG108" s="156"/>
      <c r="QBH108" s="156"/>
      <c r="QBI108" s="156"/>
      <c r="QBJ108" s="156"/>
      <c r="QBK108" s="156"/>
      <c r="QBL108" s="156"/>
      <c r="QBM108" s="156"/>
      <c r="QBN108" s="156"/>
      <c r="QBO108" s="156"/>
      <c r="QBP108" s="156"/>
      <c r="QBQ108" s="156"/>
      <c r="QBR108" s="156"/>
      <c r="QBS108" s="156"/>
      <c r="QBT108" s="156"/>
      <c r="QBU108" s="156"/>
      <c r="QBV108" s="156"/>
      <c r="QBW108" s="156"/>
      <c r="QBX108" s="156"/>
      <c r="QBY108" s="156"/>
      <c r="QBZ108" s="156"/>
      <c r="QCA108" s="156"/>
      <c r="QCB108" s="156"/>
      <c r="QCC108" s="156"/>
      <c r="QCD108" s="156"/>
      <c r="QCE108" s="156"/>
      <c r="QCF108" s="156"/>
      <c r="QCG108" s="156"/>
      <c r="QCH108" s="156"/>
      <c r="QCI108" s="156"/>
      <c r="QCJ108" s="156"/>
      <c r="QCK108" s="156"/>
      <c r="QCL108" s="156"/>
      <c r="QCM108" s="156"/>
      <c r="QCN108" s="156"/>
      <c r="QCO108" s="156"/>
      <c r="QCP108" s="156"/>
      <c r="QCQ108" s="156"/>
      <c r="QCR108" s="156"/>
      <c r="QCS108" s="156"/>
      <c r="QCT108" s="156"/>
      <c r="QCU108" s="156"/>
      <c r="QCV108" s="156"/>
      <c r="QCW108" s="156"/>
      <c r="QCX108" s="156"/>
      <c r="QCY108" s="156"/>
      <c r="QCZ108" s="156"/>
      <c r="QDA108" s="156"/>
      <c r="QDB108" s="156"/>
      <c r="QDC108" s="156"/>
      <c r="QDD108" s="156"/>
      <c r="QDE108" s="156"/>
      <c r="QDF108" s="156"/>
      <c r="QDG108" s="156"/>
      <c r="QDH108" s="156"/>
      <c r="QDI108" s="156"/>
      <c r="QDJ108" s="156"/>
      <c r="QDK108" s="156"/>
      <c r="QDL108" s="156"/>
      <c r="QDM108" s="156"/>
      <c r="QDN108" s="156"/>
      <c r="QDO108" s="156"/>
      <c r="QDP108" s="156"/>
      <c r="QDQ108" s="156"/>
      <c r="QDR108" s="156"/>
      <c r="QDS108" s="156"/>
      <c r="QDT108" s="156"/>
      <c r="QDU108" s="156"/>
      <c r="QDV108" s="156"/>
      <c r="QDW108" s="156"/>
      <c r="QDX108" s="156"/>
      <c r="QDY108" s="156"/>
      <c r="QDZ108" s="156"/>
      <c r="QEA108" s="156"/>
      <c r="QEB108" s="156"/>
      <c r="QEC108" s="156"/>
      <c r="QED108" s="156"/>
      <c r="QEE108" s="156"/>
      <c r="QEF108" s="156"/>
      <c r="QEG108" s="156"/>
      <c r="QEH108" s="156"/>
      <c r="QEI108" s="156"/>
      <c r="QEJ108" s="156"/>
      <c r="QEK108" s="156"/>
      <c r="QEL108" s="156"/>
      <c r="QEM108" s="156"/>
      <c r="QEN108" s="156"/>
      <c r="QEO108" s="156"/>
      <c r="QEP108" s="156"/>
      <c r="QEQ108" s="156"/>
      <c r="QER108" s="156"/>
      <c r="QES108" s="156"/>
      <c r="QET108" s="156"/>
      <c r="QEU108" s="156"/>
      <c r="QEV108" s="156"/>
      <c r="QEW108" s="156"/>
      <c r="QEX108" s="156"/>
      <c r="QEY108" s="156"/>
      <c r="QEZ108" s="156"/>
      <c r="QFA108" s="156"/>
      <c r="QFB108" s="156"/>
      <c r="QFC108" s="156"/>
      <c r="QFD108" s="156"/>
      <c r="QFE108" s="156"/>
      <c r="QFF108" s="156"/>
      <c r="QFG108" s="156"/>
      <c r="QFH108" s="156"/>
      <c r="QFI108" s="156"/>
      <c r="QFJ108" s="156"/>
      <c r="QFK108" s="156"/>
      <c r="QFL108" s="156"/>
      <c r="QFM108" s="156"/>
      <c r="QFN108" s="156"/>
      <c r="QFO108" s="156"/>
      <c r="QFP108" s="156"/>
      <c r="QFQ108" s="156"/>
      <c r="QFR108" s="156"/>
      <c r="QFS108" s="156"/>
      <c r="QFT108" s="156"/>
      <c r="QFU108" s="156"/>
      <c r="QFV108" s="156"/>
      <c r="QFW108" s="156"/>
      <c r="QFX108" s="156"/>
      <c r="QFY108" s="156"/>
      <c r="QFZ108" s="156"/>
      <c r="QGA108" s="156"/>
      <c r="QGB108" s="156"/>
      <c r="QGC108" s="156"/>
      <c r="QGD108" s="156"/>
      <c r="QGE108" s="156"/>
      <c r="QGF108" s="156"/>
      <c r="QGG108" s="156"/>
      <c r="QGH108" s="156"/>
      <c r="QGI108" s="156"/>
      <c r="QGJ108" s="156"/>
      <c r="QGK108" s="156"/>
      <c r="QGL108" s="156"/>
      <c r="QGM108" s="156"/>
      <c r="QGN108" s="156"/>
      <c r="QGO108" s="156"/>
      <c r="QGP108" s="156"/>
      <c r="QGQ108" s="156"/>
      <c r="QGR108" s="156"/>
      <c r="QGS108" s="156"/>
      <c r="QGT108" s="156"/>
      <c r="QGU108" s="156"/>
      <c r="QGV108" s="156"/>
      <c r="QGW108" s="156"/>
      <c r="QGX108" s="156"/>
      <c r="QGY108" s="156"/>
      <c r="QGZ108" s="156"/>
      <c r="QHA108" s="156"/>
      <c r="QHB108" s="156"/>
      <c r="QHC108" s="156"/>
      <c r="QHD108" s="156"/>
      <c r="QHE108" s="156"/>
      <c r="QHF108" s="156"/>
      <c r="QHG108" s="156"/>
      <c r="QHH108" s="156"/>
      <c r="QHI108" s="156"/>
      <c r="QHJ108" s="156"/>
      <c r="QHK108" s="156"/>
      <c r="QHL108" s="156"/>
      <c r="QHM108" s="156"/>
      <c r="QHN108" s="156"/>
      <c r="QHO108" s="156"/>
      <c r="QHP108" s="156"/>
      <c r="QHQ108" s="156"/>
      <c r="QHR108" s="156"/>
      <c r="QHS108" s="156"/>
      <c r="QHT108" s="156"/>
      <c r="QHU108" s="156"/>
      <c r="QHV108" s="156"/>
      <c r="QHW108" s="156"/>
      <c r="QHX108" s="156"/>
      <c r="QHY108" s="156"/>
      <c r="QHZ108" s="156"/>
      <c r="QIA108" s="156"/>
      <c r="QIB108" s="156"/>
      <c r="QIC108" s="156"/>
      <c r="QID108" s="156"/>
      <c r="QIE108" s="156"/>
      <c r="QIF108" s="156"/>
      <c r="QIG108" s="156"/>
      <c r="QIH108" s="156"/>
      <c r="QII108" s="156"/>
      <c r="QIJ108" s="156"/>
      <c r="QIK108" s="156"/>
      <c r="QIL108" s="156"/>
      <c r="QIM108" s="156"/>
      <c r="QIN108" s="156"/>
      <c r="QIO108" s="156"/>
      <c r="QIP108" s="156"/>
      <c r="QIQ108" s="156"/>
      <c r="QIR108" s="156"/>
      <c r="QIS108" s="156"/>
      <c r="QIT108" s="156"/>
      <c r="QIU108" s="156"/>
      <c r="QIV108" s="156"/>
      <c r="QIW108" s="156"/>
      <c r="QIX108" s="156"/>
      <c r="QIY108" s="156"/>
      <c r="QIZ108" s="156"/>
      <c r="QJA108" s="156"/>
      <c r="QJB108" s="156"/>
      <c r="QJC108" s="156"/>
      <c r="QJD108" s="156"/>
      <c r="QJE108" s="156"/>
      <c r="QJF108" s="156"/>
      <c r="QJG108" s="156"/>
      <c r="QJH108" s="156"/>
      <c r="QJI108" s="156"/>
      <c r="QJJ108" s="156"/>
      <c r="QJK108" s="156"/>
      <c r="QJL108" s="156"/>
      <c r="QJM108" s="156"/>
      <c r="QJN108" s="156"/>
      <c r="QJO108" s="156"/>
      <c r="QJP108" s="156"/>
      <c r="QJQ108" s="156"/>
      <c r="QJR108" s="156"/>
      <c r="QJS108" s="156"/>
      <c r="QJT108" s="156"/>
      <c r="QJU108" s="156"/>
      <c r="QJV108" s="156"/>
      <c r="QJW108" s="156"/>
      <c r="QJX108" s="156"/>
      <c r="QJY108" s="156"/>
      <c r="QJZ108" s="156"/>
      <c r="QKA108" s="156"/>
      <c r="QKB108" s="156"/>
      <c r="QKC108" s="156"/>
      <c r="QKD108" s="156"/>
      <c r="QKE108" s="156"/>
      <c r="QKF108" s="156"/>
      <c r="QKG108" s="156"/>
      <c r="QKH108" s="156"/>
      <c r="QKI108" s="156"/>
      <c r="QKJ108" s="156"/>
      <c r="QKK108" s="156"/>
      <c r="QKL108" s="156"/>
      <c r="QKM108" s="156"/>
      <c r="QKN108" s="156"/>
      <c r="QKO108" s="156"/>
      <c r="QKP108" s="156"/>
      <c r="QKQ108" s="156"/>
      <c r="QKR108" s="156"/>
      <c r="QKS108" s="156"/>
      <c r="QKT108" s="156"/>
      <c r="QKU108" s="156"/>
      <c r="QKV108" s="156"/>
      <c r="QKW108" s="156"/>
      <c r="QKX108" s="156"/>
      <c r="QKY108" s="156"/>
      <c r="QKZ108" s="156"/>
      <c r="QLA108" s="156"/>
      <c r="QLB108" s="156"/>
      <c r="QLC108" s="156"/>
      <c r="QLD108" s="156"/>
      <c r="QLE108" s="156"/>
      <c r="QLF108" s="156"/>
      <c r="QLG108" s="156"/>
      <c r="QLH108" s="156"/>
      <c r="QLI108" s="156"/>
      <c r="QLJ108" s="156"/>
      <c r="QLK108" s="156"/>
      <c r="QLL108" s="156"/>
      <c r="QLM108" s="156"/>
      <c r="QLN108" s="156"/>
      <c r="QLO108" s="156"/>
      <c r="QLP108" s="156"/>
      <c r="QLQ108" s="156"/>
      <c r="QLR108" s="156"/>
      <c r="QLS108" s="156"/>
      <c r="QLT108" s="156"/>
      <c r="QLU108" s="156"/>
      <c r="QLV108" s="156"/>
      <c r="QLW108" s="156"/>
      <c r="QLX108" s="156"/>
      <c r="QLY108" s="156"/>
      <c r="QLZ108" s="156"/>
      <c r="QMA108" s="156"/>
      <c r="QMB108" s="156"/>
      <c r="QMC108" s="156"/>
      <c r="QMD108" s="156"/>
      <c r="QME108" s="156"/>
      <c r="QMF108" s="156"/>
      <c r="QMG108" s="156"/>
      <c r="QMH108" s="156"/>
      <c r="QMI108" s="156"/>
      <c r="QMJ108" s="156"/>
      <c r="QMK108" s="156"/>
      <c r="QML108" s="156"/>
      <c r="QMM108" s="156"/>
      <c r="QMN108" s="156"/>
      <c r="QMO108" s="156"/>
      <c r="QMP108" s="156"/>
      <c r="QMQ108" s="156"/>
      <c r="QMR108" s="156"/>
      <c r="QMS108" s="156"/>
      <c r="QMT108" s="156"/>
      <c r="QMU108" s="156"/>
      <c r="QMV108" s="156"/>
      <c r="QMW108" s="156"/>
      <c r="QMX108" s="156"/>
      <c r="QMY108" s="156"/>
      <c r="QMZ108" s="156"/>
      <c r="QNA108" s="156"/>
      <c r="QNB108" s="156"/>
      <c r="QNC108" s="156"/>
      <c r="QND108" s="156"/>
      <c r="QNE108" s="156"/>
      <c r="QNF108" s="156"/>
      <c r="QNG108" s="156"/>
      <c r="QNH108" s="156"/>
      <c r="QNI108" s="156"/>
      <c r="QNJ108" s="156"/>
      <c r="QNK108" s="156"/>
      <c r="QNL108" s="156"/>
      <c r="QNM108" s="156"/>
      <c r="QNN108" s="156"/>
      <c r="QNO108" s="156"/>
      <c r="QNP108" s="156"/>
      <c r="QNQ108" s="156"/>
      <c r="QNR108" s="156"/>
      <c r="QNS108" s="156"/>
      <c r="QNT108" s="156"/>
      <c r="QNU108" s="156"/>
      <c r="QNV108" s="156"/>
      <c r="QNW108" s="156"/>
      <c r="QNX108" s="156"/>
      <c r="QNY108" s="156"/>
      <c r="QNZ108" s="156"/>
      <c r="QOA108" s="156"/>
      <c r="QOB108" s="156"/>
      <c r="QOC108" s="156"/>
      <c r="QOD108" s="156"/>
      <c r="QOE108" s="156"/>
      <c r="QOF108" s="156"/>
      <c r="QOG108" s="156"/>
      <c r="QOH108" s="156"/>
      <c r="QOI108" s="156"/>
      <c r="QOJ108" s="156"/>
      <c r="QOK108" s="156"/>
      <c r="QOL108" s="156"/>
      <c r="QOM108" s="156"/>
      <c r="QON108" s="156"/>
      <c r="QOO108" s="156"/>
      <c r="QOP108" s="156"/>
      <c r="QOQ108" s="156"/>
      <c r="QOR108" s="156"/>
      <c r="QOS108" s="156"/>
      <c r="QOT108" s="156"/>
      <c r="QOU108" s="156"/>
      <c r="QOV108" s="156"/>
      <c r="QOW108" s="156"/>
      <c r="QOX108" s="156"/>
      <c r="QOY108" s="156"/>
      <c r="QOZ108" s="156"/>
      <c r="QPA108" s="156"/>
      <c r="QPB108" s="156"/>
      <c r="QPC108" s="156"/>
      <c r="QPD108" s="156"/>
      <c r="QPE108" s="156"/>
      <c r="QPF108" s="156"/>
      <c r="QPG108" s="156"/>
      <c r="QPH108" s="156"/>
      <c r="QPI108" s="156"/>
      <c r="QPJ108" s="156"/>
      <c r="QPK108" s="156"/>
      <c r="QPL108" s="156"/>
      <c r="QPM108" s="156"/>
      <c r="QPN108" s="156"/>
      <c r="QPO108" s="156"/>
      <c r="QPP108" s="156"/>
      <c r="QPQ108" s="156"/>
      <c r="QPR108" s="156"/>
      <c r="QPS108" s="156"/>
      <c r="QPT108" s="156"/>
      <c r="QPU108" s="156"/>
      <c r="QPV108" s="156"/>
      <c r="QPW108" s="156"/>
      <c r="QPX108" s="156"/>
      <c r="QPY108" s="156"/>
      <c r="QPZ108" s="156"/>
      <c r="QQA108" s="156"/>
      <c r="QQB108" s="156"/>
      <c r="QQC108" s="156"/>
      <c r="QQD108" s="156"/>
      <c r="QQE108" s="156"/>
      <c r="QQF108" s="156"/>
      <c r="QQG108" s="156"/>
      <c r="QQH108" s="156"/>
      <c r="QQI108" s="156"/>
      <c r="QQJ108" s="156"/>
      <c r="QQK108" s="156"/>
      <c r="QQL108" s="156"/>
      <c r="QQM108" s="156"/>
      <c r="QQN108" s="156"/>
      <c r="QQO108" s="156"/>
      <c r="QQP108" s="156"/>
      <c r="QQQ108" s="156"/>
      <c r="QQR108" s="156"/>
      <c r="QQS108" s="156"/>
      <c r="QQT108" s="156"/>
      <c r="QQU108" s="156"/>
      <c r="QQV108" s="156"/>
      <c r="QQW108" s="156"/>
      <c r="QQX108" s="156"/>
      <c r="QQY108" s="156"/>
      <c r="QQZ108" s="156"/>
      <c r="QRA108" s="156"/>
      <c r="QRB108" s="156"/>
      <c r="QRC108" s="156"/>
      <c r="QRD108" s="156"/>
      <c r="QRE108" s="156"/>
      <c r="QRF108" s="156"/>
      <c r="QRG108" s="156"/>
      <c r="QRH108" s="156"/>
      <c r="QRI108" s="156"/>
      <c r="QRJ108" s="156"/>
      <c r="QRK108" s="156"/>
      <c r="QRL108" s="156"/>
      <c r="QRM108" s="156"/>
      <c r="QRN108" s="156"/>
      <c r="QRO108" s="156"/>
      <c r="QRP108" s="156"/>
      <c r="QRQ108" s="156"/>
      <c r="QRR108" s="156"/>
      <c r="QRS108" s="156"/>
      <c r="QRT108" s="156"/>
      <c r="QRU108" s="156"/>
      <c r="QRV108" s="156"/>
      <c r="QRW108" s="156"/>
      <c r="QRX108" s="156"/>
      <c r="QRY108" s="156"/>
      <c r="QRZ108" s="156"/>
      <c r="QSA108" s="156"/>
      <c r="QSB108" s="156"/>
      <c r="QSC108" s="156"/>
      <c r="QSD108" s="156"/>
      <c r="QSE108" s="156"/>
      <c r="QSF108" s="156"/>
      <c r="QSG108" s="156"/>
      <c r="QSH108" s="156"/>
      <c r="QSI108" s="156"/>
      <c r="QSJ108" s="156"/>
      <c r="QSK108" s="156"/>
      <c r="QSL108" s="156"/>
      <c r="QSM108" s="156"/>
      <c r="QSN108" s="156"/>
      <c r="QSO108" s="156"/>
      <c r="QSP108" s="156"/>
      <c r="QSQ108" s="156"/>
      <c r="QSR108" s="156"/>
      <c r="QSS108" s="156"/>
      <c r="QST108" s="156"/>
      <c r="QSU108" s="156"/>
      <c r="QSV108" s="156"/>
      <c r="QSW108" s="156"/>
      <c r="QSX108" s="156"/>
      <c r="QSY108" s="156"/>
      <c r="QSZ108" s="156"/>
      <c r="QTA108" s="156"/>
      <c r="QTB108" s="156"/>
      <c r="QTC108" s="156"/>
      <c r="QTD108" s="156"/>
      <c r="QTE108" s="156"/>
      <c r="QTF108" s="156"/>
      <c r="QTG108" s="156"/>
      <c r="QTH108" s="156"/>
      <c r="QTI108" s="156"/>
      <c r="QTJ108" s="156"/>
      <c r="QTK108" s="156"/>
      <c r="QTL108" s="156"/>
      <c r="QTM108" s="156"/>
      <c r="QTN108" s="156"/>
      <c r="QTO108" s="156"/>
      <c r="QTP108" s="156"/>
      <c r="QTQ108" s="156"/>
      <c r="QTR108" s="156"/>
      <c r="QTS108" s="156"/>
      <c r="QTT108" s="156"/>
      <c r="QTU108" s="156"/>
      <c r="QTV108" s="156"/>
      <c r="QTW108" s="156"/>
      <c r="QTX108" s="156"/>
      <c r="QTY108" s="156"/>
      <c r="QTZ108" s="156"/>
      <c r="QUA108" s="156"/>
      <c r="QUB108" s="156"/>
      <c r="QUC108" s="156"/>
      <c r="QUD108" s="156"/>
      <c r="QUE108" s="156"/>
      <c r="QUF108" s="156"/>
      <c r="QUG108" s="156"/>
      <c r="QUH108" s="156"/>
      <c r="QUI108" s="156"/>
      <c r="QUJ108" s="156"/>
      <c r="QUK108" s="156"/>
      <c r="QUL108" s="156"/>
      <c r="QUM108" s="156"/>
      <c r="QUN108" s="156"/>
      <c r="QUO108" s="156"/>
      <c r="QUP108" s="156"/>
      <c r="QUQ108" s="156"/>
      <c r="QUR108" s="156"/>
      <c r="QUS108" s="156"/>
      <c r="QUT108" s="156"/>
      <c r="QUU108" s="156"/>
      <c r="QUV108" s="156"/>
      <c r="QUW108" s="156"/>
      <c r="QUX108" s="156"/>
      <c r="QUY108" s="156"/>
      <c r="QUZ108" s="156"/>
      <c r="QVA108" s="156"/>
      <c r="QVB108" s="156"/>
      <c r="QVC108" s="156"/>
      <c r="QVD108" s="156"/>
      <c r="QVE108" s="156"/>
      <c r="QVF108" s="156"/>
      <c r="QVG108" s="156"/>
      <c r="QVH108" s="156"/>
      <c r="QVI108" s="156"/>
      <c r="QVJ108" s="156"/>
      <c r="QVK108" s="156"/>
      <c r="QVL108" s="156"/>
      <c r="QVM108" s="156"/>
      <c r="QVN108" s="156"/>
      <c r="QVO108" s="156"/>
      <c r="QVP108" s="156"/>
      <c r="QVQ108" s="156"/>
      <c r="QVR108" s="156"/>
      <c r="QVS108" s="156"/>
      <c r="QVT108" s="156"/>
      <c r="QVU108" s="156"/>
      <c r="QVV108" s="156"/>
      <c r="QVW108" s="156"/>
      <c r="QVX108" s="156"/>
      <c r="QVY108" s="156"/>
      <c r="QVZ108" s="156"/>
      <c r="QWA108" s="156"/>
      <c r="QWB108" s="156"/>
      <c r="QWC108" s="156"/>
      <c r="QWD108" s="156"/>
      <c r="QWE108" s="156"/>
      <c r="QWF108" s="156"/>
      <c r="QWG108" s="156"/>
      <c r="QWH108" s="156"/>
      <c r="QWI108" s="156"/>
      <c r="QWJ108" s="156"/>
      <c r="QWK108" s="156"/>
      <c r="QWL108" s="156"/>
      <c r="QWM108" s="156"/>
      <c r="QWN108" s="156"/>
      <c r="QWO108" s="156"/>
      <c r="QWP108" s="156"/>
      <c r="QWQ108" s="156"/>
      <c r="QWR108" s="156"/>
      <c r="QWS108" s="156"/>
      <c r="QWT108" s="156"/>
      <c r="QWU108" s="156"/>
      <c r="QWV108" s="156"/>
      <c r="QWW108" s="156"/>
      <c r="QWX108" s="156"/>
      <c r="QWY108" s="156"/>
      <c r="QWZ108" s="156"/>
      <c r="QXA108" s="156"/>
      <c r="QXB108" s="156"/>
      <c r="QXC108" s="156"/>
      <c r="QXD108" s="156"/>
      <c r="QXE108" s="156"/>
      <c r="QXF108" s="156"/>
      <c r="QXG108" s="156"/>
      <c r="QXH108" s="156"/>
      <c r="QXI108" s="156"/>
      <c r="QXJ108" s="156"/>
      <c r="QXK108" s="156"/>
      <c r="QXL108" s="156"/>
      <c r="QXM108" s="156"/>
      <c r="QXN108" s="156"/>
      <c r="QXO108" s="156"/>
      <c r="QXP108" s="156"/>
      <c r="QXQ108" s="156"/>
      <c r="QXR108" s="156"/>
      <c r="QXS108" s="156"/>
      <c r="QXT108" s="156"/>
      <c r="QXU108" s="156"/>
      <c r="QXV108" s="156"/>
      <c r="QXW108" s="156"/>
      <c r="QXX108" s="156"/>
      <c r="QXY108" s="156"/>
      <c r="QXZ108" s="156"/>
      <c r="QYA108" s="156"/>
      <c r="QYB108" s="156"/>
      <c r="QYC108" s="156"/>
      <c r="QYD108" s="156"/>
      <c r="QYE108" s="156"/>
      <c r="QYF108" s="156"/>
      <c r="QYG108" s="156"/>
      <c r="QYH108" s="156"/>
      <c r="QYI108" s="156"/>
      <c r="QYJ108" s="156"/>
      <c r="QYK108" s="156"/>
      <c r="QYL108" s="156"/>
      <c r="QYM108" s="156"/>
      <c r="QYN108" s="156"/>
      <c r="QYO108" s="156"/>
      <c r="QYP108" s="156"/>
      <c r="QYQ108" s="156"/>
      <c r="QYR108" s="156"/>
      <c r="QYS108" s="156"/>
      <c r="QYT108" s="156"/>
      <c r="QYU108" s="156"/>
      <c r="QYV108" s="156"/>
      <c r="QYW108" s="156"/>
      <c r="QYX108" s="156"/>
      <c r="QYY108" s="156"/>
      <c r="QYZ108" s="156"/>
      <c r="QZA108" s="156"/>
      <c r="QZB108" s="156"/>
      <c r="QZC108" s="156"/>
      <c r="QZD108" s="156"/>
      <c r="QZE108" s="156"/>
      <c r="QZF108" s="156"/>
      <c r="QZG108" s="156"/>
      <c r="QZH108" s="156"/>
      <c r="QZI108" s="156"/>
      <c r="QZJ108" s="156"/>
      <c r="QZK108" s="156"/>
      <c r="QZL108" s="156"/>
      <c r="QZM108" s="156"/>
      <c r="QZN108" s="156"/>
      <c r="QZO108" s="156"/>
      <c r="QZP108" s="156"/>
      <c r="QZQ108" s="156"/>
      <c r="QZR108" s="156"/>
      <c r="QZS108" s="156"/>
      <c r="QZT108" s="156"/>
      <c r="QZU108" s="156"/>
      <c r="QZV108" s="156"/>
      <c r="QZW108" s="156"/>
      <c r="QZX108" s="156"/>
      <c r="QZY108" s="156"/>
      <c r="QZZ108" s="156"/>
      <c r="RAA108" s="156"/>
      <c r="RAB108" s="156"/>
      <c r="RAC108" s="156"/>
      <c r="RAD108" s="156"/>
      <c r="RAE108" s="156"/>
      <c r="RAF108" s="156"/>
      <c r="RAG108" s="156"/>
      <c r="RAH108" s="156"/>
      <c r="RAI108" s="156"/>
      <c r="RAJ108" s="156"/>
      <c r="RAK108" s="156"/>
      <c r="RAL108" s="156"/>
      <c r="RAM108" s="156"/>
      <c r="RAN108" s="156"/>
      <c r="RAO108" s="156"/>
      <c r="RAP108" s="156"/>
      <c r="RAQ108" s="156"/>
      <c r="RAR108" s="156"/>
      <c r="RAS108" s="156"/>
      <c r="RAT108" s="156"/>
      <c r="RAU108" s="156"/>
      <c r="RAV108" s="156"/>
      <c r="RAW108" s="156"/>
      <c r="RAX108" s="156"/>
      <c r="RAY108" s="156"/>
      <c r="RAZ108" s="156"/>
      <c r="RBA108" s="156"/>
      <c r="RBB108" s="156"/>
      <c r="RBC108" s="156"/>
      <c r="RBD108" s="156"/>
      <c r="RBE108" s="156"/>
      <c r="RBF108" s="156"/>
      <c r="RBG108" s="156"/>
      <c r="RBH108" s="156"/>
      <c r="RBI108" s="156"/>
      <c r="RBJ108" s="156"/>
      <c r="RBK108" s="156"/>
      <c r="RBL108" s="156"/>
      <c r="RBM108" s="156"/>
      <c r="RBN108" s="156"/>
      <c r="RBO108" s="156"/>
      <c r="RBP108" s="156"/>
      <c r="RBQ108" s="156"/>
      <c r="RBR108" s="156"/>
      <c r="RBS108" s="156"/>
      <c r="RBT108" s="156"/>
      <c r="RBU108" s="156"/>
      <c r="RBV108" s="156"/>
      <c r="RBW108" s="156"/>
      <c r="RBX108" s="156"/>
      <c r="RBY108" s="156"/>
      <c r="RBZ108" s="156"/>
      <c r="RCA108" s="156"/>
      <c r="RCB108" s="156"/>
      <c r="RCC108" s="156"/>
      <c r="RCD108" s="156"/>
      <c r="RCE108" s="156"/>
      <c r="RCF108" s="156"/>
      <c r="RCG108" s="156"/>
      <c r="RCH108" s="156"/>
      <c r="RCI108" s="156"/>
      <c r="RCJ108" s="156"/>
      <c r="RCK108" s="156"/>
      <c r="RCL108" s="156"/>
      <c r="RCM108" s="156"/>
      <c r="RCN108" s="156"/>
      <c r="RCO108" s="156"/>
      <c r="RCP108" s="156"/>
      <c r="RCQ108" s="156"/>
      <c r="RCR108" s="156"/>
      <c r="RCS108" s="156"/>
      <c r="RCT108" s="156"/>
      <c r="RCU108" s="156"/>
      <c r="RCV108" s="156"/>
      <c r="RCW108" s="156"/>
      <c r="RCX108" s="156"/>
      <c r="RCY108" s="156"/>
      <c r="RCZ108" s="156"/>
      <c r="RDA108" s="156"/>
      <c r="RDB108" s="156"/>
      <c r="RDC108" s="156"/>
      <c r="RDD108" s="156"/>
      <c r="RDE108" s="156"/>
      <c r="RDF108" s="156"/>
      <c r="RDG108" s="156"/>
      <c r="RDH108" s="156"/>
      <c r="RDI108" s="156"/>
      <c r="RDJ108" s="156"/>
      <c r="RDK108" s="156"/>
      <c r="RDL108" s="156"/>
      <c r="RDM108" s="156"/>
      <c r="RDN108" s="156"/>
      <c r="RDO108" s="156"/>
      <c r="RDP108" s="156"/>
      <c r="RDQ108" s="156"/>
      <c r="RDR108" s="156"/>
      <c r="RDS108" s="156"/>
      <c r="RDT108" s="156"/>
      <c r="RDU108" s="156"/>
      <c r="RDV108" s="156"/>
      <c r="RDW108" s="156"/>
      <c r="RDX108" s="156"/>
      <c r="RDY108" s="156"/>
      <c r="RDZ108" s="156"/>
      <c r="REA108" s="156"/>
      <c r="REB108" s="156"/>
      <c r="REC108" s="156"/>
      <c r="RED108" s="156"/>
      <c r="REE108" s="156"/>
      <c r="REF108" s="156"/>
      <c r="REG108" s="156"/>
      <c r="REH108" s="156"/>
      <c r="REI108" s="156"/>
      <c r="REJ108" s="156"/>
      <c r="REK108" s="156"/>
      <c r="REL108" s="156"/>
      <c r="REM108" s="156"/>
      <c r="REN108" s="156"/>
      <c r="REO108" s="156"/>
      <c r="REP108" s="156"/>
      <c r="REQ108" s="156"/>
      <c r="RER108" s="156"/>
      <c r="RES108" s="156"/>
      <c r="RET108" s="156"/>
      <c r="REU108" s="156"/>
      <c r="REV108" s="156"/>
      <c r="REW108" s="156"/>
      <c r="REX108" s="156"/>
      <c r="REY108" s="156"/>
      <c r="REZ108" s="156"/>
      <c r="RFA108" s="156"/>
      <c r="RFB108" s="156"/>
      <c r="RFC108" s="156"/>
      <c r="RFD108" s="156"/>
      <c r="RFE108" s="156"/>
      <c r="RFF108" s="156"/>
      <c r="RFG108" s="156"/>
      <c r="RFH108" s="156"/>
      <c r="RFI108" s="156"/>
      <c r="RFJ108" s="156"/>
      <c r="RFK108" s="156"/>
      <c r="RFL108" s="156"/>
      <c r="RFM108" s="156"/>
      <c r="RFN108" s="156"/>
      <c r="RFO108" s="156"/>
      <c r="RFP108" s="156"/>
      <c r="RFQ108" s="156"/>
      <c r="RFR108" s="156"/>
      <c r="RFS108" s="156"/>
      <c r="RFT108" s="156"/>
      <c r="RFU108" s="156"/>
      <c r="RFV108" s="156"/>
      <c r="RFW108" s="156"/>
      <c r="RFX108" s="156"/>
      <c r="RFY108" s="156"/>
      <c r="RFZ108" s="156"/>
      <c r="RGA108" s="156"/>
      <c r="RGB108" s="156"/>
      <c r="RGC108" s="156"/>
      <c r="RGD108" s="156"/>
      <c r="RGE108" s="156"/>
      <c r="RGF108" s="156"/>
      <c r="RGG108" s="156"/>
      <c r="RGH108" s="156"/>
      <c r="RGI108" s="156"/>
      <c r="RGJ108" s="156"/>
      <c r="RGK108" s="156"/>
      <c r="RGL108" s="156"/>
      <c r="RGM108" s="156"/>
      <c r="RGN108" s="156"/>
      <c r="RGO108" s="156"/>
      <c r="RGP108" s="156"/>
      <c r="RGQ108" s="156"/>
      <c r="RGR108" s="156"/>
      <c r="RGS108" s="156"/>
      <c r="RGT108" s="156"/>
      <c r="RGU108" s="156"/>
      <c r="RGV108" s="156"/>
      <c r="RGW108" s="156"/>
      <c r="RGX108" s="156"/>
      <c r="RGY108" s="156"/>
      <c r="RGZ108" s="156"/>
      <c r="RHA108" s="156"/>
      <c r="RHB108" s="156"/>
      <c r="RHC108" s="156"/>
      <c r="RHD108" s="156"/>
      <c r="RHE108" s="156"/>
      <c r="RHF108" s="156"/>
      <c r="RHG108" s="156"/>
      <c r="RHH108" s="156"/>
      <c r="RHI108" s="156"/>
      <c r="RHJ108" s="156"/>
      <c r="RHK108" s="156"/>
      <c r="RHL108" s="156"/>
      <c r="RHM108" s="156"/>
      <c r="RHN108" s="156"/>
      <c r="RHO108" s="156"/>
      <c r="RHP108" s="156"/>
      <c r="RHQ108" s="156"/>
      <c r="RHR108" s="156"/>
      <c r="RHS108" s="156"/>
      <c r="RHT108" s="156"/>
      <c r="RHU108" s="156"/>
      <c r="RHV108" s="156"/>
      <c r="RHW108" s="156"/>
      <c r="RHX108" s="156"/>
      <c r="RHY108" s="156"/>
      <c r="RHZ108" s="156"/>
      <c r="RIA108" s="156"/>
      <c r="RIB108" s="156"/>
      <c r="RIC108" s="156"/>
      <c r="RID108" s="156"/>
      <c r="RIE108" s="156"/>
      <c r="RIF108" s="156"/>
      <c r="RIG108" s="156"/>
      <c r="RIH108" s="156"/>
      <c r="RII108" s="156"/>
      <c r="RIJ108" s="156"/>
      <c r="RIK108" s="156"/>
      <c r="RIL108" s="156"/>
      <c r="RIM108" s="156"/>
      <c r="RIN108" s="156"/>
      <c r="RIO108" s="156"/>
      <c r="RIP108" s="156"/>
      <c r="RIQ108" s="156"/>
      <c r="RIR108" s="156"/>
      <c r="RIS108" s="156"/>
      <c r="RIT108" s="156"/>
      <c r="RIU108" s="156"/>
      <c r="RIV108" s="156"/>
      <c r="RIW108" s="156"/>
      <c r="RIX108" s="156"/>
      <c r="RIY108" s="156"/>
      <c r="RIZ108" s="156"/>
      <c r="RJA108" s="156"/>
      <c r="RJB108" s="156"/>
      <c r="RJC108" s="156"/>
      <c r="RJD108" s="156"/>
      <c r="RJE108" s="156"/>
      <c r="RJF108" s="156"/>
      <c r="RJG108" s="156"/>
      <c r="RJH108" s="156"/>
      <c r="RJI108" s="156"/>
      <c r="RJJ108" s="156"/>
      <c r="RJK108" s="156"/>
      <c r="RJL108" s="156"/>
      <c r="RJM108" s="156"/>
      <c r="RJN108" s="156"/>
      <c r="RJO108" s="156"/>
      <c r="RJP108" s="156"/>
      <c r="RJQ108" s="156"/>
      <c r="RJR108" s="156"/>
      <c r="RJS108" s="156"/>
      <c r="RJT108" s="156"/>
      <c r="RJU108" s="156"/>
      <c r="RJV108" s="156"/>
      <c r="RJW108" s="156"/>
      <c r="RJX108" s="156"/>
      <c r="RJY108" s="156"/>
      <c r="RJZ108" s="156"/>
      <c r="RKA108" s="156"/>
      <c r="RKB108" s="156"/>
      <c r="RKC108" s="156"/>
      <c r="RKD108" s="156"/>
      <c r="RKE108" s="156"/>
      <c r="RKF108" s="156"/>
      <c r="RKG108" s="156"/>
      <c r="RKH108" s="156"/>
      <c r="RKI108" s="156"/>
      <c r="RKJ108" s="156"/>
      <c r="RKK108" s="156"/>
      <c r="RKL108" s="156"/>
      <c r="RKM108" s="156"/>
      <c r="RKN108" s="156"/>
      <c r="RKO108" s="156"/>
      <c r="RKP108" s="156"/>
      <c r="RKQ108" s="156"/>
      <c r="RKR108" s="156"/>
      <c r="RKS108" s="156"/>
      <c r="RKT108" s="156"/>
      <c r="RKU108" s="156"/>
      <c r="RKV108" s="156"/>
      <c r="RKW108" s="156"/>
      <c r="RKX108" s="156"/>
      <c r="RKY108" s="156"/>
      <c r="RKZ108" s="156"/>
      <c r="RLA108" s="156"/>
      <c r="RLB108" s="156"/>
      <c r="RLC108" s="156"/>
      <c r="RLD108" s="156"/>
      <c r="RLE108" s="156"/>
      <c r="RLF108" s="156"/>
      <c r="RLG108" s="156"/>
      <c r="RLH108" s="156"/>
      <c r="RLI108" s="156"/>
      <c r="RLJ108" s="156"/>
      <c r="RLK108" s="156"/>
      <c r="RLL108" s="156"/>
      <c r="RLM108" s="156"/>
      <c r="RLN108" s="156"/>
      <c r="RLO108" s="156"/>
      <c r="RLP108" s="156"/>
      <c r="RLQ108" s="156"/>
      <c r="RLR108" s="156"/>
      <c r="RLS108" s="156"/>
      <c r="RLT108" s="156"/>
      <c r="RLU108" s="156"/>
      <c r="RLV108" s="156"/>
      <c r="RLW108" s="156"/>
      <c r="RLX108" s="156"/>
      <c r="RLY108" s="156"/>
      <c r="RLZ108" s="156"/>
      <c r="RMA108" s="156"/>
      <c r="RMB108" s="156"/>
      <c r="RMC108" s="156"/>
      <c r="RMD108" s="156"/>
      <c r="RME108" s="156"/>
      <c r="RMF108" s="156"/>
      <c r="RMG108" s="156"/>
      <c r="RMH108" s="156"/>
      <c r="RMI108" s="156"/>
      <c r="RMJ108" s="156"/>
      <c r="RMK108" s="156"/>
      <c r="RML108" s="156"/>
      <c r="RMM108" s="156"/>
      <c r="RMN108" s="156"/>
      <c r="RMO108" s="156"/>
      <c r="RMP108" s="156"/>
      <c r="RMQ108" s="156"/>
      <c r="RMR108" s="156"/>
      <c r="RMS108" s="156"/>
      <c r="RMT108" s="156"/>
      <c r="RMU108" s="156"/>
      <c r="RMV108" s="156"/>
      <c r="RMW108" s="156"/>
      <c r="RMX108" s="156"/>
      <c r="RMY108" s="156"/>
      <c r="RMZ108" s="156"/>
      <c r="RNA108" s="156"/>
      <c r="RNB108" s="156"/>
      <c r="RNC108" s="156"/>
      <c r="RND108" s="156"/>
      <c r="RNE108" s="156"/>
      <c r="RNF108" s="156"/>
      <c r="RNG108" s="156"/>
      <c r="RNH108" s="156"/>
      <c r="RNI108" s="156"/>
      <c r="RNJ108" s="156"/>
      <c r="RNK108" s="156"/>
      <c r="RNL108" s="156"/>
      <c r="RNM108" s="156"/>
      <c r="RNN108" s="156"/>
      <c r="RNO108" s="156"/>
      <c r="RNP108" s="156"/>
      <c r="RNQ108" s="156"/>
      <c r="RNR108" s="156"/>
      <c r="RNS108" s="156"/>
      <c r="RNT108" s="156"/>
      <c r="RNU108" s="156"/>
      <c r="RNV108" s="156"/>
      <c r="RNW108" s="156"/>
      <c r="RNX108" s="156"/>
      <c r="RNY108" s="156"/>
      <c r="RNZ108" s="156"/>
      <c r="ROA108" s="156"/>
      <c r="ROB108" s="156"/>
      <c r="ROC108" s="156"/>
      <c r="ROD108" s="156"/>
      <c r="ROE108" s="156"/>
      <c r="ROF108" s="156"/>
      <c r="ROG108" s="156"/>
      <c r="ROH108" s="156"/>
      <c r="ROI108" s="156"/>
      <c r="ROJ108" s="156"/>
      <c r="ROK108" s="156"/>
      <c r="ROL108" s="156"/>
      <c r="ROM108" s="156"/>
      <c r="RON108" s="156"/>
      <c r="ROO108" s="156"/>
      <c r="ROP108" s="156"/>
      <c r="ROQ108" s="156"/>
      <c r="ROR108" s="156"/>
      <c r="ROS108" s="156"/>
      <c r="ROT108" s="156"/>
      <c r="ROU108" s="156"/>
      <c r="ROV108" s="156"/>
      <c r="ROW108" s="156"/>
      <c r="ROX108" s="156"/>
      <c r="ROY108" s="156"/>
      <c r="ROZ108" s="156"/>
      <c r="RPA108" s="156"/>
      <c r="RPB108" s="156"/>
      <c r="RPC108" s="156"/>
      <c r="RPD108" s="156"/>
      <c r="RPE108" s="156"/>
      <c r="RPF108" s="156"/>
      <c r="RPG108" s="156"/>
      <c r="RPH108" s="156"/>
      <c r="RPI108" s="156"/>
      <c r="RPJ108" s="156"/>
      <c r="RPK108" s="156"/>
      <c r="RPL108" s="156"/>
      <c r="RPM108" s="156"/>
      <c r="RPN108" s="156"/>
      <c r="RPO108" s="156"/>
      <c r="RPP108" s="156"/>
      <c r="RPQ108" s="156"/>
      <c r="RPR108" s="156"/>
      <c r="RPS108" s="156"/>
      <c r="RPT108" s="156"/>
      <c r="RPU108" s="156"/>
      <c r="RPV108" s="156"/>
      <c r="RPW108" s="156"/>
      <c r="RPX108" s="156"/>
      <c r="RPY108" s="156"/>
      <c r="RPZ108" s="156"/>
      <c r="RQA108" s="156"/>
      <c r="RQB108" s="156"/>
      <c r="RQC108" s="156"/>
      <c r="RQD108" s="156"/>
      <c r="RQE108" s="156"/>
      <c r="RQF108" s="156"/>
      <c r="RQG108" s="156"/>
      <c r="RQH108" s="156"/>
      <c r="RQI108" s="156"/>
      <c r="RQJ108" s="156"/>
      <c r="RQK108" s="156"/>
      <c r="RQL108" s="156"/>
      <c r="RQM108" s="156"/>
      <c r="RQN108" s="156"/>
      <c r="RQO108" s="156"/>
      <c r="RQP108" s="156"/>
      <c r="RQQ108" s="156"/>
      <c r="RQR108" s="156"/>
      <c r="RQS108" s="156"/>
      <c r="RQT108" s="156"/>
      <c r="RQU108" s="156"/>
      <c r="RQV108" s="156"/>
      <c r="RQW108" s="156"/>
      <c r="RQX108" s="156"/>
      <c r="RQY108" s="156"/>
      <c r="RQZ108" s="156"/>
      <c r="RRA108" s="156"/>
      <c r="RRB108" s="156"/>
      <c r="RRC108" s="156"/>
      <c r="RRD108" s="156"/>
      <c r="RRE108" s="156"/>
      <c r="RRF108" s="156"/>
      <c r="RRG108" s="156"/>
      <c r="RRH108" s="156"/>
      <c r="RRI108" s="156"/>
      <c r="RRJ108" s="156"/>
      <c r="RRK108" s="156"/>
      <c r="RRL108" s="156"/>
      <c r="RRM108" s="156"/>
      <c r="RRN108" s="156"/>
      <c r="RRO108" s="156"/>
      <c r="RRP108" s="156"/>
      <c r="RRQ108" s="156"/>
      <c r="RRR108" s="156"/>
      <c r="RRS108" s="156"/>
      <c r="RRT108" s="156"/>
      <c r="RRU108" s="156"/>
      <c r="RRV108" s="156"/>
      <c r="RRW108" s="156"/>
      <c r="RRX108" s="156"/>
      <c r="RRY108" s="156"/>
      <c r="RRZ108" s="156"/>
      <c r="RSA108" s="156"/>
      <c r="RSB108" s="156"/>
      <c r="RSC108" s="156"/>
      <c r="RSD108" s="156"/>
      <c r="RSE108" s="156"/>
      <c r="RSF108" s="156"/>
      <c r="RSG108" s="156"/>
      <c r="RSH108" s="156"/>
      <c r="RSI108" s="156"/>
      <c r="RSJ108" s="156"/>
      <c r="RSK108" s="156"/>
      <c r="RSL108" s="156"/>
      <c r="RSM108" s="156"/>
      <c r="RSN108" s="156"/>
      <c r="RSO108" s="156"/>
      <c r="RSP108" s="156"/>
      <c r="RSQ108" s="156"/>
      <c r="RSR108" s="156"/>
      <c r="RSS108" s="156"/>
      <c r="RST108" s="156"/>
      <c r="RSU108" s="156"/>
      <c r="RSV108" s="156"/>
      <c r="RSW108" s="156"/>
      <c r="RSX108" s="156"/>
      <c r="RSY108" s="156"/>
      <c r="RSZ108" s="156"/>
      <c r="RTA108" s="156"/>
      <c r="RTB108" s="156"/>
      <c r="RTC108" s="156"/>
      <c r="RTD108" s="156"/>
      <c r="RTE108" s="156"/>
      <c r="RTF108" s="156"/>
      <c r="RTG108" s="156"/>
      <c r="RTH108" s="156"/>
      <c r="RTI108" s="156"/>
      <c r="RTJ108" s="156"/>
      <c r="RTK108" s="156"/>
      <c r="RTL108" s="156"/>
      <c r="RTM108" s="156"/>
      <c r="RTN108" s="156"/>
      <c r="RTO108" s="156"/>
      <c r="RTP108" s="156"/>
      <c r="RTQ108" s="156"/>
      <c r="RTR108" s="156"/>
      <c r="RTS108" s="156"/>
      <c r="RTT108" s="156"/>
      <c r="RTU108" s="156"/>
      <c r="RTV108" s="156"/>
      <c r="RTW108" s="156"/>
      <c r="RTX108" s="156"/>
      <c r="RTY108" s="156"/>
      <c r="RTZ108" s="156"/>
      <c r="RUA108" s="156"/>
      <c r="RUB108" s="156"/>
      <c r="RUC108" s="156"/>
      <c r="RUD108" s="156"/>
      <c r="RUE108" s="156"/>
      <c r="RUF108" s="156"/>
      <c r="RUG108" s="156"/>
      <c r="RUH108" s="156"/>
      <c r="RUI108" s="156"/>
      <c r="RUJ108" s="156"/>
      <c r="RUK108" s="156"/>
      <c r="RUL108" s="156"/>
      <c r="RUM108" s="156"/>
      <c r="RUN108" s="156"/>
      <c r="RUO108" s="156"/>
      <c r="RUP108" s="156"/>
      <c r="RUQ108" s="156"/>
      <c r="RUR108" s="156"/>
      <c r="RUS108" s="156"/>
      <c r="RUT108" s="156"/>
      <c r="RUU108" s="156"/>
      <c r="RUV108" s="156"/>
      <c r="RUW108" s="156"/>
      <c r="RUX108" s="156"/>
      <c r="RUY108" s="156"/>
      <c r="RUZ108" s="156"/>
      <c r="RVA108" s="156"/>
      <c r="RVB108" s="156"/>
      <c r="RVC108" s="156"/>
      <c r="RVD108" s="156"/>
      <c r="RVE108" s="156"/>
      <c r="RVF108" s="156"/>
      <c r="RVG108" s="156"/>
      <c r="RVH108" s="156"/>
      <c r="RVI108" s="156"/>
      <c r="RVJ108" s="156"/>
      <c r="RVK108" s="156"/>
      <c r="RVL108" s="156"/>
      <c r="RVM108" s="156"/>
      <c r="RVN108" s="156"/>
      <c r="RVO108" s="156"/>
      <c r="RVP108" s="156"/>
      <c r="RVQ108" s="156"/>
      <c r="RVR108" s="156"/>
      <c r="RVS108" s="156"/>
      <c r="RVT108" s="156"/>
      <c r="RVU108" s="156"/>
      <c r="RVV108" s="156"/>
      <c r="RVW108" s="156"/>
      <c r="RVX108" s="156"/>
      <c r="RVY108" s="156"/>
      <c r="RVZ108" s="156"/>
      <c r="RWA108" s="156"/>
      <c r="RWB108" s="156"/>
      <c r="RWC108" s="156"/>
      <c r="RWD108" s="156"/>
      <c r="RWE108" s="156"/>
      <c r="RWF108" s="156"/>
      <c r="RWG108" s="156"/>
      <c r="RWH108" s="156"/>
      <c r="RWI108" s="156"/>
      <c r="RWJ108" s="156"/>
      <c r="RWK108" s="156"/>
      <c r="RWL108" s="156"/>
      <c r="RWM108" s="156"/>
      <c r="RWN108" s="156"/>
      <c r="RWO108" s="156"/>
      <c r="RWP108" s="156"/>
      <c r="RWQ108" s="156"/>
      <c r="RWR108" s="156"/>
      <c r="RWS108" s="156"/>
      <c r="RWT108" s="156"/>
      <c r="RWU108" s="156"/>
      <c r="RWV108" s="156"/>
      <c r="RWW108" s="156"/>
      <c r="RWX108" s="156"/>
      <c r="RWY108" s="156"/>
      <c r="RWZ108" s="156"/>
      <c r="RXA108" s="156"/>
      <c r="RXB108" s="156"/>
      <c r="RXC108" s="156"/>
      <c r="RXD108" s="156"/>
      <c r="RXE108" s="156"/>
      <c r="RXF108" s="156"/>
      <c r="RXG108" s="156"/>
      <c r="RXH108" s="156"/>
      <c r="RXI108" s="156"/>
      <c r="RXJ108" s="156"/>
      <c r="RXK108" s="156"/>
      <c r="RXL108" s="156"/>
      <c r="RXM108" s="156"/>
      <c r="RXN108" s="156"/>
      <c r="RXO108" s="156"/>
      <c r="RXP108" s="156"/>
      <c r="RXQ108" s="156"/>
      <c r="RXR108" s="156"/>
      <c r="RXS108" s="156"/>
      <c r="RXT108" s="156"/>
      <c r="RXU108" s="156"/>
      <c r="RXV108" s="156"/>
      <c r="RXW108" s="156"/>
      <c r="RXX108" s="156"/>
      <c r="RXY108" s="156"/>
      <c r="RXZ108" s="156"/>
      <c r="RYA108" s="156"/>
      <c r="RYB108" s="156"/>
      <c r="RYC108" s="156"/>
      <c r="RYD108" s="156"/>
      <c r="RYE108" s="156"/>
      <c r="RYF108" s="156"/>
      <c r="RYG108" s="156"/>
      <c r="RYH108" s="156"/>
      <c r="RYI108" s="156"/>
      <c r="RYJ108" s="156"/>
      <c r="RYK108" s="156"/>
      <c r="RYL108" s="156"/>
      <c r="RYM108" s="156"/>
      <c r="RYN108" s="156"/>
      <c r="RYO108" s="156"/>
      <c r="RYP108" s="156"/>
      <c r="RYQ108" s="156"/>
      <c r="RYR108" s="156"/>
      <c r="RYS108" s="156"/>
      <c r="RYT108" s="156"/>
      <c r="RYU108" s="156"/>
      <c r="RYV108" s="156"/>
      <c r="RYW108" s="156"/>
      <c r="RYX108" s="156"/>
      <c r="RYY108" s="156"/>
      <c r="RYZ108" s="156"/>
      <c r="RZA108" s="156"/>
      <c r="RZB108" s="156"/>
      <c r="RZC108" s="156"/>
      <c r="RZD108" s="156"/>
      <c r="RZE108" s="156"/>
      <c r="RZF108" s="156"/>
      <c r="RZG108" s="156"/>
      <c r="RZH108" s="156"/>
      <c r="RZI108" s="156"/>
      <c r="RZJ108" s="156"/>
      <c r="RZK108" s="156"/>
      <c r="RZL108" s="156"/>
      <c r="RZM108" s="156"/>
      <c r="RZN108" s="156"/>
      <c r="RZO108" s="156"/>
      <c r="RZP108" s="156"/>
      <c r="RZQ108" s="156"/>
      <c r="RZR108" s="156"/>
      <c r="RZS108" s="156"/>
      <c r="RZT108" s="156"/>
      <c r="RZU108" s="156"/>
      <c r="RZV108" s="156"/>
      <c r="RZW108" s="156"/>
      <c r="RZX108" s="156"/>
      <c r="RZY108" s="156"/>
      <c r="RZZ108" s="156"/>
      <c r="SAA108" s="156"/>
      <c r="SAB108" s="156"/>
      <c r="SAC108" s="156"/>
      <c r="SAD108" s="156"/>
      <c r="SAE108" s="156"/>
      <c r="SAF108" s="156"/>
      <c r="SAG108" s="156"/>
      <c r="SAH108" s="156"/>
      <c r="SAI108" s="156"/>
      <c r="SAJ108" s="156"/>
      <c r="SAK108" s="156"/>
      <c r="SAL108" s="156"/>
      <c r="SAM108" s="156"/>
      <c r="SAN108" s="156"/>
      <c r="SAO108" s="156"/>
      <c r="SAP108" s="156"/>
      <c r="SAQ108" s="156"/>
      <c r="SAR108" s="156"/>
      <c r="SAS108" s="156"/>
      <c r="SAT108" s="156"/>
      <c r="SAU108" s="156"/>
      <c r="SAV108" s="156"/>
      <c r="SAW108" s="156"/>
      <c r="SAX108" s="156"/>
      <c r="SAY108" s="156"/>
      <c r="SAZ108" s="156"/>
      <c r="SBA108" s="156"/>
      <c r="SBB108" s="156"/>
      <c r="SBC108" s="156"/>
      <c r="SBD108" s="156"/>
      <c r="SBE108" s="156"/>
      <c r="SBF108" s="156"/>
      <c r="SBG108" s="156"/>
      <c r="SBH108" s="156"/>
      <c r="SBI108" s="156"/>
      <c r="SBJ108" s="156"/>
      <c r="SBK108" s="156"/>
      <c r="SBL108" s="156"/>
      <c r="SBM108" s="156"/>
      <c r="SBN108" s="156"/>
      <c r="SBO108" s="156"/>
      <c r="SBP108" s="156"/>
      <c r="SBQ108" s="156"/>
      <c r="SBR108" s="156"/>
      <c r="SBS108" s="156"/>
      <c r="SBT108" s="156"/>
      <c r="SBU108" s="156"/>
      <c r="SBV108" s="156"/>
      <c r="SBW108" s="156"/>
      <c r="SBX108" s="156"/>
      <c r="SBY108" s="156"/>
      <c r="SBZ108" s="156"/>
      <c r="SCA108" s="156"/>
      <c r="SCB108" s="156"/>
      <c r="SCC108" s="156"/>
      <c r="SCD108" s="156"/>
      <c r="SCE108" s="156"/>
      <c r="SCF108" s="156"/>
      <c r="SCG108" s="156"/>
      <c r="SCH108" s="156"/>
      <c r="SCI108" s="156"/>
      <c r="SCJ108" s="156"/>
      <c r="SCK108" s="156"/>
      <c r="SCL108" s="156"/>
      <c r="SCM108" s="156"/>
      <c r="SCN108" s="156"/>
      <c r="SCO108" s="156"/>
      <c r="SCP108" s="156"/>
      <c r="SCQ108" s="156"/>
      <c r="SCR108" s="156"/>
      <c r="SCS108" s="156"/>
      <c r="SCT108" s="156"/>
      <c r="SCU108" s="156"/>
      <c r="SCV108" s="156"/>
      <c r="SCW108" s="156"/>
      <c r="SCX108" s="156"/>
      <c r="SCY108" s="156"/>
      <c r="SCZ108" s="156"/>
      <c r="SDA108" s="156"/>
      <c r="SDB108" s="156"/>
      <c r="SDC108" s="156"/>
      <c r="SDD108" s="156"/>
      <c r="SDE108" s="156"/>
      <c r="SDF108" s="156"/>
      <c r="SDG108" s="156"/>
      <c r="SDH108" s="156"/>
      <c r="SDI108" s="156"/>
      <c r="SDJ108" s="156"/>
      <c r="SDK108" s="156"/>
      <c r="SDL108" s="156"/>
      <c r="SDM108" s="156"/>
      <c r="SDN108" s="156"/>
      <c r="SDO108" s="156"/>
      <c r="SDP108" s="156"/>
      <c r="SDQ108" s="156"/>
      <c r="SDR108" s="156"/>
      <c r="SDS108" s="156"/>
      <c r="SDT108" s="156"/>
      <c r="SDU108" s="156"/>
      <c r="SDV108" s="156"/>
      <c r="SDW108" s="156"/>
      <c r="SDX108" s="156"/>
      <c r="SDY108" s="156"/>
      <c r="SDZ108" s="156"/>
      <c r="SEA108" s="156"/>
      <c r="SEB108" s="156"/>
      <c r="SEC108" s="156"/>
      <c r="SED108" s="156"/>
      <c r="SEE108" s="156"/>
      <c r="SEF108" s="156"/>
      <c r="SEG108" s="156"/>
      <c r="SEH108" s="156"/>
      <c r="SEI108" s="156"/>
      <c r="SEJ108" s="156"/>
      <c r="SEK108" s="156"/>
      <c r="SEL108" s="156"/>
      <c r="SEM108" s="156"/>
      <c r="SEN108" s="156"/>
      <c r="SEO108" s="156"/>
      <c r="SEP108" s="156"/>
      <c r="SEQ108" s="156"/>
      <c r="SER108" s="156"/>
      <c r="SES108" s="156"/>
      <c r="SET108" s="156"/>
      <c r="SEU108" s="156"/>
      <c r="SEV108" s="156"/>
      <c r="SEW108" s="156"/>
      <c r="SEX108" s="156"/>
      <c r="SEY108" s="156"/>
      <c r="SEZ108" s="156"/>
      <c r="SFA108" s="156"/>
      <c r="SFB108" s="156"/>
      <c r="SFC108" s="156"/>
      <c r="SFD108" s="156"/>
      <c r="SFE108" s="156"/>
      <c r="SFF108" s="156"/>
      <c r="SFG108" s="156"/>
      <c r="SFH108" s="156"/>
      <c r="SFI108" s="156"/>
      <c r="SFJ108" s="156"/>
      <c r="SFK108" s="156"/>
      <c r="SFL108" s="156"/>
      <c r="SFM108" s="156"/>
      <c r="SFN108" s="156"/>
      <c r="SFO108" s="156"/>
      <c r="SFP108" s="156"/>
      <c r="SFQ108" s="156"/>
      <c r="SFR108" s="156"/>
      <c r="SFS108" s="156"/>
      <c r="SFT108" s="156"/>
      <c r="SFU108" s="156"/>
      <c r="SFV108" s="156"/>
      <c r="SFW108" s="156"/>
      <c r="SFX108" s="156"/>
      <c r="SFY108" s="156"/>
      <c r="SFZ108" s="156"/>
      <c r="SGA108" s="156"/>
      <c r="SGB108" s="156"/>
      <c r="SGC108" s="156"/>
      <c r="SGD108" s="156"/>
      <c r="SGE108" s="156"/>
      <c r="SGF108" s="156"/>
      <c r="SGG108" s="156"/>
      <c r="SGH108" s="156"/>
      <c r="SGI108" s="156"/>
      <c r="SGJ108" s="156"/>
      <c r="SGK108" s="156"/>
      <c r="SGL108" s="156"/>
      <c r="SGM108" s="156"/>
      <c r="SGN108" s="156"/>
      <c r="SGO108" s="156"/>
      <c r="SGP108" s="156"/>
      <c r="SGQ108" s="156"/>
      <c r="SGR108" s="156"/>
      <c r="SGS108" s="156"/>
      <c r="SGT108" s="156"/>
      <c r="SGU108" s="156"/>
      <c r="SGV108" s="156"/>
      <c r="SGW108" s="156"/>
      <c r="SGX108" s="156"/>
      <c r="SGY108" s="156"/>
      <c r="SGZ108" s="156"/>
      <c r="SHA108" s="156"/>
      <c r="SHB108" s="156"/>
      <c r="SHC108" s="156"/>
      <c r="SHD108" s="156"/>
      <c r="SHE108" s="156"/>
      <c r="SHF108" s="156"/>
      <c r="SHG108" s="156"/>
      <c r="SHH108" s="156"/>
      <c r="SHI108" s="156"/>
      <c r="SHJ108" s="156"/>
      <c r="SHK108" s="156"/>
      <c r="SHL108" s="156"/>
      <c r="SHM108" s="156"/>
      <c r="SHN108" s="156"/>
      <c r="SHO108" s="156"/>
      <c r="SHP108" s="156"/>
      <c r="SHQ108" s="156"/>
      <c r="SHR108" s="156"/>
      <c r="SHS108" s="156"/>
      <c r="SHT108" s="156"/>
      <c r="SHU108" s="156"/>
      <c r="SHV108" s="156"/>
      <c r="SHW108" s="156"/>
      <c r="SHX108" s="156"/>
      <c r="SHY108" s="156"/>
      <c r="SHZ108" s="156"/>
      <c r="SIA108" s="156"/>
      <c r="SIB108" s="156"/>
      <c r="SIC108" s="156"/>
      <c r="SID108" s="156"/>
      <c r="SIE108" s="156"/>
      <c r="SIF108" s="156"/>
      <c r="SIG108" s="156"/>
      <c r="SIH108" s="156"/>
      <c r="SII108" s="156"/>
      <c r="SIJ108" s="156"/>
      <c r="SIK108" s="156"/>
      <c r="SIL108" s="156"/>
      <c r="SIM108" s="156"/>
      <c r="SIN108" s="156"/>
      <c r="SIO108" s="156"/>
      <c r="SIP108" s="156"/>
      <c r="SIQ108" s="156"/>
      <c r="SIR108" s="156"/>
      <c r="SIS108" s="156"/>
      <c r="SIT108" s="156"/>
      <c r="SIU108" s="156"/>
      <c r="SIV108" s="156"/>
      <c r="SIW108" s="156"/>
      <c r="SIX108" s="156"/>
      <c r="SIY108" s="156"/>
      <c r="SIZ108" s="156"/>
      <c r="SJA108" s="156"/>
      <c r="SJB108" s="156"/>
      <c r="SJC108" s="156"/>
      <c r="SJD108" s="156"/>
      <c r="SJE108" s="156"/>
      <c r="SJF108" s="156"/>
      <c r="SJG108" s="156"/>
      <c r="SJH108" s="156"/>
      <c r="SJI108" s="156"/>
      <c r="SJJ108" s="156"/>
      <c r="SJK108" s="156"/>
      <c r="SJL108" s="156"/>
      <c r="SJM108" s="156"/>
      <c r="SJN108" s="156"/>
      <c r="SJO108" s="156"/>
      <c r="SJP108" s="156"/>
      <c r="SJQ108" s="156"/>
      <c r="SJR108" s="156"/>
      <c r="SJS108" s="156"/>
      <c r="SJT108" s="156"/>
      <c r="SJU108" s="156"/>
      <c r="SJV108" s="156"/>
      <c r="SJW108" s="156"/>
      <c r="SJX108" s="156"/>
      <c r="SJY108" s="156"/>
      <c r="SJZ108" s="156"/>
      <c r="SKA108" s="156"/>
      <c r="SKB108" s="156"/>
      <c r="SKC108" s="156"/>
      <c r="SKD108" s="156"/>
      <c r="SKE108" s="156"/>
      <c r="SKF108" s="156"/>
      <c r="SKG108" s="156"/>
      <c r="SKH108" s="156"/>
      <c r="SKI108" s="156"/>
      <c r="SKJ108" s="156"/>
      <c r="SKK108" s="156"/>
      <c r="SKL108" s="156"/>
      <c r="SKM108" s="156"/>
      <c r="SKN108" s="156"/>
      <c r="SKO108" s="156"/>
      <c r="SKP108" s="156"/>
      <c r="SKQ108" s="156"/>
      <c r="SKR108" s="156"/>
      <c r="SKS108" s="156"/>
      <c r="SKT108" s="156"/>
      <c r="SKU108" s="156"/>
      <c r="SKV108" s="156"/>
      <c r="SKW108" s="156"/>
      <c r="SKX108" s="156"/>
      <c r="SKY108" s="156"/>
      <c r="SKZ108" s="156"/>
      <c r="SLA108" s="156"/>
      <c r="SLB108" s="156"/>
      <c r="SLC108" s="156"/>
      <c r="SLD108" s="156"/>
      <c r="SLE108" s="156"/>
      <c r="SLF108" s="156"/>
      <c r="SLG108" s="156"/>
      <c r="SLH108" s="156"/>
      <c r="SLI108" s="156"/>
      <c r="SLJ108" s="156"/>
      <c r="SLK108" s="156"/>
      <c r="SLL108" s="156"/>
      <c r="SLM108" s="156"/>
      <c r="SLN108" s="156"/>
      <c r="SLO108" s="156"/>
      <c r="SLP108" s="156"/>
      <c r="SLQ108" s="156"/>
      <c r="SLR108" s="156"/>
      <c r="SLS108" s="156"/>
      <c r="SLT108" s="156"/>
      <c r="SLU108" s="156"/>
      <c r="SLV108" s="156"/>
      <c r="SLW108" s="156"/>
      <c r="SLX108" s="156"/>
      <c r="SLY108" s="156"/>
      <c r="SLZ108" s="156"/>
      <c r="SMA108" s="156"/>
      <c r="SMB108" s="156"/>
      <c r="SMC108" s="156"/>
      <c r="SMD108" s="156"/>
      <c r="SME108" s="156"/>
      <c r="SMF108" s="156"/>
      <c r="SMG108" s="156"/>
      <c r="SMH108" s="156"/>
      <c r="SMI108" s="156"/>
      <c r="SMJ108" s="156"/>
      <c r="SMK108" s="156"/>
      <c r="SML108" s="156"/>
      <c r="SMM108" s="156"/>
      <c r="SMN108" s="156"/>
      <c r="SMO108" s="156"/>
      <c r="SMP108" s="156"/>
      <c r="SMQ108" s="156"/>
      <c r="SMR108" s="156"/>
      <c r="SMS108" s="156"/>
      <c r="SMT108" s="156"/>
      <c r="SMU108" s="156"/>
      <c r="SMV108" s="156"/>
      <c r="SMW108" s="156"/>
      <c r="SMX108" s="156"/>
      <c r="SMY108" s="156"/>
      <c r="SMZ108" s="156"/>
      <c r="SNA108" s="156"/>
      <c r="SNB108" s="156"/>
      <c r="SNC108" s="156"/>
      <c r="SND108" s="156"/>
      <c r="SNE108" s="156"/>
      <c r="SNF108" s="156"/>
      <c r="SNG108" s="156"/>
      <c r="SNH108" s="156"/>
      <c r="SNI108" s="156"/>
      <c r="SNJ108" s="156"/>
      <c r="SNK108" s="156"/>
      <c r="SNL108" s="156"/>
      <c r="SNM108" s="156"/>
      <c r="SNN108" s="156"/>
      <c r="SNO108" s="156"/>
      <c r="SNP108" s="156"/>
      <c r="SNQ108" s="156"/>
      <c r="SNR108" s="156"/>
      <c r="SNS108" s="156"/>
      <c r="SNT108" s="156"/>
      <c r="SNU108" s="156"/>
      <c r="SNV108" s="156"/>
      <c r="SNW108" s="156"/>
      <c r="SNX108" s="156"/>
      <c r="SNY108" s="156"/>
      <c r="SNZ108" s="156"/>
      <c r="SOA108" s="156"/>
      <c r="SOB108" s="156"/>
      <c r="SOC108" s="156"/>
      <c r="SOD108" s="156"/>
      <c r="SOE108" s="156"/>
      <c r="SOF108" s="156"/>
      <c r="SOG108" s="156"/>
      <c r="SOH108" s="156"/>
      <c r="SOI108" s="156"/>
      <c r="SOJ108" s="156"/>
      <c r="SOK108" s="156"/>
      <c r="SOL108" s="156"/>
      <c r="SOM108" s="156"/>
      <c r="SON108" s="156"/>
      <c r="SOO108" s="156"/>
      <c r="SOP108" s="156"/>
      <c r="SOQ108" s="156"/>
      <c r="SOR108" s="156"/>
      <c r="SOS108" s="156"/>
      <c r="SOT108" s="156"/>
      <c r="SOU108" s="156"/>
      <c r="SOV108" s="156"/>
      <c r="SOW108" s="156"/>
      <c r="SOX108" s="156"/>
      <c r="SOY108" s="156"/>
      <c r="SOZ108" s="156"/>
      <c r="SPA108" s="156"/>
      <c r="SPB108" s="156"/>
      <c r="SPC108" s="156"/>
      <c r="SPD108" s="156"/>
      <c r="SPE108" s="156"/>
      <c r="SPF108" s="156"/>
      <c r="SPG108" s="156"/>
      <c r="SPH108" s="156"/>
      <c r="SPI108" s="156"/>
      <c r="SPJ108" s="156"/>
      <c r="SPK108" s="156"/>
      <c r="SPL108" s="156"/>
      <c r="SPM108" s="156"/>
      <c r="SPN108" s="156"/>
      <c r="SPO108" s="156"/>
      <c r="SPP108" s="156"/>
      <c r="SPQ108" s="156"/>
      <c r="SPR108" s="156"/>
      <c r="SPS108" s="156"/>
      <c r="SPT108" s="156"/>
      <c r="SPU108" s="156"/>
      <c r="SPV108" s="156"/>
      <c r="SPW108" s="156"/>
      <c r="SPX108" s="156"/>
      <c r="SPY108" s="156"/>
      <c r="SPZ108" s="156"/>
      <c r="SQA108" s="156"/>
      <c r="SQB108" s="156"/>
      <c r="SQC108" s="156"/>
      <c r="SQD108" s="156"/>
      <c r="SQE108" s="156"/>
      <c r="SQF108" s="156"/>
      <c r="SQG108" s="156"/>
      <c r="SQH108" s="156"/>
      <c r="SQI108" s="156"/>
      <c r="SQJ108" s="156"/>
      <c r="SQK108" s="156"/>
      <c r="SQL108" s="156"/>
      <c r="SQM108" s="156"/>
      <c r="SQN108" s="156"/>
      <c r="SQO108" s="156"/>
      <c r="SQP108" s="156"/>
      <c r="SQQ108" s="156"/>
      <c r="SQR108" s="156"/>
      <c r="SQS108" s="156"/>
      <c r="SQT108" s="156"/>
      <c r="SQU108" s="156"/>
      <c r="SQV108" s="156"/>
      <c r="SQW108" s="156"/>
      <c r="SQX108" s="156"/>
      <c r="SQY108" s="156"/>
      <c r="SQZ108" s="156"/>
      <c r="SRA108" s="156"/>
      <c r="SRB108" s="156"/>
      <c r="SRC108" s="156"/>
      <c r="SRD108" s="156"/>
      <c r="SRE108" s="156"/>
      <c r="SRF108" s="156"/>
      <c r="SRG108" s="156"/>
      <c r="SRH108" s="156"/>
      <c r="SRI108" s="156"/>
      <c r="SRJ108" s="156"/>
      <c r="SRK108" s="156"/>
      <c r="SRL108" s="156"/>
      <c r="SRM108" s="156"/>
      <c r="SRN108" s="156"/>
      <c r="SRO108" s="156"/>
      <c r="SRP108" s="156"/>
      <c r="SRQ108" s="156"/>
      <c r="SRR108" s="156"/>
      <c r="SRS108" s="156"/>
      <c r="SRT108" s="156"/>
      <c r="SRU108" s="156"/>
      <c r="SRV108" s="156"/>
      <c r="SRW108" s="156"/>
      <c r="SRX108" s="156"/>
      <c r="SRY108" s="156"/>
      <c r="SRZ108" s="156"/>
      <c r="SSA108" s="156"/>
      <c r="SSB108" s="156"/>
      <c r="SSC108" s="156"/>
      <c r="SSD108" s="156"/>
      <c r="SSE108" s="156"/>
      <c r="SSF108" s="156"/>
      <c r="SSG108" s="156"/>
      <c r="SSH108" s="156"/>
      <c r="SSI108" s="156"/>
      <c r="SSJ108" s="156"/>
      <c r="SSK108" s="156"/>
      <c r="SSL108" s="156"/>
      <c r="SSM108" s="156"/>
      <c r="SSN108" s="156"/>
      <c r="SSO108" s="156"/>
      <c r="SSP108" s="156"/>
      <c r="SSQ108" s="156"/>
      <c r="SSR108" s="156"/>
      <c r="SSS108" s="156"/>
      <c r="SST108" s="156"/>
      <c r="SSU108" s="156"/>
      <c r="SSV108" s="156"/>
      <c r="SSW108" s="156"/>
      <c r="SSX108" s="156"/>
      <c r="SSY108" s="156"/>
      <c r="SSZ108" s="156"/>
      <c r="STA108" s="156"/>
      <c r="STB108" s="156"/>
      <c r="STC108" s="156"/>
      <c r="STD108" s="156"/>
      <c r="STE108" s="156"/>
      <c r="STF108" s="156"/>
      <c r="STG108" s="156"/>
      <c r="STH108" s="156"/>
      <c r="STI108" s="156"/>
      <c r="STJ108" s="156"/>
      <c r="STK108" s="156"/>
      <c r="STL108" s="156"/>
      <c r="STM108" s="156"/>
      <c r="STN108" s="156"/>
      <c r="STO108" s="156"/>
      <c r="STP108" s="156"/>
      <c r="STQ108" s="156"/>
      <c r="STR108" s="156"/>
      <c r="STS108" s="156"/>
      <c r="STT108" s="156"/>
      <c r="STU108" s="156"/>
      <c r="STV108" s="156"/>
      <c r="STW108" s="156"/>
      <c r="STX108" s="156"/>
      <c r="STY108" s="156"/>
      <c r="STZ108" s="156"/>
      <c r="SUA108" s="156"/>
      <c r="SUB108" s="156"/>
      <c r="SUC108" s="156"/>
      <c r="SUD108" s="156"/>
      <c r="SUE108" s="156"/>
      <c r="SUF108" s="156"/>
      <c r="SUG108" s="156"/>
      <c r="SUH108" s="156"/>
      <c r="SUI108" s="156"/>
      <c r="SUJ108" s="156"/>
      <c r="SUK108" s="156"/>
      <c r="SUL108" s="156"/>
      <c r="SUM108" s="156"/>
      <c r="SUN108" s="156"/>
      <c r="SUO108" s="156"/>
      <c r="SUP108" s="156"/>
      <c r="SUQ108" s="156"/>
      <c r="SUR108" s="156"/>
      <c r="SUS108" s="156"/>
      <c r="SUT108" s="156"/>
      <c r="SUU108" s="156"/>
      <c r="SUV108" s="156"/>
      <c r="SUW108" s="156"/>
      <c r="SUX108" s="156"/>
      <c r="SUY108" s="156"/>
      <c r="SUZ108" s="156"/>
      <c r="SVA108" s="156"/>
      <c r="SVB108" s="156"/>
      <c r="SVC108" s="156"/>
      <c r="SVD108" s="156"/>
      <c r="SVE108" s="156"/>
      <c r="SVF108" s="156"/>
      <c r="SVG108" s="156"/>
      <c r="SVH108" s="156"/>
      <c r="SVI108" s="156"/>
      <c r="SVJ108" s="156"/>
      <c r="SVK108" s="156"/>
      <c r="SVL108" s="156"/>
      <c r="SVM108" s="156"/>
      <c r="SVN108" s="156"/>
      <c r="SVO108" s="156"/>
      <c r="SVP108" s="156"/>
      <c r="SVQ108" s="156"/>
      <c r="SVR108" s="156"/>
      <c r="SVS108" s="156"/>
      <c r="SVT108" s="156"/>
      <c r="SVU108" s="156"/>
      <c r="SVV108" s="156"/>
      <c r="SVW108" s="156"/>
      <c r="SVX108" s="156"/>
      <c r="SVY108" s="156"/>
      <c r="SVZ108" s="156"/>
      <c r="SWA108" s="156"/>
      <c r="SWB108" s="156"/>
      <c r="SWC108" s="156"/>
      <c r="SWD108" s="156"/>
      <c r="SWE108" s="156"/>
      <c r="SWF108" s="156"/>
      <c r="SWG108" s="156"/>
      <c r="SWH108" s="156"/>
      <c r="SWI108" s="156"/>
      <c r="SWJ108" s="156"/>
      <c r="SWK108" s="156"/>
      <c r="SWL108" s="156"/>
      <c r="SWM108" s="156"/>
      <c r="SWN108" s="156"/>
      <c r="SWO108" s="156"/>
      <c r="SWP108" s="156"/>
      <c r="SWQ108" s="156"/>
      <c r="SWR108" s="156"/>
      <c r="SWS108" s="156"/>
      <c r="SWT108" s="156"/>
      <c r="SWU108" s="156"/>
      <c r="SWV108" s="156"/>
      <c r="SWW108" s="156"/>
      <c r="SWX108" s="156"/>
      <c r="SWY108" s="156"/>
      <c r="SWZ108" s="156"/>
      <c r="SXA108" s="156"/>
      <c r="SXB108" s="156"/>
      <c r="SXC108" s="156"/>
      <c r="SXD108" s="156"/>
      <c r="SXE108" s="156"/>
      <c r="SXF108" s="156"/>
      <c r="SXG108" s="156"/>
      <c r="SXH108" s="156"/>
      <c r="SXI108" s="156"/>
      <c r="SXJ108" s="156"/>
      <c r="SXK108" s="156"/>
      <c r="SXL108" s="156"/>
      <c r="SXM108" s="156"/>
      <c r="SXN108" s="156"/>
      <c r="SXO108" s="156"/>
      <c r="SXP108" s="156"/>
      <c r="SXQ108" s="156"/>
      <c r="SXR108" s="156"/>
      <c r="SXS108" s="156"/>
      <c r="SXT108" s="156"/>
      <c r="SXU108" s="156"/>
      <c r="SXV108" s="156"/>
      <c r="SXW108" s="156"/>
      <c r="SXX108" s="156"/>
      <c r="SXY108" s="156"/>
      <c r="SXZ108" s="156"/>
      <c r="SYA108" s="156"/>
      <c r="SYB108" s="156"/>
      <c r="SYC108" s="156"/>
      <c r="SYD108" s="156"/>
      <c r="SYE108" s="156"/>
      <c r="SYF108" s="156"/>
      <c r="SYG108" s="156"/>
      <c r="SYH108" s="156"/>
      <c r="SYI108" s="156"/>
      <c r="SYJ108" s="156"/>
      <c r="SYK108" s="156"/>
      <c r="SYL108" s="156"/>
      <c r="SYM108" s="156"/>
      <c r="SYN108" s="156"/>
      <c r="SYO108" s="156"/>
      <c r="SYP108" s="156"/>
      <c r="SYQ108" s="156"/>
      <c r="SYR108" s="156"/>
      <c r="SYS108" s="156"/>
      <c r="SYT108" s="156"/>
      <c r="SYU108" s="156"/>
      <c r="SYV108" s="156"/>
      <c r="SYW108" s="156"/>
      <c r="SYX108" s="156"/>
      <c r="SYY108" s="156"/>
      <c r="SYZ108" s="156"/>
      <c r="SZA108" s="156"/>
      <c r="SZB108" s="156"/>
      <c r="SZC108" s="156"/>
      <c r="SZD108" s="156"/>
      <c r="SZE108" s="156"/>
      <c r="SZF108" s="156"/>
      <c r="SZG108" s="156"/>
      <c r="SZH108" s="156"/>
      <c r="SZI108" s="156"/>
      <c r="SZJ108" s="156"/>
      <c r="SZK108" s="156"/>
      <c r="SZL108" s="156"/>
      <c r="SZM108" s="156"/>
      <c r="SZN108" s="156"/>
      <c r="SZO108" s="156"/>
      <c r="SZP108" s="156"/>
      <c r="SZQ108" s="156"/>
      <c r="SZR108" s="156"/>
      <c r="SZS108" s="156"/>
      <c r="SZT108" s="156"/>
      <c r="SZU108" s="156"/>
      <c r="SZV108" s="156"/>
      <c r="SZW108" s="156"/>
      <c r="SZX108" s="156"/>
      <c r="SZY108" s="156"/>
      <c r="SZZ108" s="156"/>
      <c r="TAA108" s="156"/>
      <c r="TAB108" s="156"/>
      <c r="TAC108" s="156"/>
      <c r="TAD108" s="156"/>
      <c r="TAE108" s="156"/>
      <c r="TAF108" s="156"/>
      <c r="TAG108" s="156"/>
      <c r="TAH108" s="156"/>
      <c r="TAI108" s="156"/>
      <c r="TAJ108" s="156"/>
      <c r="TAK108" s="156"/>
      <c r="TAL108" s="156"/>
      <c r="TAM108" s="156"/>
      <c r="TAN108" s="156"/>
      <c r="TAO108" s="156"/>
      <c r="TAP108" s="156"/>
      <c r="TAQ108" s="156"/>
      <c r="TAR108" s="156"/>
      <c r="TAS108" s="156"/>
      <c r="TAT108" s="156"/>
      <c r="TAU108" s="156"/>
      <c r="TAV108" s="156"/>
      <c r="TAW108" s="156"/>
      <c r="TAX108" s="156"/>
      <c r="TAY108" s="156"/>
      <c r="TAZ108" s="156"/>
      <c r="TBA108" s="156"/>
      <c r="TBB108" s="156"/>
      <c r="TBC108" s="156"/>
      <c r="TBD108" s="156"/>
      <c r="TBE108" s="156"/>
      <c r="TBF108" s="156"/>
      <c r="TBG108" s="156"/>
      <c r="TBH108" s="156"/>
      <c r="TBI108" s="156"/>
      <c r="TBJ108" s="156"/>
      <c r="TBK108" s="156"/>
      <c r="TBL108" s="156"/>
      <c r="TBM108" s="156"/>
      <c r="TBN108" s="156"/>
      <c r="TBO108" s="156"/>
      <c r="TBP108" s="156"/>
      <c r="TBQ108" s="156"/>
      <c r="TBR108" s="156"/>
      <c r="TBS108" s="156"/>
      <c r="TBT108" s="156"/>
      <c r="TBU108" s="156"/>
      <c r="TBV108" s="156"/>
      <c r="TBW108" s="156"/>
      <c r="TBX108" s="156"/>
      <c r="TBY108" s="156"/>
      <c r="TBZ108" s="156"/>
      <c r="TCA108" s="156"/>
      <c r="TCB108" s="156"/>
      <c r="TCC108" s="156"/>
      <c r="TCD108" s="156"/>
      <c r="TCE108" s="156"/>
      <c r="TCF108" s="156"/>
      <c r="TCG108" s="156"/>
      <c r="TCH108" s="156"/>
      <c r="TCI108" s="156"/>
      <c r="TCJ108" s="156"/>
      <c r="TCK108" s="156"/>
      <c r="TCL108" s="156"/>
      <c r="TCM108" s="156"/>
      <c r="TCN108" s="156"/>
      <c r="TCO108" s="156"/>
      <c r="TCP108" s="156"/>
      <c r="TCQ108" s="156"/>
      <c r="TCR108" s="156"/>
      <c r="TCS108" s="156"/>
      <c r="TCT108" s="156"/>
      <c r="TCU108" s="156"/>
      <c r="TCV108" s="156"/>
      <c r="TCW108" s="156"/>
      <c r="TCX108" s="156"/>
      <c r="TCY108" s="156"/>
      <c r="TCZ108" s="156"/>
      <c r="TDA108" s="156"/>
      <c r="TDB108" s="156"/>
      <c r="TDC108" s="156"/>
      <c r="TDD108" s="156"/>
      <c r="TDE108" s="156"/>
      <c r="TDF108" s="156"/>
      <c r="TDG108" s="156"/>
      <c r="TDH108" s="156"/>
      <c r="TDI108" s="156"/>
      <c r="TDJ108" s="156"/>
      <c r="TDK108" s="156"/>
      <c r="TDL108" s="156"/>
      <c r="TDM108" s="156"/>
      <c r="TDN108" s="156"/>
      <c r="TDO108" s="156"/>
      <c r="TDP108" s="156"/>
      <c r="TDQ108" s="156"/>
      <c r="TDR108" s="156"/>
      <c r="TDS108" s="156"/>
      <c r="TDT108" s="156"/>
      <c r="TDU108" s="156"/>
      <c r="TDV108" s="156"/>
      <c r="TDW108" s="156"/>
      <c r="TDX108" s="156"/>
      <c r="TDY108" s="156"/>
      <c r="TDZ108" s="156"/>
      <c r="TEA108" s="156"/>
      <c r="TEB108" s="156"/>
      <c r="TEC108" s="156"/>
      <c r="TED108" s="156"/>
      <c r="TEE108" s="156"/>
      <c r="TEF108" s="156"/>
      <c r="TEG108" s="156"/>
      <c r="TEH108" s="156"/>
      <c r="TEI108" s="156"/>
      <c r="TEJ108" s="156"/>
      <c r="TEK108" s="156"/>
      <c r="TEL108" s="156"/>
      <c r="TEM108" s="156"/>
      <c r="TEN108" s="156"/>
      <c r="TEO108" s="156"/>
      <c r="TEP108" s="156"/>
      <c r="TEQ108" s="156"/>
      <c r="TER108" s="156"/>
      <c r="TES108" s="156"/>
      <c r="TET108" s="156"/>
      <c r="TEU108" s="156"/>
      <c r="TEV108" s="156"/>
      <c r="TEW108" s="156"/>
      <c r="TEX108" s="156"/>
      <c r="TEY108" s="156"/>
      <c r="TEZ108" s="156"/>
      <c r="TFA108" s="156"/>
      <c r="TFB108" s="156"/>
      <c r="TFC108" s="156"/>
      <c r="TFD108" s="156"/>
      <c r="TFE108" s="156"/>
      <c r="TFF108" s="156"/>
      <c r="TFG108" s="156"/>
      <c r="TFH108" s="156"/>
      <c r="TFI108" s="156"/>
      <c r="TFJ108" s="156"/>
      <c r="TFK108" s="156"/>
      <c r="TFL108" s="156"/>
      <c r="TFM108" s="156"/>
      <c r="TFN108" s="156"/>
      <c r="TFO108" s="156"/>
      <c r="TFP108" s="156"/>
      <c r="TFQ108" s="156"/>
      <c r="TFR108" s="156"/>
      <c r="TFS108" s="156"/>
      <c r="TFT108" s="156"/>
      <c r="TFU108" s="156"/>
      <c r="TFV108" s="156"/>
      <c r="TFW108" s="156"/>
      <c r="TFX108" s="156"/>
      <c r="TFY108" s="156"/>
      <c r="TFZ108" s="156"/>
      <c r="TGA108" s="156"/>
      <c r="TGB108" s="156"/>
      <c r="TGC108" s="156"/>
      <c r="TGD108" s="156"/>
      <c r="TGE108" s="156"/>
      <c r="TGF108" s="156"/>
      <c r="TGG108" s="156"/>
      <c r="TGH108" s="156"/>
      <c r="TGI108" s="156"/>
      <c r="TGJ108" s="156"/>
      <c r="TGK108" s="156"/>
      <c r="TGL108" s="156"/>
      <c r="TGM108" s="156"/>
      <c r="TGN108" s="156"/>
      <c r="TGO108" s="156"/>
      <c r="TGP108" s="156"/>
      <c r="TGQ108" s="156"/>
      <c r="TGR108" s="156"/>
      <c r="TGS108" s="156"/>
      <c r="TGT108" s="156"/>
      <c r="TGU108" s="156"/>
      <c r="TGV108" s="156"/>
      <c r="TGW108" s="156"/>
      <c r="TGX108" s="156"/>
      <c r="TGY108" s="156"/>
      <c r="TGZ108" s="156"/>
      <c r="THA108" s="156"/>
      <c r="THB108" s="156"/>
      <c r="THC108" s="156"/>
      <c r="THD108" s="156"/>
      <c r="THE108" s="156"/>
      <c r="THF108" s="156"/>
      <c r="THG108" s="156"/>
      <c r="THH108" s="156"/>
      <c r="THI108" s="156"/>
      <c r="THJ108" s="156"/>
      <c r="THK108" s="156"/>
      <c r="THL108" s="156"/>
      <c r="THM108" s="156"/>
      <c r="THN108" s="156"/>
      <c r="THO108" s="156"/>
      <c r="THP108" s="156"/>
      <c r="THQ108" s="156"/>
      <c r="THR108" s="156"/>
      <c r="THS108" s="156"/>
      <c r="THT108" s="156"/>
      <c r="THU108" s="156"/>
      <c r="THV108" s="156"/>
      <c r="THW108" s="156"/>
      <c r="THX108" s="156"/>
      <c r="THY108" s="156"/>
      <c r="THZ108" s="156"/>
      <c r="TIA108" s="156"/>
      <c r="TIB108" s="156"/>
      <c r="TIC108" s="156"/>
      <c r="TID108" s="156"/>
      <c r="TIE108" s="156"/>
      <c r="TIF108" s="156"/>
      <c r="TIG108" s="156"/>
      <c r="TIH108" s="156"/>
      <c r="TII108" s="156"/>
      <c r="TIJ108" s="156"/>
      <c r="TIK108" s="156"/>
      <c r="TIL108" s="156"/>
      <c r="TIM108" s="156"/>
      <c r="TIN108" s="156"/>
      <c r="TIO108" s="156"/>
      <c r="TIP108" s="156"/>
      <c r="TIQ108" s="156"/>
      <c r="TIR108" s="156"/>
      <c r="TIS108" s="156"/>
      <c r="TIT108" s="156"/>
      <c r="TIU108" s="156"/>
      <c r="TIV108" s="156"/>
      <c r="TIW108" s="156"/>
      <c r="TIX108" s="156"/>
      <c r="TIY108" s="156"/>
      <c r="TIZ108" s="156"/>
      <c r="TJA108" s="156"/>
      <c r="TJB108" s="156"/>
      <c r="TJC108" s="156"/>
      <c r="TJD108" s="156"/>
      <c r="TJE108" s="156"/>
      <c r="TJF108" s="156"/>
      <c r="TJG108" s="156"/>
      <c r="TJH108" s="156"/>
      <c r="TJI108" s="156"/>
      <c r="TJJ108" s="156"/>
      <c r="TJK108" s="156"/>
      <c r="TJL108" s="156"/>
      <c r="TJM108" s="156"/>
      <c r="TJN108" s="156"/>
      <c r="TJO108" s="156"/>
      <c r="TJP108" s="156"/>
      <c r="TJQ108" s="156"/>
      <c r="TJR108" s="156"/>
      <c r="TJS108" s="156"/>
      <c r="TJT108" s="156"/>
      <c r="TJU108" s="156"/>
      <c r="TJV108" s="156"/>
      <c r="TJW108" s="156"/>
      <c r="TJX108" s="156"/>
      <c r="TJY108" s="156"/>
      <c r="TJZ108" s="156"/>
      <c r="TKA108" s="156"/>
      <c r="TKB108" s="156"/>
      <c r="TKC108" s="156"/>
      <c r="TKD108" s="156"/>
      <c r="TKE108" s="156"/>
      <c r="TKF108" s="156"/>
      <c r="TKG108" s="156"/>
      <c r="TKH108" s="156"/>
      <c r="TKI108" s="156"/>
      <c r="TKJ108" s="156"/>
      <c r="TKK108" s="156"/>
      <c r="TKL108" s="156"/>
      <c r="TKM108" s="156"/>
      <c r="TKN108" s="156"/>
      <c r="TKO108" s="156"/>
      <c r="TKP108" s="156"/>
      <c r="TKQ108" s="156"/>
      <c r="TKR108" s="156"/>
      <c r="TKS108" s="156"/>
      <c r="TKT108" s="156"/>
      <c r="TKU108" s="156"/>
      <c r="TKV108" s="156"/>
      <c r="TKW108" s="156"/>
      <c r="TKX108" s="156"/>
      <c r="TKY108" s="156"/>
      <c r="TKZ108" s="156"/>
      <c r="TLA108" s="156"/>
      <c r="TLB108" s="156"/>
      <c r="TLC108" s="156"/>
      <c r="TLD108" s="156"/>
      <c r="TLE108" s="156"/>
      <c r="TLF108" s="156"/>
      <c r="TLG108" s="156"/>
      <c r="TLH108" s="156"/>
      <c r="TLI108" s="156"/>
      <c r="TLJ108" s="156"/>
      <c r="TLK108" s="156"/>
      <c r="TLL108" s="156"/>
      <c r="TLM108" s="156"/>
      <c r="TLN108" s="156"/>
      <c r="TLO108" s="156"/>
      <c r="TLP108" s="156"/>
      <c r="TLQ108" s="156"/>
      <c r="TLR108" s="156"/>
      <c r="TLS108" s="156"/>
      <c r="TLT108" s="156"/>
      <c r="TLU108" s="156"/>
      <c r="TLV108" s="156"/>
      <c r="TLW108" s="156"/>
      <c r="TLX108" s="156"/>
      <c r="TLY108" s="156"/>
      <c r="TLZ108" s="156"/>
      <c r="TMA108" s="156"/>
      <c r="TMB108" s="156"/>
      <c r="TMC108" s="156"/>
      <c r="TMD108" s="156"/>
      <c r="TME108" s="156"/>
      <c r="TMF108" s="156"/>
      <c r="TMG108" s="156"/>
      <c r="TMH108" s="156"/>
      <c r="TMI108" s="156"/>
      <c r="TMJ108" s="156"/>
      <c r="TMK108" s="156"/>
      <c r="TML108" s="156"/>
      <c r="TMM108" s="156"/>
      <c r="TMN108" s="156"/>
      <c r="TMO108" s="156"/>
      <c r="TMP108" s="156"/>
      <c r="TMQ108" s="156"/>
      <c r="TMR108" s="156"/>
      <c r="TMS108" s="156"/>
      <c r="TMT108" s="156"/>
      <c r="TMU108" s="156"/>
      <c r="TMV108" s="156"/>
      <c r="TMW108" s="156"/>
      <c r="TMX108" s="156"/>
      <c r="TMY108" s="156"/>
      <c r="TMZ108" s="156"/>
      <c r="TNA108" s="156"/>
      <c r="TNB108" s="156"/>
      <c r="TNC108" s="156"/>
      <c r="TND108" s="156"/>
      <c r="TNE108" s="156"/>
      <c r="TNF108" s="156"/>
      <c r="TNG108" s="156"/>
      <c r="TNH108" s="156"/>
      <c r="TNI108" s="156"/>
      <c r="TNJ108" s="156"/>
      <c r="TNK108" s="156"/>
      <c r="TNL108" s="156"/>
      <c r="TNM108" s="156"/>
      <c r="TNN108" s="156"/>
      <c r="TNO108" s="156"/>
      <c r="TNP108" s="156"/>
      <c r="TNQ108" s="156"/>
      <c r="TNR108" s="156"/>
      <c r="TNS108" s="156"/>
      <c r="TNT108" s="156"/>
      <c r="TNU108" s="156"/>
      <c r="TNV108" s="156"/>
      <c r="TNW108" s="156"/>
      <c r="TNX108" s="156"/>
      <c r="TNY108" s="156"/>
      <c r="TNZ108" s="156"/>
      <c r="TOA108" s="156"/>
      <c r="TOB108" s="156"/>
      <c r="TOC108" s="156"/>
      <c r="TOD108" s="156"/>
      <c r="TOE108" s="156"/>
      <c r="TOF108" s="156"/>
      <c r="TOG108" s="156"/>
      <c r="TOH108" s="156"/>
      <c r="TOI108" s="156"/>
      <c r="TOJ108" s="156"/>
      <c r="TOK108" s="156"/>
      <c r="TOL108" s="156"/>
      <c r="TOM108" s="156"/>
      <c r="TON108" s="156"/>
      <c r="TOO108" s="156"/>
      <c r="TOP108" s="156"/>
      <c r="TOQ108" s="156"/>
      <c r="TOR108" s="156"/>
      <c r="TOS108" s="156"/>
      <c r="TOT108" s="156"/>
      <c r="TOU108" s="156"/>
      <c r="TOV108" s="156"/>
      <c r="TOW108" s="156"/>
      <c r="TOX108" s="156"/>
      <c r="TOY108" s="156"/>
      <c r="TOZ108" s="156"/>
      <c r="TPA108" s="156"/>
      <c r="TPB108" s="156"/>
      <c r="TPC108" s="156"/>
      <c r="TPD108" s="156"/>
      <c r="TPE108" s="156"/>
      <c r="TPF108" s="156"/>
      <c r="TPG108" s="156"/>
      <c r="TPH108" s="156"/>
      <c r="TPI108" s="156"/>
      <c r="TPJ108" s="156"/>
      <c r="TPK108" s="156"/>
      <c r="TPL108" s="156"/>
      <c r="TPM108" s="156"/>
      <c r="TPN108" s="156"/>
      <c r="TPO108" s="156"/>
      <c r="TPP108" s="156"/>
      <c r="TPQ108" s="156"/>
      <c r="TPR108" s="156"/>
      <c r="TPS108" s="156"/>
      <c r="TPT108" s="156"/>
      <c r="TPU108" s="156"/>
      <c r="TPV108" s="156"/>
      <c r="TPW108" s="156"/>
      <c r="TPX108" s="156"/>
      <c r="TPY108" s="156"/>
      <c r="TPZ108" s="156"/>
      <c r="TQA108" s="156"/>
      <c r="TQB108" s="156"/>
      <c r="TQC108" s="156"/>
      <c r="TQD108" s="156"/>
      <c r="TQE108" s="156"/>
      <c r="TQF108" s="156"/>
      <c r="TQG108" s="156"/>
      <c r="TQH108" s="156"/>
      <c r="TQI108" s="156"/>
      <c r="TQJ108" s="156"/>
      <c r="TQK108" s="156"/>
      <c r="TQL108" s="156"/>
      <c r="TQM108" s="156"/>
      <c r="TQN108" s="156"/>
      <c r="TQO108" s="156"/>
      <c r="TQP108" s="156"/>
      <c r="TQQ108" s="156"/>
      <c r="TQR108" s="156"/>
      <c r="TQS108" s="156"/>
      <c r="TQT108" s="156"/>
      <c r="TQU108" s="156"/>
      <c r="TQV108" s="156"/>
      <c r="TQW108" s="156"/>
      <c r="TQX108" s="156"/>
      <c r="TQY108" s="156"/>
      <c r="TQZ108" s="156"/>
      <c r="TRA108" s="156"/>
      <c r="TRB108" s="156"/>
      <c r="TRC108" s="156"/>
      <c r="TRD108" s="156"/>
      <c r="TRE108" s="156"/>
      <c r="TRF108" s="156"/>
      <c r="TRG108" s="156"/>
      <c r="TRH108" s="156"/>
      <c r="TRI108" s="156"/>
      <c r="TRJ108" s="156"/>
      <c r="TRK108" s="156"/>
      <c r="TRL108" s="156"/>
      <c r="TRM108" s="156"/>
      <c r="TRN108" s="156"/>
      <c r="TRO108" s="156"/>
      <c r="TRP108" s="156"/>
      <c r="TRQ108" s="156"/>
      <c r="TRR108" s="156"/>
      <c r="TRS108" s="156"/>
      <c r="TRT108" s="156"/>
      <c r="TRU108" s="156"/>
      <c r="TRV108" s="156"/>
      <c r="TRW108" s="156"/>
      <c r="TRX108" s="156"/>
      <c r="TRY108" s="156"/>
      <c r="TRZ108" s="156"/>
      <c r="TSA108" s="156"/>
      <c r="TSB108" s="156"/>
      <c r="TSC108" s="156"/>
      <c r="TSD108" s="156"/>
      <c r="TSE108" s="156"/>
      <c r="TSF108" s="156"/>
      <c r="TSG108" s="156"/>
      <c r="TSH108" s="156"/>
      <c r="TSI108" s="156"/>
      <c r="TSJ108" s="156"/>
      <c r="TSK108" s="156"/>
      <c r="TSL108" s="156"/>
      <c r="TSM108" s="156"/>
      <c r="TSN108" s="156"/>
      <c r="TSO108" s="156"/>
      <c r="TSP108" s="156"/>
      <c r="TSQ108" s="156"/>
      <c r="TSR108" s="156"/>
      <c r="TSS108" s="156"/>
      <c r="TST108" s="156"/>
      <c r="TSU108" s="156"/>
      <c r="TSV108" s="156"/>
      <c r="TSW108" s="156"/>
      <c r="TSX108" s="156"/>
      <c r="TSY108" s="156"/>
      <c r="TSZ108" s="156"/>
      <c r="TTA108" s="156"/>
      <c r="TTB108" s="156"/>
      <c r="TTC108" s="156"/>
      <c r="TTD108" s="156"/>
      <c r="TTE108" s="156"/>
      <c r="TTF108" s="156"/>
      <c r="TTG108" s="156"/>
      <c r="TTH108" s="156"/>
      <c r="TTI108" s="156"/>
      <c r="TTJ108" s="156"/>
      <c r="TTK108" s="156"/>
      <c r="TTL108" s="156"/>
      <c r="TTM108" s="156"/>
      <c r="TTN108" s="156"/>
      <c r="TTO108" s="156"/>
      <c r="TTP108" s="156"/>
      <c r="TTQ108" s="156"/>
      <c r="TTR108" s="156"/>
      <c r="TTS108" s="156"/>
      <c r="TTT108" s="156"/>
      <c r="TTU108" s="156"/>
      <c r="TTV108" s="156"/>
      <c r="TTW108" s="156"/>
      <c r="TTX108" s="156"/>
      <c r="TTY108" s="156"/>
      <c r="TTZ108" s="156"/>
      <c r="TUA108" s="156"/>
      <c r="TUB108" s="156"/>
      <c r="TUC108" s="156"/>
      <c r="TUD108" s="156"/>
      <c r="TUE108" s="156"/>
      <c r="TUF108" s="156"/>
      <c r="TUG108" s="156"/>
      <c r="TUH108" s="156"/>
      <c r="TUI108" s="156"/>
      <c r="TUJ108" s="156"/>
      <c r="TUK108" s="156"/>
      <c r="TUL108" s="156"/>
      <c r="TUM108" s="156"/>
      <c r="TUN108" s="156"/>
      <c r="TUO108" s="156"/>
      <c r="TUP108" s="156"/>
      <c r="TUQ108" s="156"/>
      <c r="TUR108" s="156"/>
      <c r="TUS108" s="156"/>
      <c r="TUT108" s="156"/>
      <c r="TUU108" s="156"/>
      <c r="TUV108" s="156"/>
      <c r="TUW108" s="156"/>
      <c r="TUX108" s="156"/>
      <c r="TUY108" s="156"/>
      <c r="TUZ108" s="156"/>
      <c r="TVA108" s="156"/>
      <c r="TVB108" s="156"/>
      <c r="TVC108" s="156"/>
      <c r="TVD108" s="156"/>
      <c r="TVE108" s="156"/>
      <c r="TVF108" s="156"/>
      <c r="TVG108" s="156"/>
      <c r="TVH108" s="156"/>
      <c r="TVI108" s="156"/>
      <c r="TVJ108" s="156"/>
      <c r="TVK108" s="156"/>
      <c r="TVL108" s="156"/>
      <c r="TVM108" s="156"/>
      <c r="TVN108" s="156"/>
      <c r="TVO108" s="156"/>
      <c r="TVP108" s="156"/>
      <c r="TVQ108" s="156"/>
      <c r="TVR108" s="156"/>
      <c r="TVS108" s="156"/>
      <c r="TVT108" s="156"/>
      <c r="TVU108" s="156"/>
      <c r="TVV108" s="156"/>
      <c r="TVW108" s="156"/>
      <c r="TVX108" s="156"/>
      <c r="TVY108" s="156"/>
      <c r="TVZ108" s="156"/>
      <c r="TWA108" s="156"/>
      <c r="TWB108" s="156"/>
      <c r="TWC108" s="156"/>
      <c r="TWD108" s="156"/>
      <c r="TWE108" s="156"/>
      <c r="TWF108" s="156"/>
      <c r="TWG108" s="156"/>
      <c r="TWH108" s="156"/>
      <c r="TWI108" s="156"/>
      <c r="TWJ108" s="156"/>
      <c r="TWK108" s="156"/>
      <c r="TWL108" s="156"/>
      <c r="TWM108" s="156"/>
      <c r="TWN108" s="156"/>
      <c r="TWO108" s="156"/>
      <c r="TWP108" s="156"/>
      <c r="TWQ108" s="156"/>
      <c r="TWR108" s="156"/>
      <c r="TWS108" s="156"/>
      <c r="TWT108" s="156"/>
      <c r="TWU108" s="156"/>
      <c r="TWV108" s="156"/>
      <c r="TWW108" s="156"/>
      <c r="TWX108" s="156"/>
      <c r="TWY108" s="156"/>
      <c r="TWZ108" s="156"/>
      <c r="TXA108" s="156"/>
      <c r="TXB108" s="156"/>
      <c r="TXC108" s="156"/>
      <c r="TXD108" s="156"/>
      <c r="TXE108" s="156"/>
      <c r="TXF108" s="156"/>
      <c r="TXG108" s="156"/>
      <c r="TXH108" s="156"/>
      <c r="TXI108" s="156"/>
      <c r="TXJ108" s="156"/>
      <c r="TXK108" s="156"/>
      <c r="TXL108" s="156"/>
      <c r="TXM108" s="156"/>
      <c r="TXN108" s="156"/>
      <c r="TXO108" s="156"/>
      <c r="TXP108" s="156"/>
      <c r="TXQ108" s="156"/>
      <c r="TXR108" s="156"/>
      <c r="TXS108" s="156"/>
      <c r="TXT108" s="156"/>
      <c r="TXU108" s="156"/>
      <c r="TXV108" s="156"/>
      <c r="TXW108" s="156"/>
      <c r="TXX108" s="156"/>
      <c r="TXY108" s="156"/>
      <c r="TXZ108" s="156"/>
      <c r="TYA108" s="156"/>
      <c r="TYB108" s="156"/>
      <c r="TYC108" s="156"/>
      <c r="TYD108" s="156"/>
      <c r="TYE108" s="156"/>
      <c r="TYF108" s="156"/>
      <c r="TYG108" s="156"/>
      <c r="TYH108" s="156"/>
      <c r="TYI108" s="156"/>
      <c r="TYJ108" s="156"/>
      <c r="TYK108" s="156"/>
      <c r="TYL108" s="156"/>
      <c r="TYM108" s="156"/>
      <c r="TYN108" s="156"/>
      <c r="TYO108" s="156"/>
      <c r="TYP108" s="156"/>
      <c r="TYQ108" s="156"/>
      <c r="TYR108" s="156"/>
      <c r="TYS108" s="156"/>
      <c r="TYT108" s="156"/>
      <c r="TYU108" s="156"/>
      <c r="TYV108" s="156"/>
      <c r="TYW108" s="156"/>
      <c r="TYX108" s="156"/>
      <c r="TYY108" s="156"/>
      <c r="TYZ108" s="156"/>
      <c r="TZA108" s="156"/>
      <c r="TZB108" s="156"/>
      <c r="TZC108" s="156"/>
      <c r="TZD108" s="156"/>
      <c r="TZE108" s="156"/>
      <c r="TZF108" s="156"/>
      <c r="TZG108" s="156"/>
      <c r="TZH108" s="156"/>
      <c r="TZI108" s="156"/>
      <c r="TZJ108" s="156"/>
      <c r="TZK108" s="156"/>
      <c r="TZL108" s="156"/>
      <c r="TZM108" s="156"/>
      <c r="TZN108" s="156"/>
      <c r="TZO108" s="156"/>
      <c r="TZP108" s="156"/>
      <c r="TZQ108" s="156"/>
      <c r="TZR108" s="156"/>
      <c r="TZS108" s="156"/>
      <c r="TZT108" s="156"/>
      <c r="TZU108" s="156"/>
      <c r="TZV108" s="156"/>
      <c r="TZW108" s="156"/>
      <c r="TZX108" s="156"/>
      <c r="TZY108" s="156"/>
      <c r="TZZ108" s="156"/>
      <c r="UAA108" s="156"/>
      <c r="UAB108" s="156"/>
      <c r="UAC108" s="156"/>
      <c r="UAD108" s="156"/>
      <c r="UAE108" s="156"/>
      <c r="UAF108" s="156"/>
      <c r="UAG108" s="156"/>
      <c r="UAH108" s="156"/>
      <c r="UAI108" s="156"/>
      <c r="UAJ108" s="156"/>
      <c r="UAK108" s="156"/>
      <c r="UAL108" s="156"/>
      <c r="UAM108" s="156"/>
      <c r="UAN108" s="156"/>
      <c r="UAO108" s="156"/>
      <c r="UAP108" s="156"/>
      <c r="UAQ108" s="156"/>
      <c r="UAR108" s="156"/>
      <c r="UAS108" s="156"/>
      <c r="UAT108" s="156"/>
      <c r="UAU108" s="156"/>
      <c r="UAV108" s="156"/>
      <c r="UAW108" s="156"/>
      <c r="UAX108" s="156"/>
      <c r="UAY108" s="156"/>
      <c r="UAZ108" s="156"/>
      <c r="UBA108" s="156"/>
      <c r="UBB108" s="156"/>
      <c r="UBC108" s="156"/>
      <c r="UBD108" s="156"/>
      <c r="UBE108" s="156"/>
      <c r="UBF108" s="156"/>
      <c r="UBG108" s="156"/>
      <c r="UBH108" s="156"/>
      <c r="UBI108" s="156"/>
      <c r="UBJ108" s="156"/>
      <c r="UBK108" s="156"/>
      <c r="UBL108" s="156"/>
      <c r="UBM108" s="156"/>
      <c r="UBN108" s="156"/>
      <c r="UBO108" s="156"/>
      <c r="UBP108" s="156"/>
      <c r="UBQ108" s="156"/>
      <c r="UBR108" s="156"/>
      <c r="UBS108" s="156"/>
      <c r="UBT108" s="156"/>
      <c r="UBU108" s="156"/>
      <c r="UBV108" s="156"/>
      <c r="UBW108" s="156"/>
      <c r="UBX108" s="156"/>
      <c r="UBY108" s="156"/>
      <c r="UBZ108" s="156"/>
      <c r="UCA108" s="156"/>
      <c r="UCB108" s="156"/>
      <c r="UCC108" s="156"/>
      <c r="UCD108" s="156"/>
      <c r="UCE108" s="156"/>
      <c r="UCF108" s="156"/>
      <c r="UCG108" s="156"/>
      <c r="UCH108" s="156"/>
      <c r="UCI108" s="156"/>
      <c r="UCJ108" s="156"/>
      <c r="UCK108" s="156"/>
      <c r="UCL108" s="156"/>
      <c r="UCM108" s="156"/>
      <c r="UCN108" s="156"/>
      <c r="UCO108" s="156"/>
      <c r="UCP108" s="156"/>
      <c r="UCQ108" s="156"/>
      <c r="UCR108" s="156"/>
      <c r="UCS108" s="156"/>
      <c r="UCT108" s="156"/>
      <c r="UCU108" s="156"/>
      <c r="UCV108" s="156"/>
      <c r="UCW108" s="156"/>
      <c r="UCX108" s="156"/>
      <c r="UCY108" s="156"/>
      <c r="UCZ108" s="156"/>
      <c r="UDA108" s="156"/>
      <c r="UDB108" s="156"/>
      <c r="UDC108" s="156"/>
      <c r="UDD108" s="156"/>
      <c r="UDE108" s="156"/>
      <c r="UDF108" s="156"/>
      <c r="UDG108" s="156"/>
      <c r="UDH108" s="156"/>
      <c r="UDI108" s="156"/>
      <c r="UDJ108" s="156"/>
      <c r="UDK108" s="156"/>
      <c r="UDL108" s="156"/>
      <c r="UDM108" s="156"/>
      <c r="UDN108" s="156"/>
      <c r="UDO108" s="156"/>
      <c r="UDP108" s="156"/>
      <c r="UDQ108" s="156"/>
      <c r="UDR108" s="156"/>
      <c r="UDS108" s="156"/>
      <c r="UDT108" s="156"/>
      <c r="UDU108" s="156"/>
      <c r="UDV108" s="156"/>
      <c r="UDW108" s="156"/>
      <c r="UDX108" s="156"/>
      <c r="UDY108" s="156"/>
      <c r="UDZ108" s="156"/>
      <c r="UEA108" s="156"/>
      <c r="UEB108" s="156"/>
      <c r="UEC108" s="156"/>
      <c r="UED108" s="156"/>
      <c r="UEE108" s="156"/>
      <c r="UEF108" s="156"/>
      <c r="UEG108" s="156"/>
      <c r="UEH108" s="156"/>
      <c r="UEI108" s="156"/>
      <c r="UEJ108" s="156"/>
      <c r="UEK108" s="156"/>
      <c r="UEL108" s="156"/>
      <c r="UEM108" s="156"/>
      <c r="UEN108" s="156"/>
      <c r="UEO108" s="156"/>
      <c r="UEP108" s="156"/>
      <c r="UEQ108" s="156"/>
      <c r="UER108" s="156"/>
      <c r="UES108" s="156"/>
      <c r="UET108" s="156"/>
      <c r="UEU108" s="156"/>
      <c r="UEV108" s="156"/>
      <c r="UEW108" s="156"/>
      <c r="UEX108" s="156"/>
      <c r="UEY108" s="156"/>
      <c r="UEZ108" s="156"/>
      <c r="UFA108" s="156"/>
      <c r="UFB108" s="156"/>
      <c r="UFC108" s="156"/>
      <c r="UFD108" s="156"/>
      <c r="UFE108" s="156"/>
      <c r="UFF108" s="156"/>
      <c r="UFG108" s="156"/>
      <c r="UFH108" s="156"/>
      <c r="UFI108" s="156"/>
      <c r="UFJ108" s="156"/>
      <c r="UFK108" s="156"/>
      <c r="UFL108" s="156"/>
      <c r="UFM108" s="156"/>
      <c r="UFN108" s="156"/>
      <c r="UFO108" s="156"/>
      <c r="UFP108" s="156"/>
      <c r="UFQ108" s="156"/>
      <c r="UFR108" s="156"/>
      <c r="UFS108" s="156"/>
      <c r="UFT108" s="156"/>
      <c r="UFU108" s="156"/>
      <c r="UFV108" s="156"/>
      <c r="UFW108" s="156"/>
      <c r="UFX108" s="156"/>
      <c r="UFY108" s="156"/>
      <c r="UFZ108" s="156"/>
      <c r="UGA108" s="156"/>
      <c r="UGB108" s="156"/>
      <c r="UGC108" s="156"/>
      <c r="UGD108" s="156"/>
      <c r="UGE108" s="156"/>
      <c r="UGF108" s="156"/>
      <c r="UGG108" s="156"/>
      <c r="UGH108" s="156"/>
      <c r="UGI108" s="156"/>
      <c r="UGJ108" s="156"/>
      <c r="UGK108" s="156"/>
      <c r="UGL108" s="156"/>
      <c r="UGM108" s="156"/>
      <c r="UGN108" s="156"/>
      <c r="UGO108" s="156"/>
      <c r="UGP108" s="156"/>
      <c r="UGQ108" s="156"/>
      <c r="UGR108" s="156"/>
      <c r="UGS108" s="156"/>
      <c r="UGT108" s="156"/>
      <c r="UGU108" s="156"/>
      <c r="UGV108" s="156"/>
      <c r="UGW108" s="156"/>
      <c r="UGX108" s="156"/>
      <c r="UGY108" s="156"/>
      <c r="UGZ108" s="156"/>
      <c r="UHA108" s="156"/>
      <c r="UHB108" s="156"/>
      <c r="UHC108" s="156"/>
      <c r="UHD108" s="156"/>
      <c r="UHE108" s="156"/>
      <c r="UHF108" s="156"/>
      <c r="UHG108" s="156"/>
      <c r="UHH108" s="156"/>
      <c r="UHI108" s="156"/>
      <c r="UHJ108" s="156"/>
      <c r="UHK108" s="156"/>
      <c r="UHL108" s="156"/>
      <c r="UHM108" s="156"/>
      <c r="UHN108" s="156"/>
      <c r="UHO108" s="156"/>
      <c r="UHP108" s="156"/>
      <c r="UHQ108" s="156"/>
      <c r="UHR108" s="156"/>
      <c r="UHS108" s="156"/>
      <c r="UHT108" s="156"/>
      <c r="UHU108" s="156"/>
      <c r="UHV108" s="156"/>
      <c r="UHW108" s="156"/>
      <c r="UHX108" s="156"/>
      <c r="UHY108" s="156"/>
      <c r="UHZ108" s="156"/>
      <c r="UIA108" s="156"/>
      <c r="UIB108" s="156"/>
      <c r="UIC108" s="156"/>
      <c r="UID108" s="156"/>
      <c r="UIE108" s="156"/>
      <c r="UIF108" s="156"/>
      <c r="UIG108" s="156"/>
      <c r="UIH108" s="156"/>
      <c r="UII108" s="156"/>
      <c r="UIJ108" s="156"/>
      <c r="UIK108" s="156"/>
      <c r="UIL108" s="156"/>
      <c r="UIM108" s="156"/>
      <c r="UIN108" s="156"/>
      <c r="UIO108" s="156"/>
      <c r="UIP108" s="156"/>
      <c r="UIQ108" s="156"/>
      <c r="UIR108" s="156"/>
      <c r="UIS108" s="156"/>
      <c r="UIT108" s="156"/>
      <c r="UIU108" s="156"/>
      <c r="UIV108" s="156"/>
      <c r="UIW108" s="156"/>
      <c r="UIX108" s="156"/>
      <c r="UIY108" s="156"/>
      <c r="UIZ108" s="156"/>
      <c r="UJA108" s="156"/>
      <c r="UJB108" s="156"/>
      <c r="UJC108" s="156"/>
      <c r="UJD108" s="156"/>
      <c r="UJE108" s="156"/>
      <c r="UJF108" s="156"/>
      <c r="UJG108" s="156"/>
      <c r="UJH108" s="156"/>
      <c r="UJI108" s="156"/>
      <c r="UJJ108" s="156"/>
      <c r="UJK108" s="156"/>
      <c r="UJL108" s="156"/>
      <c r="UJM108" s="156"/>
      <c r="UJN108" s="156"/>
      <c r="UJO108" s="156"/>
      <c r="UJP108" s="156"/>
      <c r="UJQ108" s="156"/>
      <c r="UJR108" s="156"/>
      <c r="UJS108" s="156"/>
      <c r="UJT108" s="156"/>
      <c r="UJU108" s="156"/>
      <c r="UJV108" s="156"/>
      <c r="UJW108" s="156"/>
      <c r="UJX108" s="156"/>
      <c r="UJY108" s="156"/>
      <c r="UJZ108" s="156"/>
      <c r="UKA108" s="156"/>
      <c r="UKB108" s="156"/>
      <c r="UKC108" s="156"/>
      <c r="UKD108" s="156"/>
      <c r="UKE108" s="156"/>
      <c r="UKF108" s="156"/>
      <c r="UKG108" s="156"/>
      <c r="UKH108" s="156"/>
      <c r="UKI108" s="156"/>
      <c r="UKJ108" s="156"/>
      <c r="UKK108" s="156"/>
      <c r="UKL108" s="156"/>
      <c r="UKM108" s="156"/>
      <c r="UKN108" s="156"/>
      <c r="UKO108" s="156"/>
      <c r="UKP108" s="156"/>
      <c r="UKQ108" s="156"/>
      <c r="UKR108" s="156"/>
      <c r="UKS108" s="156"/>
      <c r="UKT108" s="156"/>
      <c r="UKU108" s="156"/>
      <c r="UKV108" s="156"/>
      <c r="UKW108" s="156"/>
      <c r="UKX108" s="156"/>
      <c r="UKY108" s="156"/>
      <c r="UKZ108" s="156"/>
      <c r="ULA108" s="156"/>
      <c r="ULB108" s="156"/>
      <c r="ULC108" s="156"/>
      <c r="ULD108" s="156"/>
      <c r="ULE108" s="156"/>
      <c r="ULF108" s="156"/>
      <c r="ULG108" s="156"/>
      <c r="ULH108" s="156"/>
      <c r="ULI108" s="156"/>
      <c r="ULJ108" s="156"/>
      <c r="ULK108" s="156"/>
      <c r="ULL108" s="156"/>
      <c r="ULM108" s="156"/>
      <c r="ULN108" s="156"/>
      <c r="ULO108" s="156"/>
      <c r="ULP108" s="156"/>
      <c r="ULQ108" s="156"/>
      <c r="ULR108" s="156"/>
      <c r="ULS108" s="156"/>
      <c r="ULT108" s="156"/>
      <c r="ULU108" s="156"/>
      <c r="ULV108" s="156"/>
      <c r="ULW108" s="156"/>
      <c r="ULX108" s="156"/>
      <c r="ULY108" s="156"/>
      <c r="ULZ108" s="156"/>
      <c r="UMA108" s="156"/>
      <c r="UMB108" s="156"/>
      <c r="UMC108" s="156"/>
      <c r="UMD108" s="156"/>
      <c r="UME108" s="156"/>
      <c r="UMF108" s="156"/>
      <c r="UMG108" s="156"/>
      <c r="UMH108" s="156"/>
      <c r="UMI108" s="156"/>
      <c r="UMJ108" s="156"/>
      <c r="UMK108" s="156"/>
      <c r="UML108" s="156"/>
      <c r="UMM108" s="156"/>
      <c r="UMN108" s="156"/>
      <c r="UMO108" s="156"/>
      <c r="UMP108" s="156"/>
      <c r="UMQ108" s="156"/>
      <c r="UMR108" s="156"/>
      <c r="UMS108" s="156"/>
      <c r="UMT108" s="156"/>
      <c r="UMU108" s="156"/>
      <c r="UMV108" s="156"/>
      <c r="UMW108" s="156"/>
      <c r="UMX108" s="156"/>
      <c r="UMY108" s="156"/>
      <c r="UMZ108" s="156"/>
      <c r="UNA108" s="156"/>
      <c r="UNB108" s="156"/>
      <c r="UNC108" s="156"/>
      <c r="UND108" s="156"/>
      <c r="UNE108" s="156"/>
      <c r="UNF108" s="156"/>
      <c r="UNG108" s="156"/>
      <c r="UNH108" s="156"/>
      <c r="UNI108" s="156"/>
      <c r="UNJ108" s="156"/>
      <c r="UNK108" s="156"/>
      <c r="UNL108" s="156"/>
      <c r="UNM108" s="156"/>
      <c r="UNN108" s="156"/>
      <c r="UNO108" s="156"/>
      <c r="UNP108" s="156"/>
      <c r="UNQ108" s="156"/>
      <c r="UNR108" s="156"/>
      <c r="UNS108" s="156"/>
      <c r="UNT108" s="156"/>
      <c r="UNU108" s="156"/>
      <c r="UNV108" s="156"/>
      <c r="UNW108" s="156"/>
      <c r="UNX108" s="156"/>
      <c r="UNY108" s="156"/>
      <c r="UNZ108" s="156"/>
      <c r="UOA108" s="156"/>
      <c r="UOB108" s="156"/>
      <c r="UOC108" s="156"/>
      <c r="UOD108" s="156"/>
      <c r="UOE108" s="156"/>
      <c r="UOF108" s="156"/>
      <c r="UOG108" s="156"/>
      <c r="UOH108" s="156"/>
      <c r="UOI108" s="156"/>
      <c r="UOJ108" s="156"/>
      <c r="UOK108" s="156"/>
      <c r="UOL108" s="156"/>
      <c r="UOM108" s="156"/>
      <c r="UON108" s="156"/>
      <c r="UOO108" s="156"/>
      <c r="UOP108" s="156"/>
      <c r="UOQ108" s="156"/>
      <c r="UOR108" s="156"/>
      <c r="UOS108" s="156"/>
      <c r="UOT108" s="156"/>
      <c r="UOU108" s="156"/>
      <c r="UOV108" s="156"/>
      <c r="UOW108" s="156"/>
      <c r="UOX108" s="156"/>
      <c r="UOY108" s="156"/>
      <c r="UOZ108" s="156"/>
      <c r="UPA108" s="156"/>
      <c r="UPB108" s="156"/>
      <c r="UPC108" s="156"/>
      <c r="UPD108" s="156"/>
      <c r="UPE108" s="156"/>
      <c r="UPF108" s="156"/>
      <c r="UPG108" s="156"/>
      <c r="UPH108" s="156"/>
      <c r="UPI108" s="156"/>
      <c r="UPJ108" s="156"/>
      <c r="UPK108" s="156"/>
      <c r="UPL108" s="156"/>
      <c r="UPM108" s="156"/>
      <c r="UPN108" s="156"/>
      <c r="UPO108" s="156"/>
      <c r="UPP108" s="156"/>
      <c r="UPQ108" s="156"/>
      <c r="UPR108" s="156"/>
      <c r="UPS108" s="156"/>
      <c r="UPT108" s="156"/>
      <c r="UPU108" s="156"/>
      <c r="UPV108" s="156"/>
      <c r="UPW108" s="156"/>
      <c r="UPX108" s="156"/>
      <c r="UPY108" s="156"/>
      <c r="UPZ108" s="156"/>
      <c r="UQA108" s="156"/>
      <c r="UQB108" s="156"/>
      <c r="UQC108" s="156"/>
      <c r="UQD108" s="156"/>
      <c r="UQE108" s="156"/>
      <c r="UQF108" s="156"/>
      <c r="UQG108" s="156"/>
      <c r="UQH108" s="156"/>
      <c r="UQI108" s="156"/>
      <c r="UQJ108" s="156"/>
      <c r="UQK108" s="156"/>
      <c r="UQL108" s="156"/>
      <c r="UQM108" s="156"/>
      <c r="UQN108" s="156"/>
      <c r="UQO108" s="156"/>
      <c r="UQP108" s="156"/>
      <c r="UQQ108" s="156"/>
      <c r="UQR108" s="156"/>
      <c r="UQS108" s="156"/>
      <c r="UQT108" s="156"/>
      <c r="UQU108" s="156"/>
      <c r="UQV108" s="156"/>
      <c r="UQW108" s="156"/>
      <c r="UQX108" s="156"/>
      <c r="UQY108" s="156"/>
      <c r="UQZ108" s="156"/>
      <c r="URA108" s="156"/>
      <c r="URB108" s="156"/>
      <c r="URC108" s="156"/>
      <c r="URD108" s="156"/>
      <c r="URE108" s="156"/>
      <c r="URF108" s="156"/>
      <c r="URG108" s="156"/>
      <c r="URH108" s="156"/>
      <c r="URI108" s="156"/>
      <c r="URJ108" s="156"/>
      <c r="URK108" s="156"/>
      <c r="URL108" s="156"/>
      <c r="URM108" s="156"/>
      <c r="URN108" s="156"/>
      <c r="URO108" s="156"/>
      <c r="URP108" s="156"/>
      <c r="URQ108" s="156"/>
      <c r="URR108" s="156"/>
      <c r="URS108" s="156"/>
      <c r="URT108" s="156"/>
      <c r="URU108" s="156"/>
      <c r="URV108" s="156"/>
      <c r="URW108" s="156"/>
      <c r="URX108" s="156"/>
      <c r="URY108" s="156"/>
      <c r="URZ108" s="156"/>
      <c r="USA108" s="156"/>
      <c r="USB108" s="156"/>
      <c r="USC108" s="156"/>
      <c r="USD108" s="156"/>
      <c r="USE108" s="156"/>
      <c r="USF108" s="156"/>
      <c r="USG108" s="156"/>
      <c r="USH108" s="156"/>
      <c r="USI108" s="156"/>
      <c r="USJ108" s="156"/>
      <c r="USK108" s="156"/>
      <c r="USL108" s="156"/>
      <c r="USM108" s="156"/>
      <c r="USN108" s="156"/>
      <c r="USO108" s="156"/>
      <c r="USP108" s="156"/>
      <c r="USQ108" s="156"/>
      <c r="USR108" s="156"/>
      <c r="USS108" s="156"/>
      <c r="UST108" s="156"/>
      <c r="USU108" s="156"/>
      <c r="USV108" s="156"/>
      <c r="USW108" s="156"/>
      <c r="USX108" s="156"/>
      <c r="USY108" s="156"/>
      <c r="USZ108" s="156"/>
      <c r="UTA108" s="156"/>
      <c r="UTB108" s="156"/>
      <c r="UTC108" s="156"/>
      <c r="UTD108" s="156"/>
      <c r="UTE108" s="156"/>
      <c r="UTF108" s="156"/>
      <c r="UTG108" s="156"/>
      <c r="UTH108" s="156"/>
      <c r="UTI108" s="156"/>
      <c r="UTJ108" s="156"/>
      <c r="UTK108" s="156"/>
      <c r="UTL108" s="156"/>
      <c r="UTM108" s="156"/>
      <c r="UTN108" s="156"/>
      <c r="UTO108" s="156"/>
      <c r="UTP108" s="156"/>
      <c r="UTQ108" s="156"/>
      <c r="UTR108" s="156"/>
      <c r="UTS108" s="156"/>
      <c r="UTT108" s="156"/>
      <c r="UTU108" s="156"/>
      <c r="UTV108" s="156"/>
      <c r="UTW108" s="156"/>
      <c r="UTX108" s="156"/>
      <c r="UTY108" s="156"/>
      <c r="UTZ108" s="156"/>
      <c r="UUA108" s="156"/>
      <c r="UUB108" s="156"/>
      <c r="UUC108" s="156"/>
      <c r="UUD108" s="156"/>
      <c r="UUE108" s="156"/>
      <c r="UUF108" s="156"/>
      <c r="UUG108" s="156"/>
      <c r="UUH108" s="156"/>
      <c r="UUI108" s="156"/>
      <c r="UUJ108" s="156"/>
      <c r="UUK108" s="156"/>
      <c r="UUL108" s="156"/>
      <c r="UUM108" s="156"/>
      <c r="UUN108" s="156"/>
      <c r="UUO108" s="156"/>
      <c r="UUP108" s="156"/>
      <c r="UUQ108" s="156"/>
      <c r="UUR108" s="156"/>
      <c r="UUS108" s="156"/>
      <c r="UUT108" s="156"/>
      <c r="UUU108" s="156"/>
      <c r="UUV108" s="156"/>
      <c r="UUW108" s="156"/>
      <c r="UUX108" s="156"/>
      <c r="UUY108" s="156"/>
      <c r="UUZ108" s="156"/>
      <c r="UVA108" s="156"/>
      <c r="UVB108" s="156"/>
      <c r="UVC108" s="156"/>
      <c r="UVD108" s="156"/>
      <c r="UVE108" s="156"/>
      <c r="UVF108" s="156"/>
      <c r="UVG108" s="156"/>
      <c r="UVH108" s="156"/>
      <c r="UVI108" s="156"/>
      <c r="UVJ108" s="156"/>
      <c r="UVK108" s="156"/>
      <c r="UVL108" s="156"/>
      <c r="UVM108" s="156"/>
      <c r="UVN108" s="156"/>
      <c r="UVO108" s="156"/>
      <c r="UVP108" s="156"/>
      <c r="UVQ108" s="156"/>
      <c r="UVR108" s="156"/>
      <c r="UVS108" s="156"/>
      <c r="UVT108" s="156"/>
      <c r="UVU108" s="156"/>
      <c r="UVV108" s="156"/>
      <c r="UVW108" s="156"/>
      <c r="UVX108" s="156"/>
      <c r="UVY108" s="156"/>
      <c r="UVZ108" s="156"/>
      <c r="UWA108" s="156"/>
      <c r="UWB108" s="156"/>
      <c r="UWC108" s="156"/>
      <c r="UWD108" s="156"/>
      <c r="UWE108" s="156"/>
      <c r="UWF108" s="156"/>
      <c r="UWG108" s="156"/>
      <c r="UWH108" s="156"/>
      <c r="UWI108" s="156"/>
      <c r="UWJ108" s="156"/>
      <c r="UWK108" s="156"/>
      <c r="UWL108" s="156"/>
      <c r="UWM108" s="156"/>
      <c r="UWN108" s="156"/>
      <c r="UWO108" s="156"/>
      <c r="UWP108" s="156"/>
      <c r="UWQ108" s="156"/>
      <c r="UWR108" s="156"/>
      <c r="UWS108" s="156"/>
      <c r="UWT108" s="156"/>
      <c r="UWU108" s="156"/>
      <c r="UWV108" s="156"/>
      <c r="UWW108" s="156"/>
      <c r="UWX108" s="156"/>
      <c r="UWY108" s="156"/>
      <c r="UWZ108" s="156"/>
      <c r="UXA108" s="156"/>
      <c r="UXB108" s="156"/>
      <c r="UXC108" s="156"/>
      <c r="UXD108" s="156"/>
      <c r="UXE108" s="156"/>
      <c r="UXF108" s="156"/>
      <c r="UXG108" s="156"/>
      <c r="UXH108" s="156"/>
      <c r="UXI108" s="156"/>
      <c r="UXJ108" s="156"/>
      <c r="UXK108" s="156"/>
      <c r="UXL108" s="156"/>
      <c r="UXM108" s="156"/>
      <c r="UXN108" s="156"/>
      <c r="UXO108" s="156"/>
      <c r="UXP108" s="156"/>
      <c r="UXQ108" s="156"/>
      <c r="UXR108" s="156"/>
      <c r="UXS108" s="156"/>
      <c r="UXT108" s="156"/>
      <c r="UXU108" s="156"/>
      <c r="UXV108" s="156"/>
      <c r="UXW108" s="156"/>
      <c r="UXX108" s="156"/>
      <c r="UXY108" s="156"/>
      <c r="UXZ108" s="156"/>
      <c r="UYA108" s="156"/>
      <c r="UYB108" s="156"/>
      <c r="UYC108" s="156"/>
      <c r="UYD108" s="156"/>
      <c r="UYE108" s="156"/>
      <c r="UYF108" s="156"/>
      <c r="UYG108" s="156"/>
      <c r="UYH108" s="156"/>
      <c r="UYI108" s="156"/>
      <c r="UYJ108" s="156"/>
      <c r="UYK108" s="156"/>
      <c r="UYL108" s="156"/>
      <c r="UYM108" s="156"/>
      <c r="UYN108" s="156"/>
      <c r="UYO108" s="156"/>
      <c r="UYP108" s="156"/>
      <c r="UYQ108" s="156"/>
      <c r="UYR108" s="156"/>
      <c r="UYS108" s="156"/>
      <c r="UYT108" s="156"/>
      <c r="UYU108" s="156"/>
      <c r="UYV108" s="156"/>
      <c r="UYW108" s="156"/>
      <c r="UYX108" s="156"/>
      <c r="UYY108" s="156"/>
      <c r="UYZ108" s="156"/>
      <c r="UZA108" s="156"/>
      <c r="UZB108" s="156"/>
      <c r="UZC108" s="156"/>
      <c r="UZD108" s="156"/>
      <c r="UZE108" s="156"/>
      <c r="UZF108" s="156"/>
      <c r="UZG108" s="156"/>
      <c r="UZH108" s="156"/>
      <c r="UZI108" s="156"/>
      <c r="UZJ108" s="156"/>
      <c r="UZK108" s="156"/>
      <c r="UZL108" s="156"/>
      <c r="UZM108" s="156"/>
      <c r="UZN108" s="156"/>
      <c r="UZO108" s="156"/>
      <c r="UZP108" s="156"/>
      <c r="UZQ108" s="156"/>
      <c r="UZR108" s="156"/>
      <c r="UZS108" s="156"/>
      <c r="UZT108" s="156"/>
      <c r="UZU108" s="156"/>
      <c r="UZV108" s="156"/>
      <c r="UZW108" s="156"/>
      <c r="UZX108" s="156"/>
      <c r="UZY108" s="156"/>
      <c r="UZZ108" s="156"/>
      <c r="VAA108" s="156"/>
      <c r="VAB108" s="156"/>
      <c r="VAC108" s="156"/>
      <c r="VAD108" s="156"/>
      <c r="VAE108" s="156"/>
      <c r="VAF108" s="156"/>
      <c r="VAG108" s="156"/>
      <c r="VAH108" s="156"/>
      <c r="VAI108" s="156"/>
      <c r="VAJ108" s="156"/>
      <c r="VAK108" s="156"/>
      <c r="VAL108" s="156"/>
      <c r="VAM108" s="156"/>
      <c r="VAN108" s="156"/>
      <c r="VAO108" s="156"/>
      <c r="VAP108" s="156"/>
      <c r="VAQ108" s="156"/>
      <c r="VAR108" s="156"/>
      <c r="VAS108" s="156"/>
      <c r="VAT108" s="156"/>
      <c r="VAU108" s="156"/>
      <c r="VAV108" s="156"/>
      <c r="VAW108" s="156"/>
      <c r="VAX108" s="156"/>
      <c r="VAY108" s="156"/>
      <c r="VAZ108" s="156"/>
      <c r="VBA108" s="156"/>
      <c r="VBB108" s="156"/>
      <c r="VBC108" s="156"/>
      <c r="VBD108" s="156"/>
      <c r="VBE108" s="156"/>
      <c r="VBF108" s="156"/>
      <c r="VBG108" s="156"/>
      <c r="VBH108" s="156"/>
      <c r="VBI108" s="156"/>
      <c r="VBJ108" s="156"/>
      <c r="VBK108" s="156"/>
      <c r="VBL108" s="156"/>
      <c r="VBM108" s="156"/>
      <c r="VBN108" s="156"/>
      <c r="VBO108" s="156"/>
      <c r="VBP108" s="156"/>
      <c r="VBQ108" s="156"/>
      <c r="VBR108" s="156"/>
      <c r="VBS108" s="156"/>
      <c r="VBT108" s="156"/>
      <c r="VBU108" s="156"/>
      <c r="VBV108" s="156"/>
      <c r="VBW108" s="156"/>
      <c r="VBX108" s="156"/>
      <c r="VBY108" s="156"/>
      <c r="VBZ108" s="156"/>
      <c r="VCA108" s="156"/>
      <c r="VCB108" s="156"/>
      <c r="VCC108" s="156"/>
      <c r="VCD108" s="156"/>
      <c r="VCE108" s="156"/>
      <c r="VCF108" s="156"/>
      <c r="VCG108" s="156"/>
      <c r="VCH108" s="156"/>
      <c r="VCI108" s="156"/>
      <c r="VCJ108" s="156"/>
      <c r="VCK108" s="156"/>
      <c r="VCL108" s="156"/>
      <c r="VCM108" s="156"/>
      <c r="VCN108" s="156"/>
      <c r="VCO108" s="156"/>
      <c r="VCP108" s="156"/>
      <c r="VCQ108" s="156"/>
      <c r="VCR108" s="156"/>
      <c r="VCS108" s="156"/>
      <c r="VCT108" s="156"/>
      <c r="VCU108" s="156"/>
      <c r="VCV108" s="156"/>
      <c r="VCW108" s="156"/>
      <c r="VCX108" s="156"/>
      <c r="VCY108" s="156"/>
      <c r="VCZ108" s="156"/>
      <c r="VDA108" s="156"/>
      <c r="VDB108" s="156"/>
      <c r="VDC108" s="156"/>
      <c r="VDD108" s="156"/>
      <c r="VDE108" s="156"/>
      <c r="VDF108" s="156"/>
      <c r="VDG108" s="156"/>
      <c r="VDH108" s="156"/>
      <c r="VDI108" s="156"/>
      <c r="VDJ108" s="156"/>
      <c r="VDK108" s="156"/>
      <c r="VDL108" s="156"/>
      <c r="VDM108" s="156"/>
      <c r="VDN108" s="156"/>
      <c r="VDO108" s="156"/>
      <c r="VDP108" s="156"/>
      <c r="VDQ108" s="156"/>
      <c r="VDR108" s="156"/>
      <c r="VDS108" s="156"/>
      <c r="VDT108" s="156"/>
      <c r="VDU108" s="156"/>
      <c r="VDV108" s="156"/>
      <c r="VDW108" s="156"/>
      <c r="VDX108" s="156"/>
      <c r="VDY108" s="156"/>
      <c r="VDZ108" s="156"/>
      <c r="VEA108" s="156"/>
      <c r="VEB108" s="156"/>
      <c r="VEC108" s="156"/>
      <c r="VED108" s="156"/>
      <c r="VEE108" s="156"/>
      <c r="VEF108" s="156"/>
      <c r="VEG108" s="156"/>
      <c r="VEH108" s="156"/>
      <c r="VEI108" s="156"/>
      <c r="VEJ108" s="156"/>
      <c r="VEK108" s="156"/>
      <c r="VEL108" s="156"/>
      <c r="VEM108" s="156"/>
      <c r="VEN108" s="156"/>
      <c r="VEO108" s="156"/>
      <c r="VEP108" s="156"/>
      <c r="VEQ108" s="156"/>
      <c r="VER108" s="156"/>
      <c r="VES108" s="156"/>
      <c r="VET108" s="156"/>
      <c r="VEU108" s="156"/>
      <c r="VEV108" s="156"/>
      <c r="VEW108" s="156"/>
      <c r="VEX108" s="156"/>
      <c r="VEY108" s="156"/>
      <c r="VEZ108" s="156"/>
      <c r="VFA108" s="156"/>
      <c r="VFB108" s="156"/>
      <c r="VFC108" s="156"/>
      <c r="VFD108" s="156"/>
      <c r="VFE108" s="156"/>
      <c r="VFF108" s="156"/>
      <c r="VFG108" s="156"/>
      <c r="VFH108" s="156"/>
      <c r="VFI108" s="156"/>
      <c r="VFJ108" s="156"/>
      <c r="VFK108" s="156"/>
      <c r="VFL108" s="156"/>
      <c r="VFM108" s="156"/>
      <c r="VFN108" s="156"/>
      <c r="VFO108" s="156"/>
      <c r="VFP108" s="156"/>
      <c r="VFQ108" s="156"/>
      <c r="VFR108" s="156"/>
      <c r="VFS108" s="156"/>
      <c r="VFT108" s="156"/>
      <c r="VFU108" s="156"/>
      <c r="VFV108" s="156"/>
      <c r="VFW108" s="156"/>
      <c r="VFX108" s="156"/>
      <c r="VFY108" s="156"/>
      <c r="VFZ108" s="156"/>
      <c r="VGA108" s="156"/>
      <c r="VGB108" s="156"/>
      <c r="VGC108" s="156"/>
      <c r="VGD108" s="156"/>
      <c r="VGE108" s="156"/>
      <c r="VGF108" s="156"/>
      <c r="VGG108" s="156"/>
      <c r="VGH108" s="156"/>
      <c r="VGI108" s="156"/>
      <c r="VGJ108" s="156"/>
      <c r="VGK108" s="156"/>
      <c r="VGL108" s="156"/>
      <c r="VGM108" s="156"/>
      <c r="VGN108" s="156"/>
      <c r="VGO108" s="156"/>
      <c r="VGP108" s="156"/>
      <c r="VGQ108" s="156"/>
      <c r="VGR108" s="156"/>
      <c r="VGS108" s="156"/>
      <c r="VGT108" s="156"/>
      <c r="VGU108" s="156"/>
      <c r="VGV108" s="156"/>
      <c r="VGW108" s="156"/>
      <c r="VGX108" s="156"/>
      <c r="VGY108" s="156"/>
      <c r="VGZ108" s="156"/>
      <c r="VHA108" s="156"/>
      <c r="VHB108" s="156"/>
      <c r="VHC108" s="156"/>
      <c r="VHD108" s="156"/>
      <c r="VHE108" s="156"/>
      <c r="VHF108" s="156"/>
      <c r="VHG108" s="156"/>
      <c r="VHH108" s="156"/>
      <c r="VHI108" s="156"/>
      <c r="VHJ108" s="156"/>
      <c r="VHK108" s="156"/>
      <c r="VHL108" s="156"/>
      <c r="VHM108" s="156"/>
      <c r="VHN108" s="156"/>
      <c r="VHO108" s="156"/>
      <c r="VHP108" s="156"/>
      <c r="VHQ108" s="156"/>
      <c r="VHR108" s="156"/>
      <c r="VHS108" s="156"/>
      <c r="VHT108" s="156"/>
      <c r="VHU108" s="156"/>
      <c r="VHV108" s="156"/>
      <c r="VHW108" s="156"/>
      <c r="VHX108" s="156"/>
      <c r="VHY108" s="156"/>
      <c r="VHZ108" s="156"/>
      <c r="VIA108" s="156"/>
      <c r="VIB108" s="156"/>
      <c r="VIC108" s="156"/>
      <c r="VID108" s="156"/>
      <c r="VIE108" s="156"/>
      <c r="VIF108" s="156"/>
      <c r="VIG108" s="156"/>
      <c r="VIH108" s="156"/>
      <c r="VII108" s="156"/>
      <c r="VIJ108" s="156"/>
      <c r="VIK108" s="156"/>
      <c r="VIL108" s="156"/>
      <c r="VIM108" s="156"/>
      <c r="VIN108" s="156"/>
      <c r="VIO108" s="156"/>
      <c r="VIP108" s="156"/>
      <c r="VIQ108" s="156"/>
      <c r="VIR108" s="156"/>
      <c r="VIS108" s="156"/>
      <c r="VIT108" s="156"/>
      <c r="VIU108" s="156"/>
      <c r="VIV108" s="156"/>
      <c r="VIW108" s="156"/>
      <c r="VIX108" s="156"/>
      <c r="VIY108" s="156"/>
      <c r="VIZ108" s="156"/>
      <c r="VJA108" s="156"/>
      <c r="VJB108" s="156"/>
      <c r="VJC108" s="156"/>
      <c r="VJD108" s="156"/>
      <c r="VJE108" s="156"/>
      <c r="VJF108" s="156"/>
      <c r="VJG108" s="156"/>
      <c r="VJH108" s="156"/>
      <c r="VJI108" s="156"/>
      <c r="VJJ108" s="156"/>
      <c r="VJK108" s="156"/>
      <c r="VJL108" s="156"/>
      <c r="VJM108" s="156"/>
      <c r="VJN108" s="156"/>
      <c r="VJO108" s="156"/>
      <c r="VJP108" s="156"/>
      <c r="VJQ108" s="156"/>
      <c r="VJR108" s="156"/>
      <c r="VJS108" s="156"/>
      <c r="VJT108" s="156"/>
      <c r="VJU108" s="156"/>
      <c r="VJV108" s="156"/>
      <c r="VJW108" s="156"/>
      <c r="VJX108" s="156"/>
      <c r="VJY108" s="156"/>
      <c r="VJZ108" s="156"/>
      <c r="VKA108" s="156"/>
      <c r="VKB108" s="156"/>
      <c r="VKC108" s="156"/>
      <c r="VKD108" s="156"/>
      <c r="VKE108" s="156"/>
      <c r="VKF108" s="156"/>
      <c r="VKG108" s="156"/>
      <c r="VKH108" s="156"/>
      <c r="VKI108" s="156"/>
      <c r="VKJ108" s="156"/>
      <c r="VKK108" s="156"/>
      <c r="VKL108" s="156"/>
      <c r="VKM108" s="156"/>
      <c r="VKN108" s="156"/>
      <c r="VKO108" s="156"/>
      <c r="VKP108" s="156"/>
      <c r="VKQ108" s="156"/>
      <c r="VKR108" s="156"/>
      <c r="VKS108" s="156"/>
      <c r="VKT108" s="156"/>
      <c r="VKU108" s="156"/>
      <c r="VKV108" s="156"/>
      <c r="VKW108" s="156"/>
      <c r="VKX108" s="156"/>
      <c r="VKY108" s="156"/>
      <c r="VKZ108" s="156"/>
      <c r="VLA108" s="156"/>
      <c r="VLB108" s="156"/>
      <c r="VLC108" s="156"/>
      <c r="VLD108" s="156"/>
      <c r="VLE108" s="156"/>
      <c r="VLF108" s="156"/>
      <c r="VLG108" s="156"/>
      <c r="VLH108" s="156"/>
      <c r="VLI108" s="156"/>
      <c r="VLJ108" s="156"/>
      <c r="VLK108" s="156"/>
      <c r="VLL108" s="156"/>
      <c r="VLM108" s="156"/>
      <c r="VLN108" s="156"/>
      <c r="VLO108" s="156"/>
      <c r="VLP108" s="156"/>
      <c r="VLQ108" s="156"/>
      <c r="VLR108" s="156"/>
      <c r="VLS108" s="156"/>
      <c r="VLT108" s="156"/>
      <c r="VLU108" s="156"/>
      <c r="VLV108" s="156"/>
      <c r="VLW108" s="156"/>
      <c r="VLX108" s="156"/>
      <c r="VLY108" s="156"/>
      <c r="VLZ108" s="156"/>
      <c r="VMA108" s="156"/>
      <c r="VMB108" s="156"/>
      <c r="VMC108" s="156"/>
      <c r="VMD108" s="156"/>
      <c r="VME108" s="156"/>
      <c r="VMF108" s="156"/>
      <c r="VMG108" s="156"/>
      <c r="VMH108" s="156"/>
      <c r="VMI108" s="156"/>
      <c r="VMJ108" s="156"/>
      <c r="VMK108" s="156"/>
      <c r="VML108" s="156"/>
      <c r="VMM108" s="156"/>
      <c r="VMN108" s="156"/>
      <c r="VMO108" s="156"/>
      <c r="VMP108" s="156"/>
      <c r="VMQ108" s="156"/>
      <c r="VMR108" s="156"/>
      <c r="VMS108" s="156"/>
      <c r="VMT108" s="156"/>
      <c r="VMU108" s="156"/>
      <c r="VMV108" s="156"/>
      <c r="VMW108" s="156"/>
      <c r="VMX108" s="156"/>
      <c r="VMY108" s="156"/>
      <c r="VMZ108" s="156"/>
      <c r="VNA108" s="156"/>
      <c r="VNB108" s="156"/>
      <c r="VNC108" s="156"/>
      <c r="VND108" s="156"/>
      <c r="VNE108" s="156"/>
      <c r="VNF108" s="156"/>
      <c r="VNG108" s="156"/>
      <c r="VNH108" s="156"/>
      <c r="VNI108" s="156"/>
      <c r="VNJ108" s="156"/>
      <c r="VNK108" s="156"/>
      <c r="VNL108" s="156"/>
      <c r="VNM108" s="156"/>
      <c r="VNN108" s="156"/>
      <c r="VNO108" s="156"/>
      <c r="VNP108" s="156"/>
      <c r="VNQ108" s="156"/>
      <c r="VNR108" s="156"/>
      <c r="VNS108" s="156"/>
      <c r="VNT108" s="156"/>
      <c r="VNU108" s="156"/>
      <c r="VNV108" s="156"/>
      <c r="VNW108" s="156"/>
      <c r="VNX108" s="156"/>
      <c r="VNY108" s="156"/>
      <c r="VNZ108" s="156"/>
      <c r="VOA108" s="156"/>
      <c r="VOB108" s="156"/>
      <c r="VOC108" s="156"/>
      <c r="VOD108" s="156"/>
      <c r="VOE108" s="156"/>
      <c r="VOF108" s="156"/>
      <c r="VOG108" s="156"/>
      <c r="VOH108" s="156"/>
      <c r="VOI108" s="156"/>
      <c r="VOJ108" s="156"/>
      <c r="VOK108" s="156"/>
      <c r="VOL108" s="156"/>
      <c r="VOM108" s="156"/>
      <c r="VON108" s="156"/>
      <c r="VOO108" s="156"/>
      <c r="VOP108" s="156"/>
      <c r="VOQ108" s="156"/>
      <c r="VOR108" s="156"/>
      <c r="VOS108" s="156"/>
      <c r="VOT108" s="156"/>
      <c r="VOU108" s="156"/>
      <c r="VOV108" s="156"/>
      <c r="VOW108" s="156"/>
      <c r="VOX108" s="156"/>
      <c r="VOY108" s="156"/>
      <c r="VOZ108" s="156"/>
      <c r="VPA108" s="156"/>
      <c r="VPB108" s="156"/>
      <c r="VPC108" s="156"/>
      <c r="VPD108" s="156"/>
      <c r="VPE108" s="156"/>
      <c r="VPF108" s="156"/>
      <c r="VPG108" s="156"/>
      <c r="VPH108" s="156"/>
      <c r="VPI108" s="156"/>
      <c r="VPJ108" s="156"/>
      <c r="VPK108" s="156"/>
      <c r="VPL108" s="156"/>
      <c r="VPM108" s="156"/>
      <c r="VPN108" s="156"/>
      <c r="VPO108" s="156"/>
      <c r="VPP108" s="156"/>
      <c r="VPQ108" s="156"/>
      <c r="VPR108" s="156"/>
      <c r="VPS108" s="156"/>
      <c r="VPT108" s="156"/>
      <c r="VPU108" s="156"/>
      <c r="VPV108" s="156"/>
      <c r="VPW108" s="156"/>
      <c r="VPX108" s="156"/>
      <c r="VPY108" s="156"/>
      <c r="VPZ108" s="156"/>
      <c r="VQA108" s="156"/>
      <c r="VQB108" s="156"/>
      <c r="VQC108" s="156"/>
      <c r="VQD108" s="156"/>
      <c r="VQE108" s="156"/>
      <c r="VQF108" s="156"/>
      <c r="VQG108" s="156"/>
      <c r="VQH108" s="156"/>
      <c r="VQI108" s="156"/>
      <c r="VQJ108" s="156"/>
      <c r="VQK108" s="156"/>
      <c r="VQL108" s="156"/>
      <c r="VQM108" s="156"/>
      <c r="VQN108" s="156"/>
      <c r="VQO108" s="156"/>
      <c r="VQP108" s="156"/>
      <c r="VQQ108" s="156"/>
      <c r="VQR108" s="156"/>
      <c r="VQS108" s="156"/>
      <c r="VQT108" s="156"/>
      <c r="VQU108" s="156"/>
      <c r="VQV108" s="156"/>
      <c r="VQW108" s="156"/>
      <c r="VQX108" s="156"/>
      <c r="VQY108" s="156"/>
      <c r="VQZ108" s="156"/>
      <c r="VRA108" s="156"/>
      <c r="VRB108" s="156"/>
      <c r="VRC108" s="156"/>
      <c r="VRD108" s="156"/>
      <c r="VRE108" s="156"/>
      <c r="VRF108" s="156"/>
      <c r="VRG108" s="156"/>
      <c r="VRH108" s="156"/>
      <c r="VRI108" s="156"/>
      <c r="VRJ108" s="156"/>
      <c r="VRK108" s="156"/>
      <c r="VRL108" s="156"/>
      <c r="VRM108" s="156"/>
      <c r="VRN108" s="156"/>
      <c r="VRO108" s="156"/>
      <c r="VRP108" s="156"/>
      <c r="VRQ108" s="156"/>
      <c r="VRR108" s="156"/>
      <c r="VRS108" s="156"/>
      <c r="VRT108" s="156"/>
      <c r="VRU108" s="156"/>
      <c r="VRV108" s="156"/>
      <c r="VRW108" s="156"/>
      <c r="VRX108" s="156"/>
      <c r="VRY108" s="156"/>
      <c r="VRZ108" s="156"/>
      <c r="VSA108" s="156"/>
      <c r="VSB108" s="156"/>
      <c r="VSC108" s="156"/>
      <c r="VSD108" s="156"/>
      <c r="VSE108" s="156"/>
      <c r="VSF108" s="156"/>
      <c r="VSG108" s="156"/>
      <c r="VSH108" s="156"/>
      <c r="VSI108" s="156"/>
      <c r="VSJ108" s="156"/>
      <c r="VSK108" s="156"/>
      <c r="VSL108" s="156"/>
      <c r="VSM108" s="156"/>
      <c r="VSN108" s="156"/>
      <c r="VSO108" s="156"/>
      <c r="VSP108" s="156"/>
      <c r="VSQ108" s="156"/>
      <c r="VSR108" s="156"/>
      <c r="VSS108" s="156"/>
      <c r="VST108" s="156"/>
      <c r="VSU108" s="156"/>
      <c r="VSV108" s="156"/>
      <c r="VSW108" s="156"/>
      <c r="VSX108" s="156"/>
      <c r="VSY108" s="156"/>
      <c r="VSZ108" s="156"/>
      <c r="VTA108" s="156"/>
      <c r="VTB108" s="156"/>
      <c r="VTC108" s="156"/>
      <c r="VTD108" s="156"/>
      <c r="VTE108" s="156"/>
      <c r="VTF108" s="156"/>
      <c r="VTG108" s="156"/>
      <c r="VTH108" s="156"/>
      <c r="VTI108" s="156"/>
      <c r="VTJ108" s="156"/>
      <c r="VTK108" s="156"/>
      <c r="VTL108" s="156"/>
      <c r="VTM108" s="156"/>
      <c r="VTN108" s="156"/>
      <c r="VTO108" s="156"/>
      <c r="VTP108" s="156"/>
      <c r="VTQ108" s="156"/>
      <c r="VTR108" s="156"/>
      <c r="VTS108" s="156"/>
      <c r="VTT108" s="156"/>
      <c r="VTU108" s="156"/>
      <c r="VTV108" s="156"/>
      <c r="VTW108" s="156"/>
      <c r="VTX108" s="156"/>
      <c r="VTY108" s="156"/>
      <c r="VTZ108" s="156"/>
      <c r="VUA108" s="156"/>
      <c r="VUB108" s="156"/>
      <c r="VUC108" s="156"/>
      <c r="VUD108" s="156"/>
      <c r="VUE108" s="156"/>
      <c r="VUF108" s="156"/>
      <c r="VUG108" s="156"/>
      <c r="VUH108" s="156"/>
      <c r="VUI108" s="156"/>
      <c r="VUJ108" s="156"/>
      <c r="VUK108" s="156"/>
      <c r="VUL108" s="156"/>
      <c r="VUM108" s="156"/>
      <c r="VUN108" s="156"/>
      <c r="VUO108" s="156"/>
      <c r="VUP108" s="156"/>
      <c r="VUQ108" s="156"/>
      <c r="VUR108" s="156"/>
      <c r="VUS108" s="156"/>
      <c r="VUT108" s="156"/>
      <c r="VUU108" s="156"/>
      <c r="VUV108" s="156"/>
      <c r="VUW108" s="156"/>
      <c r="VUX108" s="156"/>
      <c r="VUY108" s="156"/>
      <c r="VUZ108" s="156"/>
      <c r="VVA108" s="156"/>
      <c r="VVB108" s="156"/>
      <c r="VVC108" s="156"/>
      <c r="VVD108" s="156"/>
      <c r="VVE108" s="156"/>
      <c r="VVF108" s="156"/>
      <c r="VVG108" s="156"/>
      <c r="VVH108" s="156"/>
      <c r="VVI108" s="156"/>
      <c r="VVJ108" s="156"/>
      <c r="VVK108" s="156"/>
      <c r="VVL108" s="156"/>
      <c r="VVM108" s="156"/>
      <c r="VVN108" s="156"/>
      <c r="VVO108" s="156"/>
      <c r="VVP108" s="156"/>
      <c r="VVQ108" s="156"/>
      <c r="VVR108" s="156"/>
      <c r="VVS108" s="156"/>
      <c r="VVT108" s="156"/>
      <c r="VVU108" s="156"/>
      <c r="VVV108" s="156"/>
      <c r="VVW108" s="156"/>
      <c r="VVX108" s="156"/>
      <c r="VVY108" s="156"/>
      <c r="VVZ108" s="156"/>
      <c r="VWA108" s="156"/>
      <c r="VWB108" s="156"/>
      <c r="VWC108" s="156"/>
      <c r="VWD108" s="156"/>
      <c r="VWE108" s="156"/>
      <c r="VWF108" s="156"/>
      <c r="VWG108" s="156"/>
      <c r="VWH108" s="156"/>
      <c r="VWI108" s="156"/>
      <c r="VWJ108" s="156"/>
      <c r="VWK108" s="156"/>
      <c r="VWL108" s="156"/>
      <c r="VWM108" s="156"/>
      <c r="VWN108" s="156"/>
      <c r="VWO108" s="156"/>
      <c r="VWP108" s="156"/>
      <c r="VWQ108" s="156"/>
      <c r="VWR108" s="156"/>
      <c r="VWS108" s="156"/>
      <c r="VWT108" s="156"/>
      <c r="VWU108" s="156"/>
      <c r="VWV108" s="156"/>
      <c r="VWW108" s="156"/>
      <c r="VWX108" s="156"/>
      <c r="VWY108" s="156"/>
      <c r="VWZ108" s="156"/>
      <c r="VXA108" s="156"/>
      <c r="VXB108" s="156"/>
      <c r="VXC108" s="156"/>
      <c r="VXD108" s="156"/>
      <c r="VXE108" s="156"/>
      <c r="VXF108" s="156"/>
      <c r="VXG108" s="156"/>
      <c r="VXH108" s="156"/>
      <c r="VXI108" s="156"/>
      <c r="VXJ108" s="156"/>
      <c r="VXK108" s="156"/>
      <c r="VXL108" s="156"/>
      <c r="VXM108" s="156"/>
      <c r="VXN108" s="156"/>
      <c r="VXO108" s="156"/>
      <c r="VXP108" s="156"/>
      <c r="VXQ108" s="156"/>
      <c r="VXR108" s="156"/>
      <c r="VXS108" s="156"/>
      <c r="VXT108" s="156"/>
      <c r="VXU108" s="156"/>
      <c r="VXV108" s="156"/>
      <c r="VXW108" s="156"/>
      <c r="VXX108" s="156"/>
      <c r="VXY108" s="156"/>
      <c r="VXZ108" s="156"/>
      <c r="VYA108" s="156"/>
      <c r="VYB108" s="156"/>
      <c r="VYC108" s="156"/>
      <c r="VYD108" s="156"/>
      <c r="VYE108" s="156"/>
      <c r="VYF108" s="156"/>
      <c r="VYG108" s="156"/>
      <c r="VYH108" s="156"/>
      <c r="VYI108" s="156"/>
      <c r="VYJ108" s="156"/>
      <c r="VYK108" s="156"/>
      <c r="VYL108" s="156"/>
      <c r="VYM108" s="156"/>
      <c r="VYN108" s="156"/>
      <c r="VYO108" s="156"/>
      <c r="VYP108" s="156"/>
      <c r="VYQ108" s="156"/>
      <c r="VYR108" s="156"/>
      <c r="VYS108" s="156"/>
      <c r="VYT108" s="156"/>
      <c r="VYU108" s="156"/>
      <c r="VYV108" s="156"/>
      <c r="VYW108" s="156"/>
      <c r="VYX108" s="156"/>
      <c r="VYY108" s="156"/>
      <c r="VYZ108" s="156"/>
      <c r="VZA108" s="156"/>
      <c r="VZB108" s="156"/>
      <c r="VZC108" s="156"/>
      <c r="VZD108" s="156"/>
      <c r="VZE108" s="156"/>
      <c r="VZF108" s="156"/>
      <c r="VZG108" s="156"/>
      <c r="VZH108" s="156"/>
      <c r="VZI108" s="156"/>
      <c r="VZJ108" s="156"/>
      <c r="VZK108" s="156"/>
      <c r="VZL108" s="156"/>
      <c r="VZM108" s="156"/>
      <c r="VZN108" s="156"/>
      <c r="VZO108" s="156"/>
      <c r="VZP108" s="156"/>
      <c r="VZQ108" s="156"/>
      <c r="VZR108" s="156"/>
      <c r="VZS108" s="156"/>
      <c r="VZT108" s="156"/>
      <c r="VZU108" s="156"/>
      <c r="VZV108" s="156"/>
      <c r="VZW108" s="156"/>
      <c r="VZX108" s="156"/>
      <c r="VZY108" s="156"/>
      <c r="VZZ108" s="156"/>
      <c r="WAA108" s="156"/>
      <c r="WAB108" s="156"/>
      <c r="WAC108" s="156"/>
      <c r="WAD108" s="156"/>
      <c r="WAE108" s="156"/>
      <c r="WAF108" s="156"/>
      <c r="WAG108" s="156"/>
      <c r="WAH108" s="156"/>
      <c r="WAI108" s="156"/>
      <c r="WAJ108" s="156"/>
      <c r="WAK108" s="156"/>
      <c r="WAL108" s="156"/>
      <c r="WAM108" s="156"/>
      <c r="WAN108" s="156"/>
      <c r="WAO108" s="156"/>
      <c r="WAP108" s="156"/>
      <c r="WAQ108" s="156"/>
      <c r="WAR108" s="156"/>
      <c r="WAS108" s="156"/>
      <c r="WAT108" s="156"/>
      <c r="WAU108" s="156"/>
      <c r="WAV108" s="156"/>
      <c r="WAW108" s="156"/>
      <c r="WAX108" s="156"/>
      <c r="WAY108" s="156"/>
      <c r="WAZ108" s="156"/>
      <c r="WBA108" s="156"/>
      <c r="WBB108" s="156"/>
      <c r="WBC108" s="156"/>
      <c r="WBD108" s="156"/>
      <c r="WBE108" s="156"/>
      <c r="WBF108" s="156"/>
      <c r="WBG108" s="156"/>
      <c r="WBH108" s="156"/>
      <c r="WBI108" s="156"/>
      <c r="WBJ108" s="156"/>
      <c r="WBK108" s="156"/>
      <c r="WBL108" s="156"/>
      <c r="WBM108" s="156"/>
      <c r="WBN108" s="156"/>
      <c r="WBO108" s="156"/>
      <c r="WBP108" s="156"/>
      <c r="WBQ108" s="156"/>
      <c r="WBR108" s="156"/>
      <c r="WBS108" s="156"/>
      <c r="WBT108" s="156"/>
      <c r="WBU108" s="156"/>
      <c r="WBV108" s="156"/>
      <c r="WBW108" s="156"/>
      <c r="WBX108" s="156"/>
      <c r="WBY108" s="156"/>
      <c r="WBZ108" s="156"/>
      <c r="WCA108" s="156"/>
      <c r="WCB108" s="156"/>
      <c r="WCC108" s="156"/>
      <c r="WCD108" s="156"/>
      <c r="WCE108" s="156"/>
      <c r="WCF108" s="156"/>
      <c r="WCG108" s="156"/>
      <c r="WCH108" s="156"/>
      <c r="WCI108" s="156"/>
      <c r="WCJ108" s="156"/>
      <c r="WCK108" s="156"/>
      <c r="WCL108" s="156"/>
      <c r="WCM108" s="156"/>
      <c r="WCN108" s="156"/>
      <c r="WCO108" s="156"/>
      <c r="WCP108" s="156"/>
      <c r="WCQ108" s="156"/>
      <c r="WCR108" s="156"/>
      <c r="WCS108" s="156"/>
      <c r="WCT108" s="156"/>
      <c r="WCU108" s="156"/>
      <c r="WCV108" s="156"/>
      <c r="WCW108" s="156"/>
      <c r="WCX108" s="156"/>
      <c r="WCY108" s="156"/>
      <c r="WCZ108" s="156"/>
      <c r="WDA108" s="156"/>
      <c r="WDB108" s="156"/>
      <c r="WDC108" s="156"/>
      <c r="WDD108" s="156"/>
      <c r="WDE108" s="156"/>
      <c r="WDF108" s="156"/>
      <c r="WDG108" s="156"/>
      <c r="WDH108" s="156"/>
      <c r="WDI108" s="156"/>
      <c r="WDJ108" s="156"/>
      <c r="WDK108" s="156"/>
      <c r="WDL108" s="156"/>
      <c r="WDM108" s="156"/>
      <c r="WDN108" s="156"/>
      <c r="WDO108" s="156"/>
      <c r="WDP108" s="156"/>
      <c r="WDQ108" s="156"/>
      <c r="WDR108" s="156"/>
      <c r="WDS108" s="156"/>
      <c r="WDT108" s="156"/>
      <c r="WDU108" s="156"/>
      <c r="WDV108" s="156"/>
      <c r="WDW108" s="156"/>
      <c r="WDX108" s="156"/>
      <c r="WDY108" s="156"/>
      <c r="WDZ108" s="156"/>
      <c r="WEA108" s="156"/>
      <c r="WEB108" s="156"/>
      <c r="WEC108" s="156"/>
      <c r="WED108" s="156"/>
      <c r="WEE108" s="156"/>
      <c r="WEF108" s="156"/>
      <c r="WEG108" s="156"/>
      <c r="WEH108" s="156"/>
      <c r="WEI108" s="156"/>
      <c r="WEJ108" s="156"/>
      <c r="WEK108" s="156"/>
      <c r="WEL108" s="156"/>
      <c r="WEM108" s="156"/>
      <c r="WEN108" s="156"/>
      <c r="WEO108" s="156"/>
      <c r="WEP108" s="156"/>
      <c r="WEQ108" s="156"/>
      <c r="WER108" s="156"/>
      <c r="WES108" s="156"/>
      <c r="WET108" s="156"/>
      <c r="WEU108" s="156"/>
      <c r="WEV108" s="156"/>
      <c r="WEW108" s="156"/>
      <c r="WEX108" s="156"/>
      <c r="WEY108" s="156"/>
      <c r="WEZ108" s="156"/>
      <c r="WFA108" s="156"/>
      <c r="WFB108" s="156"/>
      <c r="WFC108" s="156"/>
      <c r="WFD108" s="156"/>
      <c r="WFE108" s="156"/>
      <c r="WFF108" s="156"/>
      <c r="WFG108" s="156"/>
      <c r="WFH108" s="156"/>
      <c r="WFI108" s="156"/>
      <c r="WFJ108" s="156"/>
      <c r="WFK108" s="156"/>
      <c r="WFL108" s="156"/>
      <c r="WFM108" s="156"/>
      <c r="WFN108" s="156"/>
      <c r="WFO108" s="156"/>
      <c r="WFP108" s="156"/>
      <c r="WFQ108" s="156"/>
      <c r="WFR108" s="156"/>
      <c r="WFS108" s="156"/>
      <c r="WFT108" s="156"/>
      <c r="WFU108" s="156"/>
      <c r="WFV108" s="156"/>
      <c r="WFW108" s="156"/>
      <c r="WFX108" s="156"/>
      <c r="WFY108" s="156"/>
      <c r="WFZ108" s="156"/>
      <c r="WGA108" s="156"/>
      <c r="WGB108" s="156"/>
      <c r="WGC108" s="156"/>
      <c r="WGD108" s="156"/>
      <c r="WGE108" s="156"/>
      <c r="WGF108" s="156"/>
      <c r="WGG108" s="156"/>
      <c r="WGH108" s="156"/>
      <c r="WGI108" s="156"/>
      <c r="WGJ108" s="156"/>
      <c r="WGK108" s="156"/>
      <c r="WGL108" s="156"/>
      <c r="WGM108" s="156"/>
      <c r="WGN108" s="156"/>
      <c r="WGO108" s="156"/>
      <c r="WGP108" s="156"/>
      <c r="WGQ108" s="156"/>
      <c r="WGR108" s="156"/>
      <c r="WGS108" s="156"/>
      <c r="WGT108" s="156"/>
      <c r="WGU108" s="156"/>
      <c r="WGV108" s="156"/>
      <c r="WGW108" s="156"/>
      <c r="WGX108" s="156"/>
      <c r="WGY108" s="156"/>
      <c r="WGZ108" s="156"/>
      <c r="WHA108" s="156"/>
      <c r="WHB108" s="156"/>
      <c r="WHC108" s="156"/>
      <c r="WHD108" s="156"/>
      <c r="WHE108" s="156"/>
      <c r="WHF108" s="156"/>
      <c r="WHG108" s="156"/>
      <c r="WHH108" s="156"/>
      <c r="WHI108" s="156"/>
      <c r="WHJ108" s="156"/>
      <c r="WHK108" s="156"/>
      <c r="WHL108" s="156"/>
      <c r="WHM108" s="156"/>
      <c r="WHN108" s="156"/>
      <c r="WHO108" s="156"/>
      <c r="WHP108" s="156"/>
      <c r="WHQ108" s="156"/>
      <c r="WHR108" s="156"/>
      <c r="WHS108" s="156"/>
      <c r="WHT108" s="156"/>
      <c r="WHU108" s="156"/>
      <c r="WHV108" s="156"/>
      <c r="WHW108" s="156"/>
      <c r="WHX108" s="156"/>
      <c r="WHY108" s="156"/>
      <c r="WHZ108" s="156"/>
      <c r="WIA108" s="156"/>
      <c r="WIB108" s="156"/>
      <c r="WIC108" s="156"/>
      <c r="WID108" s="156"/>
      <c r="WIE108" s="156"/>
      <c r="WIF108" s="156"/>
      <c r="WIG108" s="156"/>
      <c r="WIH108" s="156"/>
      <c r="WII108" s="156"/>
      <c r="WIJ108" s="156"/>
      <c r="WIK108" s="156"/>
      <c r="WIL108" s="156"/>
      <c r="WIM108" s="156"/>
      <c r="WIN108" s="156"/>
      <c r="WIO108" s="156"/>
      <c r="WIP108" s="156"/>
      <c r="WIQ108" s="156"/>
      <c r="WIR108" s="156"/>
      <c r="WIS108" s="156"/>
      <c r="WIT108" s="156"/>
      <c r="WIU108" s="156"/>
      <c r="WIV108" s="156"/>
      <c r="WIW108" s="156"/>
      <c r="WIX108" s="156"/>
      <c r="WIY108" s="156"/>
      <c r="WIZ108" s="156"/>
      <c r="WJA108" s="156"/>
      <c r="WJB108" s="156"/>
      <c r="WJC108" s="156"/>
      <c r="WJD108" s="156"/>
      <c r="WJE108" s="156"/>
      <c r="WJF108" s="156"/>
      <c r="WJG108" s="156"/>
      <c r="WJH108" s="156"/>
      <c r="WJI108" s="156"/>
      <c r="WJJ108" s="156"/>
      <c r="WJK108" s="156"/>
      <c r="WJL108" s="156"/>
      <c r="WJM108" s="156"/>
      <c r="WJN108" s="156"/>
      <c r="WJO108" s="156"/>
      <c r="WJP108" s="156"/>
      <c r="WJQ108" s="156"/>
      <c r="WJR108" s="156"/>
      <c r="WJS108" s="156"/>
      <c r="WJT108" s="156"/>
      <c r="WJU108" s="156"/>
      <c r="WJV108" s="156"/>
      <c r="WJW108" s="156"/>
      <c r="WJX108" s="156"/>
      <c r="WJY108" s="156"/>
      <c r="WJZ108" s="156"/>
      <c r="WKA108" s="156"/>
      <c r="WKB108" s="156"/>
      <c r="WKC108" s="156"/>
      <c r="WKD108" s="156"/>
      <c r="WKE108" s="156"/>
      <c r="WKF108" s="156"/>
      <c r="WKG108" s="156"/>
      <c r="WKH108" s="156"/>
      <c r="WKI108" s="156"/>
      <c r="WKJ108" s="156"/>
      <c r="WKK108" s="156"/>
      <c r="WKL108" s="156"/>
      <c r="WKM108" s="156"/>
      <c r="WKN108" s="156"/>
      <c r="WKO108" s="156"/>
      <c r="WKP108" s="156"/>
      <c r="WKQ108" s="156"/>
      <c r="WKR108" s="156"/>
      <c r="WKS108" s="156"/>
      <c r="WKT108" s="156"/>
      <c r="WKU108" s="156"/>
      <c r="WKV108" s="156"/>
      <c r="WKW108" s="156"/>
      <c r="WKX108" s="156"/>
      <c r="WKY108" s="156"/>
      <c r="WKZ108" s="156"/>
      <c r="WLA108" s="156"/>
      <c r="WLB108" s="156"/>
      <c r="WLC108" s="156"/>
      <c r="WLD108" s="156"/>
      <c r="WLE108" s="156"/>
      <c r="WLF108" s="156"/>
      <c r="WLG108" s="156"/>
      <c r="WLH108" s="156"/>
      <c r="WLI108" s="156"/>
      <c r="WLJ108" s="156"/>
      <c r="WLK108" s="156"/>
      <c r="WLL108" s="156"/>
      <c r="WLM108" s="156"/>
      <c r="WLN108" s="156"/>
      <c r="WLO108" s="156"/>
      <c r="WLP108" s="156"/>
      <c r="WLQ108" s="156"/>
      <c r="WLR108" s="156"/>
      <c r="WLS108" s="156"/>
      <c r="WLT108" s="156"/>
      <c r="WLU108" s="156"/>
      <c r="WLV108" s="156"/>
      <c r="WLW108" s="156"/>
      <c r="WLX108" s="156"/>
      <c r="WLY108" s="156"/>
      <c r="WLZ108" s="156"/>
      <c r="WMA108" s="156"/>
      <c r="WMB108" s="156"/>
      <c r="WMC108" s="156"/>
      <c r="WMD108" s="156"/>
      <c r="WME108" s="156"/>
      <c r="WMF108" s="156"/>
      <c r="WMG108" s="156"/>
      <c r="WMH108" s="156"/>
      <c r="WMI108" s="156"/>
      <c r="WMJ108" s="156"/>
      <c r="WMK108" s="156"/>
      <c r="WML108" s="156"/>
      <c r="WMM108" s="156"/>
      <c r="WMN108" s="156"/>
      <c r="WMO108" s="156"/>
      <c r="WMP108" s="156"/>
      <c r="WMQ108" s="156"/>
      <c r="WMR108" s="156"/>
      <c r="WMS108" s="156"/>
      <c r="WMT108" s="156"/>
      <c r="WMU108" s="156"/>
      <c r="WMV108" s="156"/>
      <c r="WMW108" s="156"/>
      <c r="WMX108" s="156"/>
      <c r="WMY108" s="156"/>
      <c r="WMZ108" s="156"/>
      <c r="WNA108" s="156"/>
      <c r="WNB108" s="156"/>
      <c r="WNC108" s="156"/>
      <c r="WND108" s="156"/>
      <c r="WNE108" s="156"/>
      <c r="WNF108" s="156"/>
      <c r="WNG108" s="156"/>
      <c r="WNH108" s="156"/>
      <c r="WNI108" s="156"/>
      <c r="WNJ108" s="156"/>
      <c r="WNK108" s="156"/>
      <c r="WNL108" s="156"/>
      <c r="WNM108" s="156"/>
      <c r="WNN108" s="156"/>
      <c r="WNO108" s="156"/>
      <c r="WNP108" s="156"/>
      <c r="WNQ108" s="156"/>
      <c r="WNR108" s="156"/>
      <c r="WNS108" s="156"/>
      <c r="WNT108" s="156"/>
      <c r="WNU108" s="156"/>
      <c r="WNV108" s="156"/>
      <c r="WNW108" s="156"/>
      <c r="WNX108" s="156"/>
      <c r="WNY108" s="156"/>
      <c r="WNZ108" s="156"/>
      <c r="WOA108" s="156"/>
      <c r="WOB108" s="156"/>
      <c r="WOC108" s="156"/>
      <c r="WOD108" s="156"/>
      <c r="WOE108" s="156"/>
      <c r="WOF108" s="156"/>
      <c r="WOG108" s="156"/>
      <c r="WOH108" s="156"/>
      <c r="WOI108" s="156"/>
      <c r="WOJ108" s="156"/>
      <c r="WOK108" s="156"/>
      <c r="WOL108" s="156"/>
      <c r="WOM108" s="156"/>
      <c r="WON108" s="156"/>
      <c r="WOO108" s="156"/>
      <c r="WOP108" s="156"/>
      <c r="WOQ108" s="156"/>
      <c r="WOR108" s="156"/>
      <c r="WOS108" s="156"/>
      <c r="WOT108" s="156"/>
      <c r="WOU108" s="156"/>
      <c r="WOV108" s="156"/>
      <c r="WOW108" s="156"/>
      <c r="WOX108" s="156"/>
      <c r="WOY108" s="156"/>
      <c r="WOZ108" s="156"/>
      <c r="WPA108" s="156"/>
      <c r="WPB108" s="156"/>
      <c r="WPC108" s="156"/>
      <c r="WPD108" s="156"/>
      <c r="WPE108" s="156"/>
      <c r="WPF108" s="156"/>
      <c r="WPG108" s="156"/>
      <c r="WPH108" s="156"/>
      <c r="WPI108" s="156"/>
      <c r="WPJ108" s="156"/>
      <c r="WPK108" s="156"/>
      <c r="WPL108" s="156"/>
      <c r="WPM108" s="156"/>
      <c r="WPN108" s="156"/>
      <c r="WPO108" s="156"/>
      <c r="WPP108" s="156"/>
      <c r="WPQ108" s="156"/>
      <c r="WPR108" s="156"/>
      <c r="WPS108" s="156"/>
      <c r="WPT108" s="156"/>
      <c r="WPU108" s="156"/>
      <c r="WPV108" s="156"/>
      <c r="WPW108" s="156"/>
      <c r="WPX108" s="156"/>
      <c r="WPY108" s="156"/>
      <c r="WPZ108" s="156"/>
      <c r="WQA108" s="156"/>
      <c r="WQB108" s="156"/>
      <c r="WQC108" s="156"/>
      <c r="WQD108" s="156"/>
      <c r="WQE108" s="156"/>
      <c r="WQF108" s="156"/>
      <c r="WQG108" s="156"/>
      <c r="WQH108" s="156"/>
      <c r="WQI108" s="156"/>
      <c r="WQJ108" s="156"/>
      <c r="WQK108" s="156"/>
      <c r="WQL108" s="156"/>
      <c r="WQM108" s="156"/>
      <c r="WQN108" s="156"/>
      <c r="WQO108" s="156"/>
      <c r="WQP108" s="156"/>
      <c r="WQQ108" s="156"/>
      <c r="WQR108" s="156"/>
      <c r="WQS108" s="156"/>
      <c r="WQT108" s="156"/>
      <c r="WQU108" s="156"/>
      <c r="WQV108" s="156"/>
      <c r="WQW108" s="156"/>
      <c r="WQX108" s="156"/>
      <c r="WQY108" s="156"/>
      <c r="WQZ108" s="156"/>
      <c r="WRA108" s="156"/>
      <c r="WRB108" s="156"/>
      <c r="WRC108" s="156"/>
      <c r="WRD108" s="156"/>
      <c r="WRE108" s="156"/>
      <c r="WRF108" s="156"/>
      <c r="WRG108" s="156"/>
      <c r="WRH108" s="156"/>
      <c r="WRI108" s="156"/>
      <c r="WRJ108" s="156"/>
      <c r="WRK108" s="156"/>
      <c r="WRL108" s="156"/>
      <c r="WRM108" s="156"/>
      <c r="WRN108" s="156"/>
      <c r="WRO108" s="156"/>
      <c r="WRP108" s="156"/>
      <c r="WRQ108" s="156"/>
      <c r="WRR108" s="156"/>
      <c r="WRS108" s="156"/>
      <c r="WRT108" s="156"/>
      <c r="WRU108" s="156"/>
      <c r="WRV108" s="156"/>
      <c r="WRW108" s="156"/>
      <c r="WRX108" s="156"/>
      <c r="WRY108" s="156"/>
      <c r="WRZ108" s="156"/>
      <c r="WSA108" s="156"/>
      <c r="WSB108" s="156"/>
      <c r="WSC108" s="156"/>
      <c r="WSD108" s="156"/>
      <c r="WSE108" s="156"/>
      <c r="WSF108" s="156"/>
      <c r="WSG108" s="156"/>
      <c r="WSH108" s="156"/>
      <c r="WSI108" s="156"/>
      <c r="WSJ108" s="156"/>
      <c r="WSK108" s="156"/>
      <c r="WSL108" s="156"/>
      <c r="WSM108" s="156"/>
      <c r="WSN108" s="156"/>
      <c r="WSO108" s="156"/>
      <c r="WSP108" s="156"/>
      <c r="WSQ108" s="156"/>
      <c r="WSR108" s="156"/>
      <c r="WSS108" s="156"/>
      <c r="WST108" s="156"/>
      <c r="WSU108" s="156"/>
      <c r="WSV108" s="156"/>
      <c r="WSW108" s="156"/>
      <c r="WSX108" s="156"/>
      <c r="WSY108" s="156"/>
      <c r="WSZ108" s="156"/>
      <c r="WTA108" s="156"/>
      <c r="WTB108" s="156"/>
      <c r="WTC108" s="156"/>
      <c r="WTD108" s="156"/>
      <c r="WTE108" s="156"/>
      <c r="WTF108" s="156"/>
      <c r="WTG108" s="156"/>
      <c r="WTH108" s="156"/>
      <c r="WTI108" s="156"/>
      <c r="WTJ108" s="156"/>
      <c r="WTK108" s="156"/>
      <c r="WTL108" s="156"/>
      <c r="WTM108" s="156"/>
      <c r="WTN108" s="156"/>
      <c r="WTO108" s="156"/>
      <c r="WTP108" s="156"/>
      <c r="WTQ108" s="156"/>
      <c r="WTR108" s="156"/>
      <c r="WTS108" s="156"/>
      <c r="WTT108" s="156"/>
      <c r="WTU108" s="156"/>
      <c r="WTV108" s="156"/>
      <c r="WTW108" s="156"/>
      <c r="WTX108" s="156"/>
      <c r="WTY108" s="156"/>
      <c r="WTZ108" s="156"/>
      <c r="WUA108" s="156"/>
      <c r="WUB108" s="156"/>
      <c r="WUC108" s="156"/>
      <c r="WUD108" s="156"/>
      <c r="WUE108" s="156"/>
      <c r="WUF108" s="156"/>
      <c r="WUG108" s="156"/>
      <c r="WUH108" s="156"/>
      <c r="WUI108" s="156"/>
      <c r="WUJ108" s="156"/>
      <c r="WUK108" s="156"/>
      <c r="WUL108" s="156"/>
      <c r="WUM108" s="156"/>
      <c r="WUN108" s="156"/>
      <c r="WUO108" s="156"/>
      <c r="WUP108" s="156"/>
      <c r="WUQ108" s="156"/>
      <c r="WUR108" s="156"/>
      <c r="WUS108" s="156"/>
      <c r="WUT108" s="156"/>
      <c r="WUU108" s="156"/>
      <c r="WUV108" s="156"/>
      <c r="WUW108" s="156"/>
      <c r="WUX108" s="156"/>
      <c r="WUY108" s="156"/>
      <c r="WUZ108" s="156"/>
      <c r="WVA108" s="156"/>
      <c r="WVB108" s="156"/>
      <c r="WVC108" s="156"/>
      <c r="WVD108" s="156"/>
      <c r="WVE108" s="156"/>
      <c r="WVF108" s="156"/>
      <c r="WVG108" s="156"/>
      <c r="WVH108" s="156"/>
      <c r="WVI108" s="156"/>
      <c r="WVJ108" s="156"/>
      <c r="WVK108" s="156"/>
      <c r="WVL108" s="156"/>
      <c r="WVM108" s="156"/>
      <c r="WVN108" s="156"/>
      <c r="WVO108" s="156"/>
      <c r="WVP108" s="156"/>
      <c r="WVQ108" s="156"/>
      <c r="WVR108" s="156"/>
      <c r="WVS108" s="156"/>
      <c r="WVT108" s="156"/>
      <c r="WVU108" s="156"/>
      <c r="WVV108" s="156"/>
      <c r="WVW108" s="156"/>
      <c r="WVX108" s="156"/>
      <c r="WVY108" s="156"/>
      <c r="WVZ108" s="156"/>
      <c r="WWA108" s="156"/>
      <c r="WWB108" s="156"/>
      <c r="WWC108" s="156"/>
      <c r="WWD108" s="156"/>
      <c r="WWE108" s="156"/>
      <c r="WWF108" s="156"/>
      <c r="WWG108" s="156"/>
      <c r="WWH108" s="156"/>
      <c r="WWI108" s="156"/>
      <c r="WWJ108" s="156"/>
      <c r="WWK108" s="156"/>
      <c r="WWL108" s="156"/>
      <c r="WWM108" s="156"/>
      <c r="WWN108" s="156"/>
      <c r="WWO108" s="156"/>
      <c r="WWP108" s="156"/>
      <c r="WWQ108" s="156"/>
      <c r="WWR108" s="156"/>
      <c r="WWS108" s="156"/>
      <c r="WWT108" s="156"/>
      <c r="WWU108" s="156"/>
      <c r="WWV108" s="156"/>
      <c r="WWW108" s="156"/>
      <c r="WWX108" s="156"/>
      <c r="WWY108" s="156"/>
      <c r="WWZ108" s="156"/>
      <c r="WXA108" s="156"/>
      <c r="WXB108" s="156"/>
      <c r="WXC108" s="156"/>
      <c r="WXD108" s="156"/>
      <c r="WXE108" s="156"/>
      <c r="WXF108" s="156"/>
      <c r="WXG108" s="156"/>
      <c r="WXH108" s="156"/>
      <c r="WXI108" s="156"/>
      <c r="WXJ108" s="156"/>
      <c r="WXK108" s="156"/>
      <c r="WXL108" s="156"/>
      <c r="WXM108" s="156"/>
      <c r="WXN108" s="156"/>
      <c r="WXO108" s="156"/>
      <c r="WXP108" s="156"/>
      <c r="WXQ108" s="156"/>
      <c r="WXR108" s="156"/>
      <c r="WXS108" s="156"/>
      <c r="WXT108" s="156"/>
      <c r="WXU108" s="156"/>
      <c r="WXV108" s="156"/>
      <c r="WXW108" s="156"/>
      <c r="WXX108" s="156"/>
      <c r="WXY108" s="156"/>
      <c r="WXZ108" s="156"/>
      <c r="WYA108" s="156"/>
      <c r="WYB108" s="156"/>
      <c r="WYC108" s="156"/>
      <c r="WYD108" s="156"/>
      <c r="WYE108" s="156"/>
      <c r="WYF108" s="156"/>
      <c r="WYG108" s="156"/>
      <c r="WYH108" s="156"/>
      <c r="WYI108" s="156"/>
      <c r="WYJ108" s="156"/>
      <c r="WYK108" s="156"/>
      <c r="WYL108" s="156"/>
      <c r="WYM108" s="156"/>
      <c r="WYN108" s="156"/>
      <c r="WYO108" s="156"/>
      <c r="WYP108" s="156"/>
      <c r="WYQ108" s="156"/>
      <c r="WYR108" s="156"/>
      <c r="WYS108" s="156"/>
      <c r="WYT108" s="156"/>
      <c r="WYU108" s="156"/>
      <c r="WYV108" s="156"/>
      <c r="WYW108" s="156"/>
      <c r="WYX108" s="156"/>
      <c r="WYY108" s="156"/>
      <c r="WYZ108" s="156"/>
      <c r="WZA108" s="156"/>
      <c r="WZB108" s="156"/>
      <c r="WZC108" s="156"/>
      <c r="WZD108" s="156"/>
      <c r="WZE108" s="156"/>
      <c r="WZF108" s="156"/>
      <c r="WZG108" s="156"/>
      <c r="WZH108" s="156"/>
      <c r="WZI108" s="156"/>
      <c r="WZJ108" s="156"/>
      <c r="WZK108" s="156"/>
      <c r="WZL108" s="156"/>
      <c r="WZM108" s="156"/>
      <c r="WZN108" s="156"/>
      <c r="WZO108" s="156"/>
      <c r="WZP108" s="156"/>
      <c r="WZQ108" s="156"/>
      <c r="WZR108" s="156"/>
      <c r="WZS108" s="156"/>
      <c r="WZT108" s="156"/>
      <c r="WZU108" s="156"/>
      <c r="WZV108" s="156"/>
      <c r="WZW108" s="156"/>
      <c r="WZX108" s="156"/>
      <c r="WZY108" s="156"/>
      <c r="WZZ108" s="156"/>
      <c r="XAA108" s="156"/>
      <c r="XAB108" s="156"/>
      <c r="XAC108" s="156"/>
      <c r="XAD108" s="156"/>
      <c r="XAE108" s="156"/>
      <c r="XAF108" s="156"/>
      <c r="XAG108" s="156"/>
      <c r="XAH108" s="156"/>
      <c r="XAI108" s="156"/>
      <c r="XAJ108" s="156"/>
      <c r="XAK108" s="156"/>
      <c r="XAL108" s="156"/>
      <c r="XAM108" s="156"/>
      <c r="XAN108" s="156"/>
      <c r="XAO108" s="156"/>
      <c r="XAP108" s="156"/>
      <c r="XAQ108" s="156"/>
      <c r="XAR108" s="156"/>
      <c r="XAS108" s="156"/>
      <c r="XAT108" s="156"/>
      <c r="XAU108" s="156"/>
      <c r="XAV108" s="156"/>
      <c r="XAW108" s="156"/>
      <c r="XAX108" s="156"/>
      <c r="XAY108" s="156"/>
      <c r="XAZ108" s="156"/>
      <c r="XBA108" s="156"/>
      <c r="XBB108" s="156"/>
      <c r="XBC108" s="156"/>
      <c r="XBD108" s="156"/>
      <c r="XBE108" s="156"/>
      <c r="XBF108" s="156"/>
      <c r="XBG108" s="156"/>
      <c r="XBH108" s="156"/>
      <c r="XBI108" s="156"/>
      <c r="XBJ108" s="156"/>
      <c r="XBK108" s="156"/>
      <c r="XBL108" s="156"/>
      <c r="XBM108" s="156"/>
      <c r="XBN108" s="156"/>
      <c r="XBO108" s="156"/>
      <c r="XBP108" s="156"/>
      <c r="XBQ108" s="156"/>
      <c r="XBR108" s="156"/>
      <c r="XBS108" s="156"/>
      <c r="XBT108" s="156"/>
      <c r="XBU108" s="156"/>
      <c r="XBV108" s="156"/>
      <c r="XBW108" s="156"/>
      <c r="XBX108" s="156"/>
      <c r="XBY108" s="156"/>
      <c r="XBZ108" s="156"/>
      <c r="XCA108" s="156"/>
      <c r="XCB108" s="156"/>
      <c r="XCC108" s="156"/>
      <c r="XCD108" s="156"/>
      <c r="XCE108" s="156"/>
      <c r="XCF108" s="156"/>
      <c r="XCG108" s="156"/>
      <c r="XCH108" s="156"/>
      <c r="XCI108" s="156"/>
      <c r="XCJ108" s="156"/>
      <c r="XCK108" s="156"/>
      <c r="XCL108" s="156"/>
      <c r="XCM108" s="156"/>
      <c r="XCN108" s="156"/>
      <c r="XCO108" s="156"/>
      <c r="XCP108" s="156"/>
      <c r="XCQ108" s="156"/>
      <c r="XCR108" s="156"/>
      <c r="XCS108" s="156"/>
      <c r="XCT108" s="156"/>
      <c r="XCU108" s="156"/>
      <c r="XCV108" s="156"/>
      <c r="XCW108" s="156"/>
      <c r="XCX108" s="156"/>
      <c r="XCY108" s="156"/>
      <c r="XCZ108" s="156"/>
      <c r="XDA108" s="156"/>
      <c r="XDB108" s="156"/>
      <c r="XDC108" s="156"/>
      <c r="XDD108" s="156"/>
      <c r="XDE108" s="156"/>
      <c r="XDF108" s="156"/>
      <c r="XDG108" s="156"/>
      <c r="XDH108" s="156"/>
      <c r="XDI108" s="156"/>
      <c r="XDJ108" s="156"/>
      <c r="XDK108" s="156"/>
      <c r="XDL108" s="156"/>
      <c r="XDM108" s="156"/>
      <c r="XDN108" s="156"/>
      <c r="XDO108" s="156"/>
      <c r="XDP108" s="156"/>
      <c r="XDQ108" s="156"/>
      <c r="XDR108" s="156"/>
      <c r="XDS108" s="156"/>
      <c r="XDT108" s="156"/>
      <c r="XDU108" s="156"/>
      <c r="XDV108" s="156"/>
      <c r="XDW108" s="156"/>
      <c r="XDX108" s="156"/>
      <c r="XDY108" s="156"/>
      <c r="XDZ108" s="156"/>
      <c r="XEA108" s="156"/>
      <c r="XEB108" s="156"/>
      <c r="XEC108" s="156"/>
      <c r="XED108" s="156"/>
      <c r="XEE108" s="156"/>
      <c r="XEF108" s="156"/>
      <c r="XEG108" s="156"/>
      <c r="XEH108" s="156"/>
      <c r="XEI108" s="156"/>
      <c r="XEJ108" s="156"/>
      <c r="XEK108" s="156"/>
      <c r="XEL108" s="156"/>
      <c r="XEM108" s="156"/>
      <c r="XEN108" s="156"/>
      <c r="XEO108" s="156"/>
      <c r="XEP108" s="156"/>
      <c r="XEQ108" s="156"/>
      <c r="XER108" s="156"/>
      <c r="XES108" s="156"/>
      <c r="XET108" s="156"/>
      <c r="XEU108" s="156"/>
      <c r="XEV108" s="156"/>
      <c r="XEW108" s="156"/>
      <c r="XEX108" s="156"/>
      <c r="XEY108" s="156"/>
      <c r="XEZ108" s="156"/>
      <c r="XFA108" s="156"/>
      <c r="XFB108" s="156"/>
      <c r="XFC108" s="156"/>
      <c r="XFD108" s="156"/>
    </row>
    <row r="109" spans="1:16384" s="62" customFormat="1">
      <c r="A109" s="497"/>
      <c r="B109" s="488"/>
      <c r="C109" s="488"/>
      <c r="D109" s="496"/>
      <c r="E109" s="154" t="s">
        <v>312</v>
      </c>
      <c r="G109" s="154" t="s">
        <v>100</v>
      </c>
      <c r="H109" s="154">
        <f xml:space="preserve"> SUM( J109:O109 )</f>
        <v>0</v>
      </c>
      <c r="I109" s="154"/>
      <c r="J109" s="154">
        <f>SUM(J106:J108)</f>
        <v>0</v>
      </c>
      <c r="K109" s="154">
        <f t="shared" ref="K109:O109" si="28">SUM(K106:K108)</f>
        <v>0</v>
      </c>
      <c r="L109" s="154">
        <f t="shared" si="28"/>
        <v>0</v>
      </c>
      <c r="M109" s="154">
        <f t="shared" si="28"/>
        <v>0</v>
      </c>
      <c r="N109" s="154">
        <f t="shared" si="28"/>
        <v>0</v>
      </c>
      <c r="O109" s="154">
        <f t="shared" si="28"/>
        <v>0</v>
      </c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</row>
    <row r="110" spans="1:16384" s="62" customFormat="1">
      <c r="A110" s="497"/>
      <c r="B110" s="488"/>
      <c r="C110" s="488"/>
      <c r="D110" s="496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</row>
    <row r="111" spans="1:16384" s="62" customFormat="1">
      <c r="A111" s="497"/>
      <c r="B111" s="488"/>
      <c r="C111" s="488"/>
      <c r="D111" s="496"/>
      <c r="E111" s="154" t="str">
        <f t="shared" ref="E111:O111" si="29" xml:space="preserve"> E$109</f>
        <v>Total water resources share (2017-18 FYA CPIH deflated)</v>
      </c>
      <c r="F111" s="204">
        <f t="shared" si="29"/>
        <v>0</v>
      </c>
      <c r="G111" s="154" t="str">
        <f t="shared" si="29"/>
        <v>£m</v>
      </c>
      <c r="H111" s="154">
        <f t="shared" si="29"/>
        <v>0</v>
      </c>
      <c r="I111" s="154">
        <f t="shared" si="29"/>
        <v>0</v>
      </c>
      <c r="J111" s="154">
        <f t="shared" si="29"/>
        <v>0</v>
      </c>
      <c r="K111" s="154">
        <f t="shared" si="29"/>
        <v>0</v>
      </c>
      <c r="L111" s="154">
        <f t="shared" si="29"/>
        <v>0</v>
      </c>
      <c r="M111" s="154">
        <f t="shared" si="29"/>
        <v>0</v>
      </c>
      <c r="N111" s="154">
        <f t="shared" si="29"/>
        <v>0</v>
      </c>
      <c r="O111" s="154">
        <f t="shared" si="29"/>
        <v>0</v>
      </c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</row>
    <row r="112" spans="1:16384" s="62" customFormat="1">
      <c r="A112" s="497"/>
      <c r="B112" s="488"/>
      <c r="C112" s="488"/>
      <c r="D112" s="496"/>
      <c r="E112" s="154" t="s">
        <v>313</v>
      </c>
      <c r="F112" s="154">
        <f xml:space="preserve"> SUM( J111:O111 )</f>
        <v>0</v>
      </c>
      <c r="G112" s="154" t="s">
        <v>100</v>
      </c>
      <c r="H112" s="154"/>
      <c r="I112" s="154"/>
      <c r="J112" s="154"/>
      <c r="K112" s="154"/>
      <c r="L112" s="154"/>
      <c r="M112" s="154"/>
      <c r="N112" s="154"/>
      <c r="O112" s="154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</row>
    <row r="113" spans="1:16384" s="62" customFormat="1">
      <c r="A113" s="457"/>
      <c r="B113" s="451"/>
      <c r="C113" s="451"/>
      <c r="D113" s="458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6"/>
      <c r="DJ113" s="156"/>
      <c r="DK113" s="156"/>
      <c r="DL113" s="156"/>
      <c r="DM113" s="156"/>
      <c r="DN113" s="156"/>
      <c r="DO113" s="156"/>
      <c r="DP113" s="156"/>
      <c r="DQ113" s="156"/>
      <c r="DR113" s="156"/>
      <c r="DS113" s="156"/>
      <c r="DT113" s="156"/>
      <c r="DU113" s="156"/>
      <c r="DV113" s="156"/>
      <c r="DW113" s="156"/>
      <c r="DX113" s="156"/>
      <c r="DY113" s="156"/>
      <c r="DZ113" s="156"/>
      <c r="EA113" s="156"/>
      <c r="EB113" s="156"/>
      <c r="EC113" s="156"/>
      <c r="ED113" s="156"/>
      <c r="EE113" s="156"/>
      <c r="EF113" s="156"/>
      <c r="EG113" s="156"/>
      <c r="EH113" s="156"/>
      <c r="EI113" s="156"/>
      <c r="EJ113" s="156"/>
      <c r="EK113" s="156"/>
      <c r="EL113" s="156"/>
      <c r="EM113" s="156"/>
      <c r="EN113" s="156"/>
      <c r="EO113" s="156"/>
      <c r="EP113" s="156"/>
      <c r="EQ113" s="156"/>
      <c r="ER113" s="156"/>
      <c r="ES113" s="156"/>
      <c r="ET113" s="156"/>
      <c r="EU113" s="156"/>
      <c r="EV113" s="156"/>
      <c r="EW113" s="156"/>
      <c r="EX113" s="156"/>
      <c r="EY113" s="156"/>
      <c r="EZ113" s="156"/>
      <c r="FA113" s="156"/>
      <c r="FB113" s="156"/>
      <c r="FC113" s="156"/>
      <c r="FD113" s="156"/>
      <c r="FE113" s="156"/>
      <c r="FF113" s="156"/>
      <c r="FG113" s="156"/>
      <c r="FH113" s="156"/>
      <c r="FI113" s="156"/>
      <c r="FJ113" s="156"/>
      <c r="FK113" s="156"/>
      <c r="FL113" s="156"/>
      <c r="FM113" s="156"/>
      <c r="FN113" s="156"/>
      <c r="FO113" s="156"/>
      <c r="FP113" s="156"/>
      <c r="FQ113" s="156"/>
      <c r="FR113" s="156"/>
      <c r="FS113" s="156"/>
      <c r="FT113" s="156"/>
      <c r="FU113" s="156"/>
      <c r="FV113" s="156"/>
      <c r="FW113" s="156"/>
      <c r="FX113" s="156"/>
      <c r="FY113" s="156"/>
      <c r="FZ113" s="156"/>
      <c r="GA113" s="156"/>
      <c r="GB113" s="156"/>
      <c r="GC113" s="156"/>
      <c r="GD113" s="156"/>
      <c r="GE113" s="156"/>
      <c r="GF113" s="156"/>
      <c r="GG113" s="156"/>
      <c r="GH113" s="156"/>
      <c r="GI113" s="156"/>
      <c r="GJ113" s="156"/>
      <c r="GK113" s="156"/>
      <c r="GL113" s="156"/>
      <c r="GM113" s="156"/>
      <c r="GN113" s="156"/>
      <c r="GO113" s="156"/>
      <c r="GP113" s="156"/>
      <c r="GQ113" s="156"/>
      <c r="GR113" s="156"/>
      <c r="GS113" s="156"/>
      <c r="GT113" s="156"/>
      <c r="GU113" s="156"/>
      <c r="GV113" s="156"/>
      <c r="GW113" s="156"/>
      <c r="GX113" s="156"/>
      <c r="GY113" s="156"/>
      <c r="GZ113" s="156"/>
      <c r="HA113" s="156"/>
      <c r="HB113" s="156"/>
      <c r="HC113" s="156"/>
      <c r="HD113" s="156"/>
      <c r="HE113" s="156"/>
      <c r="HF113" s="156"/>
      <c r="HG113" s="156"/>
      <c r="HH113" s="156"/>
      <c r="HI113" s="156"/>
      <c r="HJ113" s="156"/>
      <c r="HK113" s="156"/>
      <c r="HL113" s="156"/>
      <c r="HM113" s="156"/>
      <c r="HN113" s="156"/>
      <c r="HO113" s="156"/>
      <c r="HP113" s="156"/>
      <c r="HQ113" s="156"/>
      <c r="HR113" s="156"/>
      <c r="HS113" s="156"/>
      <c r="HT113" s="156"/>
      <c r="HU113" s="156"/>
      <c r="HV113" s="156"/>
      <c r="HW113" s="156"/>
      <c r="HX113" s="156"/>
      <c r="HY113" s="156"/>
      <c r="HZ113" s="156"/>
      <c r="IA113" s="156"/>
      <c r="IB113" s="156"/>
      <c r="IC113" s="156"/>
      <c r="ID113" s="156"/>
      <c r="IE113" s="156"/>
      <c r="IF113" s="156"/>
      <c r="IG113" s="156"/>
      <c r="IH113" s="156"/>
      <c r="II113" s="156"/>
      <c r="IJ113" s="156"/>
      <c r="IK113" s="156"/>
      <c r="IL113" s="156"/>
      <c r="IM113" s="156"/>
      <c r="IN113" s="156"/>
      <c r="IO113" s="156"/>
      <c r="IP113" s="156"/>
      <c r="IQ113" s="156"/>
      <c r="IR113" s="156"/>
      <c r="IS113" s="156"/>
      <c r="IT113" s="156"/>
      <c r="IU113" s="156"/>
      <c r="IV113" s="156"/>
      <c r="IW113" s="156"/>
      <c r="IX113" s="156"/>
      <c r="IY113" s="156"/>
      <c r="IZ113" s="156"/>
      <c r="JA113" s="156"/>
      <c r="JB113" s="156"/>
      <c r="JC113" s="156"/>
      <c r="JD113" s="156"/>
      <c r="JE113" s="156"/>
      <c r="JF113" s="156"/>
      <c r="JG113" s="156"/>
      <c r="JH113" s="156"/>
      <c r="JI113" s="156"/>
      <c r="JJ113" s="156"/>
      <c r="JK113" s="156"/>
      <c r="JL113" s="156"/>
      <c r="JM113" s="156"/>
      <c r="JN113" s="156"/>
      <c r="JO113" s="156"/>
      <c r="JP113" s="156"/>
      <c r="JQ113" s="156"/>
      <c r="JR113" s="156"/>
      <c r="JS113" s="156"/>
      <c r="JT113" s="156"/>
      <c r="JU113" s="156"/>
      <c r="JV113" s="156"/>
      <c r="JW113" s="156"/>
      <c r="JX113" s="156"/>
      <c r="JY113" s="156"/>
      <c r="JZ113" s="156"/>
      <c r="KA113" s="156"/>
      <c r="KB113" s="156"/>
      <c r="KC113" s="156"/>
      <c r="KD113" s="156"/>
      <c r="KE113" s="156"/>
      <c r="KF113" s="156"/>
      <c r="KG113" s="156"/>
      <c r="KH113" s="156"/>
      <c r="KI113" s="156"/>
      <c r="KJ113" s="156"/>
      <c r="KK113" s="156"/>
      <c r="KL113" s="156"/>
      <c r="KM113" s="156"/>
      <c r="KN113" s="156"/>
      <c r="KO113" s="156"/>
      <c r="KP113" s="156"/>
      <c r="KQ113" s="156"/>
      <c r="KR113" s="156"/>
      <c r="KS113" s="156"/>
      <c r="KT113" s="156"/>
      <c r="KU113" s="156"/>
      <c r="KV113" s="156"/>
      <c r="KW113" s="156"/>
      <c r="KX113" s="156"/>
      <c r="KY113" s="156"/>
      <c r="KZ113" s="156"/>
      <c r="LA113" s="156"/>
      <c r="LB113" s="156"/>
      <c r="LC113" s="156"/>
      <c r="LD113" s="156"/>
      <c r="LE113" s="156"/>
      <c r="LF113" s="156"/>
      <c r="LG113" s="156"/>
      <c r="LH113" s="156"/>
      <c r="LI113" s="156"/>
      <c r="LJ113" s="156"/>
      <c r="LK113" s="156"/>
      <c r="LL113" s="156"/>
      <c r="LM113" s="156"/>
      <c r="LN113" s="156"/>
      <c r="LO113" s="156"/>
      <c r="LP113" s="156"/>
      <c r="LQ113" s="156"/>
      <c r="LR113" s="156"/>
      <c r="LS113" s="156"/>
      <c r="LT113" s="156"/>
      <c r="LU113" s="156"/>
      <c r="LV113" s="156"/>
      <c r="LW113" s="156"/>
      <c r="LX113" s="156"/>
      <c r="LY113" s="156"/>
      <c r="LZ113" s="156"/>
      <c r="MA113" s="156"/>
      <c r="MB113" s="156"/>
      <c r="MC113" s="156"/>
      <c r="MD113" s="156"/>
      <c r="ME113" s="156"/>
      <c r="MF113" s="156"/>
      <c r="MG113" s="156"/>
      <c r="MH113" s="156"/>
      <c r="MI113" s="156"/>
      <c r="MJ113" s="156"/>
      <c r="MK113" s="156"/>
      <c r="ML113" s="156"/>
      <c r="MM113" s="156"/>
      <c r="MN113" s="156"/>
      <c r="MO113" s="156"/>
      <c r="MP113" s="156"/>
      <c r="MQ113" s="156"/>
      <c r="MR113" s="156"/>
      <c r="MS113" s="156"/>
      <c r="MT113" s="156"/>
      <c r="MU113" s="156"/>
      <c r="MV113" s="156"/>
      <c r="MW113" s="156"/>
      <c r="MX113" s="156"/>
      <c r="MY113" s="156"/>
      <c r="MZ113" s="156"/>
      <c r="NA113" s="156"/>
      <c r="NB113" s="156"/>
      <c r="NC113" s="156"/>
      <c r="ND113" s="156"/>
      <c r="NE113" s="156"/>
      <c r="NF113" s="156"/>
      <c r="NG113" s="156"/>
      <c r="NH113" s="156"/>
      <c r="NI113" s="156"/>
      <c r="NJ113" s="156"/>
      <c r="NK113" s="156"/>
      <c r="NL113" s="156"/>
      <c r="NM113" s="156"/>
      <c r="NN113" s="156"/>
      <c r="NO113" s="156"/>
      <c r="NP113" s="156"/>
      <c r="NQ113" s="156"/>
      <c r="NR113" s="156"/>
      <c r="NS113" s="156"/>
      <c r="NT113" s="156"/>
      <c r="NU113" s="156"/>
      <c r="NV113" s="156"/>
      <c r="NW113" s="156"/>
      <c r="NX113" s="156"/>
      <c r="NY113" s="156"/>
      <c r="NZ113" s="156"/>
      <c r="OA113" s="156"/>
      <c r="OB113" s="156"/>
      <c r="OC113" s="156"/>
      <c r="OD113" s="156"/>
      <c r="OE113" s="156"/>
      <c r="OF113" s="156"/>
      <c r="OG113" s="156"/>
      <c r="OH113" s="156"/>
      <c r="OI113" s="156"/>
      <c r="OJ113" s="156"/>
      <c r="OK113" s="156"/>
      <c r="OL113" s="156"/>
      <c r="OM113" s="156"/>
      <c r="ON113" s="156"/>
      <c r="OO113" s="156"/>
      <c r="OP113" s="156"/>
      <c r="OQ113" s="156"/>
      <c r="OR113" s="156"/>
      <c r="OS113" s="156"/>
      <c r="OT113" s="156"/>
      <c r="OU113" s="156"/>
      <c r="OV113" s="156"/>
      <c r="OW113" s="156"/>
      <c r="OX113" s="156"/>
      <c r="OY113" s="156"/>
      <c r="OZ113" s="156"/>
      <c r="PA113" s="156"/>
      <c r="PB113" s="156"/>
      <c r="PC113" s="156"/>
      <c r="PD113" s="156"/>
      <c r="PE113" s="156"/>
      <c r="PF113" s="156"/>
      <c r="PG113" s="156"/>
      <c r="PH113" s="156"/>
      <c r="PI113" s="156"/>
      <c r="PJ113" s="156"/>
      <c r="PK113" s="156"/>
      <c r="PL113" s="156"/>
      <c r="PM113" s="156"/>
      <c r="PN113" s="156"/>
      <c r="PO113" s="156"/>
      <c r="PP113" s="156"/>
      <c r="PQ113" s="156"/>
      <c r="PR113" s="156"/>
      <c r="PS113" s="156"/>
      <c r="PT113" s="156"/>
      <c r="PU113" s="156"/>
      <c r="PV113" s="156"/>
      <c r="PW113" s="156"/>
      <c r="PX113" s="156"/>
      <c r="PY113" s="156"/>
      <c r="PZ113" s="156"/>
      <c r="QA113" s="156"/>
      <c r="QB113" s="156"/>
      <c r="QC113" s="156"/>
      <c r="QD113" s="156"/>
      <c r="QE113" s="156"/>
      <c r="QF113" s="156"/>
      <c r="QG113" s="156"/>
      <c r="QH113" s="156"/>
      <c r="QI113" s="156"/>
      <c r="QJ113" s="156"/>
      <c r="QK113" s="156"/>
      <c r="QL113" s="156"/>
      <c r="QM113" s="156"/>
      <c r="QN113" s="156"/>
      <c r="QO113" s="156"/>
      <c r="QP113" s="156"/>
      <c r="QQ113" s="156"/>
      <c r="QR113" s="156"/>
      <c r="QS113" s="156"/>
      <c r="QT113" s="156"/>
      <c r="QU113" s="156"/>
      <c r="QV113" s="156"/>
      <c r="QW113" s="156"/>
      <c r="QX113" s="156"/>
      <c r="QY113" s="156"/>
      <c r="QZ113" s="156"/>
      <c r="RA113" s="156"/>
      <c r="RB113" s="156"/>
      <c r="RC113" s="156"/>
      <c r="RD113" s="156"/>
      <c r="RE113" s="156"/>
      <c r="RF113" s="156"/>
      <c r="RG113" s="156"/>
      <c r="RH113" s="156"/>
      <c r="RI113" s="156"/>
      <c r="RJ113" s="156"/>
      <c r="RK113" s="156"/>
      <c r="RL113" s="156"/>
      <c r="RM113" s="156"/>
      <c r="RN113" s="156"/>
      <c r="RO113" s="156"/>
      <c r="RP113" s="156"/>
      <c r="RQ113" s="156"/>
      <c r="RR113" s="156"/>
      <c r="RS113" s="156"/>
      <c r="RT113" s="156"/>
      <c r="RU113" s="156"/>
      <c r="RV113" s="156"/>
      <c r="RW113" s="156"/>
      <c r="RX113" s="156"/>
      <c r="RY113" s="156"/>
      <c r="RZ113" s="156"/>
      <c r="SA113" s="156"/>
      <c r="SB113" s="156"/>
      <c r="SC113" s="156"/>
      <c r="SD113" s="156"/>
      <c r="SE113" s="156"/>
      <c r="SF113" s="156"/>
      <c r="SG113" s="156"/>
      <c r="SH113" s="156"/>
      <c r="SI113" s="156"/>
      <c r="SJ113" s="156"/>
      <c r="SK113" s="156"/>
      <c r="SL113" s="156"/>
      <c r="SM113" s="156"/>
      <c r="SN113" s="156"/>
      <c r="SO113" s="156"/>
      <c r="SP113" s="156"/>
      <c r="SQ113" s="156"/>
      <c r="SR113" s="156"/>
      <c r="SS113" s="156"/>
      <c r="ST113" s="156"/>
      <c r="SU113" s="156"/>
      <c r="SV113" s="156"/>
      <c r="SW113" s="156"/>
      <c r="SX113" s="156"/>
      <c r="SY113" s="156"/>
      <c r="SZ113" s="156"/>
      <c r="TA113" s="156"/>
      <c r="TB113" s="156"/>
      <c r="TC113" s="156"/>
      <c r="TD113" s="156"/>
      <c r="TE113" s="156"/>
      <c r="TF113" s="156"/>
      <c r="TG113" s="156"/>
      <c r="TH113" s="156"/>
      <c r="TI113" s="156"/>
      <c r="TJ113" s="156"/>
      <c r="TK113" s="156"/>
      <c r="TL113" s="156"/>
      <c r="TM113" s="156"/>
      <c r="TN113" s="156"/>
      <c r="TO113" s="156"/>
      <c r="TP113" s="156"/>
      <c r="TQ113" s="156"/>
      <c r="TR113" s="156"/>
      <c r="TS113" s="156"/>
      <c r="TT113" s="156"/>
      <c r="TU113" s="156"/>
      <c r="TV113" s="156"/>
      <c r="TW113" s="156"/>
      <c r="TX113" s="156"/>
      <c r="TY113" s="156"/>
      <c r="TZ113" s="156"/>
      <c r="UA113" s="156"/>
      <c r="UB113" s="156"/>
      <c r="UC113" s="156"/>
      <c r="UD113" s="156"/>
      <c r="UE113" s="156"/>
      <c r="UF113" s="156"/>
      <c r="UG113" s="156"/>
      <c r="UH113" s="156"/>
      <c r="UI113" s="156"/>
      <c r="UJ113" s="156"/>
      <c r="UK113" s="156"/>
      <c r="UL113" s="156"/>
      <c r="UM113" s="156"/>
      <c r="UN113" s="156"/>
      <c r="UO113" s="156"/>
      <c r="UP113" s="156"/>
      <c r="UQ113" s="156"/>
      <c r="UR113" s="156"/>
      <c r="US113" s="156"/>
      <c r="UT113" s="156"/>
      <c r="UU113" s="156"/>
      <c r="UV113" s="156"/>
      <c r="UW113" s="156"/>
      <c r="UX113" s="156"/>
      <c r="UY113" s="156"/>
      <c r="UZ113" s="156"/>
      <c r="VA113" s="156"/>
      <c r="VB113" s="156"/>
      <c r="VC113" s="156"/>
      <c r="VD113" s="156"/>
      <c r="VE113" s="156"/>
      <c r="VF113" s="156"/>
      <c r="VG113" s="156"/>
      <c r="VH113" s="156"/>
      <c r="VI113" s="156"/>
      <c r="VJ113" s="156"/>
      <c r="VK113" s="156"/>
      <c r="VL113" s="156"/>
      <c r="VM113" s="156"/>
      <c r="VN113" s="156"/>
      <c r="VO113" s="156"/>
      <c r="VP113" s="156"/>
      <c r="VQ113" s="156"/>
      <c r="VR113" s="156"/>
      <c r="VS113" s="156"/>
      <c r="VT113" s="156"/>
      <c r="VU113" s="156"/>
      <c r="VV113" s="156"/>
      <c r="VW113" s="156"/>
      <c r="VX113" s="156"/>
      <c r="VY113" s="156"/>
      <c r="VZ113" s="156"/>
      <c r="WA113" s="156"/>
      <c r="WB113" s="156"/>
      <c r="WC113" s="156"/>
      <c r="WD113" s="156"/>
      <c r="WE113" s="156"/>
      <c r="WF113" s="156"/>
      <c r="WG113" s="156"/>
      <c r="WH113" s="156"/>
      <c r="WI113" s="156"/>
      <c r="WJ113" s="156"/>
      <c r="WK113" s="156"/>
      <c r="WL113" s="156"/>
      <c r="WM113" s="156"/>
      <c r="WN113" s="156"/>
      <c r="WO113" s="156"/>
      <c r="WP113" s="156"/>
      <c r="WQ113" s="156"/>
      <c r="WR113" s="156"/>
      <c r="WS113" s="156"/>
      <c r="WT113" s="156"/>
      <c r="WU113" s="156"/>
      <c r="WV113" s="156"/>
      <c r="WW113" s="156"/>
      <c r="WX113" s="156"/>
      <c r="WY113" s="156"/>
      <c r="WZ113" s="156"/>
      <c r="XA113" s="156"/>
      <c r="XB113" s="156"/>
      <c r="XC113" s="156"/>
      <c r="XD113" s="156"/>
      <c r="XE113" s="156"/>
      <c r="XF113" s="156"/>
      <c r="XG113" s="156"/>
      <c r="XH113" s="156"/>
      <c r="XI113" s="156"/>
      <c r="XJ113" s="156"/>
      <c r="XK113" s="156"/>
      <c r="XL113" s="156"/>
      <c r="XM113" s="156"/>
      <c r="XN113" s="156"/>
      <c r="XO113" s="156"/>
      <c r="XP113" s="156"/>
      <c r="XQ113" s="156"/>
      <c r="XR113" s="156"/>
      <c r="XS113" s="156"/>
      <c r="XT113" s="156"/>
      <c r="XU113" s="156"/>
      <c r="XV113" s="156"/>
      <c r="XW113" s="156"/>
      <c r="XX113" s="156"/>
      <c r="XY113" s="156"/>
      <c r="XZ113" s="156"/>
      <c r="YA113" s="156"/>
      <c r="YB113" s="156"/>
      <c r="YC113" s="156"/>
      <c r="YD113" s="156"/>
      <c r="YE113" s="156"/>
      <c r="YF113" s="156"/>
      <c r="YG113" s="156"/>
      <c r="YH113" s="156"/>
      <c r="YI113" s="156"/>
      <c r="YJ113" s="156"/>
      <c r="YK113" s="156"/>
      <c r="YL113" s="156"/>
      <c r="YM113" s="156"/>
      <c r="YN113" s="156"/>
      <c r="YO113" s="156"/>
      <c r="YP113" s="156"/>
      <c r="YQ113" s="156"/>
      <c r="YR113" s="156"/>
      <c r="YS113" s="156"/>
      <c r="YT113" s="156"/>
      <c r="YU113" s="156"/>
      <c r="YV113" s="156"/>
      <c r="YW113" s="156"/>
      <c r="YX113" s="156"/>
      <c r="YY113" s="156"/>
      <c r="YZ113" s="156"/>
      <c r="ZA113" s="156"/>
      <c r="ZB113" s="156"/>
      <c r="ZC113" s="156"/>
      <c r="ZD113" s="156"/>
      <c r="ZE113" s="156"/>
      <c r="ZF113" s="156"/>
      <c r="ZG113" s="156"/>
      <c r="ZH113" s="156"/>
      <c r="ZI113" s="156"/>
      <c r="ZJ113" s="156"/>
      <c r="ZK113" s="156"/>
      <c r="ZL113" s="156"/>
      <c r="ZM113" s="156"/>
      <c r="ZN113" s="156"/>
      <c r="ZO113" s="156"/>
      <c r="ZP113" s="156"/>
      <c r="ZQ113" s="156"/>
      <c r="ZR113" s="156"/>
      <c r="ZS113" s="156"/>
      <c r="ZT113" s="156"/>
      <c r="ZU113" s="156"/>
      <c r="ZV113" s="156"/>
      <c r="ZW113" s="156"/>
      <c r="ZX113" s="156"/>
      <c r="ZY113" s="156"/>
      <c r="ZZ113" s="156"/>
      <c r="AAA113" s="156"/>
      <c r="AAB113" s="156"/>
      <c r="AAC113" s="156"/>
      <c r="AAD113" s="156"/>
      <c r="AAE113" s="156"/>
      <c r="AAF113" s="156"/>
      <c r="AAG113" s="156"/>
      <c r="AAH113" s="156"/>
      <c r="AAI113" s="156"/>
      <c r="AAJ113" s="156"/>
      <c r="AAK113" s="156"/>
      <c r="AAL113" s="156"/>
      <c r="AAM113" s="156"/>
      <c r="AAN113" s="156"/>
      <c r="AAO113" s="156"/>
      <c r="AAP113" s="156"/>
      <c r="AAQ113" s="156"/>
      <c r="AAR113" s="156"/>
      <c r="AAS113" s="156"/>
      <c r="AAT113" s="156"/>
      <c r="AAU113" s="156"/>
      <c r="AAV113" s="156"/>
      <c r="AAW113" s="156"/>
      <c r="AAX113" s="156"/>
      <c r="AAY113" s="156"/>
      <c r="AAZ113" s="156"/>
      <c r="ABA113" s="156"/>
      <c r="ABB113" s="156"/>
      <c r="ABC113" s="156"/>
      <c r="ABD113" s="156"/>
      <c r="ABE113" s="156"/>
      <c r="ABF113" s="156"/>
      <c r="ABG113" s="156"/>
      <c r="ABH113" s="156"/>
      <c r="ABI113" s="156"/>
      <c r="ABJ113" s="156"/>
      <c r="ABK113" s="156"/>
      <c r="ABL113" s="156"/>
      <c r="ABM113" s="156"/>
      <c r="ABN113" s="156"/>
      <c r="ABO113" s="156"/>
      <c r="ABP113" s="156"/>
      <c r="ABQ113" s="156"/>
      <c r="ABR113" s="156"/>
      <c r="ABS113" s="156"/>
      <c r="ABT113" s="156"/>
      <c r="ABU113" s="156"/>
      <c r="ABV113" s="156"/>
      <c r="ABW113" s="156"/>
      <c r="ABX113" s="156"/>
      <c r="ABY113" s="156"/>
      <c r="ABZ113" s="156"/>
      <c r="ACA113" s="156"/>
      <c r="ACB113" s="156"/>
      <c r="ACC113" s="156"/>
      <c r="ACD113" s="156"/>
      <c r="ACE113" s="156"/>
      <c r="ACF113" s="156"/>
      <c r="ACG113" s="156"/>
      <c r="ACH113" s="156"/>
      <c r="ACI113" s="156"/>
      <c r="ACJ113" s="156"/>
      <c r="ACK113" s="156"/>
      <c r="ACL113" s="156"/>
      <c r="ACM113" s="156"/>
      <c r="ACN113" s="156"/>
      <c r="ACO113" s="156"/>
      <c r="ACP113" s="156"/>
      <c r="ACQ113" s="156"/>
      <c r="ACR113" s="156"/>
      <c r="ACS113" s="156"/>
      <c r="ACT113" s="156"/>
      <c r="ACU113" s="156"/>
      <c r="ACV113" s="156"/>
      <c r="ACW113" s="156"/>
      <c r="ACX113" s="156"/>
      <c r="ACY113" s="156"/>
      <c r="ACZ113" s="156"/>
      <c r="ADA113" s="156"/>
      <c r="ADB113" s="156"/>
      <c r="ADC113" s="156"/>
      <c r="ADD113" s="156"/>
      <c r="ADE113" s="156"/>
      <c r="ADF113" s="156"/>
      <c r="ADG113" s="156"/>
      <c r="ADH113" s="156"/>
      <c r="ADI113" s="156"/>
      <c r="ADJ113" s="156"/>
      <c r="ADK113" s="156"/>
      <c r="ADL113" s="156"/>
      <c r="ADM113" s="156"/>
      <c r="ADN113" s="156"/>
      <c r="ADO113" s="156"/>
      <c r="ADP113" s="156"/>
      <c r="ADQ113" s="156"/>
      <c r="ADR113" s="156"/>
      <c r="ADS113" s="156"/>
      <c r="ADT113" s="156"/>
      <c r="ADU113" s="156"/>
      <c r="ADV113" s="156"/>
      <c r="ADW113" s="156"/>
      <c r="ADX113" s="156"/>
      <c r="ADY113" s="156"/>
      <c r="ADZ113" s="156"/>
      <c r="AEA113" s="156"/>
      <c r="AEB113" s="156"/>
      <c r="AEC113" s="156"/>
      <c r="AED113" s="156"/>
      <c r="AEE113" s="156"/>
      <c r="AEF113" s="156"/>
      <c r="AEG113" s="156"/>
      <c r="AEH113" s="156"/>
      <c r="AEI113" s="156"/>
      <c r="AEJ113" s="156"/>
      <c r="AEK113" s="156"/>
      <c r="AEL113" s="156"/>
      <c r="AEM113" s="156"/>
      <c r="AEN113" s="156"/>
      <c r="AEO113" s="156"/>
      <c r="AEP113" s="156"/>
      <c r="AEQ113" s="156"/>
      <c r="AER113" s="156"/>
      <c r="AES113" s="156"/>
      <c r="AET113" s="156"/>
      <c r="AEU113" s="156"/>
      <c r="AEV113" s="156"/>
      <c r="AEW113" s="156"/>
      <c r="AEX113" s="156"/>
      <c r="AEY113" s="156"/>
      <c r="AEZ113" s="156"/>
      <c r="AFA113" s="156"/>
      <c r="AFB113" s="156"/>
      <c r="AFC113" s="156"/>
      <c r="AFD113" s="156"/>
      <c r="AFE113" s="156"/>
      <c r="AFF113" s="156"/>
      <c r="AFG113" s="156"/>
      <c r="AFH113" s="156"/>
      <c r="AFI113" s="156"/>
      <c r="AFJ113" s="156"/>
      <c r="AFK113" s="156"/>
      <c r="AFL113" s="156"/>
      <c r="AFM113" s="156"/>
      <c r="AFN113" s="156"/>
      <c r="AFO113" s="156"/>
      <c r="AFP113" s="156"/>
      <c r="AFQ113" s="156"/>
      <c r="AFR113" s="156"/>
      <c r="AFS113" s="156"/>
      <c r="AFT113" s="156"/>
      <c r="AFU113" s="156"/>
      <c r="AFV113" s="156"/>
      <c r="AFW113" s="156"/>
      <c r="AFX113" s="156"/>
      <c r="AFY113" s="156"/>
      <c r="AFZ113" s="156"/>
      <c r="AGA113" s="156"/>
      <c r="AGB113" s="156"/>
      <c r="AGC113" s="156"/>
      <c r="AGD113" s="156"/>
      <c r="AGE113" s="156"/>
      <c r="AGF113" s="156"/>
      <c r="AGG113" s="156"/>
      <c r="AGH113" s="156"/>
      <c r="AGI113" s="156"/>
      <c r="AGJ113" s="156"/>
      <c r="AGK113" s="156"/>
      <c r="AGL113" s="156"/>
      <c r="AGM113" s="156"/>
      <c r="AGN113" s="156"/>
      <c r="AGO113" s="156"/>
      <c r="AGP113" s="156"/>
      <c r="AGQ113" s="156"/>
      <c r="AGR113" s="156"/>
      <c r="AGS113" s="156"/>
      <c r="AGT113" s="156"/>
      <c r="AGU113" s="156"/>
      <c r="AGV113" s="156"/>
      <c r="AGW113" s="156"/>
      <c r="AGX113" s="156"/>
      <c r="AGY113" s="156"/>
      <c r="AGZ113" s="156"/>
      <c r="AHA113" s="156"/>
      <c r="AHB113" s="156"/>
      <c r="AHC113" s="156"/>
      <c r="AHD113" s="156"/>
      <c r="AHE113" s="156"/>
      <c r="AHF113" s="156"/>
      <c r="AHG113" s="156"/>
      <c r="AHH113" s="156"/>
      <c r="AHI113" s="156"/>
      <c r="AHJ113" s="156"/>
      <c r="AHK113" s="156"/>
      <c r="AHL113" s="156"/>
      <c r="AHM113" s="156"/>
      <c r="AHN113" s="156"/>
      <c r="AHO113" s="156"/>
      <c r="AHP113" s="156"/>
      <c r="AHQ113" s="156"/>
      <c r="AHR113" s="156"/>
      <c r="AHS113" s="156"/>
      <c r="AHT113" s="156"/>
      <c r="AHU113" s="156"/>
      <c r="AHV113" s="156"/>
      <c r="AHW113" s="156"/>
      <c r="AHX113" s="156"/>
      <c r="AHY113" s="156"/>
      <c r="AHZ113" s="156"/>
      <c r="AIA113" s="156"/>
      <c r="AIB113" s="156"/>
      <c r="AIC113" s="156"/>
      <c r="AID113" s="156"/>
      <c r="AIE113" s="156"/>
      <c r="AIF113" s="156"/>
      <c r="AIG113" s="156"/>
      <c r="AIH113" s="156"/>
      <c r="AII113" s="156"/>
      <c r="AIJ113" s="156"/>
      <c r="AIK113" s="156"/>
      <c r="AIL113" s="156"/>
      <c r="AIM113" s="156"/>
      <c r="AIN113" s="156"/>
      <c r="AIO113" s="156"/>
      <c r="AIP113" s="156"/>
      <c r="AIQ113" s="156"/>
      <c r="AIR113" s="156"/>
      <c r="AIS113" s="156"/>
      <c r="AIT113" s="156"/>
      <c r="AIU113" s="156"/>
      <c r="AIV113" s="156"/>
      <c r="AIW113" s="156"/>
      <c r="AIX113" s="156"/>
      <c r="AIY113" s="156"/>
      <c r="AIZ113" s="156"/>
      <c r="AJA113" s="156"/>
      <c r="AJB113" s="156"/>
      <c r="AJC113" s="156"/>
      <c r="AJD113" s="156"/>
      <c r="AJE113" s="156"/>
      <c r="AJF113" s="156"/>
      <c r="AJG113" s="156"/>
      <c r="AJH113" s="156"/>
      <c r="AJI113" s="156"/>
      <c r="AJJ113" s="156"/>
      <c r="AJK113" s="156"/>
      <c r="AJL113" s="156"/>
      <c r="AJM113" s="156"/>
      <c r="AJN113" s="156"/>
      <c r="AJO113" s="156"/>
      <c r="AJP113" s="156"/>
      <c r="AJQ113" s="156"/>
      <c r="AJR113" s="156"/>
      <c r="AJS113" s="156"/>
      <c r="AJT113" s="156"/>
      <c r="AJU113" s="156"/>
      <c r="AJV113" s="156"/>
      <c r="AJW113" s="156"/>
      <c r="AJX113" s="156"/>
      <c r="AJY113" s="156"/>
      <c r="AJZ113" s="156"/>
      <c r="AKA113" s="156"/>
      <c r="AKB113" s="156"/>
      <c r="AKC113" s="156"/>
      <c r="AKD113" s="156"/>
      <c r="AKE113" s="156"/>
      <c r="AKF113" s="156"/>
      <c r="AKG113" s="156"/>
      <c r="AKH113" s="156"/>
      <c r="AKI113" s="156"/>
      <c r="AKJ113" s="156"/>
      <c r="AKK113" s="156"/>
      <c r="AKL113" s="156"/>
      <c r="AKM113" s="156"/>
      <c r="AKN113" s="156"/>
      <c r="AKO113" s="156"/>
      <c r="AKP113" s="156"/>
      <c r="AKQ113" s="156"/>
      <c r="AKR113" s="156"/>
      <c r="AKS113" s="156"/>
      <c r="AKT113" s="156"/>
      <c r="AKU113" s="156"/>
      <c r="AKV113" s="156"/>
      <c r="AKW113" s="156"/>
      <c r="AKX113" s="156"/>
      <c r="AKY113" s="156"/>
      <c r="AKZ113" s="156"/>
      <c r="ALA113" s="156"/>
      <c r="ALB113" s="156"/>
      <c r="ALC113" s="156"/>
      <c r="ALD113" s="156"/>
      <c r="ALE113" s="156"/>
      <c r="ALF113" s="156"/>
      <c r="ALG113" s="156"/>
      <c r="ALH113" s="156"/>
      <c r="ALI113" s="156"/>
      <c r="ALJ113" s="156"/>
      <c r="ALK113" s="156"/>
      <c r="ALL113" s="156"/>
      <c r="ALM113" s="156"/>
      <c r="ALN113" s="156"/>
      <c r="ALO113" s="156"/>
      <c r="ALP113" s="156"/>
      <c r="ALQ113" s="156"/>
      <c r="ALR113" s="156"/>
      <c r="ALS113" s="156"/>
      <c r="ALT113" s="156"/>
      <c r="ALU113" s="156"/>
      <c r="ALV113" s="156"/>
      <c r="ALW113" s="156"/>
      <c r="ALX113" s="156"/>
      <c r="ALY113" s="156"/>
      <c r="ALZ113" s="156"/>
      <c r="AMA113" s="156"/>
      <c r="AMB113" s="156"/>
      <c r="AMC113" s="156"/>
      <c r="AMD113" s="156"/>
      <c r="AME113" s="156"/>
      <c r="AMF113" s="156"/>
      <c r="AMG113" s="156"/>
      <c r="AMH113" s="156"/>
      <c r="AMI113" s="156"/>
      <c r="AMJ113" s="156"/>
      <c r="AMK113" s="156"/>
      <c r="AML113" s="156"/>
      <c r="AMM113" s="156"/>
      <c r="AMN113" s="156"/>
      <c r="AMO113" s="156"/>
      <c r="AMP113" s="156"/>
      <c r="AMQ113" s="156"/>
      <c r="AMR113" s="156"/>
      <c r="AMS113" s="156"/>
      <c r="AMT113" s="156"/>
      <c r="AMU113" s="156"/>
      <c r="AMV113" s="156"/>
      <c r="AMW113" s="156"/>
      <c r="AMX113" s="156"/>
      <c r="AMY113" s="156"/>
      <c r="AMZ113" s="156"/>
      <c r="ANA113" s="156"/>
      <c r="ANB113" s="156"/>
      <c r="ANC113" s="156"/>
      <c r="AND113" s="156"/>
      <c r="ANE113" s="156"/>
      <c r="ANF113" s="156"/>
      <c r="ANG113" s="156"/>
      <c r="ANH113" s="156"/>
      <c r="ANI113" s="156"/>
      <c r="ANJ113" s="156"/>
      <c r="ANK113" s="156"/>
      <c r="ANL113" s="156"/>
      <c r="ANM113" s="156"/>
      <c r="ANN113" s="156"/>
      <c r="ANO113" s="156"/>
      <c r="ANP113" s="156"/>
      <c r="ANQ113" s="156"/>
      <c r="ANR113" s="156"/>
      <c r="ANS113" s="156"/>
      <c r="ANT113" s="156"/>
      <c r="ANU113" s="156"/>
      <c r="ANV113" s="156"/>
      <c r="ANW113" s="156"/>
      <c r="ANX113" s="156"/>
      <c r="ANY113" s="156"/>
      <c r="ANZ113" s="156"/>
      <c r="AOA113" s="156"/>
      <c r="AOB113" s="156"/>
      <c r="AOC113" s="156"/>
      <c r="AOD113" s="156"/>
      <c r="AOE113" s="156"/>
      <c r="AOF113" s="156"/>
      <c r="AOG113" s="156"/>
      <c r="AOH113" s="156"/>
      <c r="AOI113" s="156"/>
      <c r="AOJ113" s="156"/>
      <c r="AOK113" s="156"/>
      <c r="AOL113" s="156"/>
      <c r="AOM113" s="156"/>
      <c r="AON113" s="156"/>
      <c r="AOO113" s="156"/>
      <c r="AOP113" s="156"/>
      <c r="AOQ113" s="156"/>
      <c r="AOR113" s="156"/>
      <c r="AOS113" s="156"/>
      <c r="AOT113" s="156"/>
      <c r="AOU113" s="156"/>
      <c r="AOV113" s="156"/>
      <c r="AOW113" s="156"/>
      <c r="AOX113" s="156"/>
      <c r="AOY113" s="156"/>
      <c r="AOZ113" s="156"/>
      <c r="APA113" s="156"/>
      <c r="APB113" s="156"/>
      <c r="APC113" s="156"/>
      <c r="APD113" s="156"/>
      <c r="APE113" s="156"/>
      <c r="APF113" s="156"/>
      <c r="APG113" s="156"/>
      <c r="APH113" s="156"/>
      <c r="API113" s="156"/>
      <c r="APJ113" s="156"/>
      <c r="APK113" s="156"/>
      <c r="APL113" s="156"/>
      <c r="APM113" s="156"/>
      <c r="APN113" s="156"/>
      <c r="APO113" s="156"/>
      <c r="APP113" s="156"/>
      <c r="APQ113" s="156"/>
      <c r="APR113" s="156"/>
      <c r="APS113" s="156"/>
      <c r="APT113" s="156"/>
      <c r="APU113" s="156"/>
      <c r="APV113" s="156"/>
      <c r="APW113" s="156"/>
      <c r="APX113" s="156"/>
      <c r="APY113" s="156"/>
      <c r="APZ113" s="156"/>
      <c r="AQA113" s="156"/>
      <c r="AQB113" s="156"/>
      <c r="AQC113" s="156"/>
      <c r="AQD113" s="156"/>
      <c r="AQE113" s="156"/>
      <c r="AQF113" s="156"/>
      <c r="AQG113" s="156"/>
      <c r="AQH113" s="156"/>
      <c r="AQI113" s="156"/>
      <c r="AQJ113" s="156"/>
      <c r="AQK113" s="156"/>
      <c r="AQL113" s="156"/>
      <c r="AQM113" s="156"/>
      <c r="AQN113" s="156"/>
      <c r="AQO113" s="156"/>
      <c r="AQP113" s="156"/>
      <c r="AQQ113" s="156"/>
      <c r="AQR113" s="156"/>
      <c r="AQS113" s="156"/>
      <c r="AQT113" s="156"/>
      <c r="AQU113" s="156"/>
      <c r="AQV113" s="156"/>
      <c r="AQW113" s="156"/>
      <c r="AQX113" s="156"/>
      <c r="AQY113" s="156"/>
      <c r="AQZ113" s="156"/>
      <c r="ARA113" s="156"/>
      <c r="ARB113" s="156"/>
      <c r="ARC113" s="156"/>
      <c r="ARD113" s="156"/>
      <c r="ARE113" s="156"/>
      <c r="ARF113" s="156"/>
      <c r="ARG113" s="156"/>
      <c r="ARH113" s="156"/>
      <c r="ARI113" s="156"/>
      <c r="ARJ113" s="156"/>
      <c r="ARK113" s="156"/>
      <c r="ARL113" s="156"/>
      <c r="ARM113" s="156"/>
      <c r="ARN113" s="156"/>
      <c r="ARO113" s="156"/>
      <c r="ARP113" s="156"/>
      <c r="ARQ113" s="156"/>
      <c r="ARR113" s="156"/>
      <c r="ARS113" s="156"/>
      <c r="ART113" s="156"/>
      <c r="ARU113" s="156"/>
      <c r="ARV113" s="156"/>
      <c r="ARW113" s="156"/>
      <c r="ARX113" s="156"/>
      <c r="ARY113" s="156"/>
      <c r="ARZ113" s="156"/>
      <c r="ASA113" s="156"/>
      <c r="ASB113" s="156"/>
      <c r="ASC113" s="156"/>
      <c r="ASD113" s="156"/>
      <c r="ASE113" s="156"/>
      <c r="ASF113" s="156"/>
      <c r="ASG113" s="156"/>
      <c r="ASH113" s="156"/>
      <c r="ASI113" s="156"/>
      <c r="ASJ113" s="156"/>
      <c r="ASK113" s="156"/>
      <c r="ASL113" s="156"/>
      <c r="ASM113" s="156"/>
      <c r="ASN113" s="156"/>
      <c r="ASO113" s="156"/>
      <c r="ASP113" s="156"/>
      <c r="ASQ113" s="156"/>
      <c r="ASR113" s="156"/>
      <c r="ASS113" s="156"/>
      <c r="AST113" s="156"/>
      <c r="ASU113" s="156"/>
      <c r="ASV113" s="156"/>
      <c r="ASW113" s="156"/>
      <c r="ASX113" s="156"/>
      <c r="ASY113" s="156"/>
      <c r="ASZ113" s="156"/>
      <c r="ATA113" s="156"/>
      <c r="ATB113" s="156"/>
      <c r="ATC113" s="156"/>
      <c r="ATD113" s="156"/>
      <c r="ATE113" s="156"/>
      <c r="ATF113" s="156"/>
      <c r="ATG113" s="156"/>
      <c r="ATH113" s="156"/>
      <c r="ATI113" s="156"/>
      <c r="ATJ113" s="156"/>
      <c r="ATK113" s="156"/>
      <c r="ATL113" s="156"/>
      <c r="ATM113" s="156"/>
      <c r="ATN113" s="156"/>
      <c r="ATO113" s="156"/>
      <c r="ATP113" s="156"/>
      <c r="ATQ113" s="156"/>
      <c r="ATR113" s="156"/>
      <c r="ATS113" s="156"/>
      <c r="ATT113" s="156"/>
      <c r="ATU113" s="156"/>
      <c r="ATV113" s="156"/>
      <c r="ATW113" s="156"/>
      <c r="ATX113" s="156"/>
      <c r="ATY113" s="156"/>
      <c r="ATZ113" s="156"/>
      <c r="AUA113" s="156"/>
      <c r="AUB113" s="156"/>
      <c r="AUC113" s="156"/>
      <c r="AUD113" s="156"/>
      <c r="AUE113" s="156"/>
      <c r="AUF113" s="156"/>
      <c r="AUG113" s="156"/>
      <c r="AUH113" s="156"/>
      <c r="AUI113" s="156"/>
      <c r="AUJ113" s="156"/>
      <c r="AUK113" s="156"/>
      <c r="AUL113" s="156"/>
      <c r="AUM113" s="156"/>
      <c r="AUN113" s="156"/>
      <c r="AUO113" s="156"/>
      <c r="AUP113" s="156"/>
      <c r="AUQ113" s="156"/>
      <c r="AUR113" s="156"/>
      <c r="AUS113" s="156"/>
      <c r="AUT113" s="156"/>
      <c r="AUU113" s="156"/>
      <c r="AUV113" s="156"/>
      <c r="AUW113" s="156"/>
      <c r="AUX113" s="156"/>
      <c r="AUY113" s="156"/>
      <c r="AUZ113" s="156"/>
      <c r="AVA113" s="156"/>
      <c r="AVB113" s="156"/>
      <c r="AVC113" s="156"/>
      <c r="AVD113" s="156"/>
      <c r="AVE113" s="156"/>
      <c r="AVF113" s="156"/>
      <c r="AVG113" s="156"/>
      <c r="AVH113" s="156"/>
      <c r="AVI113" s="156"/>
      <c r="AVJ113" s="156"/>
      <c r="AVK113" s="156"/>
      <c r="AVL113" s="156"/>
      <c r="AVM113" s="156"/>
      <c r="AVN113" s="156"/>
      <c r="AVO113" s="156"/>
      <c r="AVP113" s="156"/>
      <c r="AVQ113" s="156"/>
      <c r="AVR113" s="156"/>
      <c r="AVS113" s="156"/>
      <c r="AVT113" s="156"/>
      <c r="AVU113" s="156"/>
      <c r="AVV113" s="156"/>
      <c r="AVW113" s="156"/>
      <c r="AVX113" s="156"/>
      <c r="AVY113" s="156"/>
      <c r="AVZ113" s="156"/>
      <c r="AWA113" s="156"/>
      <c r="AWB113" s="156"/>
      <c r="AWC113" s="156"/>
      <c r="AWD113" s="156"/>
      <c r="AWE113" s="156"/>
      <c r="AWF113" s="156"/>
      <c r="AWG113" s="156"/>
      <c r="AWH113" s="156"/>
      <c r="AWI113" s="156"/>
      <c r="AWJ113" s="156"/>
      <c r="AWK113" s="156"/>
      <c r="AWL113" s="156"/>
      <c r="AWM113" s="156"/>
      <c r="AWN113" s="156"/>
      <c r="AWO113" s="156"/>
      <c r="AWP113" s="156"/>
      <c r="AWQ113" s="156"/>
      <c r="AWR113" s="156"/>
      <c r="AWS113" s="156"/>
      <c r="AWT113" s="156"/>
      <c r="AWU113" s="156"/>
      <c r="AWV113" s="156"/>
      <c r="AWW113" s="156"/>
      <c r="AWX113" s="156"/>
      <c r="AWY113" s="156"/>
      <c r="AWZ113" s="156"/>
      <c r="AXA113" s="156"/>
      <c r="AXB113" s="156"/>
      <c r="AXC113" s="156"/>
      <c r="AXD113" s="156"/>
      <c r="AXE113" s="156"/>
      <c r="AXF113" s="156"/>
      <c r="AXG113" s="156"/>
      <c r="AXH113" s="156"/>
      <c r="AXI113" s="156"/>
      <c r="AXJ113" s="156"/>
      <c r="AXK113" s="156"/>
      <c r="AXL113" s="156"/>
      <c r="AXM113" s="156"/>
      <c r="AXN113" s="156"/>
      <c r="AXO113" s="156"/>
      <c r="AXP113" s="156"/>
      <c r="AXQ113" s="156"/>
      <c r="AXR113" s="156"/>
      <c r="AXS113" s="156"/>
      <c r="AXT113" s="156"/>
      <c r="AXU113" s="156"/>
      <c r="AXV113" s="156"/>
      <c r="AXW113" s="156"/>
      <c r="AXX113" s="156"/>
      <c r="AXY113" s="156"/>
      <c r="AXZ113" s="156"/>
      <c r="AYA113" s="156"/>
      <c r="AYB113" s="156"/>
      <c r="AYC113" s="156"/>
      <c r="AYD113" s="156"/>
      <c r="AYE113" s="156"/>
      <c r="AYF113" s="156"/>
      <c r="AYG113" s="156"/>
      <c r="AYH113" s="156"/>
      <c r="AYI113" s="156"/>
      <c r="AYJ113" s="156"/>
      <c r="AYK113" s="156"/>
      <c r="AYL113" s="156"/>
      <c r="AYM113" s="156"/>
      <c r="AYN113" s="156"/>
      <c r="AYO113" s="156"/>
      <c r="AYP113" s="156"/>
      <c r="AYQ113" s="156"/>
      <c r="AYR113" s="156"/>
      <c r="AYS113" s="156"/>
      <c r="AYT113" s="156"/>
      <c r="AYU113" s="156"/>
      <c r="AYV113" s="156"/>
      <c r="AYW113" s="156"/>
      <c r="AYX113" s="156"/>
      <c r="AYY113" s="156"/>
      <c r="AYZ113" s="156"/>
      <c r="AZA113" s="156"/>
      <c r="AZB113" s="156"/>
      <c r="AZC113" s="156"/>
      <c r="AZD113" s="156"/>
      <c r="AZE113" s="156"/>
      <c r="AZF113" s="156"/>
      <c r="AZG113" s="156"/>
      <c r="AZH113" s="156"/>
      <c r="AZI113" s="156"/>
      <c r="AZJ113" s="156"/>
      <c r="AZK113" s="156"/>
      <c r="AZL113" s="156"/>
      <c r="AZM113" s="156"/>
      <c r="AZN113" s="156"/>
      <c r="AZO113" s="156"/>
      <c r="AZP113" s="156"/>
      <c r="AZQ113" s="156"/>
      <c r="AZR113" s="156"/>
      <c r="AZS113" s="156"/>
      <c r="AZT113" s="156"/>
      <c r="AZU113" s="156"/>
      <c r="AZV113" s="156"/>
      <c r="AZW113" s="156"/>
      <c r="AZX113" s="156"/>
      <c r="AZY113" s="156"/>
      <c r="AZZ113" s="156"/>
      <c r="BAA113" s="156"/>
      <c r="BAB113" s="156"/>
      <c r="BAC113" s="156"/>
      <c r="BAD113" s="156"/>
      <c r="BAE113" s="156"/>
      <c r="BAF113" s="156"/>
      <c r="BAG113" s="156"/>
      <c r="BAH113" s="156"/>
      <c r="BAI113" s="156"/>
      <c r="BAJ113" s="156"/>
      <c r="BAK113" s="156"/>
      <c r="BAL113" s="156"/>
      <c r="BAM113" s="156"/>
      <c r="BAN113" s="156"/>
      <c r="BAO113" s="156"/>
      <c r="BAP113" s="156"/>
      <c r="BAQ113" s="156"/>
      <c r="BAR113" s="156"/>
      <c r="BAS113" s="156"/>
      <c r="BAT113" s="156"/>
      <c r="BAU113" s="156"/>
      <c r="BAV113" s="156"/>
      <c r="BAW113" s="156"/>
      <c r="BAX113" s="156"/>
      <c r="BAY113" s="156"/>
      <c r="BAZ113" s="156"/>
      <c r="BBA113" s="156"/>
      <c r="BBB113" s="156"/>
      <c r="BBC113" s="156"/>
      <c r="BBD113" s="156"/>
      <c r="BBE113" s="156"/>
      <c r="BBF113" s="156"/>
      <c r="BBG113" s="156"/>
      <c r="BBH113" s="156"/>
      <c r="BBI113" s="156"/>
      <c r="BBJ113" s="156"/>
      <c r="BBK113" s="156"/>
      <c r="BBL113" s="156"/>
      <c r="BBM113" s="156"/>
      <c r="BBN113" s="156"/>
      <c r="BBO113" s="156"/>
      <c r="BBP113" s="156"/>
      <c r="BBQ113" s="156"/>
      <c r="BBR113" s="156"/>
      <c r="BBS113" s="156"/>
      <c r="BBT113" s="156"/>
      <c r="BBU113" s="156"/>
      <c r="BBV113" s="156"/>
      <c r="BBW113" s="156"/>
      <c r="BBX113" s="156"/>
      <c r="BBY113" s="156"/>
      <c r="BBZ113" s="156"/>
      <c r="BCA113" s="156"/>
      <c r="BCB113" s="156"/>
      <c r="BCC113" s="156"/>
      <c r="BCD113" s="156"/>
      <c r="BCE113" s="156"/>
      <c r="BCF113" s="156"/>
      <c r="BCG113" s="156"/>
      <c r="BCH113" s="156"/>
      <c r="BCI113" s="156"/>
      <c r="BCJ113" s="156"/>
      <c r="BCK113" s="156"/>
      <c r="BCL113" s="156"/>
      <c r="BCM113" s="156"/>
      <c r="BCN113" s="156"/>
      <c r="BCO113" s="156"/>
      <c r="BCP113" s="156"/>
      <c r="BCQ113" s="156"/>
      <c r="BCR113" s="156"/>
      <c r="BCS113" s="156"/>
      <c r="BCT113" s="156"/>
      <c r="BCU113" s="156"/>
      <c r="BCV113" s="156"/>
      <c r="BCW113" s="156"/>
      <c r="BCX113" s="156"/>
      <c r="BCY113" s="156"/>
      <c r="BCZ113" s="156"/>
      <c r="BDA113" s="156"/>
      <c r="BDB113" s="156"/>
      <c r="BDC113" s="156"/>
      <c r="BDD113" s="156"/>
      <c r="BDE113" s="156"/>
      <c r="BDF113" s="156"/>
      <c r="BDG113" s="156"/>
      <c r="BDH113" s="156"/>
      <c r="BDI113" s="156"/>
      <c r="BDJ113" s="156"/>
      <c r="BDK113" s="156"/>
      <c r="BDL113" s="156"/>
      <c r="BDM113" s="156"/>
      <c r="BDN113" s="156"/>
      <c r="BDO113" s="156"/>
      <c r="BDP113" s="156"/>
      <c r="BDQ113" s="156"/>
      <c r="BDR113" s="156"/>
      <c r="BDS113" s="156"/>
      <c r="BDT113" s="156"/>
      <c r="BDU113" s="156"/>
      <c r="BDV113" s="156"/>
      <c r="BDW113" s="156"/>
      <c r="BDX113" s="156"/>
      <c r="BDY113" s="156"/>
      <c r="BDZ113" s="156"/>
      <c r="BEA113" s="156"/>
      <c r="BEB113" s="156"/>
      <c r="BEC113" s="156"/>
      <c r="BED113" s="156"/>
      <c r="BEE113" s="156"/>
      <c r="BEF113" s="156"/>
      <c r="BEG113" s="156"/>
      <c r="BEH113" s="156"/>
      <c r="BEI113" s="156"/>
      <c r="BEJ113" s="156"/>
      <c r="BEK113" s="156"/>
      <c r="BEL113" s="156"/>
      <c r="BEM113" s="156"/>
      <c r="BEN113" s="156"/>
      <c r="BEO113" s="156"/>
      <c r="BEP113" s="156"/>
      <c r="BEQ113" s="156"/>
      <c r="BER113" s="156"/>
      <c r="BES113" s="156"/>
      <c r="BET113" s="156"/>
      <c r="BEU113" s="156"/>
      <c r="BEV113" s="156"/>
      <c r="BEW113" s="156"/>
      <c r="BEX113" s="156"/>
      <c r="BEY113" s="156"/>
      <c r="BEZ113" s="156"/>
      <c r="BFA113" s="156"/>
      <c r="BFB113" s="156"/>
      <c r="BFC113" s="156"/>
      <c r="BFD113" s="156"/>
      <c r="BFE113" s="156"/>
      <c r="BFF113" s="156"/>
      <c r="BFG113" s="156"/>
      <c r="BFH113" s="156"/>
      <c r="BFI113" s="156"/>
      <c r="BFJ113" s="156"/>
      <c r="BFK113" s="156"/>
      <c r="BFL113" s="156"/>
      <c r="BFM113" s="156"/>
      <c r="BFN113" s="156"/>
      <c r="BFO113" s="156"/>
      <c r="BFP113" s="156"/>
      <c r="BFQ113" s="156"/>
      <c r="BFR113" s="156"/>
      <c r="BFS113" s="156"/>
      <c r="BFT113" s="156"/>
      <c r="BFU113" s="156"/>
      <c r="BFV113" s="156"/>
      <c r="BFW113" s="156"/>
      <c r="BFX113" s="156"/>
      <c r="BFY113" s="156"/>
      <c r="BFZ113" s="156"/>
      <c r="BGA113" s="156"/>
      <c r="BGB113" s="156"/>
      <c r="BGC113" s="156"/>
      <c r="BGD113" s="156"/>
      <c r="BGE113" s="156"/>
      <c r="BGF113" s="156"/>
      <c r="BGG113" s="156"/>
      <c r="BGH113" s="156"/>
      <c r="BGI113" s="156"/>
      <c r="BGJ113" s="156"/>
      <c r="BGK113" s="156"/>
      <c r="BGL113" s="156"/>
      <c r="BGM113" s="156"/>
      <c r="BGN113" s="156"/>
      <c r="BGO113" s="156"/>
      <c r="BGP113" s="156"/>
      <c r="BGQ113" s="156"/>
      <c r="BGR113" s="156"/>
      <c r="BGS113" s="156"/>
      <c r="BGT113" s="156"/>
      <c r="BGU113" s="156"/>
      <c r="BGV113" s="156"/>
      <c r="BGW113" s="156"/>
      <c r="BGX113" s="156"/>
      <c r="BGY113" s="156"/>
      <c r="BGZ113" s="156"/>
      <c r="BHA113" s="156"/>
      <c r="BHB113" s="156"/>
      <c r="BHC113" s="156"/>
      <c r="BHD113" s="156"/>
      <c r="BHE113" s="156"/>
      <c r="BHF113" s="156"/>
      <c r="BHG113" s="156"/>
      <c r="BHH113" s="156"/>
      <c r="BHI113" s="156"/>
      <c r="BHJ113" s="156"/>
      <c r="BHK113" s="156"/>
      <c r="BHL113" s="156"/>
      <c r="BHM113" s="156"/>
      <c r="BHN113" s="156"/>
      <c r="BHO113" s="156"/>
      <c r="BHP113" s="156"/>
      <c r="BHQ113" s="156"/>
      <c r="BHR113" s="156"/>
      <c r="BHS113" s="156"/>
      <c r="BHT113" s="156"/>
      <c r="BHU113" s="156"/>
      <c r="BHV113" s="156"/>
      <c r="BHW113" s="156"/>
      <c r="BHX113" s="156"/>
      <c r="BHY113" s="156"/>
      <c r="BHZ113" s="156"/>
      <c r="BIA113" s="156"/>
      <c r="BIB113" s="156"/>
      <c r="BIC113" s="156"/>
      <c r="BID113" s="156"/>
      <c r="BIE113" s="156"/>
      <c r="BIF113" s="156"/>
      <c r="BIG113" s="156"/>
      <c r="BIH113" s="156"/>
      <c r="BII113" s="156"/>
      <c r="BIJ113" s="156"/>
      <c r="BIK113" s="156"/>
      <c r="BIL113" s="156"/>
      <c r="BIM113" s="156"/>
      <c r="BIN113" s="156"/>
      <c r="BIO113" s="156"/>
      <c r="BIP113" s="156"/>
      <c r="BIQ113" s="156"/>
      <c r="BIR113" s="156"/>
      <c r="BIS113" s="156"/>
      <c r="BIT113" s="156"/>
      <c r="BIU113" s="156"/>
      <c r="BIV113" s="156"/>
      <c r="BIW113" s="156"/>
      <c r="BIX113" s="156"/>
      <c r="BIY113" s="156"/>
      <c r="BIZ113" s="156"/>
      <c r="BJA113" s="156"/>
      <c r="BJB113" s="156"/>
      <c r="BJC113" s="156"/>
      <c r="BJD113" s="156"/>
      <c r="BJE113" s="156"/>
      <c r="BJF113" s="156"/>
      <c r="BJG113" s="156"/>
      <c r="BJH113" s="156"/>
      <c r="BJI113" s="156"/>
      <c r="BJJ113" s="156"/>
      <c r="BJK113" s="156"/>
      <c r="BJL113" s="156"/>
      <c r="BJM113" s="156"/>
      <c r="BJN113" s="156"/>
      <c r="BJO113" s="156"/>
      <c r="BJP113" s="156"/>
      <c r="BJQ113" s="156"/>
      <c r="BJR113" s="156"/>
      <c r="BJS113" s="156"/>
      <c r="BJT113" s="156"/>
      <c r="BJU113" s="156"/>
      <c r="BJV113" s="156"/>
      <c r="BJW113" s="156"/>
      <c r="BJX113" s="156"/>
      <c r="BJY113" s="156"/>
      <c r="BJZ113" s="156"/>
      <c r="BKA113" s="156"/>
      <c r="BKB113" s="156"/>
      <c r="BKC113" s="156"/>
      <c r="BKD113" s="156"/>
      <c r="BKE113" s="156"/>
      <c r="BKF113" s="156"/>
      <c r="BKG113" s="156"/>
      <c r="BKH113" s="156"/>
      <c r="BKI113" s="156"/>
      <c r="BKJ113" s="156"/>
      <c r="BKK113" s="156"/>
      <c r="BKL113" s="156"/>
      <c r="BKM113" s="156"/>
      <c r="BKN113" s="156"/>
      <c r="BKO113" s="156"/>
      <c r="BKP113" s="156"/>
      <c r="BKQ113" s="156"/>
      <c r="BKR113" s="156"/>
      <c r="BKS113" s="156"/>
      <c r="BKT113" s="156"/>
      <c r="BKU113" s="156"/>
      <c r="BKV113" s="156"/>
      <c r="BKW113" s="156"/>
      <c r="BKX113" s="156"/>
      <c r="BKY113" s="156"/>
      <c r="BKZ113" s="156"/>
      <c r="BLA113" s="156"/>
      <c r="BLB113" s="156"/>
      <c r="BLC113" s="156"/>
      <c r="BLD113" s="156"/>
      <c r="BLE113" s="156"/>
      <c r="BLF113" s="156"/>
      <c r="BLG113" s="156"/>
      <c r="BLH113" s="156"/>
      <c r="BLI113" s="156"/>
      <c r="BLJ113" s="156"/>
      <c r="BLK113" s="156"/>
      <c r="BLL113" s="156"/>
      <c r="BLM113" s="156"/>
      <c r="BLN113" s="156"/>
      <c r="BLO113" s="156"/>
      <c r="BLP113" s="156"/>
      <c r="BLQ113" s="156"/>
      <c r="BLR113" s="156"/>
      <c r="BLS113" s="156"/>
      <c r="BLT113" s="156"/>
      <c r="BLU113" s="156"/>
      <c r="BLV113" s="156"/>
      <c r="BLW113" s="156"/>
      <c r="BLX113" s="156"/>
      <c r="BLY113" s="156"/>
      <c r="BLZ113" s="156"/>
      <c r="BMA113" s="156"/>
      <c r="BMB113" s="156"/>
      <c r="BMC113" s="156"/>
      <c r="BMD113" s="156"/>
      <c r="BME113" s="156"/>
      <c r="BMF113" s="156"/>
      <c r="BMG113" s="156"/>
      <c r="BMH113" s="156"/>
      <c r="BMI113" s="156"/>
      <c r="BMJ113" s="156"/>
      <c r="BMK113" s="156"/>
      <c r="BML113" s="156"/>
      <c r="BMM113" s="156"/>
      <c r="BMN113" s="156"/>
      <c r="BMO113" s="156"/>
      <c r="BMP113" s="156"/>
      <c r="BMQ113" s="156"/>
      <c r="BMR113" s="156"/>
      <c r="BMS113" s="156"/>
      <c r="BMT113" s="156"/>
      <c r="BMU113" s="156"/>
      <c r="BMV113" s="156"/>
      <c r="BMW113" s="156"/>
      <c r="BMX113" s="156"/>
      <c r="BMY113" s="156"/>
      <c r="BMZ113" s="156"/>
      <c r="BNA113" s="156"/>
      <c r="BNB113" s="156"/>
      <c r="BNC113" s="156"/>
      <c r="BND113" s="156"/>
      <c r="BNE113" s="156"/>
      <c r="BNF113" s="156"/>
      <c r="BNG113" s="156"/>
      <c r="BNH113" s="156"/>
      <c r="BNI113" s="156"/>
      <c r="BNJ113" s="156"/>
      <c r="BNK113" s="156"/>
      <c r="BNL113" s="156"/>
      <c r="BNM113" s="156"/>
      <c r="BNN113" s="156"/>
      <c r="BNO113" s="156"/>
      <c r="BNP113" s="156"/>
      <c r="BNQ113" s="156"/>
      <c r="BNR113" s="156"/>
      <c r="BNS113" s="156"/>
      <c r="BNT113" s="156"/>
      <c r="BNU113" s="156"/>
      <c r="BNV113" s="156"/>
      <c r="BNW113" s="156"/>
      <c r="BNX113" s="156"/>
      <c r="BNY113" s="156"/>
      <c r="BNZ113" s="156"/>
      <c r="BOA113" s="156"/>
      <c r="BOB113" s="156"/>
      <c r="BOC113" s="156"/>
      <c r="BOD113" s="156"/>
      <c r="BOE113" s="156"/>
      <c r="BOF113" s="156"/>
      <c r="BOG113" s="156"/>
      <c r="BOH113" s="156"/>
      <c r="BOI113" s="156"/>
      <c r="BOJ113" s="156"/>
      <c r="BOK113" s="156"/>
      <c r="BOL113" s="156"/>
      <c r="BOM113" s="156"/>
      <c r="BON113" s="156"/>
      <c r="BOO113" s="156"/>
      <c r="BOP113" s="156"/>
      <c r="BOQ113" s="156"/>
      <c r="BOR113" s="156"/>
      <c r="BOS113" s="156"/>
      <c r="BOT113" s="156"/>
      <c r="BOU113" s="156"/>
      <c r="BOV113" s="156"/>
      <c r="BOW113" s="156"/>
      <c r="BOX113" s="156"/>
      <c r="BOY113" s="156"/>
      <c r="BOZ113" s="156"/>
      <c r="BPA113" s="156"/>
      <c r="BPB113" s="156"/>
      <c r="BPC113" s="156"/>
      <c r="BPD113" s="156"/>
      <c r="BPE113" s="156"/>
      <c r="BPF113" s="156"/>
      <c r="BPG113" s="156"/>
      <c r="BPH113" s="156"/>
      <c r="BPI113" s="156"/>
      <c r="BPJ113" s="156"/>
      <c r="BPK113" s="156"/>
      <c r="BPL113" s="156"/>
      <c r="BPM113" s="156"/>
      <c r="BPN113" s="156"/>
      <c r="BPO113" s="156"/>
      <c r="BPP113" s="156"/>
      <c r="BPQ113" s="156"/>
      <c r="BPR113" s="156"/>
      <c r="BPS113" s="156"/>
      <c r="BPT113" s="156"/>
      <c r="BPU113" s="156"/>
      <c r="BPV113" s="156"/>
      <c r="BPW113" s="156"/>
      <c r="BPX113" s="156"/>
      <c r="BPY113" s="156"/>
      <c r="BPZ113" s="156"/>
      <c r="BQA113" s="156"/>
      <c r="BQB113" s="156"/>
      <c r="BQC113" s="156"/>
      <c r="BQD113" s="156"/>
      <c r="BQE113" s="156"/>
      <c r="BQF113" s="156"/>
      <c r="BQG113" s="156"/>
      <c r="BQH113" s="156"/>
      <c r="BQI113" s="156"/>
      <c r="BQJ113" s="156"/>
      <c r="BQK113" s="156"/>
      <c r="BQL113" s="156"/>
      <c r="BQM113" s="156"/>
      <c r="BQN113" s="156"/>
      <c r="BQO113" s="156"/>
      <c r="BQP113" s="156"/>
      <c r="BQQ113" s="156"/>
      <c r="BQR113" s="156"/>
      <c r="BQS113" s="156"/>
      <c r="BQT113" s="156"/>
      <c r="BQU113" s="156"/>
      <c r="BQV113" s="156"/>
      <c r="BQW113" s="156"/>
      <c r="BQX113" s="156"/>
      <c r="BQY113" s="156"/>
      <c r="BQZ113" s="156"/>
      <c r="BRA113" s="156"/>
      <c r="BRB113" s="156"/>
      <c r="BRC113" s="156"/>
      <c r="BRD113" s="156"/>
      <c r="BRE113" s="156"/>
      <c r="BRF113" s="156"/>
      <c r="BRG113" s="156"/>
      <c r="BRH113" s="156"/>
      <c r="BRI113" s="156"/>
      <c r="BRJ113" s="156"/>
      <c r="BRK113" s="156"/>
      <c r="BRL113" s="156"/>
      <c r="BRM113" s="156"/>
      <c r="BRN113" s="156"/>
      <c r="BRO113" s="156"/>
      <c r="BRP113" s="156"/>
      <c r="BRQ113" s="156"/>
      <c r="BRR113" s="156"/>
      <c r="BRS113" s="156"/>
      <c r="BRT113" s="156"/>
      <c r="BRU113" s="156"/>
      <c r="BRV113" s="156"/>
      <c r="BRW113" s="156"/>
      <c r="BRX113" s="156"/>
      <c r="BRY113" s="156"/>
      <c r="BRZ113" s="156"/>
      <c r="BSA113" s="156"/>
      <c r="BSB113" s="156"/>
      <c r="BSC113" s="156"/>
      <c r="BSD113" s="156"/>
      <c r="BSE113" s="156"/>
      <c r="BSF113" s="156"/>
      <c r="BSG113" s="156"/>
      <c r="BSH113" s="156"/>
      <c r="BSI113" s="156"/>
      <c r="BSJ113" s="156"/>
      <c r="BSK113" s="156"/>
      <c r="BSL113" s="156"/>
      <c r="BSM113" s="156"/>
      <c r="BSN113" s="156"/>
      <c r="BSO113" s="156"/>
      <c r="BSP113" s="156"/>
      <c r="BSQ113" s="156"/>
      <c r="BSR113" s="156"/>
      <c r="BSS113" s="156"/>
      <c r="BST113" s="156"/>
      <c r="BSU113" s="156"/>
      <c r="BSV113" s="156"/>
      <c r="BSW113" s="156"/>
      <c r="BSX113" s="156"/>
      <c r="BSY113" s="156"/>
      <c r="BSZ113" s="156"/>
      <c r="BTA113" s="156"/>
      <c r="BTB113" s="156"/>
      <c r="BTC113" s="156"/>
      <c r="BTD113" s="156"/>
      <c r="BTE113" s="156"/>
      <c r="BTF113" s="156"/>
      <c r="BTG113" s="156"/>
      <c r="BTH113" s="156"/>
      <c r="BTI113" s="156"/>
      <c r="BTJ113" s="156"/>
      <c r="BTK113" s="156"/>
      <c r="BTL113" s="156"/>
      <c r="BTM113" s="156"/>
      <c r="BTN113" s="156"/>
      <c r="BTO113" s="156"/>
      <c r="BTP113" s="156"/>
      <c r="BTQ113" s="156"/>
      <c r="BTR113" s="156"/>
      <c r="BTS113" s="156"/>
      <c r="BTT113" s="156"/>
      <c r="BTU113" s="156"/>
      <c r="BTV113" s="156"/>
      <c r="BTW113" s="156"/>
      <c r="BTX113" s="156"/>
      <c r="BTY113" s="156"/>
      <c r="BTZ113" s="156"/>
      <c r="BUA113" s="156"/>
      <c r="BUB113" s="156"/>
      <c r="BUC113" s="156"/>
      <c r="BUD113" s="156"/>
      <c r="BUE113" s="156"/>
      <c r="BUF113" s="156"/>
      <c r="BUG113" s="156"/>
      <c r="BUH113" s="156"/>
      <c r="BUI113" s="156"/>
      <c r="BUJ113" s="156"/>
      <c r="BUK113" s="156"/>
      <c r="BUL113" s="156"/>
      <c r="BUM113" s="156"/>
      <c r="BUN113" s="156"/>
      <c r="BUO113" s="156"/>
      <c r="BUP113" s="156"/>
      <c r="BUQ113" s="156"/>
      <c r="BUR113" s="156"/>
      <c r="BUS113" s="156"/>
      <c r="BUT113" s="156"/>
      <c r="BUU113" s="156"/>
      <c r="BUV113" s="156"/>
      <c r="BUW113" s="156"/>
      <c r="BUX113" s="156"/>
      <c r="BUY113" s="156"/>
      <c r="BUZ113" s="156"/>
      <c r="BVA113" s="156"/>
      <c r="BVB113" s="156"/>
      <c r="BVC113" s="156"/>
      <c r="BVD113" s="156"/>
      <c r="BVE113" s="156"/>
      <c r="BVF113" s="156"/>
      <c r="BVG113" s="156"/>
      <c r="BVH113" s="156"/>
      <c r="BVI113" s="156"/>
      <c r="BVJ113" s="156"/>
      <c r="BVK113" s="156"/>
      <c r="BVL113" s="156"/>
      <c r="BVM113" s="156"/>
      <c r="BVN113" s="156"/>
      <c r="BVO113" s="156"/>
      <c r="BVP113" s="156"/>
      <c r="BVQ113" s="156"/>
      <c r="BVR113" s="156"/>
      <c r="BVS113" s="156"/>
      <c r="BVT113" s="156"/>
      <c r="BVU113" s="156"/>
      <c r="BVV113" s="156"/>
      <c r="BVW113" s="156"/>
      <c r="BVX113" s="156"/>
      <c r="BVY113" s="156"/>
      <c r="BVZ113" s="156"/>
      <c r="BWA113" s="156"/>
      <c r="BWB113" s="156"/>
      <c r="BWC113" s="156"/>
      <c r="BWD113" s="156"/>
      <c r="BWE113" s="156"/>
      <c r="BWF113" s="156"/>
      <c r="BWG113" s="156"/>
      <c r="BWH113" s="156"/>
      <c r="BWI113" s="156"/>
      <c r="BWJ113" s="156"/>
      <c r="BWK113" s="156"/>
      <c r="BWL113" s="156"/>
      <c r="BWM113" s="156"/>
      <c r="BWN113" s="156"/>
      <c r="BWO113" s="156"/>
      <c r="BWP113" s="156"/>
      <c r="BWQ113" s="156"/>
      <c r="BWR113" s="156"/>
      <c r="BWS113" s="156"/>
      <c r="BWT113" s="156"/>
      <c r="BWU113" s="156"/>
      <c r="BWV113" s="156"/>
      <c r="BWW113" s="156"/>
      <c r="BWX113" s="156"/>
      <c r="BWY113" s="156"/>
      <c r="BWZ113" s="156"/>
      <c r="BXA113" s="156"/>
      <c r="BXB113" s="156"/>
      <c r="BXC113" s="156"/>
      <c r="BXD113" s="156"/>
      <c r="BXE113" s="156"/>
      <c r="BXF113" s="156"/>
      <c r="BXG113" s="156"/>
      <c r="BXH113" s="156"/>
      <c r="BXI113" s="156"/>
      <c r="BXJ113" s="156"/>
      <c r="BXK113" s="156"/>
      <c r="BXL113" s="156"/>
      <c r="BXM113" s="156"/>
      <c r="BXN113" s="156"/>
      <c r="BXO113" s="156"/>
      <c r="BXP113" s="156"/>
      <c r="BXQ113" s="156"/>
      <c r="BXR113" s="156"/>
      <c r="BXS113" s="156"/>
      <c r="BXT113" s="156"/>
      <c r="BXU113" s="156"/>
      <c r="BXV113" s="156"/>
      <c r="BXW113" s="156"/>
      <c r="BXX113" s="156"/>
      <c r="BXY113" s="156"/>
      <c r="BXZ113" s="156"/>
      <c r="BYA113" s="156"/>
      <c r="BYB113" s="156"/>
      <c r="BYC113" s="156"/>
      <c r="BYD113" s="156"/>
      <c r="BYE113" s="156"/>
      <c r="BYF113" s="156"/>
      <c r="BYG113" s="156"/>
      <c r="BYH113" s="156"/>
      <c r="BYI113" s="156"/>
      <c r="BYJ113" s="156"/>
      <c r="BYK113" s="156"/>
      <c r="BYL113" s="156"/>
      <c r="BYM113" s="156"/>
      <c r="BYN113" s="156"/>
      <c r="BYO113" s="156"/>
      <c r="BYP113" s="156"/>
      <c r="BYQ113" s="156"/>
      <c r="BYR113" s="156"/>
      <c r="BYS113" s="156"/>
      <c r="BYT113" s="156"/>
      <c r="BYU113" s="156"/>
      <c r="BYV113" s="156"/>
      <c r="BYW113" s="156"/>
      <c r="BYX113" s="156"/>
      <c r="BYY113" s="156"/>
      <c r="BYZ113" s="156"/>
      <c r="BZA113" s="156"/>
      <c r="BZB113" s="156"/>
      <c r="BZC113" s="156"/>
      <c r="BZD113" s="156"/>
      <c r="BZE113" s="156"/>
      <c r="BZF113" s="156"/>
      <c r="BZG113" s="156"/>
      <c r="BZH113" s="156"/>
      <c r="BZI113" s="156"/>
      <c r="BZJ113" s="156"/>
      <c r="BZK113" s="156"/>
      <c r="BZL113" s="156"/>
      <c r="BZM113" s="156"/>
      <c r="BZN113" s="156"/>
      <c r="BZO113" s="156"/>
      <c r="BZP113" s="156"/>
      <c r="BZQ113" s="156"/>
      <c r="BZR113" s="156"/>
      <c r="BZS113" s="156"/>
      <c r="BZT113" s="156"/>
      <c r="BZU113" s="156"/>
      <c r="BZV113" s="156"/>
      <c r="BZW113" s="156"/>
      <c r="BZX113" s="156"/>
      <c r="BZY113" s="156"/>
      <c r="BZZ113" s="156"/>
      <c r="CAA113" s="156"/>
      <c r="CAB113" s="156"/>
      <c r="CAC113" s="156"/>
      <c r="CAD113" s="156"/>
      <c r="CAE113" s="156"/>
      <c r="CAF113" s="156"/>
      <c r="CAG113" s="156"/>
      <c r="CAH113" s="156"/>
      <c r="CAI113" s="156"/>
      <c r="CAJ113" s="156"/>
      <c r="CAK113" s="156"/>
      <c r="CAL113" s="156"/>
      <c r="CAM113" s="156"/>
      <c r="CAN113" s="156"/>
      <c r="CAO113" s="156"/>
      <c r="CAP113" s="156"/>
      <c r="CAQ113" s="156"/>
      <c r="CAR113" s="156"/>
      <c r="CAS113" s="156"/>
      <c r="CAT113" s="156"/>
      <c r="CAU113" s="156"/>
      <c r="CAV113" s="156"/>
      <c r="CAW113" s="156"/>
      <c r="CAX113" s="156"/>
      <c r="CAY113" s="156"/>
      <c r="CAZ113" s="156"/>
      <c r="CBA113" s="156"/>
      <c r="CBB113" s="156"/>
      <c r="CBC113" s="156"/>
      <c r="CBD113" s="156"/>
      <c r="CBE113" s="156"/>
      <c r="CBF113" s="156"/>
      <c r="CBG113" s="156"/>
      <c r="CBH113" s="156"/>
      <c r="CBI113" s="156"/>
      <c r="CBJ113" s="156"/>
      <c r="CBK113" s="156"/>
      <c r="CBL113" s="156"/>
      <c r="CBM113" s="156"/>
      <c r="CBN113" s="156"/>
      <c r="CBO113" s="156"/>
      <c r="CBP113" s="156"/>
      <c r="CBQ113" s="156"/>
      <c r="CBR113" s="156"/>
      <c r="CBS113" s="156"/>
      <c r="CBT113" s="156"/>
      <c r="CBU113" s="156"/>
      <c r="CBV113" s="156"/>
      <c r="CBW113" s="156"/>
      <c r="CBX113" s="156"/>
      <c r="CBY113" s="156"/>
      <c r="CBZ113" s="156"/>
      <c r="CCA113" s="156"/>
      <c r="CCB113" s="156"/>
      <c r="CCC113" s="156"/>
      <c r="CCD113" s="156"/>
      <c r="CCE113" s="156"/>
      <c r="CCF113" s="156"/>
      <c r="CCG113" s="156"/>
      <c r="CCH113" s="156"/>
      <c r="CCI113" s="156"/>
      <c r="CCJ113" s="156"/>
      <c r="CCK113" s="156"/>
      <c r="CCL113" s="156"/>
      <c r="CCM113" s="156"/>
      <c r="CCN113" s="156"/>
      <c r="CCO113" s="156"/>
      <c r="CCP113" s="156"/>
      <c r="CCQ113" s="156"/>
      <c r="CCR113" s="156"/>
      <c r="CCS113" s="156"/>
      <c r="CCT113" s="156"/>
      <c r="CCU113" s="156"/>
      <c r="CCV113" s="156"/>
      <c r="CCW113" s="156"/>
      <c r="CCX113" s="156"/>
      <c r="CCY113" s="156"/>
      <c r="CCZ113" s="156"/>
      <c r="CDA113" s="156"/>
      <c r="CDB113" s="156"/>
      <c r="CDC113" s="156"/>
      <c r="CDD113" s="156"/>
      <c r="CDE113" s="156"/>
      <c r="CDF113" s="156"/>
      <c r="CDG113" s="156"/>
      <c r="CDH113" s="156"/>
      <c r="CDI113" s="156"/>
      <c r="CDJ113" s="156"/>
      <c r="CDK113" s="156"/>
      <c r="CDL113" s="156"/>
      <c r="CDM113" s="156"/>
      <c r="CDN113" s="156"/>
      <c r="CDO113" s="156"/>
      <c r="CDP113" s="156"/>
      <c r="CDQ113" s="156"/>
      <c r="CDR113" s="156"/>
      <c r="CDS113" s="156"/>
      <c r="CDT113" s="156"/>
      <c r="CDU113" s="156"/>
      <c r="CDV113" s="156"/>
      <c r="CDW113" s="156"/>
      <c r="CDX113" s="156"/>
      <c r="CDY113" s="156"/>
      <c r="CDZ113" s="156"/>
      <c r="CEA113" s="156"/>
      <c r="CEB113" s="156"/>
      <c r="CEC113" s="156"/>
      <c r="CED113" s="156"/>
      <c r="CEE113" s="156"/>
      <c r="CEF113" s="156"/>
      <c r="CEG113" s="156"/>
      <c r="CEH113" s="156"/>
      <c r="CEI113" s="156"/>
      <c r="CEJ113" s="156"/>
      <c r="CEK113" s="156"/>
      <c r="CEL113" s="156"/>
      <c r="CEM113" s="156"/>
      <c r="CEN113" s="156"/>
      <c r="CEO113" s="156"/>
      <c r="CEP113" s="156"/>
      <c r="CEQ113" s="156"/>
      <c r="CER113" s="156"/>
      <c r="CES113" s="156"/>
      <c r="CET113" s="156"/>
      <c r="CEU113" s="156"/>
      <c r="CEV113" s="156"/>
      <c r="CEW113" s="156"/>
      <c r="CEX113" s="156"/>
      <c r="CEY113" s="156"/>
      <c r="CEZ113" s="156"/>
      <c r="CFA113" s="156"/>
      <c r="CFB113" s="156"/>
      <c r="CFC113" s="156"/>
      <c r="CFD113" s="156"/>
      <c r="CFE113" s="156"/>
      <c r="CFF113" s="156"/>
      <c r="CFG113" s="156"/>
      <c r="CFH113" s="156"/>
      <c r="CFI113" s="156"/>
      <c r="CFJ113" s="156"/>
      <c r="CFK113" s="156"/>
      <c r="CFL113" s="156"/>
      <c r="CFM113" s="156"/>
      <c r="CFN113" s="156"/>
      <c r="CFO113" s="156"/>
      <c r="CFP113" s="156"/>
      <c r="CFQ113" s="156"/>
      <c r="CFR113" s="156"/>
      <c r="CFS113" s="156"/>
      <c r="CFT113" s="156"/>
      <c r="CFU113" s="156"/>
      <c r="CFV113" s="156"/>
      <c r="CFW113" s="156"/>
      <c r="CFX113" s="156"/>
      <c r="CFY113" s="156"/>
      <c r="CFZ113" s="156"/>
      <c r="CGA113" s="156"/>
      <c r="CGB113" s="156"/>
      <c r="CGC113" s="156"/>
      <c r="CGD113" s="156"/>
      <c r="CGE113" s="156"/>
      <c r="CGF113" s="156"/>
      <c r="CGG113" s="156"/>
      <c r="CGH113" s="156"/>
      <c r="CGI113" s="156"/>
      <c r="CGJ113" s="156"/>
      <c r="CGK113" s="156"/>
      <c r="CGL113" s="156"/>
      <c r="CGM113" s="156"/>
      <c r="CGN113" s="156"/>
      <c r="CGO113" s="156"/>
      <c r="CGP113" s="156"/>
      <c r="CGQ113" s="156"/>
      <c r="CGR113" s="156"/>
      <c r="CGS113" s="156"/>
      <c r="CGT113" s="156"/>
      <c r="CGU113" s="156"/>
      <c r="CGV113" s="156"/>
      <c r="CGW113" s="156"/>
      <c r="CGX113" s="156"/>
      <c r="CGY113" s="156"/>
      <c r="CGZ113" s="156"/>
      <c r="CHA113" s="156"/>
      <c r="CHB113" s="156"/>
      <c r="CHC113" s="156"/>
      <c r="CHD113" s="156"/>
      <c r="CHE113" s="156"/>
      <c r="CHF113" s="156"/>
      <c r="CHG113" s="156"/>
      <c r="CHH113" s="156"/>
      <c r="CHI113" s="156"/>
      <c r="CHJ113" s="156"/>
      <c r="CHK113" s="156"/>
      <c r="CHL113" s="156"/>
      <c r="CHM113" s="156"/>
      <c r="CHN113" s="156"/>
      <c r="CHO113" s="156"/>
      <c r="CHP113" s="156"/>
      <c r="CHQ113" s="156"/>
      <c r="CHR113" s="156"/>
      <c r="CHS113" s="156"/>
      <c r="CHT113" s="156"/>
      <c r="CHU113" s="156"/>
      <c r="CHV113" s="156"/>
      <c r="CHW113" s="156"/>
      <c r="CHX113" s="156"/>
      <c r="CHY113" s="156"/>
      <c r="CHZ113" s="156"/>
      <c r="CIA113" s="156"/>
      <c r="CIB113" s="156"/>
      <c r="CIC113" s="156"/>
      <c r="CID113" s="156"/>
      <c r="CIE113" s="156"/>
      <c r="CIF113" s="156"/>
      <c r="CIG113" s="156"/>
      <c r="CIH113" s="156"/>
      <c r="CII113" s="156"/>
      <c r="CIJ113" s="156"/>
      <c r="CIK113" s="156"/>
      <c r="CIL113" s="156"/>
      <c r="CIM113" s="156"/>
      <c r="CIN113" s="156"/>
      <c r="CIO113" s="156"/>
      <c r="CIP113" s="156"/>
      <c r="CIQ113" s="156"/>
      <c r="CIR113" s="156"/>
      <c r="CIS113" s="156"/>
      <c r="CIT113" s="156"/>
      <c r="CIU113" s="156"/>
      <c r="CIV113" s="156"/>
      <c r="CIW113" s="156"/>
      <c r="CIX113" s="156"/>
      <c r="CIY113" s="156"/>
      <c r="CIZ113" s="156"/>
      <c r="CJA113" s="156"/>
      <c r="CJB113" s="156"/>
      <c r="CJC113" s="156"/>
      <c r="CJD113" s="156"/>
      <c r="CJE113" s="156"/>
      <c r="CJF113" s="156"/>
      <c r="CJG113" s="156"/>
      <c r="CJH113" s="156"/>
      <c r="CJI113" s="156"/>
      <c r="CJJ113" s="156"/>
      <c r="CJK113" s="156"/>
      <c r="CJL113" s="156"/>
      <c r="CJM113" s="156"/>
      <c r="CJN113" s="156"/>
      <c r="CJO113" s="156"/>
      <c r="CJP113" s="156"/>
      <c r="CJQ113" s="156"/>
      <c r="CJR113" s="156"/>
      <c r="CJS113" s="156"/>
      <c r="CJT113" s="156"/>
      <c r="CJU113" s="156"/>
      <c r="CJV113" s="156"/>
      <c r="CJW113" s="156"/>
      <c r="CJX113" s="156"/>
      <c r="CJY113" s="156"/>
      <c r="CJZ113" s="156"/>
      <c r="CKA113" s="156"/>
      <c r="CKB113" s="156"/>
      <c r="CKC113" s="156"/>
      <c r="CKD113" s="156"/>
      <c r="CKE113" s="156"/>
      <c r="CKF113" s="156"/>
      <c r="CKG113" s="156"/>
      <c r="CKH113" s="156"/>
      <c r="CKI113" s="156"/>
      <c r="CKJ113" s="156"/>
      <c r="CKK113" s="156"/>
      <c r="CKL113" s="156"/>
      <c r="CKM113" s="156"/>
      <c r="CKN113" s="156"/>
      <c r="CKO113" s="156"/>
      <c r="CKP113" s="156"/>
      <c r="CKQ113" s="156"/>
      <c r="CKR113" s="156"/>
      <c r="CKS113" s="156"/>
      <c r="CKT113" s="156"/>
      <c r="CKU113" s="156"/>
      <c r="CKV113" s="156"/>
      <c r="CKW113" s="156"/>
      <c r="CKX113" s="156"/>
      <c r="CKY113" s="156"/>
      <c r="CKZ113" s="156"/>
      <c r="CLA113" s="156"/>
      <c r="CLB113" s="156"/>
      <c r="CLC113" s="156"/>
      <c r="CLD113" s="156"/>
      <c r="CLE113" s="156"/>
      <c r="CLF113" s="156"/>
      <c r="CLG113" s="156"/>
      <c r="CLH113" s="156"/>
      <c r="CLI113" s="156"/>
      <c r="CLJ113" s="156"/>
      <c r="CLK113" s="156"/>
      <c r="CLL113" s="156"/>
      <c r="CLM113" s="156"/>
      <c r="CLN113" s="156"/>
      <c r="CLO113" s="156"/>
      <c r="CLP113" s="156"/>
      <c r="CLQ113" s="156"/>
      <c r="CLR113" s="156"/>
      <c r="CLS113" s="156"/>
      <c r="CLT113" s="156"/>
      <c r="CLU113" s="156"/>
      <c r="CLV113" s="156"/>
      <c r="CLW113" s="156"/>
      <c r="CLX113" s="156"/>
      <c r="CLY113" s="156"/>
      <c r="CLZ113" s="156"/>
      <c r="CMA113" s="156"/>
      <c r="CMB113" s="156"/>
      <c r="CMC113" s="156"/>
      <c r="CMD113" s="156"/>
      <c r="CME113" s="156"/>
      <c r="CMF113" s="156"/>
      <c r="CMG113" s="156"/>
      <c r="CMH113" s="156"/>
      <c r="CMI113" s="156"/>
      <c r="CMJ113" s="156"/>
      <c r="CMK113" s="156"/>
      <c r="CML113" s="156"/>
      <c r="CMM113" s="156"/>
      <c r="CMN113" s="156"/>
      <c r="CMO113" s="156"/>
      <c r="CMP113" s="156"/>
      <c r="CMQ113" s="156"/>
      <c r="CMR113" s="156"/>
      <c r="CMS113" s="156"/>
      <c r="CMT113" s="156"/>
      <c r="CMU113" s="156"/>
      <c r="CMV113" s="156"/>
      <c r="CMW113" s="156"/>
      <c r="CMX113" s="156"/>
      <c r="CMY113" s="156"/>
      <c r="CMZ113" s="156"/>
      <c r="CNA113" s="156"/>
      <c r="CNB113" s="156"/>
      <c r="CNC113" s="156"/>
      <c r="CND113" s="156"/>
      <c r="CNE113" s="156"/>
      <c r="CNF113" s="156"/>
      <c r="CNG113" s="156"/>
      <c r="CNH113" s="156"/>
      <c r="CNI113" s="156"/>
      <c r="CNJ113" s="156"/>
      <c r="CNK113" s="156"/>
      <c r="CNL113" s="156"/>
      <c r="CNM113" s="156"/>
      <c r="CNN113" s="156"/>
      <c r="CNO113" s="156"/>
      <c r="CNP113" s="156"/>
      <c r="CNQ113" s="156"/>
      <c r="CNR113" s="156"/>
      <c r="CNS113" s="156"/>
      <c r="CNT113" s="156"/>
      <c r="CNU113" s="156"/>
      <c r="CNV113" s="156"/>
      <c r="CNW113" s="156"/>
      <c r="CNX113" s="156"/>
      <c r="CNY113" s="156"/>
      <c r="CNZ113" s="156"/>
      <c r="COA113" s="156"/>
      <c r="COB113" s="156"/>
      <c r="COC113" s="156"/>
      <c r="COD113" s="156"/>
      <c r="COE113" s="156"/>
      <c r="COF113" s="156"/>
      <c r="COG113" s="156"/>
      <c r="COH113" s="156"/>
      <c r="COI113" s="156"/>
      <c r="COJ113" s="156"/>
      <c r="COK113" s="156"/>
      <c r="COL113" s="156"/>
      <c r="COM113" s="156"/>
      <c r="CON113" s="156"/>
      <c r="COO113" s="156"/>
      <c r="COP113" s="156"/>
      <c r="COQ113" s="156"/>
      <c r="COR113" s="156"/>
      <c r="COS113" s="156"/>
      <c r="COT113" s="156"/>
      <c r="COU113" s="156"/>
      <c r="COV113" s="156"/>
      <c r="COW113" s="156"/>
      <c r="COX113" s="156"/>
      <c r="COY113" s="156"/>
      <c r="COZ113" s="156"/>
      <c r="CPA113" s="156"/>
      <c r="CPB113" s="156"/>
      <c r="CPC113" s="156"/>
      <c r="CPD113" s="156"/>
      <c r="CPE113" s="156"/>
      <c r="CPF113" s="156"/>
      <c r="CPG113" s="156"/>
      <c r="CPH113" s="156"/>
      <c r="CPI113" s="156"/>
      <c r="CPJ113" s="156"/>
      <c r="CPK113" s="156"/>
      <c r="CPL113" s="156"/>
      <c r="CPM113" s="156"/>
      <c r="CPN113" s="156"/>
      <c r="CPO113" s="156"/>
      <c r="CPP113" s="156"/>
      <c r="CPQ113" s="156"/>
      <c r="CPR113" s="156"/>
      <c r="CPS113" s="156"/>
      <c r="CPT113" s="156"/>
      <c r="CPU113" s="156"/>
      <c r="CPV113" s="156"/>
      <c r="CPW113" s="156"/>
      <c r="CPX113" s="156"/>
      <c r="CPY113" s="156"/>
      <c r="CPZ113" s="156"/>
      <c r="CQA113" s="156"/>
      <c r="CQB113" s="156"/>
      <c r="CQC113" s="156"/>
      <c r="CQD113" s="156"/>
      <c r="CQE113" s="156"/>
      <c r="CQF113" s="156"/>
      <c r="CQG113" s="156"/>
      <c r="CQH113" s="156"/>
      <c r="CQI113" s="156"/>
      <c r="CQJ113" s="156"/>
      <c r="CQK113" s="156"/>
      <c r="CQL113" s="156"/>
      <c r="CQM113" s="156"/>
      <c r="CQN113" s="156"/>
      <c r="CQO113" s="156"/>
      <c r="CQP113" s="156"/>
      <c r="CQQ113" s="156"/>
      <c r="CQR113" s="156"/>
      <c r="CQS113" s="156"/>
      <c r="CQT113" s="156"/>
      <c r="CQU113" s="156"/>
      <c r="CQV113" s="156"/>
      <c r="CQW113" s="156"/>
      <c r="CQX113" s="156"/>
      <c r="CQY113" s="156"/>
      <c r="CQZ113" s="156"/>
      <c r="CRA113" s="156"/>
      <c r="CRB113" s="156"/>
      <c r="CRC113" s="156"/>
      <c r="CRD113" s="156"/>
      <c r="CRE113" s="156"/>
      <c r="CRF113" s="156"/>
      <c r="CRG113" s="156"/>
      <c r="CRH113" s="156"/>
      <c r="CRI113" s="156"/>
      <c r="CRJ113" s="156"/>
      <c r="CRK113" s="156"/>
      <c r="CRL113" s="156"/>
      <c r="CRM113" s="156"/>
      <c r="CRN113" s="156"/>
      <c r="CRO113" s="156"/>
      <c r="CRP113" s="156"/>
      <c r="CRQ113" s="156"/>
      <c r="CRR113" s="156"/>
      <c r="CRS113" s="156"/>
      <c r="CRT113" s="156"/>
      <c r="CRU113" s="156"/>
      <c r="CRV113" s="156"/>
      <c r="CRW113" s="156"/>
      <c r="CRX113" s="156"/>
      <c r="CRY113" s="156"/>
      <c r="CRZ113" s="156"/>
      <c r="CSA113" s="156"/>
      <c r="CSB113" s="156"/>
      <c r="CSC113" s="156"/>
      <c r="CSD113" s="156"/>
      <c r="CSE113" s="156"/>
      <c r="CSF113" s="156"/>
      <c r="CSG113" s="156"/>
      <c r="CSH113" s="156"/>
      <c r="CSI113" s="156"/>
      <c r="CSJ113" s="156"/>
      <c r="CSK113" s="156"/>
      <c r="CSL113" s="156"/>
      <c r="CSM113" s="156"/>
      <c r="CSN113" s="156"/>
      <c r="CSO113" s="156"/>
      <c r="CSP113" s="156"/>
      <c r="CSQ113" s="156"/>
      <c r="CSR113" s="156"/>
      <c r="CSS113" s="156"/>
      <c r="CST113" s="156"/>
      <c r="CSU113" s="156"/>
      <c r="CSV113" s="156"/>
      <c r="CSW113" s="156"/>
      <c r="CSX113" s="156"/>
      <c r="CSY113" s="156"/>
      <c r="CSZ113" s="156"/>
      <c r="CTA113" s="156"/>
      <c r="CTB113" s="156"/>
      <c r="CTC113" s="156"/>
      <c r="CTD113" s="156"/>
      <c r="CTE113" s="156"/>
      <c r="CTF113" s="156"/>
      <c r="CTG113" s="156"/>
      <c r="CTH113" s="156"/>
      <c r="CTI113" s="156"/>
      <c r="CTJ113" s="156"/>
      <c r="CTK113" s="156"/>
      <c r="CTL113" s="156"/>
      <c r="CTM113" s="156"/>
      <c r="CTN113" s="156"/>
      <c r="CTO113" s="156"/>
      <c r="CTP113" s="156"/>
      <c r="CTQ113" s="156"/>
      <c r="CTR113" s="156"/>
      <c r="CTS113" s="156"/>
      <c r="CTT113" s="156"/>
      <c r="CTU113" s="156"/>
      <c r="CTV113" s="156"/>
      <c r="CTW113" s="156"/>
      <c r="CTX113" s="156"/>
      <c r="CTY113" s="156"/>
      <c r="CTZ113" s="156"/>
      <c r="CUA113" s="156"/>
      <c r="CUB113" s="156"/>
      <c r="CUC113" s="156"/>
      <c r="CUD113" s="156"/>
      <c r="CUE113" s="156"/>
      <c r="CUF113" s="156"/>
      <c r="CUG113" s="156"/>
      <c r="CUH113" s="156"/>
      <c r="CUI113" s="156"/>
      <c r="CUJ113" s="156"/>
      <c r="CUK113" s="156"/>
      <c r="CUL113" s="156"/>
      <c r="CUM113" s="156"/>
      <c r="CUN113" s="156"/>
      <c r="CUO113" s="156"/>
      <c r="CUP113" s="156"/>
      <c r="CUQ113" s="156"/>
      <c r="CUR113" s="156"/>
      <c r="CUS113" s="156"/>
      <c r="CUT113" s="156"/>
      <c r="CUU113" s="156"/>
      <c r="CUV113" s="156"/>
      <c r="CUW113" s="156"/>
      <c r="CUX113" s="156"/>
      <c r="CUY113" s="156"/>
      <c r="CUZ113" s="156"/>
      <c r="CVA113" s="156"/>
      <c r="CVB113" s="156"/>
      <c r="CVC113" s="156"/>
      <c r="CVD113" s="156"/>
      <c r="CVE113" s="156"/>
      <c r="CVF113" s="156"/>
      <c r="CVG113" s="156"/>
      <c r="CVH113" s="156"/>
      <c r="CVI113" s="156"/>
      <c r="CVJ113" s="156"/>
      <c r="CVK113" s="156"/>
      <c r="CVL113" s="156"/>
      <c r="CVM113" s="156"/>
      <c r="CVN113" s="156"/>
      <c r="CVO113" s="156"/>
      <c r="CVP113" s="156"/>
      <c r="CVQ113" s="156"/>
      <c r="CVR113" s="156"/>
      <c r="CVS113" s="156"/>
      <c r="CVT113" s="156"/>
      <c r="CVU113" s="156"/>
      <c r="CVV113" s="156"/>
      <c r="CVW113" s="156"/>
      <c r="CVX113" s="156"/>
      <c r="CVY113" s="156"/>
      <c r="CVZ113" s="156"/>
      <c r="CWA113" s="156"/>
      <c r="CWB113" s="156"/>
      <c r="CWC113" s="156"/>
      <c r="CWD113" s="156"/>
      <c r="CWE113" s="156"/>
      <c r="CWF113" s="156"/>
      <c r="CWG113" s="156"/>
      <c r="CWH113" s="156"/>
      <c r="CWI113" s="156"/>
      <c r="CWJ113" s="156"/>
      <c r="CWK113" s="156"/>
      <c r="CWL113" s="156"/>
      <c r="CWM113" s="156"/>
      <c r="CWN113" s="156"/>
      <c r="CWO113" s="156"/>
      <c r="CWP113" s="156"/>
      <c r="CWQ113" s="156"/>
      <c r="CWR113" s="156"/>
      <c r="CWS113" s="156"/>
      <c r="CWT113" s="156"/>
      <c r="CWU113" s="156"/>
      <c r="CWV113" s="156"/>
      <c r="CWW113" s="156"/>
      <c r="CWX113" s="156"/>
      <c r="CWY113" s="156"/>
      <c r="CWZ113" s="156"/>
      <c r="CXA113" s="156"/>
      <c r="CXB113" s="156"/>
      <c r="CXC113" s="156"/>
      <c r="CXD113" s="156"/>
      <c r="CXE113" s="156"/>
      <c r="CXF113" s="156"/>
      <c r="CXG113" s="156"/>
      <c r="CXH113" s="156"/>
      <c r="CXI113" s="156"/>
      <c r="CXJ113" s="156"/>
      <c r="CXK113" s="156"/>
      <c r="CXL113" s="156"/>
      <c r="CXM113" s="156"/>
      <c r="CXN113" s="156"/>
      <c r="CXO113" s="156"/>
      <c r="CXP113" s="156"/>
      <c r="CXQ113" s="156"/>
      <c r="CXR113" s="156"/>
      <c r="CXS113" s="156"/>
      <c r="CXT113" s="156"/>
      <c r="CXU113" s="156"/>
      <c r="CXV113" s="156"/>
      <c r="CXW113" s="156"/>
      <c r="CXX113" s="156"/>
      <c r="CXY113" s="156"/>
      <c r="CXZ113" s="156"/>
      <c r="CYA113" s="156"/>
      <c r="CYB113" s="156"/>
      <c r="CYC113" s="156"/>
      <c r="CYD113" s="156"/>
      <c r="CYE113" s="156"/>
      <c r="CYF113" s="156"/>
      <c r="CYG113" s="156"/>
      <c r="CYH113" s="156"/>
      <c r="CYI113" s="156"/>
      <c r="CYJ113" s="156"/>
      <c r="CYK113" s="156"/>
      <c r="CYL113" s="156"/>
      <c r="CYM113" s="156"/>
      <c r="CYN113" s="156"/>
      <c r="CYO113" s="156"/>
      <c r="CYP113" s="156"/>
      <c r="CYQ113" s="156"/>
      <c r="CYR113" s="156"/>
      <c r="CYS113" s="156"/>
      <c r="CYT113" s="156"/>
      <c r="CYU113" s="156"/>
      <c r="CYV113" s="156"/>
      <c r="CYW113" s="156"/>
      <c r="CYX113" s="156"/>
      <c r="CYY113" s="156"/>
      <c r="CYZ113" s="156"/>
      <c r="CZA113" s="156"/>
      <c r="CZB113" s="156"/>
      <c r="CZC113" s="156"/>
      <c r="CZD113" s="156"/>
      <c r="CZE113" s="156"/>
      <c r="CZF113" s="156"/>
      <c r="CZG113" s="156"/>
      <c r="CZH113" s="156"/>
      <c r="CZI113" s="156"/>
      <c r="CZJ113" s="156"/>
      <c r="CZK113" s="156"/>
      <c r="CZL113" s="156"/>
      <c r="CZM113" s="156"/>
      <c r="CZN113" s="156"/>
      <c r="CZO113" s="156"/>
      <c r="CZP113" s="156"/>
      <c r="CZQ113" s="156"/>
      <c r="CZR113" s="156"/>
      <c r="CZS113" s="156"/>
      <c r="CZT113" s="156"/>
      <c r="CZU113" s="156"/>
      <c r="CZV113" s="156"/>
      <c r="CZW113" s="156"/>
      <c r="CZX113" s="156"/>
      <c r="CZY113" s="156"/>
      <c r="CZZ113" s="156"/>
      <c r="DAA113" s="156"/>
      <c r="DAB113" s="156"/>
      <c r="DAC113" s="156"/>
      <c r="DAD113" s="156"/>
      <c r="DAE113" s="156"/>
      <c r="DAF113" s="156"/>
      <c r="DAG113" s="156"/>
      <c r="DAH113" s="156"/>
      <c r="DAI113" s="156"/>
      <c r="DAJ113" s="156"/>
      <c r="DAK113" s="156"/>
      <c r="DAL113" s="156"/>
      <c r="DAM113" s="156"/>
      <c r="DAN113" s="156"/>
      <c r="DAO113" s="156"/>
      <c r="DAP113" s="156"/>
      <c r="DAQ113" s="156"/>
      <c r="DAR113" s="156"/>
      <c r="DAS113" s="156"/>
      <c r="DAT113" s="156"/>
      <c r="DAU113" s="156"/>
      <c r="DAV113" s="156"/>
      <c r="DAW113" s="156"/>
      <c r="DAX113" s="156"/>
      <c r="DAY113" s="156"/>
      <c r="DAZ113" s="156"/>
      <c r="DBA113" s="156"/>
      <c r="DBB113" s="156"/>
      <c r="DBC113" s="156"/>
      <c r="DBD113" s="156"/>
      <c r="DBE113" s="156"/>
      <c r="DBF113" s="156"/>
      <c r="DBG113" s="156"/>
      <c r="DBH113" s="156"/>
      <c r="DBI113" s="156"/>
      <c r="DBJ113" s="156"/>
      <c r="DBK113" s="156"/>
      <c r="DBL113" s="156"/>
      <c r="DBM113" s="156"/>
      <c r="DBN113" s="156"/>
      <c r="DBO113" s="156"/>
      <c r="DBP113" s="156"/>
      <c r="DBQ113" s="156"/>
      <c r="DBR113" s="156"/>
      <c r="DBS113" s="156"/>
      <c r="DBT113" s="156"/>
      <c r="DBU113" s="156"/>
      <c r="DBV113" s="156"/>
      <c r="DBW113" s="156"/>
      <c r="DBX113" s="156"/>
      <c r="DBY113" s="156"/>
      <c r="DBZ113" s="156"/>
      <c r="DCA113" s="156"/>
      <c r="DCB113" s="156"/>
      <c r="DCC113" s="156"/>
      <c r="DCD113" s="156"/>
      <c r="DCE113" s="156"/>
      <c r="DCF113" s="156"/>
      <c r="DCG113" s="156"/>
      <c r="DCH113" s="156"/>
      <c r="DCI113" s="156"/>
      <c r="DCJ113" s="156"/>
      <c r="DCK113" s="156"/>
      <c r="DCL113" s="156"/>
      <c r="DCM113" s="156"/>
      <c r="DCN113" s="156"/>
      <c r="DCO113" s="156"/>
      <c r="DCP113" s="156"/>
      <c r="DCQ113" s="156"/>
      <c r="DCR113" s="156"/>
      <c r="DCS113" s="156"/>
      <c r="DCT113" s="156"/>
      <c r="DCU113" s="156"/>
      <c r="DCV113" s="156"/>
      <c r="DCW113" s="156"/>
      <c r="DCX113" s="156"/>
      <c r="DCY113" s="156"/>
      <c r="DCZ113" s="156"/>
      <c r="DDA113" s="156"/>
      <c r="DDB113" s="156"/>
      <c r="DDC113" s="156"/>
      <c r="DDD113" s="156"/>
      <c r="DDE113" s="156"/>
      <c r="DDF113" s="156"/>
      <c r="DDG113" s="156"/>
      <c r="DDH113" s="156"/>
      <c r="DDI113" s="156"/>
      <c r="DDJ113" s="156"/>
      <c r="DDK113" s="156"/>
      <c r="DDL113" s="156"/>
      <c r="DDM113" s="156"/>
      <c r="DDN113" s="156"/>
      <c r="DDO113" s="156"/>
      <c r="DDP113" s="156"/>
      <c r="DDQ113" s="156"/>
      <c r="DDR113" s="156"/>
      <c r="DDS113" s="156"/>
      <c r="DDT113" s="156"/>
      <c r="DDU113" s="156"/>
      <c r="DDV113" s="156"/>
      <c r="DDW113" s="156"/>
      <c r="DDX113" s="156"/>
      <c r="DDY113" s="156"/>
      <c r="DDZ113" s="156"/>
      <c r="DEA113" s="156"/>
      <c r="DEB113" s="156"/>
      <c r="DEC113" s="156"/>
      <c r="DED113" s="156"/>
      <c r="DEE113" s="156"/>
      <c r="DEF113" s="156"/>
      <c r="DEG113" s="156"/>
      <c r="DEH113" s="156"/>
      <c r="DEI113" s="156"/>
      <c r="DEJ113" s="156"/>
      <c r="DEK113" s="156"/>
      <c r="DEL113" s="156"/>
      <c r="DEM113" s="156"/>
      <c r="DEN113" s="156"/>
      <c r="DEO113" s="156"/>
      <c r="DEP113" s="156"/>
      <c r="DEQ113" s="156"/>
      <c r="DER113" s="156"/>
      <c r="DES113" s="156"/>
      <c r="DET113" s="156"/>
      <c r="DEU113" s="156"/>
      <c r="DEV113" s="156"/>
      <c r="DEW113" s="156"/>
      <c r="DEX113" s="156"/>
      <c r="DEY113" s="156"/>
      <c r="DEZ113" s="156"/>
      <c r="DFA113" s="156"/>
      <c r="DFB113" s="156"/>
      <c r="DFC113" s="156"/>
      <c r="DFD113" s="156"/>
      <c r="DFE113" s="156"/>
      <c r="DFF113" s="156"/>
      <c r="DFG113" s="156"/>
      <c r="DFH113" s="156"/>
      <c r="DFI113" s="156"/>
      <c r="DFJ113" s="156"/>
      <c r="DFK113" s="156"/>
      <c r="DFL113" s="156"/>
      <c r="DFM113" s="156"/>
      <c r="DFN113" s="156"/>
      <c r="DFO113" s="156"/>
      <c r="DFP113" s="156"/>
      <c r="DFQ113" s="156"/>
      <c r="DFR113" s="156"/>
      <c r="DFS113" s="156"/>
      <c r="DFT113" s="156"/>
      <c r="DFU113" s="156"/>
      <c r="DFV113" s="156"/>
      <c r="DFW113" s="156"/>
      <c r="DFX113" s="156"/>
      <c r="DFY113" s="156"/>
      <c r="DFZ113" s="156"/>
      <c r="DGA113" s="156"/>
      <c r="DGB113" s="156"/>
      <c r="DGC113" s="156"/>
      <c r="DGD113" s="156"/>
      <c r="DGE113" s="156"/>
      <c r="DGF113" s="156"/>
      <c r="DGG113" s="156"/>
      <c r="DGH113" s="156"/>
      <c r="DGI113" s="156"/>
      <c r="DGJ113" s="156"/>
      <c r="DGK113" s="156"/>
      <c r="DGL113" s="156"/>
      <c r="DGM113" s="156"/>
      <c r="DGN113" s="156"/>
      <c r="DGO113" s="156"/>
      <c r="DGP113" s="156"/>
      <c r="DGQ113" s="156"/>
      <c r="DGR113" s="156"/>
      <c r="DGS113" s="156"/>
      <c r="DGT113" s="156"/>
      <c r="DGU113" s="156"/>
      <c r="DGV113" s="156"/>
      <c r="DGW113" s="156"/>
      <c r="DGX113" s="156"/>
      <c r="DGY113" s="156"/>
      <c r="DGZ113" s="156"/>
      <c r="DHA113" s="156"/>
      <c r="DHB113" s="156"/>
      <c r="DHC113" s="156"/>
      <c r="DHD113" s="156"/>
      <c r="DHE113" s="156"/>
      <c r="DHF113" s="156"/>
      <c r="DHG113" s="156"/>
      <c r="DHH113" s="156"/>
      <c r="DHI113" s="156"/>
      <c r="DHJ113" s="156"/>
      <c r="DHK113" s="156"/>
      <c r="DHL113" s="156"/>
      <c r="DHM113" s="156"/>
      <c r="DHN113" s="156"/>
      <c r="DHO113" s="156"/>
      <c r="DHP113" s="156"/>
      <c r="DHQ113" s="156"/>
      <c r="DHR113" s="156"/>
      <c r="DHS113" s="156"/>
      <c r="DHT113" s="156"/>
      <c r="DHU113" s="156"/>
      <c r="DHV113" s="156"/>
      <c r="DHW113" s="156"/>
      <c r="DHX113" s="156"/>
      <c r="DHY113" s="156"/>
      <c r="DHZ113" s="156"/>
      <c r="DIA113" s="156"/>
      <c r="DIB113" s="156"/>
      <c r="DIC113" s="156"/>
      <c r="DID113" s="156"/>
      <c r="DIE113" s="156"/>
      <c r="DIF113" s="156"/>
      <c r="DIG113" s="156"/>
      <c r="DIH113" s="156"/>
      <c r="DII113" s="156"/>
      <c r="DIJ113" s="156"/>
      <c r="DIK113" s="156"/>
      <c r="DIL113" s="156"/>
      <c r="DIM113" s="156"/>
      <c r="DIN113" s="156"/>
      <c r="DIO113" s="156"/>
      <c r="DIP113" s="156"/>
      <c r="DIQ113" s="156"/>
      <c r="DIR113" s="156"/>
      <c r="DIS113" s="156"/>
      <c r="DIT113" s="156"/>
      <c r="DIU113" s="156"/>
      <c r="DIV113" s="156"/>
      <c r="DIW113" s="156"/>
      <c r="DIX113" s="156"/>
      <c r="DIY113" s="156"/>
      <c r="DIZ113" s="156"/>
      <c r="DJA113" s="156"/>
      <c r="DJB113" s="156"/>
      <c r="DJC113" s="156"/>
      <c r="DJD113" s="156"/>
      <c r="DJE113" s="156"/>
      <c r="DJF113" s="156"/>
      <c r="DJG113" s="156"/>
      <c r="DJH113" s="156"/>
      <c r="DJI113" s="156"/>
      <c r="DJJ113" s="156"/>
      <c r="DJK113" s="156"/>
      <c r="DJL113" s="156"/>
      <c r="DJM113" s="156"/>
      <c r="DJN113" s="156"/>
      <c r="DJO113" s="156"/>
      <c r="DJP113" s="156"/>
      <c r="DJQ113" s="156"/>
      <c r="DJR113" s="156"/>
      <c r="DJS113" s="156"/>
      <c r="DJT113" s="156"/>
      <c r="DJU113" s="156"/>
      <c r="DJV113" s="156"/>
      <c r="DJW113" s="156"/>
      <c r="DJX113" s="156"/>
      <c r="DJY113" s="156"/>
      <c r="DJZ113" s="156"/>
      <c r="DKA113" s="156"/>
      <c r="DKB113" s="156"/>
      <c r="DKC113" s="156"/>
      <c r="DKD113" s="156"/>
      <c r="DKE113" s="156"/>
      <c r="DKF113" s="156"/>
      <c r="DKG113" s="156"/>
      <c r="DKH113" s="156"/>
      <c r="DKI113" s="156"/>
      <c r="DKJ113" s="156"/>
      <c r="DKK113" s="156"/>
      <c r="DKL113" s="156"/>
      <c r="DKM113" s="156"/>
      <c r="DKN113" s="156"/>
      <c r="DKO113" s="156"/>
      <c r="DKP113" s="156"/>
      <c r="DKQ113" s="156"/>
      <c r="DKR113" s="156"/>
      <c r="DKS113" s="156"/>
      <c r="DKT113" s="156"/>
      <c r="DKU113" s="156"/>
      <c r="DKV113" s="156"/>
      <c r="DKW113" s="156"/>
      <c r="DKX113" s="156"/>
      <c r="DKY113" s="156"/>
      <c r="DKZ113" s="156"/>
      <c r="DLA113" s="156"/>
      <c r="DLB113" s="156"/>
      <c r="DLC113" s="156"/>
      <c r="DLD113" s="156"/>
      <c r="DLE113" s="156"/>
      <c r="DLF113" s="156"/>
      <c r="DLG113" s="156"/>
      <c r="DLH113" s="156"/>
      <c r="DLI113" s="156"/>
      <c r="DLJ113" s="156"/>
      <c r="DLK113" s="156"/>
      <c r="DLL113" s="156"/>
      <c r="DLM113" s="156"/>
      <c r="DLN113" s="156"/>
      <c r="DLO113" s="156"/>
      <c r="DLP113" s="156"/>
      <c r="DLQ113" s="156"/>
      <c r="DLR113" s="156"/>
      <c r="DLS113" s="156"/>
      <c r="DLT113" s="156"/>
      <c r="DLU113" s="156"/>
      <c r="DLV113" s="156"/>
      <c r="DLW113" s="156"/>
      <c r="DLX113" s="156"/>
      <c r="DLY113" s="156"/>
      <c r="DLZ113" s="156"/>
      <c r="DMA113" s="156"/>
      <c r="DMB113" s="156"/>
      <c r="DMC113" s="156"/>
      <c r="DMD113" s="156"/>
      <c r="DME113" s="156"/>
      <c r="DMF113" s="156"/>
      <c r="DMG113" s="156"/>
      <c r="DMH113" s="156"/>
      <c r="DMI113" s="156"/>
      <c r="DMJ113" s="156"/>
      <c r="DMK113" s="156"/>
      <c r="DML113" s="156"/>
      <c r="DMM113" s="156"/>
      <c r="DMN113" s="156"/>
      <c r="DMO113" s="156"/>
      <c r="DMP113" s="156"/>
      <c r="DMQ113" s="156"/>
      <c r="DMR113" s="156"/>
      <c r="DMS113" s="156"/>
      <c r="DMT113" s="156"/>
      <c r="DMU113" s="156"/>
      <c r="DMV113" s="156"/>
      <c r="DMW113" s="156"/>
      <c r="DMX113" s="156"/>
      <c r="DMY113" s="156"/>
      <c r="DMZ113" s="156"/>
      <c r="DNA113" s="156"/>
      <c r="DNB113" s="156"/>
      <c r="DNC113" s="156"/>
      <c r="DND113" s="156"/>
      <c r="DNE113" s="156"/>
      <c r="DNF113" s="156"/>
      <c r="DNG113" s="156"/>
      <c r="DNH113" s="156"/>
      <c r="DNI113" s="156"/>
      <c r="DNJ113" s="156"/>
      <c r="DNK113" s="156"/>
      <c r="DNL113" s="156"/>
      <c r="DNM113" s="156"/>
      <c r="DNN113" s="156"/>
      <c r="DNO113" s="156"/>
      <c r="DNP113" s="156"/>
      <c r="DNQ113" s="156"/>
      <c r="DNR113" s="156"/>
      <c r="DNS113" s="156"/>
      <c r="DNT113" s="156"/>
      <c r="DNU113" s="156"/>
      <c r="DNV113" s="156"/>
      <c r="DNW113" s="156"/>
      <c r="DNX113" s="156"/>
      <c r="DNY113" s="156"/>
      <c r="DNZ113" s="156"/>
      <c r="DOA113" s="156"/>
      <c r="DOB113" s="156"/>
      <c r="DOC113" s="156"/>
      <c r="DOD113" s="156"/>
      <c r="DOE113" s="156"/>
      <c r="DOF113" s="156"/>
      <c r="DOG113" s="156"/>
      <c r="DOH113" s="156"/>
      <c r="DOI113" s="156"/>
      <c r="DOJ113" s="156"/>
      <c r="DOK113" s="156"/>
      <c r="DOL113" s="156"/>
      <c r="DOM113" s="156"/>
      <c r="DON113" s="156"/>
      <c r="DOO113" s="156"/>
      <c r="DOP113" s="156"/>
      <c r="DOQ113" s="156"/>
      <c r="DOR113" s="156"/>
      <c r="DOS113" s="156"/>
      <c r="DOT113" s="156"/>
      <c r="DOU113" s="156"/>
      <c r="DOV113" s="156"/>
      <c r="DOW113" s="156"/>
      <c r="DOX113" s="156"/>
      <c r="DOY113" s="156"/>
      <c r="DOZ113" s="156"/>
      <c r="DPA113" s="156"/>
      <c r="DPB113" s="156"/>
      <c r="DPC113" s="156"/>
      <c r="DPD113" s="156"/>
      <c r="DPE113" s="156"/>
      <c r="DPF113" s="156"/>
      <c r="DPG113" s="156"/>
      <c r="DPH113" s="156"/>
      <c r="DPI113" s="156"/>
      <c r="DPJ113" s="156"/>
      <c r="DPK113" s="156"/>
      <c r="DPL113" s="156"/>
      <c r="DPM113" s="156"/>
      <c r="DPN113" s="156"/>
      <c r="DPO113" s="156"/>
      <c r="DPP113" s="156"/>
      <c r="DPQ113" s="156"/>
      <c r="DPR113" s="156"/>
      <c r="DPS113" s="156"/>
      <c r="DPT113" s="156"/>
      <c r="DPU113" s="156"/>
      <c r="DPV113" s="156"/>
      <c r="DPW113" s="156"/>
      <c r="DPX113" s="156"/>
      <c r="DPY113" s="156"/>
      <c r="DPZ113" s="156"/>
      <c r="DQA113" s="156"/>
      <c r="DQB113" s="156"/>
      <c r="DQC113" s="156"/>
      <c r="DQD113" s="156"/>
      <c r="DQE113" s="156"/>
      <c r="DQF113" s="156"/>
      <c r="DQG113" s="156"/>
      <c r="DQH113" s="156"/>
      <c r="DQI113" s="156"/>
      <c r="DQJ113" s="156"/>
      <c r="DQK113" s="156"/>
      <c r="DQL113" s="156"/>
      <c r="DQM113" s="156"/>
      <c r="DQN113" s="156"/>
      <c r="DQO113" s="156"/>
      <c r="DQP113" s="156"/>
      <c r="DQQ113" s="156"/>
      <c r="DQR113" s="156"/>
      <c r="DQS113" s="156"/>
      <c r="DQT113" s="156"/>
      <c r="DQU113" s="156"/>
      <c r="DQV113" s="156"/>
      <c r="DQW113" s="156"/>
      <c r="DQX113" s="156"/>
      <c r="DQY113" s="156"/>
      <c r="DQZ113" s="156"/>
      <c r="DRA113" s="156"/>
      <c r="DRB113" s="156"/>
      <c r="DRC113" s="156"/>
      <c r="DRD113" s="156"/>
      <c r="DRE113" s="156"/>
      <c r="DRF113" s="156"/>
      <c r="DRG113" s="156"/>
      <c r="DRH113" s="156"/>
      <c r="DRI113" s="156"/>
      <c r="DRJ113" s="156"/>
      <c r="DRK113" s="156"/>
      <c r="DRL113" s="156"/>
      <c r="DRM113" s="156"/>
      <c r="DRN113" s="156"/>
      <c r="DRO113" s="156"/>
      <c r="DRP113" s="156"/>
      <c r="DRQ113" s="156"/>
      <c r="DRR113" s="156"/>
      <c r="DRS113" s="156"/>
      <c r="DRT113" s="156"/>
      <c r="DRU113" s="156"/>
      <c r="DRV113" s="156"/>
      <c r="DRW113" s="156"/>
      <c r="DRX113" s="156"/>
      <c r="DRY113" s="156"/>
      <c r="DRZ113" s="156"/>
      <c r="DSA113" s="156"/>
      <c r="DSB113" s="156"/>
      <c r="DSC113" s="156"/>
      <c r="DSD113" s="156"/>
      <c r="DSE113" s="156"/>
      <c r="DSF113" s="156"/>
      <c r="DSG113" s="156"/>
      <c r="DSH113" s="156"/>
      <c r="DSI113" s="156"/>
      <c r="DSJ113" s="156"/>
      <c r="DSK113" s="156"/>
      <c r="DSL113" s="156"/>
      <c r="DSM113" s="156"/>
      <c r="DSN113" s="156"/>
      <c r="DSO113" s="156"/>
      <c r="DSP113" s="156"/>
      <c r="DSQ113" s="156"/>
      <c r="DSR113" s="156"/>
      <c r="DSS113" s="156"/>
      <c r="DST113" s="156"/>
      <c r="DSU113" s="156"/>
      <c r="DSV113" s="156"/>
      <c r="DSW113" s="156"/>
      <c r="DSX113" s="156"/>
      <c r="DSY113" s="156"/>
      <c r="DSZ113" s="156"/>
      <c r="DTA113" s="156"/>
      <c r="DTB113" s="156"/>
      <c r="DTC113" s="156"/>
      <c r="DTD113" s="156"/>
      <c r="DTE113" s="156"/>
      <c r="DTF113" s="156"/>
      <c r="DTG113" s="156"/>
      <c r="DTH113" s="156"/>
      <c r="DTI113" s="156"/>
      <c r="DTJ113" s="156"/>
      <c r="DTK113" s="156"/>
      <c r="DTL113" s="156"/>
      <c r="DTM113" s="156"/>
      <c r="DTN113" s="156"/>
      <c r="DTO113" s="156"/>
      <c r="DTP113" s="156"/>
      <c r="DTQ113" s="156"/>
      <c r="DTR113" s="156"/>
      <c r="DTS113" s="156"/>
      <c r="DTT113" s="156"/>
      <c r="DTU113" s="156"/>
      <c r="DTV113" s="156"/>
      <c r="DTW113" s="156"/>
      <c r="DTX113" s="156"/>
      <c r="DTY113" s="156"/>
      <c r="DTZ113" s="156"/>
      <c r="DUA113" s="156"/>
      <c r="DUB113" s="156"/>
      <c r="DUC113" s="156"/>
      <c r="DUD113" s="156"/>
      <c r="DUE113" s="156"/>
      <c r="DUF113" s="156"/>
      <c r="DUG113" s="156"/>
      <c r="DUH113" s="156"/>
      <c r="DUI113" s="156"/>
      <c r="DUJ113" s="156"/>
      <c r="DUK113" s="156"/>
      <c r="DUL113" s="156"/>
      <c r="DUM113" s="156"/>
      <c r="DUN113" s="156"/>
      <c r="DUO113" s="156"/>
      <c r="DUP113" s="156"/>
      <c r="DUQ113" s="156"/>
      <c r="DUR113" s="156"/>
      <c r="DUS113" s="156"/>
      <c r="DUT113" s="156"/>
      <c r="DUU113" s="156"/>
      <c r="DUV113" s="156"/>
      <c r="DUW113" s="156"/>
      <c r="DUX113" s="156"/>
      <c r="DUY113" s="156"/>
      <c r="DUZ113" s="156"/>
      <c r="DVA113" s="156"/>
      <c r="DVB113" s="156"/>
      <c r="DVC113" s="156"/>
      <c r="DVD113" s="156"/>
      <c r="DVE113" s="156"/>
      <c r="DVF113" s="156"/>
      <c r="DVG113" s="156"/>
      <c r="DVH113" s="156"/>
      <c r="DVI113" s="156"/>
      <c r="DVJ113" s="156"/>
      <c r="DVK113" s="156"/>
      <c r="DVL113" s="156"/>
      <c r="DVM113" s="156"/>
      <c r="DVN113" s="156"/>
      <c r="DVO113" s="156"/>
      <c r="DVP113" s="156"/>
      <c r="DVQ113" s="156"/>
      <c r="DVR113" s="156"/>
      <c r="DVS113" s="156"/>
      <c r="DVT113" s="156"/>
      <c r="DVU113" s="156"/>
      <c r="DVV113" s="156"/>
      <c r="DVW113" s="156"/>
      <c r="DVX113" s="156"/>
      <c r="DVY113" s="156"/>
      <c r="DVZ113" s="156"/>
      <c r="DWA113" s="156"/>
      <c r="DWB113" s="156"/>
      <c r="DWC113" s="156"/>
      <c r="DWD113" s="156"/>
      <c r="DWE113" s="156"/>
      <c r="DWF113" s="156"/>
      <c r="DWG113" s="156"/>
      <c r="DWH113" s="156"/>
      <c r="DWI113" s="156"/>
      <c r="DWJ113" s="156"/>
      <c r="DWK113" s="156"/>
      <c r="DWL113" s="156"/>
      <c r="DWM113" s="156"/>
      <c r="DWN113" s="156"/>
      <c r="DWO113" s="156"/>
      <c r="DWP113" s="156"/>
      <c r="DWQ113" s="156"/>
      <c r="DWR113" s="156"/>
      <c r="DWS113" s="156"/>
      <c r="DWT113" s="156"/>
      <c r="DWU113" s="156"/>
      <c r="DWV113" s="156"/>
      <c r="DWW113" s="156"/>
      <c r="DWX113" s="156"/>
      <c r="DWY113" s="156"/>
      <c r="DWZ113" s="156"/>
      <c r="DXA113" s="156"/>
      <c r="DXB113" s="156"/>
      <c r="DXC113" s="156"/>
      <c r="DXD113" s="156"/>
      <c r="DXE113" s="156"/>
      <c r="DXF113" s="156"/>
      <c r="DXG113" s="156"/>
      <c r="DXH113" s="156"/>
      <c r="DXI113" s="156"/>
      <c r="DXJ113" s="156"/>
      <c r="DXK113" s="156"/>
      <c r="DXL113" s="156"/>
      <c r="DXM113" s="156"/>
      <c r="DXN113" s="156"/>
      <c r="DXO113" s="156"/>
      <c r="DXP113" s="156"/>
      <c r="DXQ113" s="156"/>
      <c r="DXR113" s="156"/>
      <c r="DXS113" s="156"/>
      <c r="DXT113" s="156"/>
      <c r="DXU113" s="156"/>
      <c r="DXV113" s="156"/>
      <c r="DXW113" s="156"/>
      <c r="DXX113" s="156"/>
      <c r="DXY113" s="156"/>
      <c r="DXZ113" s="156"/>
      <c r="DYA113" s="156"/>
      <c r="DYB113" s="156"/>
      <c r="DYC113" s="156"/>
      <c r="DYD113" s="156"/>
      <c r="DYE113" s="156"/>
      <c r="DYF113" s="156"/>
      <c r="DYG113" s="156"/>
      <c r="DYH113" s="156"/>
      <c r="DYI113" s="156"/>
      <c r="DYJ113" s="156"/>
      <c r="DYK113" s="156"/>
      <c r="DYL113" s="156"/>
      <c r="DYM113" s="156"/>
      <c r="DYN113" s="156"/>
      <c r="DYO113" s="156"/>
      <c r="DYP113" s="156"/>
      <c r="DYQ113" s="156"/>
      <c r="DYR113" s="156"/>
      <c r="DYS113" s="156"/>
      <c r="DYT113" s="156"/>
      <c r="DYU113" s="156"/>
      <c r="DYV113" s="156"/>
      <c r="DYW113" s="156"/>
      <c r="DYX113" s="156"/>
      <c r="DYY113" s="156"/>
      <c r="DYZ113" s="156"/>
      <c r="DZA113" s="156"/>
      <c r="DZB113" s="156"/>
      <c r="DZC113" s="156"/>
      <c r="DZD113" s="156"/>
      <c r="DZE113" s="156"/>
      <c r="DZF113" s="156"/>
      <c r="DZG113" s="156"/>
      <c r="DZH113" s="156"/>
      <c r="DZI113" s="156"/>
      <c r="DZJ113" s="156"/>
      <c r="DZK113" s="156"/>
      <c r="DZL113" s="156"/>
      <c r="DZM113" s="156"/>
      <c r="DZN113" s="156"/>
      <c r="DZO113" s="156"/>
      <c r="DZP113" s="156"/>
      <c r="DZQ113" s="156"/>
      <c r="DZR113" s="156"/>
      <c r="DZS113" s="156"/>
      <c r="DZT113" s="156"/>
      <c r="DZU113" s="156"/>
      <c r="DZV113" s="156"/>
      <c r="DZW113" s="156"/>
      <c r="DZX113" s="156"/>
      <c r="DZY113" s="156"/>
      <c r="DZZ113" s="156"/>
      <c r="EAA113" s="156"/>
      <c r="EAB113" s="156"/>
      <c r="EAC113" s="156"/>
      <c r="EAD113" s="156"/>
      <c r="EAE113" s="156"/>
      <c r="EAF113" s="156"/>
      <c r="EAG113" s="156"/>
      <c r="EAH113" s="156"/>
      <c r="EAI113" s="156"/>
      <c r="EAJ113" s="156"/>
      <c r="EAK113" s="156"/>
      <c r="EAL113" s="156"/>
      <c r="EAM113" s="156"/>
      <c r="EAN113" s="156"/>
      <c r="EAO113" s="156"/>
      <c r="EAP113" s="156"/>
      <c r="EAQ113" s="156"/>
      <c r="EAR113" s="156"/>
      <c r="EAS113" s="156"/>
      <c r="EAT113" s="156"/>
      <c r="EAU113" s="156"/>
      <c r="EAV113" s="156"/>
      <c r="EAW113" s="156"/>
      <c r="EAX113" s="156"/>
      <c r="EAY113" s="156"/>
      <c r="EAZ113" s="156"/>
      <c r="EBA113" s="156"/>
      <c r="EBB113" s="156"/>
      <c r="EBC113" s="156"/>
      <c r="EBD113" s="156"/>
      <c r="EBE113" s="156"/>
      <c r="EBF113" s="156"/>
      <c r="EBG113" s="156"/>
      <c r="EBH113" s="156"/>
      <c r="EBI113" s="156"/>
      <c r="EBJ113" s="156"/>
      <c r="EBK113" s="156"/>
      <c r="EBL113" s="156"/>
      <c r="EBM113" s="156"/>
      <c r="EBN113" s="156"/>
      <c r="EBO113" s="156"/>
      <c r="EBP113" s="156"/>
      <c r="EBQ113" s="156"/>
      <c r="EBR113" s="156"/>
      <c r="EBS113" s="156"/>
      <c r="EBT113" s="156"/>
      <c r="EBU113" s="156"/>
      <c r="EBV113" s="156"/>
      <c r="EBW113" s="156"/>
      <c r="EBX113" s="156"/>
      <c r="EBY113" s="156"/>
      <c r="EBZ113" s="156"/>
      <c r="ECA113" s="156"/>
      <c r="ECB113" s="156"/>
      <c r="ECC113" s="156"/>
      <c r="ECD113" s="156"/>
      <c r="ECE113" s="156"/>
      <c r="ECF113" s="156"/>
      <c r="ECG113" s="156"/>
      <c r="ECH113" s="156"/>
      <c r="ECI113" s="156"/>
      <c r="ECJ113" s="156"/>
      <c r="ECK113" s="156"/>
      <c r="ECL113" s="156"/>
      <c r="ECM113" s="156"/>
      <c r="ECN113" s="156"/>
      <c r="ECO113" s="156"/>
      <c r="ECP113" s="156"/>
      <c r="ECQ113" s="156"/>
      <c r="ECR113" s="156"/>
      <c r="ECS113" s="156"/>
      <c r="ECT113" s="156"/>
      <c r="ECU113" s="156"/>
      <c r="ECV113" s="156"/>
      <c r="ECW113" s="156"/>
      <c r="ECX113" s="156"/>
      <c r="ECY113" s="156"/>
      <c r="ECZ113" s="156"/>
      <c r="EDA113" s="156"/>
      <c r="EDB113" s="156"/>
      <c r="EDC113" s="156"/>
      <c r="EDD113" s="156"/>
      <c r="EDE113" s="156"/>
      <c r="EDF113" s="156"/>
      <c r="EDG113" s="156"/>
      <c r="EDH113" s="156"/>
      <c r="EDI113" s="156"/>
      <c r="EDJ113" s="156"/>
      <c r="EDK113" s="156"/>
      <c r="EDL113" s="156"/>
      <c r="EDM113" s="156"/>
      <c r="EDN113" s="156"/>
      <c r="EDO113" s="156"/>
      <c r="EDP113" s="156"/>
      <c r="EDQ113" s="156"/>
      <c r="EDR113" s="156"/>
      <c r="EDS113" s="156"/>
      <c r="EDT113" s="156"/>
      <c r="EDU113" s="156"/>
      <c r="EDV113" s="156"/>
      <c r="EDW113" s="156"/>
      <c r="EDX113" s="156"/>
      <c r="EDY113" s="156"/>
      <c r="EDZ113" s="156"/>
      <c r="EEA113" s="156"/>
      <c r="EEB113" s="156"/>
      <c r="EEC113" s="156"/>
      <c r="EED113" s="156"/>
      <c r="EEE113" s="156"/>
      <c r="EEF113" s="156"/>
      <c r="EEG113" s="156"/>
      <c r="EEH113" s="156"/>
      <c r="EEI113" s="156"/>
      <c r="EEJ113" s="156"/>
      <c r="EEK113" s="156"/>
      <c r="EEL113" s="156"/>
      <c r="EEM113" s="156"/>
      <c r="EEN113" s="156"/>
      <c r="EEO113" s="156"/>
      <c r="EEP113" s="156"/>
      <c r="EEQ113" s="156"/>
      <c r="EER113" s="156"/>
      <c r="EES113" s="156"/>
      <c r="EET113" s="156"/>
      <c r="EEU113" s="156"/>
      <c r="EEV113" s="156"/>
      <c r="EEW113" s="156"/>
      <c r="EEX113" s="156"/>
      <c r="EEY113" s="156"/>
      <c r="EEZ113" s="156"/>
      <c r="EFA113" s="156"/>
      <c r="EFB113" s="156"/>
      <c r="EFC113" s="156"/>
      <c r="EFD113" s="156"/>
      <c r="EFE113" s="156"/>
      <c r="EFF113" s="156"/>
      <c r="EFG113" s="156"/>
      <c r="EFH113" s="156"/>
      <c r="EFI113" s="156"/>
      <c r="EFJ113" s="156"/>
      <c r="EFK113" s="156"/>
      <c r="EFL113" s="156"/>
      <c r="EFM113" s="156"/>
      <c r="EFN113" s="156"/>
      <c r="EFO113" s="156"/>
      <c r="EFP113" s="156"/>
      <c r="EFQ113" s="156"/>
      <c r="EFR113" s="156"/>
      <c r="EFS113" s="156"/>
      <c r="EFT113" s="156"/>
      <c r="EFU113" s="156"/>
      <c r="EFV113" s="156"/>
      <c r="EFW113" s="156"/>
      <c r="EFX113" s="156"/>
      <c r="EFY113" s="156"/>
      <c r="EFZ113" s="156"/>
      <c r="EGA113" s="156"/>
      <c r="EGB113" s="156"/>
      <c r="EGC113" s="156"/>
      <c r="EGD113" s="156"/>
      <c r="EGE113" s="156"/>
      <c r="EGF113" s="156"/>
      <c r="EGG113" s="156"/>
      <c r="EGH113" s="156"/>
      <c r="EGI113" s="156"/>
      <c r="EGJ113" s="156"/>
      <c r="EGK113" s="156"/>
      <c r="EGL113" s="156"/>
      <c r="EGM113" s="156"/>
      <c r="EGN113" s="156"/>
      <c r="EGO113" s="156"/>
      <c r="EGP113" s="156"/>
      <c r="EGQ113" s="156"/>
      <c r="EGR113" s="156"/>
      <c r="EGS113" s="156"/>
      <c r="EGT113" s="156"/>
      <c r="EGU113" s="156"/>
      <c r="EGV113" s="156"/>
      <c r="EGW113" s="156"/>
      <c r="EGX113" s="156"/>
      <c r="EGY113" s="156"/>
      <c r="EGZ113" s="156"/>
      <c r="EHA113" s="156"/>
      <c r="EHB113" s="156"/>
      <c r="EHC113" s="156"/>
      <c r="EHD113" s="156"/>
      <c r="EHE113" s="156"/>
      <c r="EHF113" s="156"/>
      <c r="EHG113" s="156"/>
      <c r="EHH113" s="156"/>
      <c r="EHI113" s="156"/>
      <c r="EHJ113" s="156"/>
      <c r="EHK113" s="156"/>
      <c r="EHL113" s="156"/>
      <c r="EHM113" s="156"/>
      <c r="EHN113" s="156"/>
      <c r="EHO113" s="156"/>
      <c r="EHP113" s="156"/>
      <c r="EHQ113" s="156"/>
      <c r="EHR113" s="156"/>
      <c r="EHS113" s="156"/>
      <c r="EHT113" s="156"/>
      <c r="EHU113" s="156"/>
      <c r="EHV113" s="156"/>
      <c r="EHW113" s="156"/>
      <c r="EHX113" s="156"/>
      <c r="EHY113" s="156"/>
      <c r="EHZ113" s="156"/>
      <c r="EIA113" s="156"/>
      <c r="EIB113" s="156"/>
      <c r="EIC113" s="156"/>
      <c r="EID113" s="156"/>
      <c r="EIE113" s="156"/>
      <c r="EIF113" s="156"/>
      <c r="EIG113" s="156"/>
      <c r="EIH113" s="156"/>
      <c r="EII113" s="156"/>
      <c r="EIJ113" s="156"/>
      <c r="EIK113" s="156"/>
      <c r="EIL113" s="156"/>
      <c r="EIM113" s="156"/>
      <c r="EIN113" s="156"/>
      <c r="EIO113" s="156"/>
      <c r="EIP113" s="156"/>
      <c r="EIQ113" s="156"/>
      <c r="EIR113" s="156"/>
      <c r="EIS113" s="156"/>
      <c r="EIT113" s="156"/>
      <c r="EIU113" s="156"/>
      <c r="EIV113" s="156"/>
      <c r="EIW113" s="156"/>
      <c r="EIX113" s="156"/>
      <c r="EIY113" s="156"/>
      <c r="EIZ113" s="156"/>
      <c r="EJA113" s="156"/>
      <c r="EJB113" s="156"/>
      <c r="EJC113" s="156"/>
      <c r="EJD113" s="156"/>
      <c r="EJE113" s="156"/>
      <c r="EJF113" s="156"/>
      <c r="EJG113" s="156"/>
      <c r="EJH113" s="156"/>
      <c r="EJI113" s="156"/>
      <c r="EJJ113" s="156"/>
      <c r="EJK113" s="156"/>
      <c r="EJL113" s="156"/>
      <c r="EJM113" s="156"/>
      <c r="EJN113" s="156"/>
      <c r="EJO113" s="156"/>
      <c r="EJP113" s="156"/>
      <c r="EJQ113" s="156"/>
      <c r="EJR113" s="156"/>
      <c r="EJS113" s="156"/>
      <c r="EJT113" s="156"/>
      <c r="EJU113" s="156"/>
      <c r="EJV113" s="156"/>
      <c r="EJW113" s="156"/>
      <c r="EJX113" s="156"/>
      <c r="EJY113" s="156"/>
      <c r="EJZ113" s="156"/>
      <c r="EKA113" s="156"/>
      <c r="EKB113" s="156"/>
      <c r="EKC113" s="156"/>
      <c r="EKD113" s="156"/>
      <c r="EKE113" s="156"/>
      <c r="EKF113" s="156"/>
      <c r="EKG113" s="156"/>
      <c r="EKH113" s="156"/>
      <c r="EKI113" s="156"/>
      <c r="EKJ113" s="156"/>
      <c r="EKK113" s="156"/>
      <c r="EKL113" s="156"/>
      <c r="EKM113" s="156"/>
      <c r="EKN113" s="156"/>
      <c r="EKO113" s="156"/>
      <c r="EKP113" s="156"/>
      <c r="EKQ113" s="156"/>
      <c r="EKR113" s="156"/>
      <c r="EKS113" s="156"/>
      <c r="EKT113" s="156"/>
      <c r="EKU113" s="156"/>
      <c r="EKV113" s="156"/>
      <c r="EKW113" s="156"/>
      <c r="EKX113" s="156"/>
      <c r="EKY113" s="156"/>
      <c r="EKZ113" s="156"/>
      <c r="ELA113" s="156"/>
      <c r="ELB113" s="156"/>
      <c r="ELC113" s="156"/>
      <c r="ELD113" s="156"/>
      <c r="ELE113" s="156"/>
      <c r="ELF113" s="156"/>
      <c r="ELG113" s="156"/>
      <c r="ELH113" s="156"/>
      <c r="ELI113" s="156"/>
      <c r="ELJ113" s="156"/>
      <c r="ELK113" s="156"/>
      <c r="ELL113" s="156"/>
      <c r="ELM113" s="156"/>
      <c r="ELN113" s="156"/>
      <c r="ELO113" s="156"/>
      <c r="ELP113" s="156"/>
      <c r="ELQ113" s="156"/>
      <c r="ELR113" s="156"/>
      <c r="ELS113" s="156"/>
      <c r="ELT113" s="156"/>
      <c r="ELU113" s="156"/>
      <c r="ELV113" s="156"/>
      <c r="ELW113" s="156"/>
      <c r="ELX113" s="156"/>
      <c r="ELY113" s="156"/>
      <c r="ELZ113" s="156"/>
      <c r="EMA113" s="156"/>
      <c r="EMB113" s="156"/>
      <c r="EMC113" s="156"/>
      <c r="EMD113" s="156"/>
      <c r="EME113" s="156"/>
      <c r="EMF113" s="156"/>
      <c r="EMG113" s="156"/>
      <c r="EMH113" s="156"/>
      <c r="EMI113" s="156"/>
      <c r="EMJ113" s="156"/>
      <c r="EMK113" s="156"/>
      <c r="EML113" s="156"/>
      <c r="EMM113" s="156"/>
      <c r="EMN113" s="156"/>
      <c r="EMO113" s="156"/>
      <c r="EMP113" s="156"/>
      <c r="EMQ113" s="156"/>
      <c r="EMR113" s="156"/>
      <c r="EMS113" s="156"/>
      <c r="EMT113" s="156"/>
      <c r="EMU113" s="156"/>
      <c r="EMV113" s="156"/>
      <c r="EMW113" s="156"/>
      <c r="EMX113" s="156"/>
      <c r="EMY113" s="156"/>
      <c r="EMZ113" s="156"/>
      <c r="ENA113" s="156"/>
      <c r="ENB113" s="156"/>
      <c r="ENC113" s="156"/>
      <c r="END113" s="156"/>
      <c r="ENE113" s="156"/>
      <c r="ENF113" s="156"/>
      <c r="ENG113" s="156"/>
      <c r="ENH113" s="156"/>
      <c r="ENI113" s="156"/>
      <c r="ENJ113" s="156"/>
      <c r="ENK113" s="156"/>
      <c r="ENL113" s="156"/>
      <c r="ENM113" s="156"/>
      <c r="ENN113" s="156"/>
      <c r="ENO113" s="156"/>
      <c r="ENP113" s="156"/>
      <c r="ENQ113" s="156"/>
      <c r="ENR113" s="156"/>
      <c r="ENS113" s="156"/>
      <c r="ENT113" s="156"/>
      <c r="ENU113" s="156"/>
      <c r="ENV113" s="156"/>
      <c r="ENW113" s="156"/>
      <c r="ENX113" s="156"/>
      <c r="ENY113" s="156"/>
      <c r="ENZ113" s="156"/>
      <c r="EOA113" s="156"/>
      <c r="EOB113" s="156"/>
      <c r="EOC113" s="156"/>
      <c r="EOD113" s="156"/>
      <c r="EOE113" s="156"/>
      <c r="EOF113" s="156"/>
      <c r="EOG113" s="156"/>
      <c r="EOH113" s="156"/>
      <c r="EOI113" s="156"/>
      <c r="EOJ113" s="156"/>
      <c r="EOK113" s="156"/>
      <c r="EOL113" s="156"/>
      <c r="EOM113" s="156"/>
      <c r="EON113" s="156"/>
      <c r="EOO113" s="156"/>
      <c r="EOP113" s="156"/>
      <c r="EOQ113" s="156"/>
      <c r="EOR113" s="156"/>
      <c r="EOS113" s="156"/>
      <c r="EOT113" s="156"/>
      <c r="EOU113" s="156"/>
      <c r="EOV113" s="156"/>
      <c r="EOW113" s="156"/>
      <c r="EOX113" s="156"/>
      <c r="EOY113" s="156"/>
      <c r="EOZ113" s="156"/>
      <c r="EPA113" s="156"/>
      <c r="EPB113" s="156"/>
      <c r="EPC113" s="156"/>
      <c r="EPD113" s="156"/>
      <c r="EPE113" s="156"/>
      <c r="EPF113" s="156"/>
      <c r="EPG113" s="156"/>
      <c r="EPH113" s="156"/>
      <c r="EPI113" s="156"/>
      <c r="EPJ113" s="156"/>
      <c r="EPK113" s="156"/>
      <c r="EPL113" s="156"/>
      <c r="EPM113" s="156"/>
      <c r="EPN113" s="156"/>
      <c r="EPO113" s="156"/>
      <c r="EPP113" s="156"/>
      <c r="EPQ113" s="156"/>
      <c r="EPR113" s="156"/>
      <c r="EPS113" s="156"/>
      <c r="EPT113" s="156"/>
      <c r="EPU113" s="156"/>
      <c r="EPV113" s="156"/>
      <c r="EPW113" s="156"/>
      <c r="EPX113" s="156"/>
      <c r="EPY113" s="156"/>
      <c r="EPZ113" s="156"/>
      <c r="EQA113" s="156"/>
      <c r="EQB113" s="156"/>
      <c r="EQC113" s="156"/>
      <c r="EQD113" s="156"/>
      <c r="EQE113" s="156"/>
      <c r="EQF113" s="156"/>
      <c r="EQG113" s="156"/>
      <c r="EQH113" s="156"/>
      <c r="EQI113" s="156"/>
      <c r="EQJ113" s="156"/>
      <c r="EQK113" s="156"/>
      <c r="EQL113" s="156"/>
      <c r="EQM113" s="156"/>
      <c r="EQN113" s="156"/>
      <c r="EQO113" s="156"/>
      <c r="EQP113" s="156"/>
      <c r="EQQ113" s="156"/>
      <c r="EQR113" s="156"/>
      <c r="EQS113" s="156"/>
      <c r="EQT113" s="156"/>
      <c r="EQU113" s="156"/>
      <c r="EQV113" s="156"/>
      <c r="EQW113" s="156"/>
      <c r="EQX113" s="156"/>
      <c r="EQY113" s="156"/>
      <c r="EQZ113" s="156"/>
      <c r="ERA113" s="156"/>
      <c r="ERB113" s="156"/>
      <c r="ERC113" s="156"/>
      <c r="ERD113" s="156"/>
      <c r="ERE113" s="156"/>
      <c r="ERF113" s="156"/>
      <c r="ERG113" s="156"/>
      <c r="ERH113" s="156"/>
      <c r="ERI113" s="156"/>
      <c r="ERJ113" s="156"/>
      <c r="ERK113" s="156"/>
      <c r="ERL113" s="156"/>
      <c r="ERM113" s="156"/>
      <c r="ERN113" s="156"/>
      <c r="ERO113" s="156"/>
      <c r="ERP113" s="156"/>
      <c r="ERQ113" s="156"/>
      <c r="ERR113" s="156"/>
      <c r="ERS113" s="156"/>
      <c r="ERT113" s="156"/>
      <c r="ERU113" s="156"/>
      <c r="ERV113" s="156"/>
      <c r="ERW113" s="156"/>
      <c r="ERX113" s="156"/>
      <c r="ERY113" s="156"/>
      <c r="ERZ113" s="156"/>
      <c r="ESA113" s="156"/>
      <c r="ESB113" s="156"/>
      <c r="ESC113" s="156"/>
      <c r="ESD113" s="156"/>
      <c r="ESE113" s="156"/>
      <c r="ESF113" s="156"/>
      <c r="ESG113" s="156"/>
      <c r="ESH113" s="156"/>
      <c r="ESI113" s="156"/>
      <c r="ESJ113" s="156"/>
      <c r="ESK113" s="156"/>
      <c r="ESL113" s="156"/>
      <c r="ESM113" s="156"/>
      <c r="ESN113" s="156"/>
      <c r="ESO113" s="156"/>
      <c r="ESP113" s="156"/>
      <c r="ESQ113" s="156"/>
      <c r="ESR113" s="156"/>
      <c r="ESS113" s="156"/>
      <c r="EST113" s="156"/>
      <c r="ESU113" s="156"/>
      <c r="ESV113" s="156"/>
      <c r="ESW113" s="156"/>
      <c r="ESX113" s="156"/>
      <c r="ESY113" s="156"/>
      <c r="ESZ113" s="156"/>
      <c r="ETA113" s="156"/>
      <c r="ETB113" s="156"/>
      <c r="ETC113" s="156"/>
      <c r="ETD113" s="156"/>
      <c r="ETE113" s="156"/>
      <c r="ETF113" s="156"/>
      <c r="ETG113" s="156"/>
      <c r="ETH113" s="156"/>
      <c r="ETI113" s="156"/>
      <c r="ETJ113" s="156"/>
      <c r="ETK113" s="156"/>
      <c r="ETL113" s="156"/>
      <c r="ETM113" s="156"/>
      <c r="ETN113" s="156"/>
      <c r="ETO113" s="156"/>
      <c r="ETP113" s="156"/>
      <c r="ETQ113" s="156"/>
      <c r="ETR113" s="156"/>
      <c r="ETS113" s="156"/>
      <c r="ETT113" s="156"/>
      <c r="ETU113" s="156"/>
      <c r="ETV113" s="156"/>
      <c r="ETW113" s="156"/>
      <c r="ETX113" s="156"/>
      <c r="ETY113" s="156"/>
      <c r="ETZ113" s="156"/>
      <c r="EUA113" s="156"/>
      <c r="EUB113" s="156"/>
      <c r="EUC113" s="156"/>
      <c r="EUD113" s="156"/>
      <c r="EUE113" s="156"/>
      <c r="EUF113" s="156"/>
      <c r="EUG113" s="156"/>
      <c r="EUH113" s="156"/>
      <c r="EUI113" s="156"/>
      <c r="EUJ113" s="156"/>
      <c r="EUK113" s="156"/>
      <c r="EUL113" s="156"/>
      <c r="EUM113" s="156"/>
      <c r="EUN113" s="156"/>
      <c r="EUO113" s="156"/>
      <c r="EUP113" s="156"/>
      <c r="EUQ113" s="156"/>
      <c r="EUR113" s="156"/>
      <c r="EUS113" s="156"/>
      <c r="EUT113" s="156"/>
      <c r="EUU113" s="156"/>
      <c r="EUV113" s="156"/>
      <c r="EUW113" s="156"/>
      <c r="EUX113" s="156"/>
      <c r="EUY113" s="156"/>
      <c r="EUZ113" s="156"/>
      <c r="EVA113" s="156"/>
      <c r="EVB113" s="156"/>
      <c r="EVC113" s="156"/>
      <c r="EVD113" s="156"/>
      <c r="EVE113" s="156"/>
      <c r="EVF113" s="156"/>
      <c r="EVG113" s="156"/>
      <c r="EVH113" s="156"/>
      <c r="EVI113" s="156"/>
      <c r="EVJ113" s="156"/>
      <c r="EVK113" s="156"/>
      <c r="EVL113" s="156"/>
      <c r="EVM113" s="156"/>
      <c r="EVN113" s="156"/>
      <c r="EVO113" s="156"/>
      <c r="EVP113" s="156"/>
      <c r="EVQ113" s="156"/>
      <c r="EVR113" s="156"/>
      <c r="EVS113" s="156"/>
      <c r="EVT113" s="156"/>
      <c r="EVU113" s="156"/>
      <c r="EVV113" s="156"/>
      <c r="EVW113" s="156"/>
      <c r="EVX113" s="156"/>
      <c r="EVY113" s="156"/>
      <c r="EVZ113" s="156"/>
      <c r="EWA113" s="156"/>
      <c r="EWB113" s="156"/>
      <c r="EWC113" s="156"/>
      <c r="EWD113" s="156"/>
      <c r="EWE113" s="156"/>
      <c r="EWF113" s="156"/>
      <c r="EWG113" s="156"/>
      <c r="EWH113" s="156"/>
      <c r="EWI113" s="156"/>
      <c r="EWJ113" s="156"/>
      <c r="EWK113" s="156"/>
      <c r="EWL113" s="156"/>
      <c r="EWM113" s="156"/>
      <c r="EWN113" s="156"/>
      <c r="EWO113" s="156"/>
      <c r="EWP113" s="156"/>
      <c r="EWQ113" s="156"/>
      <c r="EWR113" s="156"/>
      <c r="EWS113" s="156"/>
      <c r="EWT113" s="156"/>
      <c r="EWU113" s="156"/>
      <c r="EWV113" s="156"/>
      <c r="EWW113" s="156"/>
      <c r="EWX113" s="156"/>
      <c r="EWY113" s="156"/>
      <c r="EWZ113" s="156"/>
      <c r="EXA113" s="156"/>
      <c r="EXB113" s="156"/>
      <c r="EXC113" s="156"/>
      <c r="EXD113" s="156"/>
      <c r="EXE113" s="156"/>
      <c r="EXF113" s="156"/>
      <c r="EXG113" s="156"/>
      <c r="EXH113" s="156"/>
      <c r="EXI113" s="156"/>
      <c r="EXJ113" s="156"/>
      <c r="EXK113" s="156"/>
      <c r="EXL113" s="156"/>
      <c r="EXM113" s="156"/>
      <c r="EXN113" s="156"/>
      <c r="EXO113" s="156"/>
      <c r="EXP113" s="156"/>
      <c r="EXQ113" s="156"/>
      <c r="EXR113" s="156"/>
      <c r="EXS113" s="156"/>
      <c r="EXT113" s="156"/>
      <c r="EXU113" s="156"/>
      <c r="EXV113" s="156"/>
      <c r="EXW113" s="156"/>
      <c r="EXX113" s="156"/>
      <c r="EXY113" s="156"/>
      <c r="EXZ113" s="156"/>
      <c r="EYA113" s="156"/>
      <c r="EYB113" s="156"/>
      <c r="EYC113" s="156"/>
      <c r="EYD113" s="156"/>
      <c r="EYE113" s="156"/>
      <c r="EYF113" s="156"/>
      <c r="EYG113" s="156"/>
      <c r="EYH113" s="156"/>
      <c r="EYI113" s="156"/>
      <c r="EYJ113" s="156"/>
      <c r="EYK113" s="156"/>
      <c r="EYL113" s="156"/>
      <c r="EYM113" s="156"/>
      <c r="EYN113" s="156"/>
      <c r="EYO113" s="156"/>
      <c r="EYP113" s="156"/>
      <c r="EYQ113" s="156"/>
      <c r="EYR113" s="156"/>
      <c r="EYS113" s="156"/>
      <c r="EYT113" s="156"/>
      <c r="EYU113" s="156"/>
      <c r="EYV113" s="156"/>
      <c r="EYW113" s="156"/>
      <c r="EYX113" s="156"/>
      <c r="EYY113" s="156"/>
      <c r="EYZ113" s="156"/>
      <c r="EZA113" s="156"/>
      <c r="EZB113" s="156"/>
      <c r="EZC113" s="156"/>
      <c r="EZD113" s="156"/>
      <c r="EZE113" s="156"/>
      <c r="EZF113" s="156"/>
      <c r="EZG113" s="156"/>
      <c r="EZH113" s="156"/>
      <c r="EZI113" s="156"/>
      <c r="EZJ113" s="156"/>
      <c r="EZK113" s="156"/>
      <c r="EZL113" s="156"/>
      <c r="EZM113" s="156"/>
      <c r="EZN113" s="156"/>
      <c r="EZO113" s="156"/>
      <c r="EZP113" s="156"/>
      <c r="EZQ113" s="156"/>
      <c r="EZR113" s="156"/>
      <c r="EZS113" s="156"/>
      <c r="EZT113" s="156"/>
      <c r="EZU113" s="156"/>
      <c r="EZV113" s="156"/>
      <c r="EZW113" s="156"/>
      <c r="EZX113" s="156"/>
      <c r="EZY113" s="156"/>
      <c r="EZZ113" s="156"/>
      <c r="FAA113" s="156"/>
      <c r="FAB113" s="156"/>
      <c r="FAC113" s="156"/>
      <c r="FAD113" s="156"/>
      <c r="FAE113" s="156"/>
      <c r="FAF113" s="156"/>
      <c r="FAG113" s="156"/>
      <c r="FAH113" s="156"/>
      <c r="FAI113" s="156"/>
      <c r="FAJ113" s="156"/>
      <c r="FAK113" s="156"/>
      <c r="FAL113" s="156"/>
      <c r="FAM113" s="156"/>
      <c r="FAN113" s="156"/>
      <c r="FAO113" s="156"/>
      <c r="FAP113" s="156"/>
      <c r="FAQ113" s="156"/>
      <c r="FAR113" s="156"/>
      <c r="FAS113" s="156"/>
      <c r="FAT113" s="156"/>
      <c r="FAU113" s="156"/>
      <c r="FAV113" s="156"/>
      <c r="FAW113" s="156"/>
      <c r="FAX113" s="156"/>
      <c r="FAY113" s="156"/>
      <c r="FAZ113" s="156"/>
      <c r="FBA113" s="156"/>
      <c r="FBB113" s="156"/>
      <c r="FBC113" s="156"/>
      <c r="FBD113" s="156"/>
      <c r="FBE113" s="156"/>
      <c r="FBF113" s="156"/>
      <c r="FBG113" s="156"/>
      <c r="FBH113" s="156"/>
      <c r="FBI113" s="156"/>
      <c r="FBJ113" s="156"/>
      <c r="FBK113" s="156"/>
      <c r="FBL113" s="156"/>
      <c r="FBM113" s="156"/>
      <c r="FBN113" s="156"/>
      <c r="FBO113" s="156"/>
      <c r="FBP113" s="156"/>
      <c r="FBQ113" s="156"/>
      <c r="FBR113" s="156"/>
      <c r="FBS113" s="156"/>
      <c r="FBT113" s="156"/>
      <c r="FBU113" s="156"/>
      <c r="FBV113" s="156"/>
      <c r="FBW113" s="156"/>
      <c r="FBX113" s="156"/>
      <c r="FBY113" s="156"/>
      <c r="FBZ113" s="156"/>
      <c r="FCA113" s="156"/>
      <c r="FCB113" s="156"/>
      <c r="FCC113" s="156"/>
      <c r="FCD113" s="156"/>
      <c r="FCE113" s="156"/>
      <c r="FCF113" s="156"/>
      <c r="FCG113" s="156"/>
      <c r="FCH113" s="156"/>
      <c r="FCI113" s="156"/>
      <c r="FCJ113" s="156"/>
      <c r="FCK113" s="156"/>
      <c r="FCL113" s="156"/>
      <c r="FCM113" s="156"/>
      <c r="FCN113" s="156"/>
      <c r="FCO113" s="156"/>
      <c r="FCP113" s="156"/>
      <c r="FCQ113" s="156"/>
      <c r="FCR113" s="156"/>
      <c r="FCS113" s="156"/>
      <c r="FCT113" s="156"/>
      <c r="FCU113" s="156"/>
      <c r="FCV113" s="156"/>
      <c r="FCW113" s="156"/>
      <c r="FCX113" s="156"/>
      <c r="FCY113" s="156"/>
      <c r="FCZ113" s="156"/>
      <c r="FDA113" s="156"/>
      <c r="FDB113" s="156"/>
      <c r="FDC113" s="156"/>
      <c r="FDD113" s="156"/>
      <c r="FDE113" s="156"/>
      <c r="FDF113" s="156"/>
      <c r="FDG113" s="156"/>
      <c r="FDH113" s="156"/>
      <c r="FDI113" s="156"/>
      <c r="FDJ113" s="156"/>
      <c r="FDK113" s="156"/>
      <c r="FDL113" s="156"/>
      <c r="FDM113" s="156"/>
      <c r="FDN113" s="156"/>
      <c r="FDO113" s="156"/>
      <c r="FDP113" s="156"/>
      <c r="FDQ113" s="156"/>
      <c r="FDR113" s="156"/>
      <c r="FDS113" s="156"/>
      <c r="FDT113" s="156"/>
      <c r="FDU113" s="156"/>
      <c r="FDV113" s="156"/>
      <c r="FDW113" s="156"/>
      <c r="FDX113" s="156"/>
      <c r="FDY113" s="156"/>
      <c r="FDZ113" s="156"/>
      <c r="FEA113" s="156"/>
      <c r="FEB113" s="156"/>
      <c r="FEC113" s="156"/>
      <c r="FED113" s="156"/>
      <c r="FEE113" s="156"/>
      <c r="FEF113" s="156"/>
      <c r="FEG113" s="156"/>
      <c r="FEH113" s="156"/>
      <c r="FEI113" s="156"/>
      <c r="FEJ113" s="156"/>
      <c r="FEK113" s="156"/>
      <c r="FEL113" s="156"/>
      <c r="FEM113" s="156"/>
      <c r="FEN113" s="156"/>
      <c r="FEO113" s="156"/>
      <c r="FEP113" s="156"/>
      <c r="FEQ113" s="156"/>
      <c r="FER113" s="156"/>
      <c r="FES113" s="156"/>
      <c r="FET113" s="156"/>
      <c r="FEU113" s="156"/>
      <c r="FEV113" s="156"/>
      <c r="FEW113" s="156"/>
      <c r="FEX113" s="156"/>
      <c r="FEY113" s="156"/>
      <c r="FEZ113" s="156"/>
      <c r="FFA113" s="156"/>
      <c r="FFB113" s="156"/>
      <c r="FFC113" s="156"/>
      <c r="FFD113" s="156"/>
      <c r="FFE113" s="156"/>
      <c r="FFF113" s="156"/>
      <c r="FFG113" s="156"/>
      <c r="FFH113" s="156"/>
      <c r="FFI113" s="156"/>
      <c r="FFJ113" s="156"/>
      <c r="FFK113" s="156"/>
      <c r="FFL113" s="156"/>
      <c r="FFM113" s="156"/>
      <c r="FFN113" s="156"/>
      <c r="FFO113" s="156"/>
      <c r="FFP113" s="156"/>
      <c r="FFQ113" s="156"/>
      <c r="FFR113" s="156"/>
      <c r="FFS113" s="156"/>
      <c r="FFT113" s="156"/>
      <c r="FFU113" s="156"/>
      <c r="FFV113" s="156"/>
      <c r="FFW113" s="156"/>
      <c r="FFX113" s="156"/>
      <c r="FFY113" s="156"/>
      <c r="FFZ113" s="156"/>
      <c r="FGA113" s="156"/>
      <c r="FGB113" s="156"/>
      <c r="FGC113" s="156"/>
      <c r="FGD113" s="156"/>
      <c r="FGE113" s="156"/>
      <c r="FGF113" s="156"/>
      <c r="FGG113" s="156"/>
      <c r="FGH113" s="156"/>
      <c r="FGI113" s="156"/>
      <c r="FGJ113" s="156"/>
      <c r="FGK113" s="156"/>
      <c r="FGL113" s="156"/>
      <c r="FGM113" s="156"/>
      <c r="FGN113" s="156"/>
      <c r="FGO113" s="156"/>
      <c r="FGP113" s="156"/>
      <c r="FGQ113" s="156"/>
      <c r="FGR113" s="156"/>
      <c r="FGS113" s="156"/>
      <c r="FGT113" s="156"/>
      <c r="FGU113" s="156"/>
      <c r="FGV113" s="156"/>
      <c r="FGW113" s="156"/>
      <c r="FGX113" s="156"/>
      <c r="FGY113" s="156"/>
      <c r="FGZ113" s="156"/>
      <c r="FHA113" s="156"/>
      <c r="FHB113" s="156"/>
      <c r="FHC113" s="156"/>
      <c r="FHD113" s="156"/>
      <c r="FHE113" s="156"/>
      <c r="FHF113" s="156"/>
      <c r="FHG113" s="156"/>
      <c r="FHH113" s="156"/>
      <c r="FHI113" s="156"/>
      <c r="FHJ113" s="156"/>
      <c r="FHK113" s="156"/>
      <c r="FHL113" s="156"/>
      <c r="FHM113" s="156"/>
      <c r="FHN113" s="156"/>
      <c r="FHO113" s="156"/>
      <c r="FHP113" s="156"/>
      <c r="FHQ113" s="156"/>
      <c r="FHR113" s="156"/>
      <c r="FHS113" s="156"/>
      <c r="FHT113" s="156"/>
      <c r="FHU113" s="156"/>
      <c r="FHV113" s="156"/>
      <c r="FHW113" s="156"/>
      <c r="FHX113" s="156"/>
      <c r="FHY113" s="156"/>
      <c r="FHZ113" s="156"/>
      <c r="FIA113" s="156"/>
      <c r="FIB113" s="156"/>
      <c r="FIC113" s="156"/>
      <c r="FID113" s="156"/>
      <c r="FIE113" s="156"/>
      <c r="FIF113" s="156"/>
      <c r="FIG113" s="156"/>
      <c r="FIH113" s="156"/>
      <c r="FII113" s="156"/>
      <c r="FIJ113" s="156"/>
      <c r="FIK113" s="156"/>
      <c r="FIL113" s="156"/>
      <c r="FIM113" s="156"/>
      <c r="FIN113" s="156"/>
      <c r="FIO113" s="156"/>
      <c r="FIP113" s="156"/>
      <c r="FIQ113" s="156"/>
      <c r="FIR113" s="156"/>
      <c r="FIS113" s="156"/>
      <c r="FIT113" s="156"/>
      <c r="FIU113" s="156"/>
      <c r="FIV113" s="156"/>
      <c r="FIW113" s="156"/>
      <c r="FIX113" s="156"/>
      <c r="FIY113" s="156"/>
      <c r="FIZ113" s="156"/>
      <c r="FJA113" s="156"/>
      <c r="FJB113" s="156"/>
      <c r="FJC113" s="156"/>
      <c r="FJD113" s="156"/>
      <c r="FJE113" s="156"/>
      <c r="FJF113" s="156"/>
      <c r="FJG113" s="156"/>
      <c r="FJH113" s="156"/>
      <c r="FJI113" s="156"/>
      <c r="FJJ113" s="156"/>
      <c r="FJK113" s="156"/>
      <c r="FJL113" s="156"/>
      <c r="FJM113" s="156"/>
      <c r="FJN113" s="156"/>
      <c r="FJO113" s="156"/>
      <c r="FJP113" s="156"/>
      <c r="FJQ113" s="156"/>
      <c r="FJR113" s="156"/>
      <c r="FJS113" s="156"/>
      <c r="FJT113" s="156"/>
      <c r="FJU113" s="156"/>
      <c r="FJV113" s="156"/>
      <c r="FJW113" s="156"/>
      <c r="FJX113" s="156"/>
      <c r="FJY113" s="156"/>
      <c r="FJZ113" s="156"/>
      <c r="FKA113" s="156"/>
      <c r="FKB113" s="156"/>
      <c r="FKC113" s="156"/>
      <c r="FKD113" s="156"/>
      <c r="FKE113" s="156"/>
      <c r="FKF113" s="156"/>
      <c r="FKG113" s="156"/>
      <c r="FKH113" s="156"/>
      <c r="FKI113" s="156"/>
      <c r="FKJ113" s="156"/>
      <c r="FKK113" s="156"/>
      <c r="FKL113" s="156"/>
      <c r="FKM113" s="156"/>
      <c r="FKN113" s="156"/>
      <c r="FKO113" s="156"/>
      <c r="FKP113" s="156"/>
      <c r="FKQ113" s="156"/>
      <c r="FKR113" s="156"/>
      <c r="FKS113" s="156"/>
      <c r="FKT113" s="156"/>
      <c r="FKU113" s="156"/>
      <c r="FKV113" s="156"/>
      <c r="FKW113" s="156"/>
      <c r="FKX113" s="156"/>
      <c r="FKY113" s="156"/>
      <c r="FKZ113" s="156"/>
      <c r="FLA113" s="156"/>
      <c r="FLB113" s="156"/>
      <c r="FLC113" s="156"/>
      <c r="FLD113" s="156"/>
      <c r="FLE113" s="156"/>
      <c r="FLF113" s="156"/>
      <c r="FLG113" s="156"/>
      <c r="FLH113" s="156"/>
      <c r="FLI113" s="156"/>
      <c r="FLJ113" s="156"/>
      <c r="FLK113" s="156"/>
      <c r="FLL113" s="156"/>
      <c r="FLM113" s="156"/>
      <c r="FLN113" s="156"/>
      <c r="FLO113" s="156"/>
      <c r="FLP113" s="156"/>
      <c r="FLQ113" s="156"/>
      <c r="FLR113" s="156"/>
      <c r="FLS113" s="156"/>
      <c r="FLT113" s="156"/>
      <c r="FLU113" s="156"/>
      <c r="FLV113" s="156"/>
      <c r="FLW113" s="156"/>
      <c r="FLX113" s="156"/>
      <c r="FLY113" s="156"/>
      <c r="FLZ113" s="156"/>
      <c r="FMA113" s="156"/>
      <c r="FMB113" s="156"/>
      <c r="FMC113" s="156"/>
      <c r="FMD113" s="156"/>
      <c r="FME113" s="156"/>
      <c r="FMF113" s="156"/>
      <c r="FMG113" s="156"/>
      <c r="FMH113" s="156"/>
      <c r="FMI113" s="156"/>
      <c r="FMJ113" s="156"/>
      <c r="FMK113" s="156"/>
      <c r="FML113" s="156"/>
      <c r="FMM113" s="156"/>
      <c r="FMN113" s="156"/>
      <c r="FMO113" s="156"/>
      <c r="FMP113" s="156"/>
      <c r="FMQ113" s="156"/>
      <c r="FMR113" s="156"/>
      <c r="FMS113" s="156"/>
      <c r="FMT113" s="156"/>
      <c r="FMU113" s="156"/>
      <c r="FMV113" s="156"/>
      <c r="FMW113" s="156"/>
      <c r="FMX113" s="156"/>
      <c r="FMY113" s="156"/>
      <c r="FMZ113" s="156"/>
      <c r="FNA113" s="156"/>
      <c r="FNB113" s="156"/>
      <c r="FNC113" s="156"/>
      <c r="FND113" s="156"/>
      <c r="FNE113" s="156"/>
      <c r="FNF113" s="156"/>
      <c r="FNG113" s="156"/>
      <c r="FNH113" s="156"/>
      <c r="FNI113" s="156"/>
      <c r="FNJ113" s="156"/>
      <c r="FNK113" s="156"/>
      <c r="FNL113" s="156"/>
      <c r="FNM113" s="156"/>
      <c r="FNN113" s="156"/>
      <c r="FNO113" s="156"/>
      <c r="FNP113" s="156"/>
      <c r="FNQ113" s="156"/>
      <c r="FNR113" s="156"/>
      <c r="FNS113" s="156"/>
      <c r="FNT113" s="156"/>
      <c r="FNU113" s="156"/>
      <c r="FNV113" s="156"/>
      <c r="FNW113" s="156"/>
      <c r="FNX113" s="156"/>
      <c r="FNY113" s="156"/>
      <c r="FNZ113" s="156"/>
      <c r="FOA113" s="156"/>
      <c r="FOB113" s="156"/>
      <c r="FOC113" s="156"/>
      <c r="FOD113" s="156"/>
      <c r="FOE113" s="156"/>
      <c r="FOF113" s="156"/>
      <c r="FOG113" s="156"/>
      <c r="FOH113" s="156"/>
      <c r="FOI113" s="156"/>
      <c r="FOJ113" s="156"/>
      <c r="FOK113" s="156"/>
      <c r="FOL113" s="156"/>
      <c r="FOM113" s="156"/>
      <c r="FON113" s="156"/>
      <c r="FOO113" s="156"/>
      <c r="FOP113" s="156"/>
      <c r="FOQ113" s="156"/>
      <c r="FOR113" s="156"/>
      <c r="FOS113" s="156"/>
      <c r="FOT113" s="156"/>
      <c r="FOU113" s="156"/>
      <c r="FOV113" s="156"/>
      <c r="FOW113" s="156"/>
      <c r="FOX113" s="156"/>
      <c r="FOY113" s="156"/>
      <c r="FOZ113" s="156"/>
      <c r="FPA113" s="156"/>
      <c r="FPB113" s="156"/>
      <c r="FPC113" s="156"/>
      <c r="FPD113" s="156"/>
      <c r="FPE113" s="156"/>
      <c r="FPF113" s="156"/>
      <c r="FPG113" s="156"/>
      <c r="FPH113" s="156"/>
      <c r="FPI113" s="156"/>
      <c r="FPJ113" s="156"/>
      <c r="FPK113" s="156"/>
      <c r="FPL113" s="156"/>
      <c r="FPM113" s="156"/>
      <c r="FPN113" s="156"/>
      <c r="FPO113" s="156"/>
      <c r="FPP113" s="156"/>
      <c r="FPQ113" s="156"/>
      <c r="FPR113" s="156"/>
      <c r="FPS113" s="156"/>
      <c r="FPT113" s="156"/>
      <c r="FPU113" s="156"/>
      <c r="FPV113" s="156"/>
      <c r="FPW113" s="156"/>
      <c r="FPX113" s="156"/>
      <c r="FPY113" s="156"/>
      <c r="FPZ113" s="156"/>
      <c r="FQA113" s="156"/>
      <c r="FQB113" s="156"/>
      <c r="FQC113" s="156"/>
      <c r="FQD113" s="156"/>
      <c r="FQE113" s="156"/>
      <c r="FQF113" s="156"/>
      <c r="FQG113" s="156"/>
      <c r="FQH113" s="156"/>
      <c r="FQI113" s="156"/>
      <c r="FQJ113" s="156"/>
      <c r="FQK113" s="156"/>
      <c r="FQL113" s="156"/>
      <c r="FQM113" s="156"/>
      <c r="FQN113" s="156"/>
      <c r="FQO113" s="156"/>
      <c r="FQP113" s="156"/>
      <c r="FQQ113" s="156"/>
      <c r="FQR113" s="156"/>
      <c r="FQS113" s="156"/>
      <c r="FQT113" s="156"/>
      <c r="FQU113" s="156"/>
      <c r="FQV113" s="156"/>
      <c r="FQW113" s="156"/>
      <c r="FQX113" s="156"/>
      <c r="FQY113" s="156"/>
      <c r="FQZ113" s="156"/>
      <c r="FRA113" s="156"/>
      <c r="FRB113" s="156"/>
      <c r="FRC113" s="156"/>
      <c r="FRD113" s="156"/>
      <c r="FRE113" s="156"/>
      <c r="FRF113" s="156"/>
      <c r="FRG113" s="156"/>
      <c r="FRH113" s="156"/>
      <c r="FRI113" s="156"/>
      <c r="FRJ113" s="156"/>
      <c r="FRK113" s="156"/>
      <c r="FRL113" s="156"/>
      <c r="FRM113" s="156"/>
      <c r="FRN113" s="156"/>
      <c r="FRO113" s="156"/>
      <c r="FRP113" s="156"/>
      <c r="FRQ113" s="156"/>
      <c r="FRR113" s="156"/>
      <c r="FRS113" s="156"/>
      <c r="FRT113" s="156"/>
      <c r="FRU113" s="156"/>
      <c r="FRV113" s="156"/>
      <c r="FRW113" s="156"/>
      <c r="FRX113" s="156"/>
      <c r="FRY113" s="156"/>
      <c r="FRZ113" s="156"/>
      <c r="FSA113" s="156"/>
      <c r="FSB113" s="156"/>
      <c r="FSC113" s="156"/>
      <c r="FSD113" s="156"/>
      <c r="FSE113" s="156"/>
      <c r="FSF113" s="156"/>
      <c r="FSG113" s="156"/>
      <c r="FSH113" s="156"/>
      <c r="FSI113" s="156"/>
      <c r="FSJ113" s="156"/>
      <c r="FSK113" s="156"/>
      <c r="FSL113" s="156"/>
      <c r="FSM113" s="156"/>
      <c r="FSN113" s="156"/>
      <c r="FSO113" s="156"/>
      <c r="FSP113" s="156"/>
      <c r="FSQ113" s="156"/>
      <c r="FSR113" s="156"/>
      <c r="FSS113" s="156"/>
      <c r="FST113" s="156"/>
      <c r="FSU113" s="156"/>
      <c r="FSV113" s="156"/>
      <c r="FSW113" s="156"/>
      <c r="FSX113" s="156"/>
      <c r="FSY113" s="156"/>
      <c r="FSZ113" s="156"/>
      <c r="FTA113" s="156"/>
      <c r="FTB113" s="156"/>
      <c r="FTC113" s="156"/>
      <c r="FTD113" s="156"/>
      <c r="FTE113" s="156"/>
      <c r="FTF113" s="156"/>
      <c r="FTG113" s="156"/>
      <c r="FTH113" s="156"/>
      <c r="FTI113" s="156"/>
      <c r="FTJ113" s="156"/>
      <c r="FTK113" s="156"/>
      <c r="FTL113" s="156"/>
      <c r="FTM113" s="156"/>
      <c r="FTN113" s="156"/>
      <c r="FTO113" s="156"/>
      <c r="FTP113" s="156"/>
      <c r="FTQ113" s="156"/>
      <c r="FTR113" s="156"/>
      <c r="FTS113" s="156"/>
      <c r="FTT113" s="156"/>
      <c r="FTU113" s="156"/>
      <c r="FTV113" s="156"/>
      <c r="FTW113" s="156"/>
      <c r="FTX113" s="156"/>
      <c r="FTY113" s="156"/>
      <c r="FTZ113" s="156"/>
      <c r="FUA113" s="156"/>
      <c r="FUB113" s="156"/>
      <c r="FUC113" s="156"/>
      <c r="FUD113" s="156"/>
      <c r="FUE113" s="156"/>
      <c r="FUF113" s="156"/>
      <c r="FUG113" s="156"/>
      <c r="FUH113" s="156"/>
      <c r="FUI113" s="156"/>
      <c r="FUJ113" s="156"/>
      <c r="FUK113" s="156"/>
      <c r="FUL113" s="156"/>
      <c r="FUM113" s="156"/>
      <c r="FUN113" s="156"/>
      <c r="FUO113" s="156"/>
      <c r="FUP113" s="156"/>
      <c r="FUQ113" s="156"/>
      <c r="FUR113" s="156"/>
      <c r="FUS113" s="156"/>
      <c r="FUT113" s="156"/>
      <c r="FUU113" s="156"/>
      <c r="FUV113" s="156"/>
      <c r="FUW113" s="156"/>
      <c r="FUX113" s="156"/>
      <c r="FUY113" s="156"/>
      <c r="FUZ113" s="156"/>
      <c r="FVA113" s="156"/>
      <c r="FVB113" s="156"/>
      <c r="FVC113" s="156"/>
      <c r="FVD113" s="156"/>
      <c r="FVE113" s="156"/>
      <c r="FVF113" s="156"/>
      <c r="FVG113" s="156"/>
      <c r="FVH113" s="156"/>
      <c r="FVI113" s="156"/>
      <c r="FVJ113" s="156"/>
      <c r="FVK113" s="156"/>
      <c r="FVL113" s="156"/>
      <c r="FVM113" s="156"/>
      <c r="FVN113" s="156"/>
      <c r="FVO113" s="156"/>
      <c r="FVP113" s="156"/>
      <c r="FVQ113" s="156"/>
      <c r="FVR113" s="156"/>
      <c r="FVS113" s="156"/>
      <c r="FVT113" s="156"/>
      <c r="FVU113" s="156"/>
      <c r="FVV113" s="156"/>
      <c r="FVW113" s="156"/>
      <c r="FVX113" s="156"/>
      <c r="FVY113" s="156"/>
      <c r="FVZ113" s="156"/>
      <c r="FWA113" s="156"/>
      <c r="FWB113" s="156"/>
      <c r="FWC113" s="156"/>
      <c r="FWD113" s="156"/>
      <c r="FWE113" s="156"/>
      <c r="FWF113" s="156"/>
      <c r="FWG113" s="156"/>
      <c r="FWH113" s="156"/>
      <c r="FWI113" s="156"/>
      <c r="FWJ113" s="156"/>
      <c r="FWK113" s="156"/>
      <c r="FWL113" s="156"/>
      <c r="FWM113" s="156"/>
      <c r="FWN113" s="156"/>
      <c r="FWO113" s="156"/>
      <c r="FWP113" s="156"/>
      <c r="FWQ113" s="156"/>
      <c r="FWR113" s="156"/>
      <c r="FWS113" s="156"/>
      <c r="FWT113" s="156"/>
      <c r="FWU113" s="156"/>
      <c r="FWV113" s="156"/>
      <c r="FWW113" s="156"/>
      <c r="FWX113" s="156"/>
      <c r="FWY113" s="156"/>
      <c r="FWZ113" s="156"/>
      <c r="FXA113" s="156"/>
      <c r="FXB113" s="156"/>
      <c r="FXC113" s="156"/>
      <c r="FXD113" s="156"/>
      <c r="FXE113" s="156"/>
      <c r="FXF113" s="156"/>
      <c r="FXG113" s="156"/>
      <c r="FXH113" s="156"/>
      <c r="FXI113" s="156"/>
      <c r="FXJ113" s="156"/>
      <c r="FXK113" s="156"/>
      <c r="FXL113" s="156"/>
      <c r="FXM113" s="156"/>
      <c r="FXN113" s="156"/>
      <c r="FXO113" s="156"/>
      <c r="FXP113" s="156"/>
      <c r="FXQ113" s="156"/>
      <c r="FXR113" s="156"/>
      <c r="FXS113" s="156"/>
      <c r="FXT113" s="156"/>
      <c r="FXU113" s="156"/>
      <c r="FXV113" s="156"/>
      <c r="FXW113" s="156"/>
      <c r="FXX113" s="156"/>
      <c r="FXY113" s="156"/>
      <c r="FXZ113" s="156"/>
      <c r="FYA113" s="156"/>
      <c r="FYB113" s="156"/>
      <c r="FYC113" s="156"/>
      <c r="FYD113" s="156"/>
      <c r="FYE113" s="156"/>
      <c r="FYF113" s="156"/>
      <c r="FYG113" s="156"/>
      <c r="FYH113" s="156"/>
      <c r="FYI113" s="156"/>
      <c r="FYJ113" s="156"/>
      <c r="FYK113" s="156"/>
      <c r="FYL113" s="156"/>
      <c r="FYM113" s="156"/>
      <c r="FYN113" s="156"/>
      <c r="FYO113" s="156"/>
      <c r="FYP113" s="156"/>
      <c r="FYQ113" s="156"/>
      <c r="FYR113" s="156"/>
      <c r="FYS113" s="156"/>
      <c r="FYT113" s="156"/>
      <c r="FYU113" s="156"/>
      <c r="FYV113" s="156"/>
      <c r="FYW113" s="156"/>
      <c r="FYX113" s="156"/>
      <c r="FYY113" s="156"/>
      <c r="FYZ113" s="156"/>
      <c r="FZA113" s="156"/>
      <c r="FZB113" s="156"/>
      <c r="FZC113" s="156"/>
      <c r="FZD113" s="156"/>
      <c r="FZE113" s="156"/>
      <c r="FZF113" s="156"/>
      <c r="FZG113" s="156"/>
      <c r="FZH113" s="156"/>
      <c r="FZI113" s="156"/>
      <c r="FZJ113" s="156"/>
      <c r="FZK113" s="156"/>
      <c r="FZL113" s="156"/>
      <c r="FZM113" s="156"/>
      <c r="FZN113" s="156"/>
      <c r="FZO113" s="156"/>
      <c r="FZP113" s="156"/>
      <c r="FZQ113" s="156"/>
      <c r="FZR113" s="156"/>
      <c r="FZS113" s="156"/>
      <c r="FZT113" s="156"/>
      <c r="FZU113" s="156"/>
      <c r="FZV113" s="156"/>
      <c r="FZW113" s="156"/>
      <c r="FZX113" s="156"/>
      <c r="FZY113" s="156"/>
      <c r="FZZ113" s="156"/>
      <c r="GAA113" s="156"/>
      <c r="GAB113" s="156"/>
      <c r="GAC113" s="156"/>
      <c r="GAD113" s="156"/>
      <c r="GAE113" s="156"/>
      <c r="GAF113" s="156"/>
      <c r="GAG113" s="156"/>
      <c r="GAH113" s="156"/>
      <c r="GAI113" s="156"/>
      <c r="GAJ113" s="156"/>
      <c r="GAK113" s="156"/>
      <c r="GAL113" s="156"/>
      <c r="GAM113" s="156"/>
      <c r="GAN113" s="156"/>
      <c r="GAO113" s="156"/>
      <c r="GAP113" s="156"/>
      <c r="GAQ113" s="156"/>
      <c r="GAR113" s="156"/>
      <c r="GAS113" s="156"/>
      <c r="GAT113" s="156"/>
      <c r="GAU113" s="156"/>
      <c r="GAV113" s="156"/>
      <c r="GAW113" s="156"/>
      <c r="GAX113" s="156"/>
      <c r="GAY113" s="156"/>
      <c r="GAZ113" s="156"/>
      <c r="GBA113" s="156"/>
      <c r="GBB113" s="156"/>
      <c r="GBC113" s="156"/>
      <c r="GBD113" s="156"/>
      <c r="GBE113" s="156"/>
      <c r="GBF113" s="156"/>
      <c r="GBG113" s="156"/>
      <c r="GBH113" s="156"/>
      <c r="GBI113" s="156"/>
      <c r="GBJ113" s="156"/>
      <c r="GBK113" s="156"/>
      <c r="GBL113" s="156"/>
      <c r="GBM113" s="156"/>
      <c r="GBN113" s="156"/>
      <c r="GBO113" s="156"/>
      <c r="GBP113" s="156"/>
      <c r="GBQ113" s="156"/>
      <c r="GBR113" s="156"/>
      <c r="GBS113" s="156"/>
      <c r="GBT113" s="156"/>
      <c r="GBU113" s="156"/>
      <c r="GBV113" s="156"/>
      <c r="GBW113" s="156"/>
      <c r="GBX113" s="156"/>
      <c r="GBY113" s="156"/>
      <c r="GBZ113" s="156"/>
      <c r="GCA113" s="156"/>
      <c r="GCB113" s="156"/>
      <c r="GCC113" s="156"/>
      <c r="GCD113" s="156"/>
      <c r="GCE113" s="156"/>
      <c r="GCF113" s="156"/>
      <c r="GCG113" s="156"/>
      <c r="GCH113" s="156"/>
      <c r="GCI113" s="156"/>
      <c r="GCJ113" s="156"/>
      <c r="GCK113" s="156"/>
      <c r="GCL113" s="156"/>
      <c r="GCM113" s="156"/>
      <c r="GCN113" s="156"/>
      <c r="GCO113" s="156"/>
      <c r="GCP113" s="156"/>
      <c r="GCQ113" s="156"/>
      <c r="GCR113" s="156"/>
      <c r="GCS113" s="156"/>
      <c r="GCT113" s="156"/>
      <c r="GCU113" s="156"/>
      <c r="GCV113" s="156"/>
      <c r="GCW113" s="156"/>
      <c r="GCX113" s="156"/>
      <c r="GCY113" s="156"/>
      <c r="GCZ113" s="156"/>
      <c r="GDA113" s="156"/>
      <c r="GDB113" s="156"/>
      <c r="GDC113" s="156"/>
      <c r="GDD113" s="156"/>
      <c r="GDE113" s="156"/>
      <c r="GDF113" s="156"/>
      <c r="GDG113" s="156"/>
      <c r="GDH113" s="156"/>
      <c r="GDI113" s="156"/>
      <c r="GDJ113" s="156"/>
      <c r="GDK113" s="156"/>
      <c r="GDL113" s="156"/>
      <c r="GDM113" s="156"/>
      <c r="GDN113" s="156"/>
      <c r="GDO113" s="156"/>
      <c r="GDP113" s="156"/>
      <c r="GDQ113" s="156"/>
      <c r="GDR113" s="156"/>
      <c r="GDS113" s="156"/>
      <c r="GDT113" s="156"/>
      <c r="GDU113" s="156"/>
      <c r="GDV113" s="156"/>
      <c r="GDW113" s="156"/>
      <c r="GDX113" s="156"/>
      <c r="GDY113" s="156"/>
      <c r="GDZ113" s="156"/>
      <c r="GEA113" s="156"/>
      <c r="GEB113" s="156"/>
      <c r="GEC113" s="156"/>
      <c r="GED113" s="156"/>
      <c r="GEE113" s="156"/>
      <c r="GEF113" s="156"/>
      <c r="GEG113" s="156"/>
      <c r="GEH113" s="156"/>
      <c r="GEI113" s="156"/>
      <c r="GEJ113" s="156"/>
      <c r="GEK113" s="156"/>
      <c r="GEL113" s="156"/>
      <c r="GEM113" s="156"/>
      <c r="GEN113" s="156"/>
      <c r="GEO113" s="156"/>
      <c r="GEP113" s="156"/>
      <c r="GEQ113" s="156"/>
      <c r="GER113" s="156"/>
      <c r="GES113" s="156"/>
      <c r="GET113" s="156"/>
      <c r="GEU113" s="156"/>
      <c r="GEV113" s="156"/>
      <c r="GEW113" s="156"/>
      <c r="GEX113" s="156"/>
      <c r="GEY113" s="156"/>
      <c r="GEZ113" s="156"/>
      <c r="GFA113" s="156"/>
      <c r="GFB113" s="156"/>
      <c r="GFC113" s="156"/>
      <c r="GFD113" s="156"/>
      <c r="GFE113" s="156"/>
      <c r="GFF113" s="156"/>
      <c r="GFG113" s="156"/>
      <c r="GFH113" s="156"/>
      <c r="GFI113" s="156"/>
      <c r="GFJ113" s="156"/>
      <c r="GFK113" s="156"/>
      <c r="GFL113" s="156"/>
      <c r="GFM113" s="156"/>
      <c r="GFN113" s="156"/>
      <c r="GFO113" s="156"/>
      <c r="GFP113" s="156"/>
      <c r="GFQ113" s="156"/>
      <c r="GFR113" s="156"/>
      <c r="GFS113" s="156"/>
      <c r="GFT113" s="156"/>
      <c r="GFU113" s="156"/>
      <c r="GFV113" s="156"/>
      <c r="GFW113" s="156"/>
      <c r="GFX113" s="156"/>
      <c r="GFY113" s="156"/>
      <c r="GFZ113" s="156"/>
      <c r="GGA113" s="156"/>
      <c r="GGB113" s="156"/>
      <c r="GGC113" s="156"/>
      <c r="GGD113" s="156"/>
      <c r="GGE113" s="156"/>
      <c r="GGF113" s="156"/>
      <c r="GGG113" s="156"/>
      <c r="GGH113" s="156"/>
      <c r="GGI113" s="156"/>
      <c r="GGJ113" s="156"/>
      <c r="GGK113" s="156"/>
      <c r="GGL113" s="156"/>
      <c r="GGM113" s="156"/>
      <c r="GGN113" s="156"/>
      <c r="GGO113" s="156"/>
      <c r="GGP113" s="156"/>
      <c r="GGQ113" s="156"/>
      <c r="GGR113" s="156"/>
      <c r="GGS113" s="156"/>
      <c r="GGT113" s="156"/>
      <c r="GGU113" s="156"/>
      <c r="GGV113" s="156"/>
      <c r="GGW113" s="156"/>
      <c r="GGX113" s="156"/>
      <c r="GGY113" s="156"/>
      <c r="GGZ113" s="156"/>
      <c r="GHA113" s="156"/>
      <c r="GHB113" s="156"/>
      <c r="GHC113" s="156"/>
      <c r="GHD113" s="156"/>
      <c r="GHE113" s="156"/>
      <c r="GHF113" s="156"/>
      <c r="GHG113" s="156"/>
      <c r="GHH113" s="156"/>
      <c r="GHI113" s="156"/>
      <c r="GHJ113" s="156"/>
      <c r="GHK113" s="156"/>
      <c r="GHL113" s="156"/>
      <c r="GHM113" s="156"/>
      <c r="GHN113" s="156"/>
      <c r="GHO113" s="156"/>
      <c r="GHP113" s="156"/>
      <c r="GHQ113" s="156"/>
      <c r="GHR113" s="156"/>
      <c r="GHS113" s="156"/>
      <c r="GHT113" s="156"/>
      <c r="GHU113" s="156"/>
      <c r="GHV113" s="156"/>
      <c r="GHW113" s="156"/>
      <c r="GHX113" s="156"/>
      <c r="GHY113" s="156"/>
      <c r="GHZ113" s="156"/>
      <c r="GIA113" s="156"/>
      <c r="GIB113" s="156"/>
      <c r="GIC113" s="156"/>
      <c r="GID113" s="156"/>
      <c r="GIE113" s="156"/>
      <c r="GIF113" s="156"/>
      <c r="GIG113" s="156"/>
      <c r="GIH113" s="156"/>
      <c r="GII113" s="156"/>
      <c r="GIJ113" s="156"/>
      <c r="GIK113" s="156"/>
      <c r="GIL113" s="156"/>
      <c r="GIM113" s="156"/>
      <c r="GIN113" s="156"/>
      <c r="GIO113" s="156"/>
      <c r="GIP113" s="156"/>
      <c r="GIQ113" s="156"/>
      <c r="GIR113" s="156"/>
      <c r="GIS113" s="156"/>
      <c r="GIT113" s="156"/>
      <c r="GIU113" s="156"/>
      <c r="GIV113" s="156"/>
      <c r="GIW113" s="156"/>
      <c r="GIX113" s="156"/>
      <c r="GIY113" s="156"/>
      <c r="GIZ113" s="156"/>
      <c r="GJA113" s="156"/>
      <c r="GJB113" s="156"/>
      <c r="GJC113" s="156"/>
      <c r="GJD113" s="156"/>
      <c r="GJE113" s="156"/>
      <c r="GJF113" s="156"/>
      <c r="GJG113" s="156"/>
      <c r="GJH113" s="156"/>
      <c r="GJI113" s="156"/>
      <c r="GJJ113" s="156"/>
      <c r="GJK113" s="156"/>
      <c r="GJL113" s="156"/>
      <c r="GJM113" s="156"/>
      <c r="GJN113" s="156"/>
      <c r="GJO113" s="156"/>
      <c r="GJP113" s="156"/>
      <c r="GJQ113" s="156"/>
      <c r="GJR113" s="156"/>
      <c r="GJS113" s="156"/>
      <c r="GJT113" s="156"/>
      <c r="GJU113" s="156"/>
      <c r="GJV113" s="156"/>
      <c r="GJW113" s="156"/>
      <c r="GJX113" s="156"/>
      <c r="GJY113" s="156"/>
      <c r="GJZ113" s="156"/>
      <c r="GKA113" s="156"/>
      <c r="GKB113" s="156"/>
      <c r="GKC113" s="156"/>
      <c r="GKD113" s="156"/>
      <c r="GKE113" s="156"/>
      <c r="GKF113" s="156"/>
      <c r="GKG113" s="156"/>
      <c r="GKH113" s="156"/>
      <c r="GKI113" s="156"/>
      <c r="GKJ113" s="156"/>
      <c r="GKK113" s="156"/>
      <c r="GKL113" s="156"/>
      <c r="GKM113" s="156"/>
      <c r="GKN113" s="156"/>
      <c r="GKO113" s="156"/>
      <c r="GKP113" s="156"/>
      <c r="GKQ113" s="156"/>
      <c r="GKR113" s="156"/>
      <c r="GKS113" s="156"/>
      <c r="GKT113" s="156"/>
      <c r="GKU113" s="156"/>
      <c r="GKV113" s="156"/>
      <c r="GKW113" s="156"/>
      <c r="GKX113" s="156"/>
      <c r="GKY113" s="156"/>
      <c r="GKZ113" s="156"/>
      <c r="GLA113" s="156"/>
      <c r="GLB113" s="156"/>
      <c r="GLC113" s="156"/>
      <c r="GLD113" s="156"/>
      <c r="GLE113" s="156"/>
      <c r="GLF113" s="156"/>
      <c r="GLG113" s="156"/>
      <c r="GLH113" s="156"/>
      <c r="GLI113" s="156"/>
      <c r="GLJ113" s="156"/>
      <c r="GLK113" s="156"/>
      <c r="GLL113" s="156"/>
      <c r="GLM113" s="156"/>
      <c r="GLN113" s="156"/>
      <c r="GLO113" s="156"/>
      <c r="GLP113" s="156"/>
      <c r="GLQ113" s="156"/>
      <c r="GLR113" s="156"/>
      <c r="GLS113" s="156"/>
      <c r="GLT113" s="156"/>
      <c r="GLU113" s="156"/>
      <c r="GLV113" s="156"/>
      <c r="GLW113" s="156"/>
      <c r="GLX113" s="156"/>
      <c r="GLY113" s="156"/>
      <c r="GLZ113" s="156"/>
      <c r="GMA113" s="156"/>
      <c r="GMB113" s="156"/>
      <c r="GMC113" s="156"/>
      <c r="GMD113" s="156"/>
      <c r="GME113" s="156"/>
      <c r="GMF113" s="156"/>
      <c r="GMG113" s="156"/>
      <c r="GMH113" s="156"/>
      <c r="GMI113" s="156"/>
      <c r="GMJ113" s="156"/>
      <c r="GMK113" s="156"/>
      <c r="GML113" s="156"/>
      <c r="GMM113" s="156"/>
      <c r="GMN113" s="156"/>
      <c r="GMO113" s="156"/>
      <c r="GMP113" s="156"/>
      <c r="GMQ113" s="156"/>
      <c r="GMR113" s="156"/>
      <c r="GMS113" s="156"/>
      <c r="GMT113" s="156"/>
      <c r="GMU113" s="156"/>
      <c r="GMV113" s="156"/>
      <c r="GMW113" s="156"/>
      <c r="GMX113" s="156"/>
      <c r="GMY113" s="156"/>
      <c r="GMZ113" s="156"/>
      <c r="GNA113" s="156"/>
      <c r="GNB113" s="156"/>
      <c r="GNC113" s="156"/>
      <c r="GND113" s="156"/>
      <c r="GNE113" s="156"/>
      <c r="GNF113" s="156"/>
      <c r="GNG113" s="156"/>
      <c r="GNH113" s="156"/>
      <c r="GNI113" s="156"/>
      <c r="GNJ113" s="156"/>
      <c r="GNK113" s="156"/>
      <c r="GNL113" s="156"/>
      <c r="GNM113" s="156"/>
      <c r="GNN113" s="156"/>
      <c r="GNO113" s="156"/>
      <c r="GNP113" s="156"/>
      <c r="GNQ113" s="156"/>
      <c r="GNR113" s="156"/>
      <c r="GNS113" s="156"/>
      <c r="GNT113" s="156"/>
      <c r="GNU113" s="156"/>
      <c r="GNV113" s="156"/>
      <c r="GNW113" s="156"/>
      <c r="GNX113" s="156"/>
      <c r="GNY113" s="156"/>
      <c r="GNZ113" s="156"/>
      <c r="GOA113" s="156"/>
      <c r="GOB113" s="156"/>
      <c r="GOC113" s="156"/>
      <c r="GOD113" s="156"/>
      <c r="GOE113" s="156"/>
      <c r="GOF113" s="156"/>
      <c r="GOG113" s="156"/>
      <c r="GOH113" s="156"/>
      <c r="GOI113" s="156"/>
      <c r="GOJ113" s="156"/>
      <c r="GOK113" s="156"/>
      <c r="GOL113" s="156"/>
      <c r="GOM113" s="156"/>
      <c r="GON113" s="156"/>
      <c r="GOO113" s="156"/>
      <c r="GOP113" s="156"/>
      <c r="GOQ113" s="156"/>
      <c r="GOR113" s="156"/>
      <c r="GOS113" s="156"/>
      <c r="GOT113" s="156"/>
      <c r="GOU113" s="156"/>
      <c r="GOV113" s="156"/>
      <c r="GOW113" s="156"/>
      <c r="GOX113" s="156"/>
      <c r="GOY113" s="156"/>
      <c r="GOZ113" s="156"/>
      <c r="GPA113" s="156"/>
      <c r="GPB113" s="156"/>
      <c r="GPC113" s="156"/>
      <c r="GPD113" s="156"/>
      <c r="GPE113" s="156"/>
      <c r="GPF113" s="156"/>
      <c r="GPG113" s="156"/>
      <c r="GPH113" s="156"/>
      <c r="GPI113" s="156"/>
      <c r="GPJ113" s="156"/>
      <c r="GPK113" s="156"/>
      <c r="GPL113" s="156"/>
      <c r="GPM113" s="156"/>
      <c r="GPN113" s="156"/>
      <c r="GPO113" s="156"/>
      <c r="GPP113" s="156"/>
      <c r="GPQ113" s="156"/>
      <c r="GPR113" s="156"/>
      <c r="GPS113" s="156"/>
      <c r="GPT113" s="156"/>
      <c r="GPU113" s="156"/>
      <c r="GPV113" s="156"/>
      <c r="GPW113" s="156"/>
      <c r="GPX113" s="156"/>
      <c r="GPY113" s="156"/>
      <c r="GPZ113" s="156"/>
      <c r="GQA113" s="156"/>
      <c r="GQB113" s="156"/>
      <c r="GQC113" s="156"/>
      <c r="GQD113" s="156"/>
      <c r="GQE113" s="156"/>
      <c r="GQF113" s="156"/>
      <c r="GQG113" s="156"/>
      <c r="GQH113" s="156"/>
      <c r="GQI113" s="156"/>
      <c r="GQJ113" s="156"/>
      <c r="GQK113" s="156"/>
      <c r="GQL113" s="156"/>
      <c r="GQM113" s="156"/>
      <c r="GQN113" s="156"/>
      <c r="GQO113" s="156"/>
      <c r="GQP113" s="156"/>
      <c r="GQQ113" s="156"/>
      <c r="GQR113" s="156"/>
      <c r="GQS113" s="156"/>
      <c r="GQT113" s="156"/>
      <c r="GQU113" s="156"/>
      <c r="GQV113" s="156"/>
      <c r="GQW113" s="156"/>
      <c r="GQX113" s="156"/>
      <c r="GQY113" s="156"/>
      <c r="GQZ113" s="156"/>
      <c r="GRA113" s="156"/>
      <c r="GRB113" s="156"/>
      <c r="GRC113" s="156"/>
      <c r="GRD113" s="156"/>
      <c r="GRE113" s="156"/>
      <c r="GRF113" s="156"/>
      <c r="GRG113" s="156"/>
      <c r="GRH113" s="156"/>
      <c r="GRI113" s="156"/>
      <c r="GRJ113" s="156"/>
      <c r="GRK113" s="156"/>
      <c r="GRL113" s="156"/>
      <c r="GRM113" s="156"/>
      <c r="GRN113" s="156"/>
      <c r="GRO113" s="156"/>
      <c r="GRP113" s="156"/>
      <c r="GRQ113" s="156"/>
      <c r="GRR113" s="156"/>
      <c r="GRS113" s="156"/>
      <c r="GRT113" s="156"/>
      <c r="GRU113" s="156"/>
      <c r="GRV113" s="156"/>
      <c r="GRW113" s="156"/>
      <c r="GRX113" s="156"/>
      <c r="GRY113" s="156"/>
      <c r="GRZ113" s="156"/>
      <c r="GSA113" s="156"/>
      <c r="GSB113" s="156"/>
      <c r="GSC113" s="156"/>
      <c r="GSD113" s="156"/>
      <c r="GSE113" s="156"/>
      <c r="GSF113" s="156"/>
      <c r="GSG113" s="156"/>
      <c r="GSH113" s="156"/>
      <c r="GSI113" s="156"/>
      <c r="GSJ113" s="156"/>
      <c r="GSK113" s="156"/>
      <c r="GSL113" s="156"/>
      <c r="GSM113" s="156"/>
      <c r="GSN113" s="156"/>
      <c r="GSO113" s="156"/>
      <c r="GSP113" s="156"/>
      <c r="GSQ113" s="156"/>
      <c r="GSR113" s="156"/>
      <c r="GSS113" s="156"/>
      <c r="GST113" s="156"/>
      <c r="GSU113" s="156"/>
      <c r="GSV113" s="156"/>
      <c r="GSW113" s="156"/>
      <c r="GSX113" s="156"/>
      <c r="GSY113" s="156"/>
      <c r="GSZ113" s="156"/>
      <c r="GTA113" s="156"/>
      <c r="GTB113" s="156"/>
      <c r="GTC113" s="156"/>
      <c r="GTD113" s="156"/>
      <c r="GTE113" s="156"/>
      <c r="GTF113" s="156"/>
      <c r="GTG113" s="156"/>
      <c r="GTH113" s="156"/>
      <c r="GTI113" s="156"/>
      <c r="GTJ113" s="156"/>
      <c r="GTK113" s="156"/>
      <c r="GTL113" s="156"/>
      <c r="GTM113" s="156"/>
      <c r="GTN113" s="156"/>
      <c r="GTO113" s="156"/>
      <c r="GTP113" s="156"/>
      <c r="GTQ113" s="156"/>
      <c r="GTR113" s="156"/>
      <c r="GTS113" s="156"/>
      <c r="GTT113" s="156"/>
      <c r="GTU113" s="156"/>
      <c r="GTV113" s="156"/>
      <c r="GTW113" s="156"/>
      <c r="GTX113" s="156"/>
      <c r="GTY113" s="156"/>
      <c r="GTZ113" s="156"/>
      <c r="GUA113" s="156"/>
      <c r="GUB113" s="156"/>
      <c r="GUC113" s="156"/>
      <c r="GUD113" s="156"/>
      <c r="GUE113" s="156"/>
      <c r="GUF113" s="156"/>
      <c r="GUG113" s="156"/>
      <c r="GUH113" s="156"/>
      <c r="GUI113" s="156"/>
      <c r="GUJ113" s="156"/>
      <c r="GUK113" s="156"/>
      <c r="GUL113" s="156"/>
      <c r="GUM113" s="156"/>
      <c r="GUN113" s="156"/>
      <c r="GUO113" s="156"/>
      <c r="GUP113" s="156"/>
      <c r="GUQ113" s="156"/>
      <c r="GUR113" s="156"/>
      <c r="GUS113" s="156"/>
      <c r="GUT113" s="156"/>
      <c r="GUU113" s="156"/>
      <c r="GUV113" s="156"/>
      <c r="GUW113" s="156"/>
      <c r="GUX113" s="156"/>
      <c r="GUY113" s="156"/>
      <c r="GUZ113" s="156"/>
      <c r="GVA113" s="156"/>
      <c r="GVB113" s="156"/>
      <c r="GVC113" s="156"/>
      <c r="GVD113" s="156"/>
      <c r="GVE113" s="156"/>
      <c r="GVF113" s="156"/>
      <c r="GVG113" s="156"/>
      <c r="GVH113" s="156"/>
      <c r="GVI113" s="156"/>
      <c r="GVJ113" s="156"/>
      <c r="GVK113" s="156"/>
      <c r="GVL113" s="156"/>
      <c r="GVM113" s="156"/>
      <c r="GVN113" s="156"/>
      <c r="GVO113" s="156"/>
      <c r="GVP113" s="156"/>
      <c r="GVQ113" s="156"/>
      <c r="GVR113" s="156"/>
      <c r="GVS113" s="156"/>
      <c r="GVT113" s="156"/>
      <c r="GVU113" s="156"/>
      <c r="GVV113" s="156"/>
      <c r="GVW113" s="156"/>
      <c r="GVX113" s="156"/>
      <c r="GVY113" s="156"/>
      <c r="GVZ113" s="156"/>
      <c r="GWA113" s="156"/>
      <c r="GWB113" s="156"/>
      <c r="GWC113" s="156"/>
      <c r="GWD113" s="156"/>
      <c r="GWE113" s="156"/>
      <c r="GWF113" s="156"/>
      <c r="GWG113" s="156"/>
      <c r="GWH113" s="156"/>
      <c r="GWI113" s="156"/>
      <c r="GWJ113" s="156"/>
      <c r="GWK113" s="156"/>
      <c r="GWL113" s="156"/>
      <c r="GWM113" s="156"/>
      <c r="GWN113" s="156"/>
      <c r="GWO113" s="156"/>
      <c r="GWP113" s="156"/>
      <c r="GWQ113" s="156"/>
      <c r="GWR113" s="156"/>
      <c r="GWS113" s="156"/>
      <c r="GWT113" s="156"/>
      <c r="GWU113" s="156"/>
      <c r="GWV113" s="156"/>
      <c r="GWW113" s="156"/>
      <c r="GWX113" s="156"/>
      <c r="GWY113" s="156"/>
      <c r="GWZ113" s="156"/>
      <c r="GXA113" s="156"/>
      <c r="GXB113" s="156"/>
      <c r="GXC113" s="156"/>
      <c r="GXD113" s="156"/>
      <c r="GXE113" s="156"/>
      <c r="GXF113" s="156"/>
      <c r="GXG113" s="156"/>
      <c r="GXH113" s="156"/>
      <c r="GXI113" s="156"/>
      <c r="GXJ113" s="156"/>
      <c r="GXK113" s="156"/>
      <c r="GXL113" s="156"/>
      <c r="GXM113" s="156"/>
      <c r="GXN113" s="156"/>
      <c r="GXO113" s="156"/>
      <c r="GXP113" s="156"/>
      <c r="GXQ113" s="156"/>
      <c r="GXR113" s="156"/>
      <c r="GXS113" s="156"/>
      <c r="GXT113" s="156"/>
      <c r="GXU113" s="156"/>
      <c r="GXV113" s="156"/>
      <c r="GXW113" s="156"/>
      <c r="GXX113" s="156"/>
      <c r="GXY113" s="156"/>
      <c r="GXZ113" s="156"/>
      <c r="GYA113" s="156"/>
      <c r="GYB113" s="156"/>
      <c r="GYC113" s="156"/>
      <c r="GYD113" s="156"/>
      <c r="GYE113" s="156"/>
      <c r="GYF113" s="156"/>
      <c r="GYG113" s="156"/>
      <c r="GYH113" s="156"/>
      <c r="GYI113" s="156"/>
      <c r="GYJ113" s="156"/>
      <c r="GYK113" s="156"/>
      <c r="GYL113" s="156"/>
      <c r="GYM113" s="156"/>
      <c r="GYN113" s="156"/>
      <c r="GYO113" s="156"/>
      <c r="GYP113" s="156"/>
      <c r="GYQ113" s="156"/>
      <c r="GYR113" s="156"/>
      <c r="GYS113" s="156"/>
      <c r="GYT113" s="156"/>
      <c r="GYU113" s="156"/>
      <c r="GYV113" s="156"/>
      <c r="GYW113" s="156"/>
      <c r="GYX113" s="156"/>
      <c r="GYY113" s="156"/>
      <c r="GYZ113" s="156"/>
      <c r="GZA113" s="156"/>
      <c r="GZB113" s="156"/>
      <c r="GZC113" s="156"/>
      <c r="GZD113" s="156"/>
      <c r="GZE113" s="156"/>
      <c r="GZF113" s="156"/>
      <c r="GZG113" s="156"/>
      <c r="GZH113" s="156"/>
      <c r="GZI113" s="156"/>
      <c r="GZJ113" s="156"/>
      <c r="GZK113" s="156"/>
      <c r="GZL113" s="156"/>
      <c r="GZM113" s="156"/>
      <c r="GZN113" s="156"/>
      <c r="GZO113" s="156"/>
      <c r="GZP113" s="156"/>
      <c r="GZQ113" s="156"/>
      <c r="GZR113" s="156"/>
      <c r="GZS113" s="156"/>
      <c r="GZT113" s="156"/>
      <c r="GZU113" s="156"/>
      <c r="GZV113" s="156"/>
      <c r="GZW113" s="156"/>
      <c r="GZX113" s="156"/>
      <c r="GZY113" s="156"/>
      <c r="GZZ113" s="156"/>
      <c r="HAA113" s="156"/>
      <c r="HAB113" s="156"/>
      <c r="HAC113" s="156"/>
      <c r="HAD113" s="156"/>
      <c r="HAE113" s="156"/>
      <c r="HAF113" s="156"/>
      <c r="HAG113" s="156"/>
      <c r="HAH113" s="156"/>
      <c r="HAI113" s="156"/>
      <c r="HAJ113" s="156"/>
      <c r="HAK113" s="156"/>
      <c r="HAL113" s="156"/>
      <c r="HAM113" s="156"/>
      <c r="HAN113" s="156"/>
      <c r="HAO113" s="156"/>
      <c r="HAP113" s="156"/>
      <c r="HAQ113" s="156"/>
      <c r="HAR113" s="156"/>
      <c r="HAS113" s="156"/>
      <c r="HAT113" s="156"/>
      <c r="HAU113" s="156"/>
      <c r="HAV113" s="156"/>
      <c r="HAW113" s="156"/>
      <c r="HAX113" s="156"/>
      <c r="HAY113" s="156"/>
      <c r="HAZ113" s="156"/>
      <c r="HBA113" s="156"/>
      <c r="HBB113" s="156"/>
      <c r="HBC113" s="156"/>
      <c r="HBD113" s="156"/>
      <c r="HBE113" s="156"/>
      <c r="HBF113" s="156"/>
      <c r="HBG113" s="156"/>
      <c r="HBH113" s="156"/>
      <c r="HBI113" s="156"/>
      <c r="HBJ113" s="156"/>
      <c r="HBK113" s="156"/>
      <c r="HBL113" s="156"/>
      <c r="HBM113" s="156"/>
      <c r="HBN113" s="156"/>
      <c r="HBO113" s="156"/>
      <c r="HBP113" s="156"/>
      <c r="HBQ113" s="156"/>
      <c r="HBR113" s="156"/>
      <c r="HBS113" s="156"/>
      <c r="HBT113" s="156"/>
      <c r="HBU113" s="156"/>
      <c r="HBV113" s="156"/>
      <c r="HBW113" s="156"/>
      <c r="HBX113" s="156"/>
      <c r="HBY113" s="156"/>
      <c r="HBZ113" s="156"/>
      <c r="HCA113" s="156"/>
      <c r="HCB113" s="156"/>
      <c r="HCC113" s="156"/>
      <c r="HCD113" s="156"/>
      <c r="HCE113" s="156"/>
      <c r="HCF113" s="156"/>
      <c r="HCG113" s="156"/>
      <c r="HCH113" s="156"/>
      <c r="HCI113" s="156"/>
      <c r="HCJ113" s="156"/>
      <c r="HCK113" s="156"/>
      <c r="HCL113" s="156"/>
      <c r="HCM113" s="156"/>
      <c r="HCN113" s="156"/>
      <c r="HCO113" s="156"/>
      <c r="HCP113" s="156"/>
      <c r="HCQ113" s="156"/>
      <c r="HCR113" s="156"/>
      <c r="HCS113" s="156"/>
      <c r="HCT113" s="156"/>
      <c r="HCU113" s="156"/>
      <c r="HCV113" s="156"/>
      <c r="HCW113" s="156"/>
      <c r="HCX113" s="156"/>
      <c r="HCY113" s="156"/>
      <c r="HCZ113" s="156"/>
      <c r="HDA113" s="156"/>
      <c r="HDB113" s="156"/>
      <c r="HDC113" s="156"/>
      <c r="HDD113" s="156"/>
      <c r="HDE113" s="156"/>
      <c r="HDF113" s="156"/>
      <c r="HDG113" s="156"/>
      <c r="HDH113" s="156"/>
      <c r="HDI113" s="156"/>
      <c r="HDJ113" s="156"/>
      <c r="HDK113" s="156"/>
      <c r="HDL113" s="156"/>
      <c r="HDM113" s="156"/>
      <c r="HDN113" s="156"/>
      <c r="HDO113" s="156"/>
      <c r="HDP113" s="156"/>
      <c r="HDQ113" s="156"/>
      <c r="HDR113" s="156"/>
      <c r="HDS113" s="156"/>
      <c r="HDT113" s="156"/>
      <c r="HDU113" s="156"/>
      <c r="HDV113" s="156"/>
      <c r="HDW113" s="156"/>
      <c r="HDX113" s="156"/>
      <c r="HDY113" s="156"/>
      <c r="HDZ113" s="156"/>
      <c r="HEA113" s="156"/>
      <c r="HEB113" s="156"/>
      <c r="HEC113" s="156"/>
      <c r="HED113" s="156"/>
      <c r="HEE113" s="156"/>
      <c r="HEF113" s="156"/>
      <c r="HEG113" s="156"/>
      <c r="HEH113" s="156"/>
      <c r="HEI113" s="156"/>
      <c r="HEJ113" s="156"/>
      <c r="HEK113" s="156"/>
      <c r="HEL113" s="156"/>
      <c r="HEM113" s="156"/>
      <c r="HEN113" s="156"/>
      <c r="HEO113" s="156"/>
      <c r="HEP113" s="156"/>
      <c r="HEQ113" s="156"/>
      <c r="HER113" s="156"/>
      <c r="HES113" s="156"/>
      <c r="HET113" s="156"/>
      <c r="HEU113" s="156"/>
      <c r="HEV113" s="156"/>
      <c r="HEW113" s="156"/>
      <c r="HEX113" s="156"/>
      <c r="HEY113" s="156"/>
      <c r="HEZ113" s="156"/>
      <c r="HFA113" s="156"/>
      <c r="HFB113" s="156"/>
      <c r="HFC113" s="156"/>
      <c r="HFD113" s="156"/>
      <c r="HFE113" s="156"/>
      <c r="HFF113" s="156"/>
      <c r="HFG113" s="156"/>
      <c r="HFH113" s="156"/>
      <c r="HFI113" s="156"/>
      <c r="HFJ113" s="156"/>
      <c r="HFK113" s="156"/>
      <c r="HFL113" s="156"/>
      <c r="HFM113" s="156"/>
      <c r="HFN113" s="156"/>
      <c r="HFO113" s="156"/>
      <c r="HFP113" s="156"/>
      <c r="HFQ113" s="156"/>
      <c r="HFR113" s="156"/>
      <c r="HFS113" s="156"/>
      <c r="HFT113" s="156"/>
      <c r="HFU113" s="156"/>
      <c r="HFV113" s="156"/>
      <c r="HFW113" s="156"/>
      <c r="HFX113" s="156"/>
      <c r="HFY113" s="156"/>
      <c r="HFZ113" s="156"/>
      <c r="HGA113" s="156"/>
      <c r="HGB113" s="156"/>
      <c r="HGC113" s="156"/>
      <c r="HGD113" s="156"/>
      <c r="HGE113" s="156"/>
      <c r="HGF113" s="156"/>
      <c r="HGG113" s="156"/>
      <c r="HGH113" s="156"/>
      <c r="HGI113" s="156"/>
      <c r="HGJ113" s="156"/>
      <c r="HGK113" s="156"/>
      <c r="HGL113" s="156"/>
      <c r="HGM113" s="156"/>
      <c r="HGN113" s="156"/>
      <c r="HGO113" s="156"/>
      <c r="HGP113" s="156"/>
      <c r="HGQ113" s="156"/>
      <c r="HGR113" s="156"/>
      <c r="HGS113" s="156"/>
      <c r="HGT113" s="156"/>
      <c r="HGU113" s="156"/>
      <c r="HGV113" s="156"/>
      <c r="HGW113" s="156"/>
      <c r="HGX113" s="156"/>
      <c r="HGY113" s="156"/>
      <c r="HGZ113" s="156"/>
      <c r="HHA113" s="156"/>
      <c r="HHB113" s="156"/>
      <c r="HHC113" s="156"/>
      <c r="HHD113" s="156"/>
      <c r="HHE113" s="156"/>
      <c r="HHF113" s="156"/>
      <c r="HHG113" s="156"/>
      <c r="HHH113" s="156"/>
      <c r="HHI113" s="156"/>
      <c r="HHJ113" s="156"/>
      <c r="HHK113" s="156"/>
      <c r="HHL113" s="156"/>
      <c r="HHM113" s="156"/>
      <c r="HHN113" s="156"/>
      <c r="HHO113" s="156"/>
      <c r="HHP113" s="156"/>
      <c r="HHQ113" s="156"/>
      <c r="HHR113" s="156"/>
      <c r="HHS113" s="156"/>
      <c r="HHT113" s="156"/>
      <c r="HHU113" s="156"/>
      <c r="HHV113" s="156"/>
      <c r="HHW113" s="156"/>
      <c r="HHX113" s="156"/>
      <c r="HHY113" s="156"/>
      <c r="HHZ113" s="156"/>
      <c r="HIA113" s="156"/>
      <c r="HIB113" s="156"/>
      <c r="HIC113" s="156"/>
      <c r="HID113" s="156"/>
      <c r="HIE113" s="156"/>
      <c r="HIF113" s="156"/>
      <c r="HIG113" s="156"/>
      <c r="HIH113" s="156"/>
      <c r="HII113" s="156"/>
      <c r="HIJ113" s="156"/>
      <c r="HIK113" s="156"/>
      <c r="HIL113" s="156"/>
      <c r="HIM113" s="156"/>
      <c r="HIN113" s="156"/>
      <c r="HIO113" s="156"/>
      <c r="HIP113" s="156"/>
      <c r="HIQ113" s="156"/>
      <c r="HIR113" s="156"/>
      <c r="HIS113" s="156"/>
      <c r="HIT113" s="156"/>
      <c r="HIU113" s="156"/>
      <c r="HIV113" s="156"/>
      <c r="HIW113" s="156"/>
      <c r="HIX113" s="156"/>
      <c r="HIY113" s="156"/>
      <c r="HIZ113" s="156"/>
      <c r="HJA113" s="156"/>
      <c r="HJB113" s="156"/>
      <c r="HJC113" s="156"/>
      <c r="HJD113" s="156"/>
      <c r="HJE113" s="156"/>
      <c r="HJF113" s="156"/>
      <c r="HJG113" s="156"/>
      <c r="HJH113" s="156"/>
      <c r="HJI113" s="156"/>
      <c r="HJJ113" s="156"/>
      <c r="HJK113" s="156"/>
      <c r="HJL113" s="156"/>
      <c r="HJM113" s="156"/>
      <c r="HJN113" s="156"/>
      <c r="HJO113" s="156"/>
      <c r="HJP113" s="156"/>
      <c r="HJQ113" s="156"/>
      <c r="HJR113" s="156"/>
      <c r="HJS113" s="156"/>
      <c r="HJT113" s="156"/>
      <c r="HJU113" s="156"/>
      <c r="HJV113" s="156"/>
      <c r="HJW113" s="156"/>
      <c r="HJX113" s="156"/>
      <c r="HJY113" s="156"/>
      <c r="HJZ113" s="156"/>
      <c r="HKA113" s="156"/>
      <c r="HKB113" s="156"/>
      <c r="HKC113" s="156"/>
      <c r="HKD113" s="156"/>
      <c r="HKE113" s="156"/>
      <c r="HKF113" s="156"/>
      <c r="HKG113" s="156"/>
      <c r="HKH113" s="156"/>
      <c r="HKI113" s="156"/>
      <c r="HKJ113" s="156"/>
      <c r="HKK113" s="156"/>
      <c r="HKL113" s="156"/>
      <c r="HKM113" s="156"/>
      <c r="HKN113" s="156"/>
      <c r="HKO113" s="156"/>
      <c r="HKP113" s="156"/>
      <c r="HKQ113" s="156"/>
      <c r="HKR113" s="156"/>
      <c r="HKS113" s="156"/>
      <c r="HKT113" s="156"/>
      <c r="HKU113" s="156"/>
      <c r="HKV113" s="156"/>
      <c r="HKW113" s="156"/>
      <c r="HKX113" s="156"/>
      <c r="HKY113" s="156"/>
      <c r="HKZ113" s="156"/>
      <c r="HLA113" s="156"/>
      <c r="HLB113" s="156"/>
      <c r="HLC113" s="156"/>
      <c r="HLD113" s="156"/>
      <c r="HLE113" s="156"/>
      <c r="HLF113" s="156"/>
      <c r="HLG113" s="156"/>
      <c r="HLH113" s="156"/>
      <c r="HLI113" s="156"/>
      <c r="HLJ113" s="156"/>
      <c r="HLK113" s="156"/>
      <c r="HLL113" s="156"/>
      <c r="HLM113" s="156"/>
      <c r="HLN113" s="156"/>
      <c r="HLO113" s="156"/>
      <c r="HLP113" s="156"/>
      <c r="HLQ113" s="156"/>
      <c r="HLR113" s="156"/>
      <c r="HLS113" s="156"/>
      <c r="HLT113" s="156"/>
      <c r="HLU113" s="156"/>
      <c r="HLV113" s="156"/>
      <c r="HLW113" s="156"/>
      <c r="HLX113" s="156"/>
      <c r="HLY113" s="156"/>
      <c r="HLZ113" s="156"/>
      <c r="HMA113" s="156"/>
      <c r="HMB113" s="156"/>
      <c r="HMC113" s="156"/>
      <c r="HMD113" s="156"/>
      <c r="HME113" s="156"/>
      <c r="HMF113" s="156"/>
      <c r="HMG113" s="156"/>
      <c r="HMH113" s="156"/>
      <c r="HMI113" s="156"/>
      <c r="HMJ113" s="156"/>
      <c r="HMK113" s="156"/>
      <c r="HML113" s="156"/>
      <c r="HMM113" s="156"/>
      <c r="HMN113" s="156"/>
      <c r="HMO113" s="156"/>
      <c r="HMP113" s="156"/>
      <c r="HMQ113" s="156"/>
      <c r="HMR113" s="156"/>
      <c r="HMS113" s="156"/>
      <c r="HMT113" s="156"/>
      <c r="HMU113" s="156"/>
      <c r="HMV113" s="156"/>
      <c r="HMW113" s="156"/>
      <c r="HMX113" s="156"/>
      <c r="HMY113" s="156"/>
      <c r="HMZ113" s="156"/>
      <c r="HNA113" s="156"/>
      <c r="HNB113" s="156"/>
      <c r="HNC113" s="156"/>
      <c r="HND113" s="156"/>
      <c r="HNE113" s="156"/>
      <c r="HNF113" s="156"/>
      <c r="HNG113" s="156"/>
      <c r="HNH113" s="156"/>
      <c r="HNI113" s="156"/>
      <c r="HNJ113" s="156"/>
      <c r="HNK113" s="156"/>
      <c r="HNL113" s="156"/>
      <c r="HNM113" s="156"/>
      <c r="HNN113" s="156"/>
      <c r="HNO113" s="156"/>
      <c r="HNP113" s="156"/>
      <c r="HNQ113" s="156"/>
      <c r="HNR113" s="156"/>
      <c r="HNS113" s="156"/>
      <c r="HNT113" s="156"/>
      <c r="HNU113" s="156"/>
      <c r="HNV113" s="156"/>
      <c r="HNW113" s="156"/>
      <c r="HNX113" s="156"/>
      <c r="HNY113" s="156"/>
      <c r="HNZ113" s="156"/>
      <c r="HOA113" s="156"/>
      <c r="HOB113" s="156"/>
      <c r="HOC113" s="156"/>
      <c r="HOD113" s="156"/>
      <c r="HOE113" s="156"/>
      <c r="HOF113" s="156"/>
      <c r="HOG113" s="156"/>
      <c r="HOH113" s="156"/>
      <c r="HOI113" s="156"/>
      <c r="HOJ113" s="156"/>
      <c r="HOK113" s="156"/>
      <c r="HOL113" s="156"/>
      <c r="HOM113" s="156"/>
      <c r="HON113" s="156"/>
      <c r="HOO113" s="156"/>
      <c r="HOP113" s="156"/>
      <c r="HOQ113" s="156"/>
      <c r="HOR113" s="156"/>
      <c r="HOS113" s="156"/>
      <c r="HOT113" s="156"/>
      <c r="HOU113" s="156"/>
      <c r="HOV113" s="156"/>
      <c r="HOW113" s="156"/>
      <c r="HOX113" s="156"/>
      <c r="HOY113" s="156"/>
      <c r="HOZ113" s="156"/>
      <c r="HPA113" s="156"/>
      <c r="HPB113" s="156"/>
      <c r="HPC113" s="156"/>
      <c r="HPD113" s="156"/>
      <c r="HPE113" s="156"/>
      <c r="HPF113" s="156"/>
      <c r="HPG113" s="156"/>
      <c r="HPH113" s="156"/>
      <c r="HPI113" s="156"/>
      <c r="HPJ113" s="156"/>
      <c r="HPK113" s="156"/>
      <c r="HPL113" s="156"/>
      <c r="HPM113" s="156"/>
      <c r="HPN113" s="156"/>
      <c r="HPO113" s="156"/>
      <c r="HPP113" s="156"/>
      <c r="HPQ113" s="156"/>
      <c r="HPR113" s="156"/>
      <c r="HPS113" s="156"/>
      <c r="HPT113" s="156"/>
      <c r="HPU113" s="156"/>
      <c r="HPV113" s="156"/>
      <c r="HPW113" s="156"/>
      <c r="HPX113" s="156"/>
      <c r="HPY113" s="156"/>
      <c r="HPZ113" s="156"/>
      <c r="HQA113" s="156"/>
      <c r="HQB113" s="156"/>
      <c r="HQC113" s="156"/>
      <c r="HQD113" s="156"/>
      <c r="HQE113" s="156"/>
      <c r="HQF113" s="156"/>
      <c r="HQG113" s="156"/>
      <c r="HQH113" s="156"/>
      <c r="HQI113" s="156"/>
      <c r="HQJ113" s="156"/>
      <c r="HQK113" s="156"/>
      <c r="HQL113" s="156"/>
      <c r="HQM113" s="156"/>
      <c r="HQN113" s="156"/>
      <c r="HQO113" s="156"/>
      <c r="HQP113" s="156"/>
      <c r="HQQ113" s="156"/>
      <c r="HQR113" s="156"/>
      <c r="HQS113" s="156"/>
      <c r="HQT113" s="156"/>
      <c r="HQU113" s="156"/>
      <c r="HQV113" s="156"/>
      <c r="HQW113" s="156"/>
      <c r="HQX113" s="156"/>
      <c r="HQY113" s="156"/>
      <c r="HQZ113" s="156"/>
      <c r="HRA113" s="156"/>
      <c r="HRB113" s="156"/>
      <c r="HRC113" s="156"/>
      <c r="HRD113" s="156"/>
      <c r="HRE113" s="156"/>
      <c r="HRF113" s="156"/>
      <c r="HRG113" s="156"/>
      <c r="HRH113" s="156"/>
      <c r="HRI113" s="156"/>
      <c r="HRJ113" s="156"/>
      <c r="HRK113" s="156"/>
      <c r="HRL113" s="156"/>
      <c r="HRM113" s="156"/>
      <c r="HRN113" s="156"/>
      <c r="HRO113" s="156"/>
      <c r="HRP113" s="156"/>
      <c r="HRQ113" s="156"/>
      <c r="HRR113" s="156"/>
      <c r="HRS113" s="156"/>
      <c r="HRT113" s="156"/>
      <c r="HRU113" s="156"/>
      <c r="HRV113" s="156"/>
      <c r="HRW113" s="156"/>
      <c r="HRX113" s="156"/>
      <c r="HRY113" s="156"/>
      <c r="HRZ113" s="156"/>
      <c r="HSA113" s="156"/>
      <c r="HSB113" s="156"/>
      <c r="HSC113" s="156"/>
      <c r="HSD113" s="156"/>
      <c r="HSE113" s="156"/>
      <c r="HSF113" s="156"/>
      <c r="HSG113" s="156"/>
      <c r="HSH113" s="156"/>
      <c r="HSI113" s="156"/>
      <c r="HSJ113" s="156"/>
      <c r="HSK113" s="156"/>
      <c r="HSL113" s="156"/>
      <c r="HSM113" s="156"/>
      <c r="HSN113" s="156"/>
      <c r="HSO113" s="156"/>
      <c r="HSP113" s="156"/>
      <c r="HSQ113" s="156"/>
      <c r="HSR113" s="156"/>
      <c r="HSS113" s="156"/>
      <c r="HST113" s="156"/>
      <c r="HSU113" s="156"/>
      <c r="HSV113" s="156"/>
      <c r="HSW113" s="156"/>
      <c r="HSX113" s="156"/>
      <c r="HSY113" s="156"/>
      <c r="HSZ113" s="156"/>
      <c r="HTA113" s="156"/>
      <c r="HTB113" s="156"/>
      <c r="HTC113" s="156"/>
      <c r="HTD113" s="156"/>
      <c r="HTE113" s="156"/>
      <c r="HTF113" s="156"/>
      <c r="HTG113" s="156"/>
      <c r="HTH113" s="156"/>
      <c r="HTI113" s="156"/>
      <c r="HTJ113" s="156"/>
      <c r="HTK113" s="156"/>
      <c r="HTL113" s="156"/>
      <c r="HTM113" s="156"/>
      <c r="HTN113" s="156"/>
      <c r="HTO113" s="156"/>
      <c r="HTP113" s="156"/>
      <c r="HTQ113" s="156"/>
      <c r="HTR113" s="156"/>
      <c r="HTS113" s="156"/>
      <c r="HTT113" s="156"/>
      <c r="HTU113" s="156"/>
      <c r="HTV113" s="156"/>
      <c r="HTW113" s="156"/>
      <c r="HTX113" s="156"/>
      <c r="HTY113" s="156"/>
      <c r="HTZ113" s="156"/>
      <c r="HUA113" s="156"/>
      <c r="HUB113" s="156"/>
      <c r="HUC113" s="156"/>
      <c r="HUD113" s="156"/>
      <c r="HUE113" s="156"/>
      <c r="HUF113" s="156"/>
      <c r="HUG113" s="156"/>
      <c r="HUH113" s="156"/>
      <c r="HUI113" s="156"/>
      <c r="HUJ113" s="156"/>
      <c r="HUK113" s="156"/>
      <c r="HUL113" s="156"/>
      <c r="HUM113" s="156"/>
      <c r="HUN113" s="156"/>
      <c r="HUO113" s="156"/>
      <c r="HUP113" s="156"/>
      <c r="HUQ113" s="156"/>
      <c r="HUR113" s="156"/>
      <c r="HUS113" s="156"/>
      <c r="HUT113" s="156"/>
      <c r="HUU113" s="156"/>
      <c r="HUV113" s="156"/>
      <c r="HUW113" s="156"/>
      <c r="HUX113" s="156"/>
      <c r="HUY113" s="156"/>
      <c r="HUZ113" s="156"/>
      <c r="HVA113" s="156"/>
      <c r="HVB113" s="156"/>
      <c r="HVC113" s="156"/>
      <c r="HVD113" s="156"/>
      <c r="HVE113" s="156"/>
      <c r="HVF113" s="156"/>
      <c r="HVG113" s="156"/>
      <c r="HVH113" s="156"/>
      <c r="HVI113" s="156"/>
      <c r="HVJ113" s="156"/>
      <c r="HVK113" s="156"/>
      <c r="HVL113" s="156"/>
      <c r="HVM113" s="156"/>
      <c r="HVN113" s="156"/>
      <c r="HVO113" s="156"/>
      <c r="HVP113" s="156"/>
      <c r="HVQ113" s="156"/>
      <c r="HVR113" s="156"/>
      <c r="HVS113" s="156"/>
      <c r="HVT113" s="156"/>
      <c r="HVU113" s="156"/>
      <c r="HVV113" s="156"/>
      <c r="HVW113" s="156"/>
      <c r="HVX113" s="156"/>
      <c r="HVY113" s="156"/>
      <c r="HVZ113" s="156"/>
      <c r="HWA113" s="156"/>
      <c r="HWB113" s="156"/>
      <c r="HWC113" s="156"/>
      <c r="HWD113" s="156"/>
      <c r="HWE113" s="156"/>
      <c r="HWF113" s="156"/>
      <c r="HWG113" s="156"/>
      <c r="HWH113" s="156"/>
      <c r="HWI113" s="156"/>
      <c r="HWJ113" s="156"/>
      <c r="HWK113" s="156"/>
      <c r="HWL113" s="156"/>
      <c r="HWM113" s="156"/>
      <c r="HWN113" s="156"/>
      <c r="HWO113" s="156"/>
      <c r="HWP113" s="156"/>
      <c r="HWQ113" s="156"/>
      <c r="HWR113" s="156"/>
      <c r="HWS113" s="156"/>
      <c r="HWT113" s="156"/>
      <c r="HWU113" s="156"/>
      <c r="HWV113" s="156"/>
      <c r="HWW113" s="156"/>
      <c r="HWX113" s="156"/>
      <c r="HWY113" s="156"/>
      <c r="HWZ113" s="156"/>
      <c r="HXA113" s="156"/>
      <c r="HXB113" s="156"/>
      <c r="HXC113" s="156"/>
      <c r="HXD113" s="156"/>
      <c r="HXE113" s="156"/>
      <c r="HXF113" s="156"/>
      <c r="HXG113" s="156"/>
      <c r="HXH113" s="156"/>
      <c r="HXI113" s="156"/>
      <c r="HXJ113" s="156"/>
      <c r="HXK113" s="156"/>
      <c r="HXL113" s="156"/>
      <c r="HXM113" s="156"/>
      <c r="HXN113" s="156"/>
      <c r="HXO113" s="156"/>
      <c r="HXP113" s="156"/>
      <c r="HXQ113" s="156"/>
      <c r="HXR113" s="156"/>
      <c r="HXS113" s="156"/>
      <c r="HXT113" s="156"/>
      <c r="HXU113" s="156"/>
      <c r="HXV113" s="156"/>
      <c r="HXW113" s="156"/>
      <c r="HXX113" s="156"/>
      <c r="HXY113" s="156"/>
      <c r="HXZ113" s="156"/>
      <c r="HYA113" s="156"/>
      <c r="HYB113" s="156"/>
      <c r="HYC113" s="156"/>
      <c r="HYD113" s="156"/>
      <c r="HYE113" s="156"/>
      <c r="HYF113" s="156"/>
      <c r="HYG113" s="156"/>
      <c r="HYH113" s="156"/>
      <c r="HYI113" s="156"/>
      <c r="HYJ113" s="156"/>
      <c r="HYK113" s="156"/>
      <c r="HYL113" s="156"/>
      <c r="HYM113" s="156"/>
      <c r="HYN113" s="156"/>
      <c r="HYO113" s="156"/>
      <c r="HYP113" s="156"/>
      <c r="HYQ113" s="156"/>
      <c r="HYR113" s="156"/>
      <c r="HYS113" s="156"/>
      <c r="HYT113" s="156"/>
      <c r="HYU113" s="156"/>
      <c r="HYV113" s="156"/>
      <c r="HYW113" s="156"/>
      <c r="HYX113" s="156"/>
      <c r="HYY113" s="156"/>
      <c r="HYZ113" s="156"/>
      <c r="HZA113" s="156"/>
      <c r="HZB113" s="156"/>
      <c r="HZC113" s="156"/>
      <c r="HZD113" s="156"/>
      <c r="HZE113" s="156"/>
      <c r="HZF113" s="156"/>
      <c r="HZG113" s="156"/>
      <c r="HZH113" s="156"/>
      <c r="HZI113" s="156"/>
      <c r="HZJ113" s="156"/>
      <c r="HZK113" s="156"/>
      <c r="HZL113" s="156"/>
      <c r="HZM113" s="156"/>
      <c r="HZN113" s="156"/>
      <c r="HZO113" s="156"/>
      <c r="HZP113" s="156"/>
      <c r="HZQ113" s="156"/>
      <c r="HZR113" s="156"/>
      <c r="HZS113" s="156"/>
      <c r="HZT113" s="156"/>
      <c r="HZU113" s="156"/>
      <c r="HZV113" s="156"/>
      <c r="HZW113" s="156"/>
      <c r="HZX113" s="156"/>
      <c r="HZY113" s="156"/>
      <c r="HZZ113" s="156"/>
      <c r="IAA113" s="156"/>
      <c r="IAB113" s="156"/>
      <c r="IAC113" s="156"/>
      <c r="IAD113" s="156"/>
      <c r="IAE113" s="156"/>
      <c r="IAF113" s="156"/>
      <c r="IAG113" s="156"/>
      <c r="IAH113" s="156"/>
      <c r="IAI113" s="156"/>
      <c r="IAJ113" s="156"/>
      <c r="IAK113" s="156"/>
      <c r="IAL113" s="156"/>
      <c r="IAM113" s="156"/>
      <c r="IAN113" s="156"/>
      <c r="IAO113" s="156"/>
      <c r="IAP113" s="156"/>
      <c r="IAQ113" s="156"/>
      <c r="IAR113" s="156"/>
      <c r="IAS113" s="156"/>
      <c r="IAT113" s="156"/>
      <c r="IAU113" s="156"/>
      <c r="IAV113" s="156"/>
      <c r="IAW113" s="156"/>
      <c r="IAX113" s="156"/>
      <c r="IAY113" s="156"/>
      <c r="IAZ113" s="156"/>
      <c r="IBA113" s="156"/>
      <c r="IBB113" s="156"/>
      <c r="IBC113" s="156"/>
      <c r="IBD113" s="156"/>
      <c r="IBE113" s="156"/>
      <c r="IBF113" s="156"/>
      <c r="IBG113" s="156"/>
      <c r="IBH113" s="156"/>
      <c r="IBI113" s="156"/>
      <c r="IBJ113" s="156"/>
      <c r="IBK113" s="156"/>
      <c r="IBL113" s="156"/>
      <c r="IBM113" s="156"/>
      <c r="IBN113" s="156"/>
      <c r="IBO113" s="156"/>
      <c r="IBP113" s="156"/>
      <c r="IBQ113" s="156"/>
      <c r="IBR113" s="156"/>
      <c r="IBS113" s="156"/>
      <c r="IBT113" s="156"/>
      <c r="IBU113" s="156"/>
      <c r="IBV113" s="156"/>
      <c r="IBW113" s="156"/>
      <c r="IBX113" s="156"/>
      <c r="IBY113" s="156"/>
      <c r="IBZ113" s="156"/>
      <c r="ICA113" s="156"/>
      <c r="ICB113" s="156"/>
      <c r="ICC113" s="156"/>
      <c r="ICD113" s="156"/>
      <c r="ICE113" s="156"/>
      <c r="ICF113" s="156"/>
      <c r="ICG113" s="156"/>
      <c r="ICH113" s="156"/>
      <c r="ICI113" s="156"/>
      <c r="ICJ113" s="156"/>
      <c r="ICK113" s="156"/>
      <c r="ICL113" s="156"/>
      <c r="ICM113" s="156"/>
      <c r="ICN113" s="156"/>
      <c r="ICO113" s="156"/>
      <c r="ICP113" s="156"/>
      <c r="ICQ113" s="156"/>
      <c r="ICR113" s="156"/>
      <c r="ICS113" s="156"/>
      <c r="ICT113" s="156"/>
      <c r="ICU113" s="156"/>
      <c r="ICV113" s="156"/>
      <c r="ICW113" s="156"/>
      <c r="ICX113" s="156"/>
      <c r="ICY113" s="156"/>
      <c r="ICZ113" s="156"/>
      <c r="IDA113" s="156"/>
      <c r="IDB113" s="156"/>
      <c r="IDC113" s="156"/>
      <c r="IDD113" s="156"/>
      <c r="IDE113" s="156"/>
      <c r="IDF113" s="156"/>
      <c r="IDG113" s="156"/>
      <c r="IDH113" s="156"/>
      <c r="IDI113" s="156"/>
      <c r="IDJ113" s="156"/>
      <c r="IDK113" s="156"/>
      <c r="IDL113" s="156"/>
      <c r="IDM113" s="156"/>
      <c r="IDN113" s="156"/>
      <c r="IDO113" s="156"/>
      <c r="IDP113" s="156"/>
      <c r="IDQ113" s="156"/>
      <c r="IDR113" s="156"/>
      <c r="IDS113" s="156"/>
      <c r="IDT113" s="156"/>
      <c r="IDU113" s="156"/>
      <c r="IDV113" s="156"/>
      <c r="IDW113" s="156"/>
      <c r="IDX113" s="156"/>
      <c r="IDY113" s="156"/>
      <c r="IDZ113" s="156"/>
      <c r="IEA113" s="156"/>
      <c r="IEB113" s="156"/>
      <c r="IEC113" s="156"/>
      <c r="IED113" s="156"/>
      <c r="IEE113" s="156"/>
      <c r="IEF113" s="156"/>
      <c r="IEG113" s="156"/>
      <c r="IEH113" s="156"/>
      <c r="IEI113" s="156"/>
      <c r="IEJ113" s="156"/>
      <c r="IEK113" s="156"/>
      <c r="IEL113" s="156"/>
      <c r="IEM113" s="156"/>
      <c r="IEN113" s="156"/>
      <c r="IEO113" s="156"/>
      <c r="IEP113" s="156"/>
      <c r="IEQ113" s="156"/>
      <c r="IER113" s="156"/>
      <c r="IES113" s="156"/>
      <c r="IET113" s="156"/>
      <c r="IEU113" s="156"/>
      <c r="IEV113" s="156"/>
      <c r="IEW113" s="156"/>
      <c r="IEX113" s="156"/>
      <c r="IEY113" s="156"/>
      <c r="IEZ113" s="156"/>
      <c r="IFA113" s="156"/>
      <c r="IFB113" s="156"/>
      <c r="IFC113" s="156"/>
      <c r="IFD113" s="156"/>
      <c r="IFE113" s="156"/>
      <c r="IFF113" s="156"/>
      <c r="IFG113" s="156"/>
      <c r="IFH113" s="156"/>
      <c r="IFI113" s="156"/>
      <c r="IFJ113" s="156"/>
      <c r="IFK113" s="156"/>
      <c r="IFL113" s="156"/>
      <c r="IFM113" s="156"/>
      <c r="IFN113" s="156"/>
      <c r="IFO113" s="156"/>
      <c r="IFP113" s="156"/>
      <c r="IFQ113" s="156"/>
      <c r="IFR113" s="156"/>
      <c r="IFS113" s="156"/>
      <c r="IFT113" s="156"/>
      <c r="IFU113" s="156"/>
      <c r="IFV113" s="156"/>
      <c r="IFW113" s="156"/>
      <c r="IFX113" s="156"/>
      <c r="IFY113" s="156"/>
      <c r="IFZ113" s="156"/>
      <c r="IGA113" s="156"/>
      <c r="IGB113" s="156"/>
      <c r="IGC113" s="156"/>
      <c r="IGD113" s="156"/>
      <c r="IGE113" s="156"/>
      <c r="IGF113" s="156"/>
      <c r="IGG113" s="156"/>
      <c r="IGH113" s="156"/>
      <c r="IGI113" s="156"/>
      <c r="IGJ113" s="156"/>
      <c r="IGK113" s="156"/>
      <c r="IGL113" s="156"/>
      <c r="IGM113" s="156"/>
      <c r="IGN113" s="156"/>
      <c r="IGO113" s="156"/>
      <c r="IGP113" s="156"/>
      <c r="IGQ113" s="156"/>
      <c r="IGR113" s="156"/>
      <c r="IGS113" s="156"/>
      <c r="IGT113" s="156"/>
      <c r="IGU113" s="156"/>
      <c r="IGV113" s="156"/>
      <c r="IGW113" s="156"/>
      <c r="IGX113" s="156"/>
      <c r="IGY113" s="156"/>
      <c r="IGZ113" s="156"/>
      <c r="IHA113" s="156"/>
      <c r="IHB113" s="156"/>
      <c r="IHC113" s="156"/>
      <c r="IHD113" s="156"/>
      <c r="IHE113" s="156"/>
      <c r="IHF113" s="156"/>
      <c r="IHG113" s="156"/>
      <c r="IHH113" s="156"/>
      <c r="IHI113" s="156"/>
      <c r="IHJ113" s="156"/>
      <c r="IHK113" s="156"/>
      <c r="IHL113" s="156"/>
      <c r="IHM113" s="156"/>
      <c r="IHN113" s="156"/>
      <c r="IHO113" s="156"/>
      <c r="IHP113" s="156"/>
      <c r="IHQ113" s="156"/>
      <c r="IHR113" s="156"/>
      <c r="IHS113" s="156"/>
      <c r="IHT113" s="156"/>
      <c r="IHU113" s="156"/>
      <c r="IHV113" s="156"/>
      <c r="IHW113" s="156"/>
      <c r="IHX113" s="156"/>
      <c r="IHY113" s="156"/>
      <c r="IHZ113" s="156"/>
      <c r="IIA113" s="156"/>
      <c r="IIB113" s="156"/>
      <c r="IIC113" s="156"/>
      <c r="IID113" s="156"/>
      <c r="IIE113" s="156"/>
      <c r="IIF113" s="156"/>
      <c r="IIG113" s="156"/>
      <c r="IIH113" s="156"/>
      <c r="III113" s="156"/>
      <c r="IIJ113" s="156"/>
      <c r="IIK113" s="156"/>
      <c r="IIL113" s="156"/>
      <c r="IIM113" s="156"/>
      <c r="IIN113" s="156"/>
      <c r="IIO113" s="156"/>
      <c r="IIP113" s="156"/>
      <c r="IIQ113" s="156"/>
      <c r="IIR113" s="156"/>
      <c r="IIS113" s="156"/>
      <c r="IIT113" s="156"/>
      <c r="IIU113" s="156"/>
      <c r="IIV113" s="156"/>
      <c r="IIW113" s="156"/>
      <c r="IIX113" s="156"/>
      <c r="IIY113" s="156"/>
      <c r="IIZ113" s="156"/>
      <c r="IJA113" s="156"/>
      <c r="IJB113" s="156"/>
      <c r="IJC113" s="156"/>
      <c r="IJD113" s="156"/>
      <c r="IJE113" s="156"/>
      <c r="IJF113" s="156"/>
      <c r="IJG113" s="156"/>
      <c r="IJH113" s="156"/>
      <c r="IJI113" s="156"/>
      <c r="IJJ113" s="156"/>
      <c r="IJK113" s="156"/>
      <c r="IJL113" s="156"/>
      <c r="IJM113" s="156"/>
      <c r="IJN113" s="156"/>
      <c r="IJO113" s="156"/>
      <c r="IJP113" s="156"/>
      <c r="IJQ113" s="156"/>
      <c r="IJR113" s="156"/>
      <c r="IJS113" s="156"/>
      <c r="IJT113" s="156"/>
      <c r="IJU113" s="156"/>
      <c r="IJV113" s="156"/>
      <c r="IJW113" s="156"/>
      <c r="IJX113" s="156"/>
      <c r="IJY113" s="156"/>
      <c r="IJZ113" s="156"/>
      <c r="IKA113" s="156"/>
      <c r="IKB113" s="156"/>
      <c r="IKC113" s="156"/>
      <c r="IKD113" s="156"/>
      <c r="IKE113" s="156"/>
      <c r="IKF113" s="156"/>
      <c r="IKG113" s="156"/>
      <c r="IKH113" s="156"/>
      <c r="IKI113" s="156"/>
      <c r="IKJ113" s="156"/>
      <c r="IKK113" s="156"/>
      <c r="IKL113" s="156"/>
      <c r="IKM113" s="156"/>
      <c r="IKN113" s="156"/>
      <c r="IKO113" s="156"/>
      <c r="IKP113" s="156"/>
      <c r="IKQ113" s="156"/>
      <c r="IKR113" s="156"/>
      <c r="IKS113" s="156"/>
      <c r="IKT113" s="156"/>
      <c r="IKU113" s="156"/>
      <c r="IKV113" s="156"/>
      <c r="IKW113" s="156"/>
      <c r="IKX113" s="156"/>
      <c r="IKY113" s="156"/>
      <c r="IKZ113" s="156"/>
      <c r="ILA113" s="156"/>
      <c r="ILB113" s="156"/>
      <c r="ILC113" s="156"/>
      <c r="ILD113" s="156"/>
      <c r="ILE113" s="156"/>
      <c r="ILF113" s="156"/>
      <c r="ILG113" s="156"/>
      <c r="ILH113" s="156"/>
      <c r="ILI113" s="156"/>
      <c r="ILJ113" s="156"/>
      <c r="ILK113" s="156"/>
      <c r="ILL113" s="156"/>
      <c r="ILM113" s="156"/>
      <c r="ILN113" s="156"/>
      <c r="ILO113" s="156"/>
      <c r="ILP113" s="156"/>
      <c r="ILQ113" s="156"/>
      <c r="ILR113" s="156"/>
      <c r="ILS113" s="156"/>
      <c r="ILT113" s="156"/>
      <c r="ILU113" s="156"/>
      <c r="ILV113" s="156"/>
      <c r="ILW113" s="156"/>
      <c r="ILX113" s="156"/>
      <c r="ILY113" s="156"/>
      <c r="ILZ113" s="156"/>
      <c r="IMA113" s="156"/>
      <c r="IMB113" s="156"/>
      <c r="IMC113" s="156"/>
      <c r="IMD113" s="156"/>
      <c r="IME113" s="156"/>
      <c r="IMF113" s="156"/>
      <c r="IMG113" s="156"/>
      <c r="IMH113" s="156"/>
      <c r="IMI113" s="156"/>
      <c r="IMJ113" s="156"/>
      <c r="IMK113" s="156"/>
      <c r="IML113" s="156"/>
      <c r="IMM113" s="156"/>
      <c r="IMN113" s="156"/>
      <c r="IMO113" s="156"/>
      <c r="IMP113" s="156"/>
      <c r="IMQ113" s="156"/>
      <c r="IMR113" s="156"/>
      <c r="IMS113" s="156"/>
      <c r="IMT113" s="156"/>
      <c r="IMU113" s="156"/>
      <c r="IMV113" s="156"/>
      <c r="IMW113" s="156"/>
      <c r="IMX113" s="156"/>
      <c r="IMY113" s="156"/>
      <c r="IMZ113" s="156"/>
      <c r="INA113" s="156"/>
      <c r="INB113" s="156"/>
      <c r="INC113" s="156"/>
      <c r="IND113" s="156"/>
      <c r="INE113" s="156"/>
      <c r="INF113" s="156"/>
      <c r="ING113" s="156"/>
      <c r="INH113" s="156"/>
      <c r="INI113" s="156"/>
      <c r="INJ113" s="156"/>
      <c r="INK113" s="156"/>
      <c r="INL113" s="156"/>
      <c r="INM113" s="156"/>
      <c r="INN113" s="156"/>
      <c r="INO113" s="156"/>
      <c r="INP113" s="156"/>
      <c r="INQ113" s="156"/>
      <c r="INR113" s="156"/>
      <c r="INS113" s="156"/>
      <c r="INT113" s="156"/>
      <c r="INU113" s="156"/>
      <c r="INV113" s="156"/>
      <c r="INW113" s="156"/>
      <c r="INX113" s="156"/>
      <c r="INY113" s="156"/>
      <c r="INZ113" s="156"/>
      <c r="IOA113" s="156"/>
      <c r="IOB113" s="156"/>
      <c r="IOC113" s="156"/>
      <c r="IOD113" s="156"/>
      <c r="IOE113" s="156"/>
      <c r="IOF113" s="156"/>
      <c r="IOG113" s="156"/>
      <c r="IOH113" s="156"/>
      <c r="IOI113" s="156"/>
      <c r="IOJ113" s="156"/>
      <c r="IOK113" s="156"/>
      <c r="IOL113" s="156"/>
      <c r="IOM113" s="156"/>
      <c r="ION113" s="156"/>
      <c r="IOO113" s="156"/>
      <c r="IOP113" s="156"/>
      <c r="IOQ113" s="156"/>
      <c r="IOR113" s="156"/>
      <c r="IOS113" s="156"/>
      <c r="IOT113" s="156"/>
      <c r="IOU113" s="156"/>
      <c r="IOV113" s="156"/>
      <c r="IOW113" s="156"/>
      <c r="IOX113" s="156"/>
      <c r="IOY113" s="156"/>
      <c r="IOZ113" s="156"/>
      <c r="IPA113" s="156"/>
      <c r="IPB113" s="156"/>
      <c r="IPC113" s="156"/>
      <c r="IPD113" s="156"/>
      <c r="IPE113" s="156"/>
      <c r="IPF113" s="156"/>
      <c r="IPG113" s="156"/>
      <c r="IPH113" s="156"/>
      <c r="IPI113" s="156"/>
      <c r="IPJ113" s="156"/>
      <c r="IPK113" s="156"/>
      <c r="IPL113" s="156"/>
      <c r="IPM113" s="156"/>
      <c r="IPN113" s="156"/>
      <c r="IPO113" s="156"/>
      <c r="IPP113" s="156"/>
      <c r="IPQ113" s="156"/>
      <c r="IPR113" s="156"/>
      <c r="IPS113" s="156"/>
      <c r="IPT113" s="156"/>
      <c r="IPU113" s="156"/>
      <c r="IPV113" s="156"/>
      <c r="IPW113" s="156"/>
      <c r="IPX113" s="156"/>
      <c r="IPY113" s="156"/>
      <c r="IPZ113" s="156"/>
      <c r="IQA113" s="156"/>
      <c r="IQB113" s="156"/>
      <c r="IQC113" s="156"/>
      <c r="IQD113" s="156"/>
      <c r="IQE113" s="156"/>
      <c r="IQF113" s="156"/>
      <c r="IQG113" s="156"/>
      <c r="IQH113" s="156"/>
      <c r="IQI113" s="156"/>
      <c r="IQJ113" s="156"/>
      <c r="IQK113" s="156"/>
      <c r="IQL113" s="156"/>
      <c r="IQM113" s="156"/>
      <c r="IQN113" s="156"/>
      <c r="IQO113" s="156"/>
      <c r="IQP113" s="156"/>
      <c r="IQQ113" s="156"/>
      <c r="IQR113" s="156"/>
      <c r="IQS113" s="156"/>
      <c r="IQT113" s="156"/>
      <c r="IQU113" s="156"/>
      <c r="IQV113" s="156"/>
      <c r="IQW113" s="156"/>
      <c r="IQX113" s="156"/>
      <c r="IQY113" s="156"/>
      <c r="IQZ113" s="156"/>
      <c r="IRA113" s="156"/>
      <c r="IRB113" s="156"/>
      <c r="IRC113" s="156"/>
      <c r="IRD113" s="156"/>
      <c r="IRE113" s="156"/>
      <c r="IRF113" s="156"/>
      <c r="IRG113" s="156"/>
      <c r="IRH113" s="156"/>
      <c r="IRI113" s="156"/>
      <c r="IRJ113" s="156"/>
      <c r="IRK113" s="156"/>
      <c r="IRL113" s="156"/>
      <c r="IRM113" s="156"/>
      <c r="IRN113" s="156"/>
      <c r="IRO113" s="156"/>
      <c r="IRP113" s="156"/>
      <c r="IRQ113" s="156"/>
      <c r="IRR113" s="156"/>
      <c r="IRS113" s="156"/>
      <c r="IRT113" s="156"/>
      <c r="IRU113" s="156"/>
      <c r="IRV113" s="156"/>
      <c r="IRW113" s="156"/>
      <c r="IRX113" s="156"/>
      <c r="IRY113" s="156"/>
      <c r="IRZ113" s="156"/>
      <c r="ISA113" s="156"/>
      <c r="ISB113" s="156"/>
      <c r="ISC113" s="156"/>
      <c r="ISD113" s="156"/>
      <c r="ISE113" s="156"/>
      <c r="ISF113" s="156"/>
      <c r="ISG113" s="156"/>
      <c r="ISH113" s="156"/>
      <c r="ISI113" s="156"/>
      <c r="ISJ113" s="156"/>
      <c r="ISK113" s="156"/>
      <c r="ISL113" s="156"/>
      <c r="ISM113" s="156"/>
      <c r="ISN113" s="156"/>
      <c r="ISO113" s="156"/>
      <c r="ISP113" s="156"/>
      <c r="ISQ113" s="156"/>
      <c r="ISR113" s="156"/>
      <c r="ISS113" s="156"/>
      <c r="IST113" s="156"/>
      <c r="ISU113" s="156"/>
      <c r="ISV113" s="156"/>
      <c r="ISW113" s="156"/>
      <c r="ISX113" s="156"/>
      <c r="ISY113" s="156"/>
      <c r="ISZ113" s="156"/>
      <c r="ITA113" s="156"/>
      <c r="ITB113" s="156"/>
      <c r="ITC113" s="156"/>
      <c r="ITD113" s="156"/>
      <c r="ITE113" s="156"/>
      <c r="ITF113" s="156"/>
      <c r="ITG113" s="156"/>
      <c r="ITH113" s="156"/>
      <c r="ITI113" s="156"/>
      <c r="ITJ113" s="156"/>
      <c r="ITK113" s="156"/>
      <c r="ITL113" s="156"/>
      <c r="ITM113" s="156"/>
      <c r="ITN113" s="156"/>
      <c r="ITO113" s="156"/>
      <c r="ITP113" s="156"/>
      <c r="ITQ113" s="156"/>
      <c r="ITR113" s="156"/>
      <c r="ITS113" s="156"/>
      <c r="ITT113" s="156"/>
      <c r="ITU113" s="156"/>
      <c r="ITV113" s="156"/>
      <c r="ITW113" s="156"/>
      <c r="ITX113" s="156"/>
      <c r="ITY113" s="156"/>
      <c r="ITZ113" s="156"/>
      <c r="IUA113" s="156"/>
      <c r="IUB113" s="156"/>
      <c r="IUC113" s="156"/>
      <c r="IUD113" s="156"/>
      <c r="IUE113" s="156"/>
      <c r="IUF113" s="156"/>
      <c r="IUG113" s="156"/>
      <c r="IUH113" s="156"/>
      <c r="IUI113" s="156"/>
      <c r="IUJ113" s="156"/>
      <c r="IUK113" s="156"/>
      <c r="IUL113" s="156"/>
      <c r="IUM113" s="156"/>
      <c r="IUN113" s="156"/>
      <c r="IUO113" s="156"/>
      <c r="IUP113" s="156"/>
      <c r="IUQ113" s="156"/>
      <c r="IUR113" s="156"/>
      <c r="IUS113" s="156"/>
      <c r="IUT113" s="156"/>
      <c r="IUU113" s="156"/>
      <c r="IUV113" s="156"/>
      <c r="IUW113" s="156"/>
      <c r="IUX113" s="156"/>
      <c r="IUY113" s="156"/>
      <c r="IUZ113" s="156"/>
      <c r="IVA113" s="156"/>
      <c r="IVB113" s="156"/>
      <c r="IVC113" s="156"/>
      <c r="IVD113" s="156"/>
      <c r="IVE113" s="156"/>
      <c r="IVF113" s="156"/>
      <c r="IVG113" s="156"/>
      <c r="IVH113" s="156"/>
      <c r="IVI113" s="156"/>
      <c r="IVJ113" s="156"/>
      <c r="IVK113" s="156"/>
      <c r="IVL113" s="156"/>
      <c r="IVM113" s="156"/>
      <c r="IVN113" s="156"/>
      <c r="IVO113" s="156"/>
      <c r="IVP113" s="156"/>
      <c r="IVQ113" s="156"/>
      <c r="IVR113" s="156"/>
      <c r="IVS113" s="156"/>
      <c r="IVT113" s="156"/>
      <c r="IVU113" s="156"/>
      <c r="IVV113" s="156"/>
      <c r="IVW113" s="156"/>
      <c r="IVX113" s="156"/>
      <c r="IVY113" s="156"/>
      <c r="IVZ113" s="156"/>
      <c r="IWA113" s="156"/>
      <c r="IWB113" s="156"/>
      <c r="IWC113" s="156"/>
      <c r="IWD113" s="156"/>
      <c r="IWE113" s="156"/>
      <c r="IWF113" s="156"/>
      <c r="IWG113" s="156"/>
      <c r="IWH113" s="156"/>
      <c r="IWI113" s="156"/>
      <c r="IWJ113" s="156"/>
      <c r="IWK113" s="156"/>
      <c r="IWL113" s="156"/>
      <c r="IWM113" s="156"/>
      <c r="IWN113" s="156"/>
      <c r="IWO113" s="156"/>
      <c r="IWP113" s="156"/>
      <c r="IWQ113" s="156"/>
      <c r="IWR113" s="156"/>
      <c r="IWS113" s="156"/>
      <c r="IWT113" s="156"/>
      <c r="IWU113" s="156"/>
      <c r="IWV113" s="156"/>
      <c r="IWW113" s="156"/>
      <c r="IWX113" s="156"/>
      <c r="IWY113" s="156"/>
      <c r="IWZ113" s="156"/>
      <c r="IXA113" s="156"/>
      <c r="IXB113" s="156"/>
      <c r="IXC113" s="156"/>
      <c r="IXD113" s="156"/>
      <c r="IXE113" s="156"/>
      <c r="IXF113" s="156"/>
      <c r="IXG113" s="156"/>
      <c r="IXH113" s="156"/>
      <c r="IXI113" s="156"/>
      <c r="IXJ113" s="156"/>
      <c r="IXK113" s="156"/>
      <c r="IXL113" s="156"/>
      <c r="IXM113" s="156"/>
      <c r="IXN113" s="156"/>
      <c r="IXO113" s="156"/>
      <c r="IXP113" s="156"/>
      <c r="IXQ113" s="156"/>
      <c r="IXR113" s="156"/>
      <c r="IXS113" s="156"/>
      <c r="IXT113" s="156"/>
      <c r="IXU113" s="156"/>
      <c r="IXV113" s="156"/>
      <c r="IXW113" s="156"/>
      <c r="IXX113" s="156"/>
      <c r="IXY113" s="156"/>
      <c r="IXZ113" s="156"/>
      <c r="IYA113" s="156"/>
      <c r="IYB113" s="156"/>
      <c r="IYC113" s="156"/>
      <c r="IYD113" s="156"/>
      <c r="IYE113" s="156"/>
      <c r="IYF113" s="156"/>
      <c r="IYG113" s="156"/>
      <c r="IYH113" s="156"/>
      <c r="IYI113" s="156"/>
      <c r="IYJ113" s="156"/>
      <c r="IYK113" s="156"/>
      <c r="IYL113" s="156"/>
      <c r="IYM113" s="156"/>
      <c r="IYN113" s="156"/>
      <c r="IYO113" s="156"/>
      <c r="IYP113" s="156"/>
      <c r="IYQ113" s="156"/>
      <c r="IYR113" s="156"/>
      <c r="IYS113" s="156"/>
      <c r="IYT113" s="156"/>
      <c r="IYU113" s="156"/>
      <c r="IYV113" s="156"/>
      <c r="IYW113" s="156"/>
      <c r="IYX113" s="156"/>
      <c r="IYY113" s="156"/>
      <c r="IYZ113" s="156"/>
      <c r="IZA113" s="156"/>
      <c r="IZB113" s="156"/>
      <c r="IZC113" s="156"/>
      <c r="IZD113" s="156"/>
      <c r="IZE113" s="156"/>
      <c r="IZF113" s="156"/>
      <c r="IZG113" s="156"/>
      <c r="IZH113" s="156"/>
      <c r="IZI113" s="156"/>
      <c r="IZJ113" s="156"/>
      <c r="IZK113" s="156"/>
      <c r="IZL113" s="156"/>
      <c r="IZM113" s="156"/>
      <c r="IZN113" s="156"/>
      <c r="IZO113" s="156"/>
      <c r="IZP113" s="156"/>
      <c r="IZQ113" s="156"/>
      <c r="IZR113" s="156"/>
      <c r="IZS113" s="156"/>
      <c r="IZT113" s="156"/>
      <c r="IZU113" s="156"/>
      <c r="IZV113" s="156"/>
      <c r="IZW113" s="156"/>
      <c r="IZX113" s="156"/>
      <c r="IZY113" s="156"/>
      <c r="IZZ113" s="156"/>
      <c r="JAA113" s="156"/>
      <c r="JAB113" s="156"/>
      <c r="JAC113" s="156"/>
      <c r="JAD113" s="156"/>
      <c r="JAE113" s="156"/>
      <c r="JAF113" s="156"/>
      <c r="JAG113" s="156"/>
      <c r="JAH113" s="156"/>
      <c r="JAI113" s="156"/>
      <c r="JAJ113" s="156"/>
      <c r="JAK113" s="156"/>
      <c r="JAL113" s="156"/>
      <c r="JAM113" s="156"/>
      <c r="JAN113" s="156"/>
      <c r="JAO113" s="156"/>
      <c r="JAP113" s="156"/>
      <c r="JAQ113" s="156"/>
      <c r="JAR113" s="156"/>
      <c r="JAS113" s="156"/>
      <c r="JAT113" s="156"/>
      <c r="JAU113" s="156"/>
      <c r="JAV113" s="156"/>
      <c r="JAW113" s="156"/>
      <c r="JAX113" s="156"/>
      <c r="JAY113" s="156"/>
      <c r="JAZ113" s="156"/>
      <c r="JBA113" s="156"/>
      <c r="JBB113" s="156"/>
      <c r="JBC113" s="156"/>
      <c r="JBD113" s="156"/>
      <c r="JBE113" s="156"/>
      <c r="JBF113" s="156"/>
      <c r="JBG113" s="156"/>
      <c r="JBH113" s="156"/>
      <c r="JBI113" s="156"/>
      <c r="JBJ113" s="156"/>
      <c r="JBK113" s="156"/>
      <c r="JBL113" s="156"/>
      <c r="JBM113" s="156"/>
      <c r="JBN113" s="156"/>
      <c r="JBO113" s="156"/>
      <c r="JBP113" s="156"/>
      <c r="JBQ113" s="156"/>
      <c r="JBR113" s="156"/>
      <c r="JBS113" s="156"/>
      <c r="JBT113" s="156"/>
      <c r="JBU113" s="156"/>
      <c r="JBV113" s="156"/>
      <c r="JBW113" s="156"/>
      <c r="JBX113" s="156"/>
      <c r="JBY113" s="156"/>
      <c r="JBZ113" s="156"/>
      <c r="JCA113" s="156"/>
      <c r="JCB113" s="156"/>
      <c r="JCC113" s="156"/>
      <c r="JCD113" s="156"/>
      <c r="JCE113" s="156"/>
      <c r="JCF113" s="156"/>
      <c r="JCG113" s="156"/>
      <c r="JCH113" s="156"/>
      <c r="JCI113" s="156"/>
      <c r="JCJ113" s="156"/>
      <c r="JCK113" s="156"/>
      <c r="JCL113" s="156"/>
      <c r="JCM113" s="156"/>
      <c r="JCN113" s="156"/>
      <c r="JCO113" s="156"/>
      <c r="JCP113" s="156"/>
      <c r="JCQ113" s="156"/>
      <c r="JCR113" s="156"/>
      <c r="JCS113" s="156"/>
      <c r="JCT113" s="156"/>
      <c r="JCU113" s="156"/>
      <c r="JCV113" s="156"/>
      <c r="JCW113" s="156"/>
      <c r="JCX113" s="156"/>
      <c r="JCY113" s="156"/>
      <c r="JCZ113" s="156"/>
      <c r="JDA113" s="156"/>
      <c r="JDB113" s="156"/>
      <c r="JDC113" s="156"/>
      <c r="JDD113" s="156"/>
      <c r="JDE113" s="156"/>
      <c r="JDF113" s="156"/>
      <c r="JDG113" s="156"/>
      <c r="JDH113" s="156"/>
      <c r="JDI113" s="156"/>
      <c r="JDJ113" s="156"/>
      <c r="JDK113" s="156"/>
      <c r="JDL113" s="156"/>
      <c r="JDM113" s="156"/>
      <c r="JDN113" s="156"/>
      <c r="JDO113" s="156"/>
      <c r="JDP113" s="156"/>
      <c r="JDQ113" s="156"/>
      <c r="JDR113" s="156"/>
      <c r="JDS113" s="156"/>
      <c r="JDT113" s="156"/>
      <c r="JDU113" s="156"/>
      <c r="JDV113" s="156"/>
      <c r="JDW113" s="156"/>
      <c r="JDX113" s="156"/>
      <c r="JDY113" s="156"/>
      <c r="JDZ113" s="156"/>
      <c r="JEA113" s="156"/>
      <c r="JEB113" s="156"/>
      <c r="JEC113" s="156"/>
      <c r="JED113" s="156"/>
      <c r="JEE113" s="156"/>
      <c r="JEF113" s="156"/>
      <c r="JEG113" s="156"/>
      <c r="JEH113" s="156"/>
      <c r="JEI113" s="156"/>
      <c r="JEJ113" s="156"/>
      <c r="JEK113" s="156"/>
      <c r="JEL113" s="156"/>
      <c r="JEM113" s="156"/>
      <c r="JEN113" s="156"/>
      <c r="JEO113" s="156"/>
      <c r="JEP113" s="156"/>
      <c r="JEQ113" s="156"/>
      <c r="JER113" s="156"/>
      <c r="JES113" s="156"/>
      <c r="JET113" s="156"/>
      <c r="JEU113" s="156"/>
      <c r="JEV113" s="156"/>
      <c r="JEW113" s="156"/>
      <c r="JEX113" s="156"/>
      <c r="JEY113" s="156"/>
      <c r="JEZ113" s="156"/>
      <c r="JFA113" s="156"/>
      <c r="JFB113" s="156"/>
      <c r="JFC113" s="156"/>
      <c r="JFD113" s="156"/>
      <c r="JFE113" s="156"/>
      <c r="JFF113" s="156"/>
      <c r="JFG113" s="156"/>
      <c r="JFH113" s="156"/>
      <c r="JFI113" s="156"/>
      <c r="JFJ113" s="156"/>
      <c r="JFK113" s="156"/>
      <c r="JFL113" s="156"/>
      <c r="JFM113" s="156"/>
      <c r="JFN113" s="156"/>
      <c r="JFO113" s="156"/>
      <c r="JFP113" s="156"/>
      <c r="JFQ113" s="156"/>
      <c r="JFR113" s="156"/>
      <c r="JFS113" s="156"/>
      <c r="JFT113" s="156"/>
      <c r="JFU113" s="156"/>
      <c r="JFV113" s="156"/>
      <c r="JFW113" s="156"/>
      <c r="JFX113" s="156"/>
      <c r="JFY113" s="156"/>
      <c r="JFZ113" s="156"/>
      <c r="JGA113" s="156"/>
      <c r="JGB113" s="156"/>
      <c r="JGC113" s="156"/>
      <c r="JGD113" s="156"/>
      <c r="JGE113" s="156"/>
      <c r="JGF113" s="156"/>
      <c r="JGG113" s="156"/>
      <c r="JGH113" s="156"/>
      <c r="JGI113" s="156"/>
      <c r="JGJ113" s="156"/>
      <c r="JGK113" s="156"/>
      <c r="JGL113" s="156"/>
      <c r="JGM113" s="156"/>
      <c r="JGN113" s="156"/>
      <c r="JGO113" s="156"/>
      <c r="JGP113" s="156"/>
      <c r="JGQ113" s="156"/>
      <c r="JGR113" s="156"/>
      <c r="JGS113" s="156"/>
      <c r="JGT113" s="156"/>
      <c r="JGU113" s="156"/>
      <c r="JGV113" s="156"/>
      <c r="JGW113" s="156"/>
      <c r="JGX113" s="156"/>
      <c r="JGY113" s="156"/>
      <c r="JGZ113" s="156"/>
      <c r="JHA113" s="156"/>
      <c r="JHB113" s="156"/>
      <c r="JHC113" s="156"/>
      <c r="JHD113" s="156"/>
      <c r="JHE113" s="156"/>
      <c r="JHF113" s="156"/>
      <c r="JHG113" s="156"/>
      <c r="JHH113" s="156"/>
      <c r="JHI113" s="156"/>
      <c r="JHJ113" s="156"/>
      <c r="JHK113" s="156"/>
      <c r="JHL113" s="156"/>
      <c r="JHM113" s="156"/>
      <c r="JHN113" s="156"/>
      <c r="JHO113" s="156"/>
      <c r="JHP113" s="156"/>
      <c r="JHQ113" s="156"/>
      <c r="JHR113" s="156"/>
      <c r="JHS113" s="156"/>
      <c r="JHT113" s="156"/>
      <c r="JHU113" s="156"/>
      <c r="JHV113" s="156"/>
      <c r="JHW113" s="156"/>
      <c r="JHX113" s="156"/>
      <c r="JHY113" s="156"/>
      <c r="JHZ113" s="156"/>
      <c r="JIA113" s="156"/>
      <c r="JIB113" s="156"/>
      <c r="JIC113" s="156"/>
      <c r="JID113" s="156"/>
      <c r="JIE113" s="156"/>
      <c r="JIF113" s="156"/>
      <c r="JIG113" s="156"/>
      <c r="JIH113" s="156"/>
      <c r="JII113" s="156"/>
      <c r="JIJ113" s="156"/>
      <c r="JIK113" s="156"/>
      <c r="JIL113" s="156"/>
      <c r="JIM113" s="156"/>
      <c r="JIN113" s="156"/>
      <c r="JIO113" s="156"/>
      <c r="JIP113" s="156"/>
      <c r="JIQ113" s="156"/>
      <c r="JIR113" s="156"/>
      <c r="JIS113" s="156"/>
      <c r="JIT113" s="156"/>
      <c r="JIU113" s="156"/>
      <c r="JIV113" s="156"/>
      <c r="JIW113" s="156"/>
      <c r="JIX113" s="156"/>
      <c r="JIY113" s="156"/>
      <c r="JIZ113" s="156"/>
      <c r="JJA113" s="156"/>
      <c r="JJB113" s="156"/>
      <c r="JJC113" s="156"/>
      <c r="JJD113" s="156"/>
      <c r="JJE113" s="156"/>
      <c r="JJF113" s="156"/>
      <c r="JJG113" s="156"/>
      <c r="JJH113" s="156"/>
      <c r="JJI113" s="156"/>
      <c r="JJJ113" s="156"/>
      <c r="JJK113" s="156"/>
      <c r="JJL113" s="156"/>
      <c r="JJM113" s="156"/>
      <c r="JJN113" s="156"/>
      <c r="JJO113" s="156"/>
      <c r="JJP113" s="156"/>
      <c r="JJQ113" s="156"/>
      <c r="JJR113" s="156"/>
      <c r="JJS113" s="156"/>
      <c r="JJT113" s="156"/>
      <c r="JJU113" s="156"/>
      <c r="JJV113" s="156"/>
      <c r="JJW113" s="156"/>
      <c r="JJX113" s="156"/>
      <c r="JJY113" s="156"/>
      <c r="JJZ113" s="156"/>
      <c r="JKA113" s="156"/>
      <c r="JKB113" s="156"/>
      <c r="JKC113" s="156"/>
      <c r="JKD113" s="156"/>
      <c r="JKE113" s="156"/>
      <c r="JKF113" s="156"/>
      <c r="JKG113" s="156"/>
      <c r="JKH113" s="156"/>
      <c r="JKI113" s="156"/>
      <c r="JKJ113" s="156"/>
      <c r="JKK113" s="156"/>
      <c r="JKL113" s="156"/>
      <c r="JKM113" s="156"/>
      <c r="JKN113" s="156"/>
      <c r="JKO113" s="156"/>
      <c r="JKP113" s="156"/>
      <c r="JKQ113" s="156"/>
      <c r="JKR113" s="156"/>
      <c r="JKS113" s="156"/>
      <c r="JKT113" s="156"/>
      <c r="JKU113" s="156"/>
      <c r="JKV113" s="156"/>
      <c r="JKW113" s="156"/>
      <c r="JKX113" s="156"/>
      <c r="JKY113" s="156"/>
      <c r="JKZ113" s="156"/>
      <c r="JLA113" s="156"/>
      <c r="JLB113" s="156"/>
      <c r="JLC113" s="156"/>
      <c r="JLD113" s="156"/>
      <c r="JLE113" s="156"/>
      <c r="JLF113" s="156"/>
      <c r="JLG113" s="156"/>
      <c r="JLH113" s="156"/>
      <c r="JLI113" s="156"/>
      <c r="JLJ113" s="156"/>
      <c r="JLK113" s="156"/>
      <c r="JLL113" s="156"/>
      <c r="JLM113" s="156"/>
      <c r="JLN113" s="156"/>
      <c r="JLO113" s="156"/>
      <c r="JLP113" s="156"/>
      <c r="JLQ113" s="156"/>
      <c r="JLR113" s="156"/>
      <c r="JLS113" s="156"/>
      <c r="JLT113" s="156"/>
      <c r="JLU113" s="156"/>
      <c r="JLV113" s="156"/>
      <c r="JLW113" s="156"/>
      <c r="JLX113" s="156"/>
      <c r="JLY113" s="156"/>
      <c r="JLZ113" s="156"/>
      <c r="JMA113" s="156"/>
      <c r="JMB113" s="156"/>
      <c r="JMC113" s="156"/>
      <c r="JMD113" s="156"/>
      <c r="JME113" s="156"/>
      <c r="JMF113" s="156"/>
      <c r="JMG113" s="156"/>
      <c r="JMH113" s="156"/>
      <c r="JMI113" s="156"/>
      <c r="JMJ113" s="156"/>
      <c r="JMK113" s="156"/>
      <c r="JML113" s="156"/>
      <c r="JMM113" s="156"/>
      <c r="JMN113" s="156"/>
      <c r="JMO113" s="156"/>
      <c r="JMP113" s="156"/>
      <c r="JMQ113" s="156"/>
      <c r="JMR113" s="156"/>
      <c r="JMS113" s="156"/>
      <c r="JMT113" s="156"/>
      <c r="JMU113" s="156"/>
      <c r="JMV113" s="156"/>
      <c r="JMW113" s="156"/>
      <c r="JMX113" s="156"/>
      <c r="JMY113" s="156"/>
      <c r="JMZ113" s="156"/>
      <c r="JNA113" s="156"/>
      <c r="JNB113" s="156"/>
      <c r="JNC113" s="156"/>
      <c r="JND113" s="156"/>
      <c r="JNE113" s="156"/>
      <c r="JNF113" s="156"/>
      <c r="JNG113" s="156"/>
      <c r="JNH113" s="156"/>
      <c r="JNI113" s="156"/>
      <c r="JNJ113" s="156"/>
      <c r="JNK113" s="156"/>
      <c r="JNL113" s="156"/>
      <c r="JNM113" s="156"/>
      <c r="JNN113" s="156"/>
      <c r="JNO113" s="156"/>
      <c r="JNP113" s="156"/>
      <c r="JNQ113" s="156"/>
      <c r="JNR113" s="156"/>
      <c r="JNS113" s="156"/>
      <c r="JNT113" s="156"/>
      <c r="JNU113" s="156"/>
      <c r="JNV113" s="156"/>
      <c r="JNW113" s="156"/>
      <c r="JNX113" s="156"/>
      <c r="JNY113" s="156"/>
      <c r="JNZ113" s="156"/>
      <c r="JOA113" s="156"/>
      <c r="JOB113" s="156"/>
      <c r="JOC113" s="156"/>
      <c r="JOD113" s="156"/>
      <c r="JOE113" s="156"/>
      <c r="JOF113" s="156"/>
      <c r="JOG113" s="156"/>
      <c r="JOH113" s="156"/>
      <c r="JOI113" s="156"/>
      <c r="JOJ113" s="156"/>
      <c r="JOK113" s="156"/>
      <c r="JOL113" s="156"/>
      <c r="JOM113" s="156"/>
      <c r="JON113" s="156"/>
      <c r="JOO113" s="156"/>
      <c r="JOP113" s="156"/>
      <c r="JOQ113" s="156"/>
      <c r="JOR113" s="156"/>
      <c r="JOS113" s="156"/>
      <c r="JOT113" s="156"/>
      <c r="JOU113" s="156"/>
      <c r="JOV113" s="156"/>
      <c r="JOW113" s="156"/>
      <c r="JOX113" s="156"/>
      <c r="JOY113" s="156"/>
      <c r="JOZ113" s="156"/>
      <c r="JPA113" s="156"/>
      <c r="JPB113" s="156"/>
      <c r="JPC113" s="156"/>
      <c r="JPD113" s="156"/>
      <c r="JPE113" s="156"/>
      <c r="JPF113" s="156"/>
      <c r="JPG113" s="156"/>
      <c r="JPH113" s="156"/>
      <c r="JPI113" s="156"/>
      <c r="JPJ113" s="156"/>
      <c r="JPK113" s="156"/>
      <c r="JPL113" s="156"/>
      <c r="JPM113" s="156"/>
      <c r="JPN113" s="156"/>
      <c r="JPO113" s="156"/>
      <c r="JPP113" s="156"/>
      <c r="JPQ113" s="156"/>
      <c r="JPR113" s="156"/>
      <c r="JPS113" s="156"/>
      <c r="JPT113" s="156"/>
      <c r="JPU113" s="156"/>
      <c r="JPV113" s="156"/>
      <c r="JPW113" s="156"/>
      <c r="JPX113" s="156"/>
      <c r="JPY113" s="156"/>
      <c r="JPZ113" s="156"/>
      <c r="JQA113" s="156"/>
      <c r="JQB113" s="156"/>
      <c r="JQC113" s="156"/>
      <c r="JQD113" s="156"/>
      <c r="JQE113" s="156"/>
      <c r="JQF113" s="156"/>
      <c r="JQG113" s="156"/>
      <c r="JQH113" s="156"/>
      <c r="JQI113" s="156"/>
      <c r="JQJ113" s="156"/>
      <c r="JQK113" s="156"/>
      <c r="JQL113" s="156"/>
      <c r="JQM113" s="156"/>
      <c r="JQN113" s="156"/>
      <c r="JQO113" s="156"/>
      <c r="JQP113" s="156"/>
      <c r="JQQ113" s="156"/>
      <c r="JQR113" s="156"/>
      <c r="JQS113" s="156"/>
      <c r="JQT113" s="156"/>
      <c r="JQU113" s="156"/>
      <c r="JQV113" s="156"/>
      <c r="JQW113" s="156"/>
      <c r="JQX113" s="156"/>
      <c r="JQY113" s="156"/>
      <c r="JQZ113" s="156"/>
      <c r="JRA113" s="156"/>
      <c r="JRB113" s="156"/>
      <c r="JRC113" s="156"/>
      <c r="JRD113" s="156"/>
      <c r="JRE113" s="156"/>
      <c r="JRF113" s="156"/>
      <c r="JRG113" s="156"/>
      <c r="JRH113" s="156"/>
      <c r="JRI113" s="156"/>
      <c r="JRJ113" s="156"/>
      <c r="JRK113" s="156"/>
      <c r="JRL113" s="156"/>
      <c r="JRM113" s="156"/>
      <c r="JRN113" s="156"/>
      <c r="JRO113" s="156"/>
      <c r="JRP113" s="156"/>
      <c r="JRQ113" s="156"/>
      <c r="JRR113" s="156"/>
      <c r="JRS113" s="156"/>
      <c r="JRT113" s="156"/>
      <c r="JRU113" s="156"/>
      <c r="JRV113" s="156"/>
      <c r="JRW113" s="156"/>
      <c r="JRX113" s="156"/>
      <c r="JRY113" s="156"/>
      <c r="JRZ113" s="156"/>
      <c r="JSA113" s="156"/>
      <c r="JSB113" s="156"/>
      <c r="JSC113" s="156"/>
      <c r="JSD113" s="156"/>
      <c r="JSE113" s="156"/>
      <c r="JSF113" s="156"/>
      <c r="JSG113" s="156"/>
      <c r="JSH113" s="156"/>
      <c r="JSI113" s="156"/>
      <c r="JSJ113" s="156"/>
      <c r="JSK113" s="156"/>
      <c r="JSL113" s="156"/>
      <c r="JSM113" s="156"/>
      <c r="JSN113" s="156"/>
      <c r="JSO113" s="156"/>
      <c r="JSP113" s="156"/>
      <c r="JSQ113" s="156"/>
      <c r="JSR113" s="156"/>
      <c r="JSS113" s="156"/>
      <c r="JST113" s="156"/>
      <c r="JSU113" s="156"/>
      <c r="JSV113" s="156"/>
      <c r="JSW113" s="156"/>
      <c r="JSX113" s="156"/>
      <c r="JSY113" s="156"/>
      <c r="JSZ113" s="156"/>
      <c r="JTA113" s="156"/>
      <c r="JTB113" s="156"/>
      <c r="JTC113" s="156"/>
      <c r="JTD113" s="156"/>
      <c r="JTE113" s="156"/>
      <c r="JTF113" s="156"/>
      <c r="JTG113" s="156"/>
      <c r="JTH113" s="156"/>
      <c r="JTI113" s="156"/>
      <c r="JTJ113" s="156"/>
      <c r="JTK113" s="156"/>
      <c r="JTL113" s="156"/>
      <c r="JTM113" s="156"/>
      <c r="JTN113" s="156"/>
      <c r="JTO113" s="156"/>
      <c r="JTP113" s="156"/>
      <c r="JTQ113" s="156"/>
      <c r="JTR113" s="156"/>
      <c r="JTS113" s="156"/>
      <c r="JTT113" s="156"/>
      <c r="JTU113" s="156"/>
      <c r="JTV113" s="156"/>
      <c r="JTW113" s="156"/>
      <c r="JTX113" s="156"/>
      <c r="JTY113" s="156"/>
      <c r="JTZ113" s="156"/>
      <c r="JUA113" s="156"/>
      <c r="JUB113" s="156"/>
      <c r="JUC113" s="156"/>
      <c r="JUD113" s="156"/>
      <c r="JUE113" s="156"/>
      <c r="JUF113" s="156"/>
      <c r="JUG113" s="156"/>
      <c r="JUH113" s="156"/>
      <c r="JUI113" s="156"/>
      <c r="JUJ113" s="156"/>
      <c r="JUK113" s="156"/>
      <c r="JUL113" s="156"/>
      <c r="JUM113" s="156"/>
      <c r="JUN113" s="156"/>
      <c r="JUO113" s="156"/>
      <c r="JUP113" s="156"/>
      <c r="JUQ113" s="156"/>
      <c r="JUR113" s="156"/>
      <c r="JUS113" s="156"/>
      <c r="JUT113" s="156"/>
      <c r="JUU113" s="156"/>
      <c r="JUV113" s="156"/>
      <c r="JUW113" s="156"/>
      <c r="JUX113" s="156"/>
      <c r="JUY113" s="156"/>
      <c r="JUZ113" s="156"/>
      <c r="JVA113" s="156"/>
      <c r="JVB113" s="156"/>
      <c r="JVC113" s="156"/>
      <c r="JVD113" s="156"/>
      <c r="JVE113" s="156"/>
      <c r="JVF113" s="156"/>
      <c r="JVG113" s="156"/>
      <c r="JVH113" s="156"/>
      <c r="JVI113" s="156"/>
      <c r="JVJ113" s="156"/>
      <c r="JVK113" s="156"/>
      <c r="JVL113" s="156"/>
      <c r="JVM113" s="156"/>
      <c r="JVN113" s="156"/>
      <c r="JVO113" s="156"/>
      <c r="JVP113" s="156"/>
      <c r="JVQ113" s="156"/>
      <c r="JVR113" s="156"/>
      <c r="JVS113" s="156"/>
      <c r="JVT113" s="156"/>
      <c r="JVU113" s="156"/>
      <c r="JVV113" s="156"/>
      <c r="JVW113" s="156"/>
      <c r="JVX113" s="156"/>
      <c r="JVY113" s="156"/>
      <c r="JVZ113" s="156"/>
      <c r="JWA113" s="156"/>
      <c r="JWB113" s="156"/>
      <c r="JWC113" s="156"/>
      <c r="JWD113" s="156"/>
      <c r="JWE113" s="156"/>
      <c r="JWF113" s="156"/>
      <c r="JWG113" s="156"/>
      <c r="JWH113" s="156"/>
      <c r="JWI113" s="156"/>
      <c r="JWJ113" s="156"/>
      <c r="JWK113" s="156"/>
      <c r="JWL113" s="156"/>
      <c r="JWM113" s="156"/>
      <c r="JWN113" s="156"/>
      <c r="JWO113" s="156"/>
      <c r="JWP113" s="156"/>
      <c r="JWQ113" s="156"/>
      <c r="JWR113" s="156"/>
      <c r="JWS113" s="156"/>
      <c r="JWT113" s="156"/>
      <c r="JWU113" s="156"/>
      <c r="JWV113" s="156"/>
      <c r="JWW113" s="156"/>
      <c r="JWX113" s="156"/>
      <c r="JWY113" s="156"/>
      <c r="JWZ113" s="156"/>
      <c r="JXA113" s="156"/>
      <c r="JXB113" s="156"/>
      <c r="JXC113" s="156"/>
      <c r="JXD113" s="156"/>
      <c r="JXE113" s="156"/>
      <c r="JXF113" s="156"/>
      <c r="JXG113" s="156"/>
      <c r="JXH113" s="156"/>
      <c r="JXI113" s="156"/>
      <c r="JXJ113" s="156"/>
      <c r="JXK113" s="156"/>
      <c r="JXL113" s="156"/>
      <c r="JXM113" s="156"/>
      <c r="JXN113" s="156"/>
      <c r="JXO113" s="156"/>
      <c r="JXP113" s="156"/>
      <c r="JXQ113" s="156"/>
      <c r="JXR113" s="156"/>
      <c r="JXS113" s="156"/>
      <c r="JXT113" s="156"/>
      <c r="JXU113" s="156"/>
      <c r="JXV113" s="156"/>
      <c r="JXW113" s="156"/>
      <c r="JXX113" s="156"/>
      <c r="JXY113" s="156"/>
      <c r="JXZ113" s="156"/>
      <c r="JYA113" s="156"/>
      <c r="JYB113" s="156"/>
      <c r="JYC113" s="156"/>
      <c r="JYD113" s="156"/>
      <c r="JYE113" s="156"/>
      <c r="JYF113" s="156"/>
      <c r="JYG113" s="156"/>
      <c r="JYH113" s="156"/>
      <c r="JYI113" s="156"/>
      <c r="JYJ113" s="156"/>
      <c r="JYK113" s="156"/>
      <c r="JYL113" s="156"/>
      <c r="JYM113" s="156"/>
      <c r="JYN113" s="156"/>
      <c r="JYO113" s="156"/>
      <c r="JYP113" s="156"/>
      <c r="JYQ113" s="156"/>
      <c r="JYR113" s="156"/>
      <c r="JYS113" s="156"/>
      <c r="JYT113" s="156"/>
      <c r="JYU113" s="156"/>
      <c r="JYV113" s="156"/>
      <c r="JYW113" s="156"/>
      <c r="JYX113" s="156"/>
      <c r="JYY113" s="156"/>
      <c r="JYZ113" s="156"/>
      <c r="JZA113" s="156"/>
      <c r="JZB113" s="156"/>
      <c r="JZC113" s="156"/>
      <c r="JZD113" s="156"/>
      <c r="JZE113" s="156"/>
      <c r="JZF113" s="156"/>
      <c r="JZG113" s="156"/>
      <c r="JZH113" s="156"/>
      <c r="JZI113" s="156"/>
      <c r="JZJ113" s="156"/>
      <c r="JZK113" s="156"/>
      <c r="JZL113" s="156"/>
      <c r="JZM113" s="156"/>
      <c r="JZN113" s="156"/>
      <c r="JZO113" s="156"/>
      <c r="JZP113" s="156"/>
      <c r="JZQ113" s="156"/>
      <c r="JZR113" s="156"/>
      <c r="JZS113" s="156"/>
      <c r="JZT113" s="156"/>
      <c r="JZU113" s="156"/>
      <c r="JZV113" s="156"/>
      <c r="JZW113" s="156"/>
      <c r="JZX113" s="156"/>
      <c r="JZY113" s="156"/>
      <c r="JZZ113" s="156"/>
      <c r="KAA113" s="156"/>
      <c r="KAB113" s="156"/>
      <c r="KAC113" s="156"/>
      <c r="KAD113" s="156"/>
      <c r="KAE113" s="156"/>
      <c r="KAF113" s="156"/>
      <c r="KAG113" s="156"/>
      <c r="KAH113" s="156"/>
      <c r="KAI113" s="156"/>
      <c r="KAJ113" s="156"/>
      <c r="KAK113" s="156"/>
      <c r="KAL113" s="156"/>
      <c r="KAM113" s="156"/>
      <c r="KAN113" s="156"/>
      <c r="KAO113" s="156"/>
      <c r="KAP113" s="156"/>
      <c r="KAQ113" s="156"/>
      <c r="KAR113" s="156"/>
      <c r="KAS113" s="156"/>
      <c r="KAT113" s="156"/>
      <c r="KAU113" s="156"/>
      <c r="KAV113" s="156"/>
      <c r="KAW113" s="156"/>
      <c r="KAX113" s="156"/>
      <c r="KAY113" s="156"/>
      <c r="KAZ113" s="156"/>
      <c r="KBA113" s="156"/>
      <c r="KBB113" s="156"/>
      <c r="KBC113" s="156"/>
      <c r="KBD113" s="156"/>
      <c r="KBE113" s="156"/>
      <c r="KBF113" s="156"/>
      <c r="KBG113" s="156"/>
      <c r="KBH113" s="156"/>
      <c r="KBI113" s="156"/>
      <c r="KBJ113" s="156"/>
      <c r="KBK113" s="156"/>
      <c r="KBL113" s="156"/>
      <c r="KBM113" s="156"/>
      <c r="KBN113" s="156"/>
      <c r="KBO113" s="156"/>
      <c r="KBP113" s="156"/>
      <c r="KBQ113" s="156"/>
      <c r="KBR113" s="156"/>
      <c r="KBS113" s="156"/>
      <c r="KBT113" s="156"/>
      <c r="KBU113" s="156"/>
      <c r="KBV113" s="156"/>
      <c r="KBW113" s="156"/>
      <c r="KBX113" s="156"/>
      <c r="KBY113" s="156"/>
      <c r="KBZ113" s="156"/>
      <c r="KCA113" s="156"/>
      <c r="KCB113" s="156"/>
      <c r="KCC113" s="156"/>
      <c r="KCD113" s="156"/>
      <c r="KCE113" s="156"/>
      <c r="KCF113" s="156"/>
      <c r="KCG113" s="156"/>
      <c r="KCH113" s="156"/>
      <c r="KCI113" s="156"/>
      <c r="KCJ113" s="156"/>
      <c r="KCK113" s="156"/>
      <c r="KCL113" s="156"/>
      <c r="KCM113" s="156"/>
      <c r="KCN113" s="156"/>
      <c r="KCO113" s="156"/>
      <c r="KCP113" s="156"/>
      <c r="KCQ113" s="156"/>
      <c r="KCR113" s="156"/>
      <c r="KCS113" s="156"/>
      <c r="KCT113" s="156"/>
      <c r="KCU113" s="156"/>
      <c r="KCV113" s="156"/>
      <c r="KCW113" s="156"/>
      <c r="KCX113" s="156"/>
      <c r="KCY113" s="156"/>
      <c r="KCZ113" s="156"/>
      <c r="KDA113" s="156"/>
      <c r="KDB113" s="156"/>
      <c r="KDC113" s="156"/>
      <c r="KDD113" s="156"/>
      <c r="KDE113" s="156"/>
      <c r="KDF113" s="156"/>
      <c r="KDG113" s="156"/>
      <c r="KDH113" s="156"/>
      <c r="KDI113" s="156"/>
      <c r="KDJ113" s="156"/>
      <c r="KDK113" s="156"/>
      <c r="KDL113" s="156"/>
      <c r="KDM113" s="156"/>
      <c r="KDN113" s="156"/>
      <c r="KDO113" s="156"/>
      <c r="KDP113" s="156"/>
      <c r="KDQ113" s="156"/>
      <c r="KDR113" s="156"/>
      <c r="KDS113" s="156"/>
      <c r="KDT113" s="156"/>
      <c r="KDU113" s="156"/>
      <c r="KDV113" s="156"/>
      <c r="KDW113" s="156"/>
      <c r="KDX113" s="156"/>
      <c r="KDY113" s="156"/>
      <c r="KDZ113" s="156"/>
      <c r="KEA113" s="156"/>
      <c r="KEB113" s="156"/>
      <c r="KEC113" s="156"/>
      <c r="KED113" s="156"/>
      <c r="KEE113" s="156"/>
      <c r="KEF113" s="156"/>
      <c r="KEG113" s="156"/>
      <c r="KEH113" s="156"/>
      <c r="KEI113" s="156"/>
      <c r="KEJ113" s="156"/>
      <c r="KEK113" s="156"/>
      <c r="KEL113" s="156"/>
      <c r="KEM113" s="156"/>
      <c r="KEN113" s="156"/>
      <c r="KEO113" s="156"/>
      <c r="KEP113" s="156"/>
      <c r="KEQ113" s="156"/>
      <c r="KER113" s="156"/>
      <c r="KES113" s="156"/>
      <c r="KET113" s="156"/>
      <c r="KEU113" s="156"/>
      <c r="KEV113" s="156"/>
      <c r="KEW113" s="156"/>
      <c r="KEX113" s="156"/>
      <c r="KEY113" s="156"/>
      <c r="KEZ113" s="156"/>
      <c r="KFA113" s="156"/>
      <c r="KFB113" s="156"/>
      <c r="KFC113" s="156"/>
      <c r="KFD113" s="156"/>
      <c r="KFE113" s="156"/>
      <c r="KFF113" s="156"/>
      <c r="KFG113" s="156"/>
      <c r="KFH113" s="156"/>
      <c r="KFI113" s="156"/>
      <c r="KFJ113" s="156"/>
      <c r="KFK113" s="156"/>
      <c r="KFL113" s="156"/>
      <c r="KFM113" s="156"/>
      <c r="KFN113" s="156"/>
      <c r="KFO113" s="156"/>
      <c r="KFP113" s="156"/>
      <c r="KFQ113" s="156"/>
      <c r="KFR113" s="156"/>
      <c r="KFS113" s="156"/>
      <c r="KFT113" s="156"/>
      <c r="KFU113" s="156"/>
      <c r="KFV113" s="156"/>
      <c r="KFW113" s="156"/>
      <c r="KFX113" s="156"/>
      <c r="KFY113" s="156"/>
      <c r="KFZ113" s="156"/>
      <c r="KGA113" s="156"/>
      <c r="KGB113" s="156"/>
      <c r="KGC113" s="156"/>
      <c r="KGD113" s="156"/>
      <c r="KGE113" s="156"/>
      <c r="KGF113" s="156"/>
      <c r="KGG113" s="156"/>
      <c r="KGH113" s="156"/>
      <c r="KGI113" s="156"/>
      <c r="KGJ113" s="156"/>
      <c r="KGK113" s="156"/>
      <c r="KGL113" s="156"/>
      <c r="KGM113" s="156"/>
      <c r="KGN113" s="156"/>
      <c r="KGO113" s="156"/>
      <c r="KGP113" s="156"/>
      <c r="KGQ113" s="156"/>
      <c r="KGR113" s="156"/>
      <c r="KGS113" s="156"/>
      <c r="KGT113" s="156"/>
      <c r="KGU113" s="156"/>
      <c r="KGV113" s="156"/>
      <c r="KGW113" s="156"/>
      <c r="KGX113" s="156"/>
      <c r="KGY113" s="156"/>
      <c r="KGZ113" s="156"/>
      <c r="KHA113" s="156"/>
      <c r="KHB113" s="156"/>
      <c r="KHC113" s="156"/>
      <c r="KHD113" s="156"/>
      <c r="KHE113" s="156"/>
      <c r="KHF113" s="156"/>
      <c r="KHG113" s="156"/>
      <c r="KHH113" s="156"/>
      <c r="KHI113" s="156"/>
      <c r="KHJ113" s="156"/>
      <c r="KHK113" s="156"/>
      <c r="KHL113" s="156"/>
      <c r="KHM113" s="156"/>
      <c r="KHN113" s="156"/>
      <c r="KHO113" s="156"/>
      <c r="KHP113" s="156"/>
      <c r="KHQ113" s="156"/>
      <c r="KHR113" s="156"/>
      <c r="KHS113" s="156"/>
      <c r="KHT113" s="156"/>
      <c r="KHU113" s="156"/>
      <c r="KHV113" s="156"/>
      <c r="KHW113" s="156"/>
      <c r="KHX113" s="156"/>
      <c r="KHY113" s="156"/>
      <c r="KHZ113" s="156"/>
      <c r="KIA113" s="156"/>
      <c r="KIB113" s="156"/>
      <c r="KIC113" s="156"/>
      <c r="KID113" s="156"/>
      <c r="KIE113" s="156"/>
      <c r="KIF113" s="156"/>
      <c r="KIG113" s="156"/>
      <c r="KIH113" s="156"/>
      <c r="KII113" s="156"/>
      <c r="KIJ113" s="156"/>
      <c r="KIK113" s="156"/>
      <c r="KIL113" s="156"/>
      <c r="KIM113" s="156"/>
      <c r="KIN113" s="156"/>
      <c r="KIO113" s="156"/>
      <c r="KIP113" s="156"/>
      <c r="KIQ113" s="156"/>
      <c r="KIR113" s="156"/>
      <c r="KIS113" s="156"/>
      <c r="KIT113" s="156"/>
      <c r="KIU113" s="156"/>
      <c r="KIV113" s="156"/>
      <c r="KIW113" s="156"/>
      <c r="KIX113" s="156"/>
      <c r="KIY113" s="156"/>
      <c r="KIZ113" s="156"/>
      <c r="KJA113" s="156"/>
      <c r="KJB113" s="156"/>
      <c r="KJC113" s="156"/>
      <c r="KJD113" s="156"/>
      <c r="KJE113" s="156"/>
      <c r="KJF113" s="156"/>
      <c r="KJG113" s="156"/>
      <c r="KJH113" s="156"/>
      <c r="KJI113" s="156"/>
      <c r="KJJ113" s="156"/>
      <c r="KJK113" s="156"/>
      <c r="KJL113" s="156"/>
      <c r="KJM113" s="156"/>
      <c r="KJN113" s="156"/>
      <c r="KJO113" s="156"/>
      <c r="KJP113" s="156"/>
      <c r="KJQ113" s="156"/>
      <c r="KJR113" s="156"/>
      <c r="KJS113" s="156"/>
      <c r="KJT113" s="156"/>
      <c r="KJU113" s="156"/>
      <c r="KJV113" s="156"/>
      <c r="KJW113" s="156"/>
      <c r="KJX113" s="156"/>
      <c r="KJY113" s="156"/>
      <c r="KJZ113" s="156"/>
      <c r="KKA113" s="156"/>
      <c r="KKB113" s="156"/>
      <c r="KKC113" s="156"/>
      <c r="KKD113" s="156"/>
      <c r="KKE113" s="156"/>
      <c r="KKF113" s="156"/>
      <c r="KKG113" s="156"/>
      <c r="KKH113" s="156"/>
      <c r="KKI113" s="156"/>
      <c r="KKJ113" s="156"/>
      <c r="KKK113" s="156"/>
      <c r="KKL113" s="156"/>
      <c r="KKM113" s="156"/>
      <c r="KKN113" s="156"/>
      <c r="KKO113" s="156"/>
      <c r="KKP113" s="156"/>
      <c r="KKQ113" s="156"/>
      <c r="KKR113" s="156"/>
      <c r="KKS113" s="156"/>
      <c r="KKT113" s="156"/>
      <c r="KKU113" s="156"/>
      <c r="KKV113" s="156"/>
      <c r="KKW113" s="156"/>
      <c r="KKX113" s="156"/>
      <c r="KKY113" s="156"/>
      <c r="KKZ113" s="156"/>
      <c r="KLA113" s="156"/>
      <c r="KLB113" s="156"/>
      <c r="KLC113" s="156"/>
      <c r="KLD113" s="156"/>
      <c r="KLE113" s="156"/>
      <c r="KLF113" s="156"/>
      <c r="KLG113" s="156"/>
      <c r="KLH113" s="156"/>
      <c r="KLI113" s="156"/>
      <c r="KLJ113" s="156"/>
      <c r="KLK113" s="156"/>
      <c r="KLL113" s="156"/>
      <c r="KLM113" s="156"/>
      <c r="KLN113" s="156"/>
      <c r="KLO113" s="156"/>
      <c r="KLP113" s="156"/>
      <c r="KLQ113" s="156"/>
      <c r="KLR113" s="156"/>
      <c r="KLS113" s="156"/>
      <c r="KLT113" s="156"/>
      <c r="KLU113" s="156"/>
      <c r="KLV113" s="156"/>
      <c r="KLW113" s="156"/>
      <c r="KLX113" s="156"/>
      <c r="KLY113" s="156"/>
      <c r="KLZ113" s="156"/>
      <c r="KMA113" s="156"/>
      <c r="KMB113" s="156"/>
      <c r="KMC113" s="156"/>
      <c r="KMD113" s="156"/>
      <c r="KME113" s="156"/>
      <c r="KMF113" s="156"/>
      <c r="KMG113" s="156"/>
      <c r="KMH113" s="156"/>
      <c r="KMI113" s="156"/>
      <c r="KMJ113" s="156"/>
      <c r="KMK113" s="156"/>
      <c r="KML113" s="156"/>
      <c r="KMM113" s="156"/>
      <c r="KMN113" s="156"/>
      <c r="KMO113" s="156"/>
      <c r="KMP113" s="156"/>
      <c r="KMQ113" s="156"/>
      <c r="KMR113" s="156"/>
      <c r="KMS113" s="156"/>
      <c r="KMT113" s="156"/>
      <c r="KMU113" s="156"/>
      <c r="KMV113" s="156"/>
      <c r="KMW113" s="156"/>
      <c r="KMX113" s="156"/>
      <c r="KMY113" s="156"/>
      <c r="KMZ113" s="156"/>
      <c r="KNA113" s="156"/>
      <c r="KNB113" s="156"/>
      <c r="KNC113" s="156"/>
      <c r="KND113" s="156"/>
      <c r="KNE113" s="156"/>
      <c r="KNF113" s="156"/>
      <c r="KNG113" s="156"/>
      <c r="KNH113" s="156"/>
      <c r="KNI113" s="156"/>
      <c r="KNJ113" s="156"/>
      <c r="KNK113" s="156"/>
      <c r="KNL113" s="156"/>
      <c r="KNM113" s="156"/>
      <c r="KNN113" s="156"/>
      <c r="KNO113" s="156"/>
      <c r="KNP113" s="156"/>
      <c r="KNQ113" s="156"/>
      <c r="KNR113" s="156"/>
      <c r="KNS113" s="156"/>
      <c r="KNT113" s="156"/>
      <c r="KNU113" s="156"/>
      <c r="KNV113" s="156"/>
      <c r="KNW113" s="156"/>
      <c r="KNX113" s="156"/>
      <c r="KNY113" s="156"/>
      <c r="KNZ113" s="156"/>
      <c r="KOA113" s="156"/>
      <c r="KOB113" s="156"/>
      <c r="KOC113" s="156"/>
      <c r="KOD113" s="156"/>
      <c r="KOE113" s="156"/>
      <c r="KOF113" s="156"/>
      <c r="KOG113" s="156"/>
      <c r="KOH113" s="156"/>
      <c r="KOI113" s="156"/>
      <c r="KOJ113" s="156"/>
      <c r="KOK113" s="156"/>
      <c r="KOL113" s="156"/>
      <c r="KOM113" s="156"/>
      <c r="KON113" s="156"/>
      <c r="KOO113" s="156"/>
      <c r="KOP113" s="156"/>
      <c r="KOQ113" s="156"/>
      <c r="KOR113" s="156"/>
      <c r="KOS113" s="156"/>
      <c r="KOT113" s="156"/>
      <c r="KOU113" s="156"/>
      <c r="KOV113" s="156"/>
      <c r="KOW113" s="156"/>
      <c r="KOX113" s="156"/>
      <c r="KOY113" s="156"/>
      <c r="KOZ113" s="156"/>
      <c r="KPA113" s="156"/>
      <c r="KPB113" s="156"/>
      <c r="KPC113" s="156"/>
      <c r="KPD113" s="156"/>
      <c r="KPE113" s="156"/>
      <c r="KPF113" s="156"/>
      <c r="KPG113" s="156"/>
      <c r="KPH113" s="156"/>
      <c r="KPI113" s="156"/>
      <c r="KPJ113" s="156"/>
      <c r="KPK113" s="156"/>
      <c r="KPL113" s="156"/>
      <c r="KPM113" s="156"/>
      <c r="KPN113" s="156"/>
      <c r="KPO113" s="156"/>
      <c r="KPP113" s="156"/>
      <c r="KPQ113" s="156"/>
      <c r="KPR113" s="156"/>
      <c r="KPS113" s="156"/>
      <c r="KPT113" s="156"/>
      <c r="KPU113" s="156"/>
      <c r="KPV113" s="156"/>
      <c r="KPW113" s="156"/>
      <c r="KPX113" s="156"/>
      <c r="KPY113" s="156"/>
      <c r="KPZ113" s="156"/>
      <c r="KQA113" s="156"/>
      <c r="KQB113" s="156"/>
      <c r="KQC113" s="156"/>
      <c r="KQD113" s="156"/>
      <c r="KQE113" s="156"/>
      <c r="KQF113" s="156"/>
      <c r="KQG113" s="156"/>
      <c r="KQH113" s="156"/>
      <c r="KQI113" s="156"/>
      <c r="KQJ113" s="156"/>
      <c r="KQK113" s="156"/>
      <c r="KQL113" s="156"/>
      <c r="KQM113" s="156"/>
      <c r="KQN113" s="156"/>
      <c r="KQO113" s="156"/>
      <c r="KQP113" s="156"/>
      <c r="KQQ113" s="156"/>
      <c r="KQR113" s="156"/>
      <c r="KQS113" s="156"/>
      <c r="KQT113" s="156"/>
      <c r="KQU113" s="156"/>
      <c r="KQV113" s="156"/>
      <c r="KQW113" s="156"/>
      <c r="KQX113" s="156"/>
      <c r="KQY113" s="156"/>
      <c r="KQZ113" s="156"/>
      <c r="KRA113" s="156"/>
      <c r="KRB113" s="156"/>
      <c r="KRC113" s="156"/>
      <c r="KRD113" s="156"/>
      <c r="KRE113" s="156"/>
      <c r="KRF113" s="156"/>
      <c r="KRG113" s="156"/>
      <c r="KRH113" s="156"/>
      <c r="KRI113" s="156"/>
      <c r="KRJ113" s="156"/>
      <c r="KRK113" s="156"/>
      <c r="KRL113" s="156"/>
      <c r="KRM113" s="156"/>
      <c r="KRN113" s="156"/>
      <c r="KRO113" s="156"/>
      <c r="KRP113" s="156"/>
      <c r="KRQ113" s="156"/>
      <c r="KRR113" s="156"/>
      <c r="KRS113" s="156"/>
      <c r="KRT113" s="156"/>
      <c r="KRU113" s="156"/>
      <c r="KRV113" s="156"/>
      <c r="KRW113" s="156"/>
      <c r="KRX113" s="156"/>
      <c r="KRY113" s="156"/>
      <c r="KRZ113" s="156"/>
      <c r="KSA113" s="156"/>
      <c r="KSB113" s="156"/>
      <c r="KSC113" s="156"/>
      <c r="KSD113" s="156"/>
      <c r="KSE113" s="156"/>
      <c r="KSF113" s="156"/>
      <c r="KSG113" s="156"/>
      <c r="KSH113" s="156"/>
      <c r="KSI113" s="156"/>
      <c r="KSJ113" s="156"/>
      <c r="KSK113" s="156"/>
      <c r="KSL113" s="156"/>
      <c r="KSM113" s="156"/>
      <c r="KSN113" s="156"/>
      <c r="KSO113" s="156"/>
      <c r="KSP113" s="156"/>
      <c r="KSQ113" s="156"/>
      <c r="KSR113" s="156"/>
      <c r="KSS113" s="156"/>
      <c r="KST113" s="156"/>
      <c r="KSU113" s="156"/>
      <c r="KSV113" s="156"/>
      <c r="KSW113" s="156"/>
      <c r="KSX113" s="156"/>
      <c r="KSY113" s="156"/>
      <c r="KSZ113" s="156"/>
      <c r="KTA113" s="156"/>
      <c r="KTB113" s="156"/>
      <c r="KTC113" s="156"/>
      <c r="KTD113" s="156"/>
      <c r="KTE113" s="156"/>
      <c r="KTF113" s="156"/>
      <c r="KTG113" s="156"/>
      <c r="KTH113" s="156"/>
      <c r="KTI113" s="156"/>
      <c r="KTJ113" s="156"/>
      <c r="KTK113" s="156"/>
      <c r="KTL113" s="156"/>
      <c r="KTM113" s="156"/>
      <c r="KTN113" s="156"/>
      <c r="KTO113" s="156"/>
      <c r="KTP113" s="156"/>
      <c r="KTQ113" s="156"/>
      <c r="KTR113" s="156"/>
      <c r="KTS113" s="156"/>
      <c r="KTT113" s="156"/>
      <c r="KTU113" s="156"/>
      <c r="KTV113" s="156"/>
      <c r="KTW113" s="156"/>
      <c r="KTX113" s="156"/>
      <c r="KTY113" s="156"/>
      <c r="KTZ113" s="156"/>
      <c r="KUA113" s="156"/>
      <c r="KUB113" s="156"/>
      <c r="KUC113" s="156"/>
      <c r="KUD113" s="156"/>
      <c r="KUE113" s="156"/>
      <c r="KUF113" s="156"/>
      <c r="KUG113" s="156"/>
      <c r="KUH113" s="156"/>
      <c r="KUI113" s="156"/>
      <c r="KUJ113" s="156"/>
      <c r="KUK113" s="156"/>
      <c r="KUL113" s="156"/>
      <c r="KUM113" s="156"/>
      <c r="KUN113" s="156"/>
      <c r="KUO113" s="156"/>
      <c r="KUP113" s="156"/>
      <c r="KUQ113" s="156"/>
      <c r="KUR113" s="156"/>
      <c r="KUS113" s="156"/>
      <c r="KUT113" s="156"/>
      <c r="KUU113" s="156"/>
      <c r="KUV113" s="156"/>
      <c r="KUW113" s="156"/>
      <c r="KUX113" s="156"/>
      <c r="KUY113" s="156"/>
      <c r="KUZ113" s="156"/>
      <c r="KVA113" s="156"/>
      <c r="KVB113" s="156"/>
      <c r="KVC113" s="156"/>
      <c r="KVD113" s="156"/>
      <c r="KVE113" s="156"/>
      <c r="KVF113" s="156"/>
      <c r="KVG113" s="156"/>
      <c r="KVH113" s="156"/>
      <c r="KVI113" s="156"/>
      <c r="KVJ113" s="156"/>
      <c r="KVK113" s="156"/>
      <c r="KVL113" s="156"/>
      <c r="KVM113" s="156"/>
      <c r="KVN113" s="156"/>
      <c r="KVO113" s="156"/>
      <c r="KVP113" s="156"/>
      <c r="KVQ113" s="156"/>
      <c r="KVR113" s="156"/>
      <c r="KVS113" s="156"/>
      <c r="KVT113" s="156"/>
      <c r="KVU113" s="156"/>
      <c r="KVV113" s="156"/>
      <c r="KVW113" s="156"/>
      <c r="KVX113" s="156"/>
      <c r="KVY113" s="156"/>
      <c r="KVZ113" s="156"/>
      <c r="KWA113" s="156"/>
      <c r="KWB113" s="156"/>
      <c r="KWC113" s="156"/>
      <c r="KWD113" s="156"/>
      <c r="KWE113" s="156"/>
      <c r="KWF113" s="156"/>
      <c r="KWG113" s="156"/>
      <c r="KWH113" s="156"/>
      <c r="KWI113" s="156"/>
      <c r="KWJ113" s="156"/>
      <c r="KWK113" s="156"/>
      <c r="KWL113" s="156"/>
      <c r="KWM113" s="156"/>
      <c r="KWN113" s="156"/>
      <c r="KWO113" s="156"/>
      <c r="KWP113" s="156"/>
      <c r="KWQ113" s="156"/>
      <c r="KWR113" s="156"/>
      <c r="KWS113" s="156"/>
      <c r="KWT113" s="156"/>
      <c r="KWU113" s="156"/>
      <c r="KWV113" s="156"/>
      <c r="KWW113" s="156"/>
      <c r="KWX113" s="156"/>
      <c r="KWY113" s="156"/>
      <c r="KWZ113" s="156"/>
      <c r="KXA113" s="156"/>
      <c r="KXB113" s="156"/>
      <c r="KXC113" s="156"/>
      <c r="KXD113" s="156"/>
      <c r="KXE113" s="156"/>
      <c r="KXF113" s="156"/>
      <c r="KXG113" s="156"/>
      <c r="KXH113" s="156"/>
      <c r="KXI113" s="156"/>
      <c r="KXJ113" s="156"/>
      <c r="KXK113" s="156"/>
      <c r="KXL113" s="156"/>
      <c r="KXM113" s="156"/>
      <c r="KXN113" s="156"/>
      <c r="KXO113" s="156"/>
      <c r="KXP113" s="156"/>
      <c r="KXQ113" s="156"/>
      <c r="KXR113" s="156"/>
      <c r="KXS113" s="156"/>
      <c r="KXT113" s="156"/>
      <c r="KXU113" s="156"/>
      <c r="KXV113" s="156"/>
      <c r="KXW113" s="156"/>
      <c r="KXX113" s="156"/>
      <c r="KXY113" s="156"/>
      <c r="KXZ113" s="156"/>
      <c r="KYA113" s="156"/>
      <c r="KYB113" s="156"/>
      <c r="KYC113" s="156"/>
      <c r="KYD113" s="156"/>
      <c r="KYE113" s="156"/>
      <c r="KYF113" s="156"/>
      <c r="KYG113" s="156"/>
      <c r="KYH113" s="156"/>
      <c r="KYI113" s="156"/>
      <c r="KYJ113" s="156"/>
      <c r="KYK113" s="156"/>
      <c r="KYL113" s="156"/>
      <c r="KYM113" s="156"/>
      <c r="KYN113" s="156"/>
      <c r="KYO113" s="156"/>
      <c r="KYP113" s="156"/>
      <c r="KYQ113" s="156"/>
      <c r="KYR113" s="156"/>
      <c r="KYS113" s="156"/>
      <c r="KYT113" s="156"/>
      <c r="KYU113" s="156"/>
      <c r="KYV113" s="156"/>
      <c r="KYW113" s="156"/>
      <c r="KYX113" s="156"/>
      <c r="KYY113" s="156"/>
      <c r="KYZ113" s="156"/>
      <c r="KZA113" s="156"/>
      <c r="KZB113" s="156"/>
      <c r="KZC113" s="156"/>
      <c r="KZD113" s="156"/>
      <c r="KZE113" s="156"/>
      <c r="KZF113" s="156"/>
      <c r="KZG113" s="156"/>
      <c r="KZH113" s="156"/>
      <c r="KZI113" s="156"/>
      <c r="KZJ113" s="156"/>
      <c r="KZK113" s="156"/>
      <c r="KZL113" s="156"/>
      <c r="KZM113" s="156"/>
      <c r="KZN113" s="156"/>
      <c r="KZO113" s="156"/>
      <c r="KZP113" s="156"/>
      <c r="KZQ113" s="156"/>
      <c r="KZR113" s="156"/>
      <c r="KZS113" s="156"/>
      <c r="KZT113" s="156"/>
      <c r="KZU113" s="156"/>
      <c r="KZV113" s="156"/>
      <c r="KZW113" s="156"/>
      <c r="KZX113" s="156"/>
      <c r="KZY113" s="156"/>
      <c r="KZZ113" s="156"/>
      <c r="LAA113" s="156"/>
      <c r="LAB113" s="156"/>
      <c r="LAC113" s="156"/>
      <c r="LAD113" s="156"/>
      <c r="LAE113" s="156"/>
      <c r="LAF113" s="156"/>
      <c r="LAG113" s="156"/>
      <c r="LAH113" s="156"/>
      <c r="LAI113" s="156"/>
      <c r="LAJ113" s="156"/>
      <c r="LAK113" s="156"/>
      <c r="LAL113" s="156"/>
      <c r="LAM113" s="156"/>
      <c r="LAN113" s="156"/>
      <c r="LAO113" s="156"/>
      <c r="LAP113" s="156"/>
      <c r="LAQ113" s="156"/>
      <c r="LAR113" s="156"/>
      <c r="LAS113" s="156"/>
      <c r="LAT113" s="156"/>
      <c r="LAU113" s="156"/>
      <c r="LAV113" s="156"/>
      <c r="LAW113" s="156"/>
      <c r="LAX113" s="156"/>
      <c r="LAY113" s="156"/>
      <c r="LAZ113" s="156"/>
      <c r="LBA113" s="156"/>
      <c r="LBB113" s="156"/>
      <c r="LBC113" s="156"/>
      <c r="LBD113" s="156"/>
      <c r="LBE113" s="156"/>
      <c r="LBF113" s="156"/>
      <c r="LBG113" s="156"/>
      <c r="LBH113" s="156"/>
      <c r="LBI113" s="156"/>
      <c r="LBJ113" s="156"/>
      <c r="LBK113" s="156"/>
      <c r="LBL113" s="156"/>
      <c r="LBM113" s="156"/>
      <c r="LBN113" s="156"/>
      <c r="LBO113" s="156"/>
      <c r="LBP113" s="156"/>
      <c r="LBQ113" s="156"/>
      <c r="LBR113" s="156"/>
      <c r="LBS113" s="156"/>
      <c r="LBT113" s="156"/>
      <c r="LBU113" s="156"/>
      <c r="LBV113" s="156"/>
      <c r="LBW113" s="156"/>
      <c r="LBX113" s="156"/>
      <c r="LBY113" s="156"/>
      <c r="LBZ113" s="156"/>
      <c r="LCA113" s="156"/>
      <c r="LCB113" s="156"/>
      <c r="LCC113" s="156"/>
      <c r="LCD113" s="156"/>
      <c r="LCE113" s="156"/>
      <c r="LCF113" s="156"/>
      <c r="LCG113" s="156"/>
      <c r="LCH113" s="156"/>
      <c r="LCI113" s="156"/>
      <c r="LCJ113" s="156"/>
      <c r="LCK113" s="156"/>
      <c r="LCL113" s="156"/>
      <c r="LCM113" s="156"/>
      <c r="LCN113" s="156"/>
      <c r="LCO113" s="156"/>
      <c r="LCP113" s="156"/>
      <c r="LCQ113" s="156"/>
      <c r="LCR113" s="156"/>
      <c r="LCS113" s="156"/>
      <c r="LCT113" s="156"/>
      <c r="LCU113" s="156"/>
      <c r="LCV113" s="156"/>
      <c r="LCW113" s="156"/>
      <c r="LCX113" s="156"/>
      <c r="LCY113" s="156"/>
      <c r="LCZ113" s="156"/>
      <c r="LDA113" s="156"/>
      <c r="LDB113" s="156"/>
      <c r="LDC113" s="156"/>
      <c r="LDD113" s="156"/>
      <c r="LDE113" s="156"/>
      <c r="LDF113" s="156"/>
      <c r="LDG113" s="156"/>
      <c r="LDH113" s="156"/>
      <c r="LDI113" s="156"/>
      <c r="LDJ113" s="156"/>
      <c r="LDK113" s="156"/>
      <c r="LDL113" s="156"/>
      <c r="LDM113" s="156"/>
      <c r="LDN113" s="156"/>
      <c r="LDO113" s="156"/>
      <c r="LDP113" s="156"/>
      <c r="LDQ113" s="156"/>
      <c r="LDR113" s="156"/>
      <c r="LDS113" s="156"/>
      <c r="LDT113" s="156"/>
      <c r="LDU113" s="156"/>
      <c r="LDV113" s="156"/>
      <c r="LDW113" s="156"/>
      <c r="LDX113" s="156"/>
      <c r="LDY113" s="156"/>
      <c r="LDZ113" s="156"/>
      <c r="LEA113" s="156"/>
      <c r="LEB113" s="156"/>
      <c r="LEC113" s="156"/>
      <c r="LED113" s="156"/>
      <c r="LEE113" s="156"/>
      <c r="LEF113" s="156"/>
      <c r="LEG113" s="156"/>
      <c r="LEH113" s="156"/>
      <c r="LEI113" s="156"/>
      <c r="LEJ113" s="156"/>
      <c r="LEK113" s="156"/>
      <c r="LEL113" s="156"/>
      <c r="LEM113" s="156"/>
      <c r="LEN113" s="156"/>
      <c r="LEO113" s="156"/>
      <c r="LEP113" s="156"/>
      <c r="LEQ113" s="156"/>
      <c r="LER113" s="156"/>
      <c r="LES113" s="156"/>
      <c r="LET113" s="156"/>
      <c r="LEU113" s="156"/>
      <c r="LEV113" s="156"/>
      <c r="LEW113" s="156"/>
      <c r="LEX113" s="156"/>
      <c r="LEY113" s="156"/>
      <c r="LEZ113" s="156"/>
      <c r="LFA113" s="156"/>
      <c r="LFB113" s="156"/>
      <c r="LFC113" s="156"/>
      <c r="LFD113" s="156"/>
      <c r="LFE113" s="156"/>
      <c r="LFF113" s="156"/>
      <c r="LFG113" s="156"/>
      <c r="LFH113" s="156"/>
      <c r="LFI113" s="156"/>
      <c r="LFJ113" s="156"/>
      <c r="LFK113" s="156"/>
      <c r="LFL113" s="156"/>
      <c r="LFM113" s="156"/>
      <c r="LFN113" s="156"/>
      <c r="LFO113" s="156"/>
      <c r="LFP113" s="156"/>
      <c r="LFQ113" s="156"/>
      <c r="LFR113" s="156"/>
      <c r="LFS113" s="156"/>
      <c r="LFT113" s="156"/>
      <c r="LFU113" s="156"/>
      <c r="LFV113" s="156"/>
      <c r="LFW113" s="156"/>
      <c r="LFX113" s="156"/>
      <c r="LFY113" s="156"/>
      <c r="LFZ113" s="156"/>
      <c r="LGA113" s="156"/>
      <c r="LGB113" s="156"/>
      <c r="LGC113" s="156"/>
      <c r="LGD113" s="156"/>
      <c r="LGE113" s="156"/>
      <c r="LGF113" s="156"/>
      <c r="LGG113" s="156"/>
      <c r="LGH113" s="156"/>
      <c r="LGI113" s="156"/>
      <c r="LGJ113" s="156"/>
      <c r="LGK113" s="156"/>
      <c r="LGL113" s="156"/>
      <c r="LGM113" s="156"/>
      <c r="LGN113" s="156"/>
      <c r="LGO113" s="156"/>
      <c r="LGP113" s="156"/>
      <c r="LGQ113" s="156"/>
      <c r="LGR113" s="156"/>
      <c r="LGS113" s="156"/>
      <c r="LGT113" s="156"/>
      <c r="LGU113" s="156"/>
      <c r="LGV113" s="156"/>
      <c r="LGW113" s="156"/>
      <c r="LGX113" s="156"/>
      <c r="LGY113" s="156"/>
      <c r="LGZ113" s="156"/>
      <c r="LHA113" s="156"/>
      <c r="LHB113" s="156"/>
      <c r="LHC113" s="156"/>
      <c r="LHD113" s="156"/>
      <c r="LHE113" s="156"/>
      <c r="LHF113" s="156"/>
      <c r="LHG113" s="156"/>
      <c r="LHH113" s="156"/>
      <c r="LHI113" s="156"/>
      <c r="LHJ113" s="156"/>
      <c r="LHK113" s="156"/>
      <c r="LHL113" s="156"/>
      <c r="LHM113" s="156"/>
      <c r="LHN113" s="156"/>
      <c r="LHO113" s="156"/>
      <c r="LHP113" s="156"/>
      <c r="LHQ113" s="156"/>
      <c r="LHR113" s="156"/>
      <c r="LHS113" s="156"/>
      <c r="LHT113" s="156"/>
      <c r="LHU113" s="156"/>
      <c r="LHV113" s="156"/>
      <c r="LHW113" s="156"/>
      <c r="LHX113" s="156"/>
      <c r="LHY113" s="156"/>
      <c r="LHZ113" s="156"/>
      <c r="LIA113" s="156"/>
      <c r="LIB113" s="156"/>
      <c r="LIC113" s="156"/>
      <c r="LID113" s="156"/>
      <c r="LIE113" s="156"/>
      <c r="LIF113" s="156"/>
      <c r="LIG113" s="156"/>
      <c r="LIH113" s="156"/>
      <c r="LII113" s="156"/>
      <c r="LIJ113" s="156"/>
      <c r="LIK113" s="156"/>
      <c r="LIL113" s="156"/>
      <c r="LIM113" s="156"/>
      <c r="LIN113" s="156"/>
      <c r="LIO113" s="156"/>
      <c r="LIP113" s="156"/>
      <c r="LIQ113" s="156"/>
      <c r="LIR113" s="156"/>
      <c r="LIS113" s="156"/>
      <c r="LIT113" s="156"/>
      <c r="LIU113" s="156"/>
      <c r="LIV113" s="156"/>
      <c r="LIW113" s="156"/>
      <c r="LIX113" s="156"/>
      <c r="LIY113" s="156"/>
      <c r="LIZ113" s="156"/>
      <c r="LJA113" s="156"/>
      <c r="LJB113" s="156"/>
      <c r="LJC113" s="156"/>
      <c r="LJD113" s="156"/>
      <c r="LJE113" s="156"/>
      <c r="LJF113" s="156"/>
      <c r="LJG113" s="156"/>
      <c r="LJH113" s="156"/>
      <c r="LJI113" s="156"/>
      <c r="LJJ113" s="156"/>
      <c r="LJK113" s="156"/>
      <c r="LJL113" s="156"/>
      <c r="LJM113" s="156"/>
      <c r="LJN113" s="156"/>
      <c r="LJO113" s="156"/>
      <c r="LJP113" s="156"/>
      <c r="LJQ113" s="156"/>
      <c r="LJR113" s="156"/>
      <c r="LJS113" s="156"/>
      <c r="LJT113" s="156"/>
      <c r="LJU113" s="156"/>
      <c r="LJV113" s="156"/>
      <c r="LJW113" s="156"/>
      <c r="LJX113" s="156"/>
      <c r="LJY113" s="156"/>
      <c r="LJZ113" s="156"/>
      <c r="LKA113" s="156"/>
      <c r="LKB113" s="156"/>
      <c r="LKC113" s="156"/>
      <c r="LKD113" s="156"/>
      <c r="LKE113" s="156"/>
      <c r="LKF113" s="156"/>
      <c r="LKG113" s="156"/>
      <c r="LKH113" s="156"/>
      <c r="LKI113" s="156"/>
      <c r="LKJ113" s="156"/>
      <c r="LKK113" s="156"/>
      <c r="LKL113" s="156"/>
      <c r="LKM113" s="156"/>
      <c r="LKN113" s="156"/>
      <c r="LKO113" s="156"/>
      <c r="LKP113" s="156"/>
      <c r="LKQ113" s="156"/>
      <c r="LKR113" s="156"/>
      <c r="LKS113" s="156"/>
      <c r="LKT113" s="156"/>
      <c r="LKU113" s="156"/>
      <c r="LKV113" s="156"/>
      <c r="LKW113" s="156"/>
      <c r="LKX113" s="156"/>
      <c r="LKY113" s="156"/>
      <c r="LKZ113" s="156"/>
      <c r="LLA113" s="156"/>
      <c r="LLB113" s="156"/>
      <c r="LLC113" s="156"/>
      <c r="LLD113" s="156"/>
      <c r="LLE113" s="156"/>
      <c r="LLF113" s="156"/>
      <c r="LLG113" s="156"/>
      <c r="LLH113" s="156"/>
      <c r="LLI113" s="156"/>
      <c r="LLJ113" s="156"/>
      <c r="LLK113" s="156"/>
      <c r="LLL113" s="156"/>
      <c r="LLM113" s="156"/>
      <c r="LLN113" s="156"/>
      <c r="LLO113" s="156"/>
      <c r="LLP113" s="156"/>
      <c r="LLQ113" s="156"/>
      <c r="LLR113" s="156"/>
      <c r="LLS113" s="156"/>
      <c r="LLT113" s="156"/>
      <c r="LLU113" s="156"/>
      <c r="LLV113" s="156"/>
      <c r="LLW113" s="156"/>
      <c r="LLX113" s="156"/>
      <c r="LLY113" s="156"/>
      <c r="LLZ113" s="156"/>
      <c r="LMA113" s="156"/>
      <c r="LMB113" s="156"/>
      <c r="LMC113" s="156"/>
      <c r="LMD113" s="156"/>
      <c r="LME113" s="156"/>
      <c r="LMF113" s="156"/>
      <c r="LMG113" s="156"/>
      <c r="LMH113" s="156"/>
      <c r="LMI113" s="156"/>
      <c r="LMJ113" s="156"/>
      <c r="LMK113" s="156"/>
      <c r="LML113" s="156"/>
      <c r="LMM113" s="156"/>
      <c r="LMN113" s="156"/>
      <c r="LMO113" s="156"/>
      <c r="LMP113" s="156"/>
      <c r="LMQ113" s="156"/>
      <c r="LMR113" s="156"/>
      <c r="LMS113" s="156"/>
      <c r="LMT113" s="156"/>
      <c r="LMU113" s="156"/>
      <c r="LMV113" s="156"/>
      <c r="LMW113" s="156"/>
      <c r="LMX113" s="156"/>
      <c r="LMY113" s="156"/>
      <c r="LMZ113" s="156"/>
      <c r="LNA113" s="156"/>
      <c r="LNB113" s="156"/>
      <c r="LNC113" s="156"/>
      <c r="LND113" s="156"/>
      <c r="LNE113" s="156"/>
      <c r="LNF113" s="156"/>
      <c r="LNG113" s="156"/>
      <c r="LNH113" s="156"/>
      <c r="LNI113" s="156"/>
      <c r="LNJ113" s="156"/>
      <c r="LNK113" s="156"/>
      <c r="LNL113" s="156"/>
      <c r="LNM113" s="156"/>
      <c r="LNN113" s="156"/>
      <c r="LNO113" s="156"/>
      <c r="LNP113" s="156"/>
      <c r="LNQ113" s="156"/>
      <c r="LNR113" s="156"/>
      <c r="LNS113" s="156"/>
      <c r="LNT113" s="156"/>
      <c r="LNU113" s="156"/>
      <c r="LNV113" s="156"/>
      <c r="LNW113" s="156"/>
      <c r="LNX113" s="156"/>
      <c r="LNY113" s="156"/>
      <c r="LNZ113" s="156"/>
      <c r="LOA113" s="156"/>
      <c r="LOB113" s="156"/>
      <c r="LOC113" s="156"/>
      <c r="LOD113" s="156"/>
      <c r="LOE113" s="156"/>
      <c r="LOF113" s="156"/>
      <c r="LOG113" s="156"/>
      <c r="LOH113" s="156"/>
      <c r="LOI113" s="156"/>
      <c r="LOJ113" s="156"/>
      <c r="LOK113" s="156"/>
      <c r="LOL113" s="156"/>
      <c r="LOM113" s="156"/>
      <c r="LON113" s="156"/>
      <c r="LOO113" s="156"/>
      <c r="LOP113" s="156"/>
      <c r="LOQ113" s="156"/>
      <c r="LOR113" s="156"/>
      <c r="LOS113" s="156"/>
      <c r="LOT113" s="156"/>
      <c r="LOU113" s="156"/>
      <c r="LOV113" s="156"/>
      <c r="LOW113" s="156"/>
      <c r="LOX113" s="156"/>
      <c r="LOY113" s="156"/>
      <c r="LOZ113" s="156"/>
      <c r="LPA113" s="156"/>
      <c r="LPB113" s="156"/>
      <c r="LPC113" s="156"/>
      <c r="LPD113" s="156"/>
      <c r="LPE113" s="156"/>
      <c r="LPF113" s="156"/>
      <c r="LPG113" s="156"/>
      <c r="LPH113" s="156"/>
      <c r="LPI113" s="156"/>
      <c r="LPJ113" s="156"/>
      <c r="LPK113" s="156"/>
      <c r="LPL113" s="156"/>
      <c r="LPM113" s="156"/>
      <c r="LPN113" s="156"/>
      <c r="LPO113" s="156"/>
      <c r="LPP113" s="156"/>
      <c r="LPQ113" s="156"/>
      <c r="LPR113" s="156"/>
      <c r="LPS113" s="156"/>
      <c r="LPT113" s="156"/>
      <c r="LPU113" s="156"/>
      <c r="LPV113" s="156"/>
      <c r="LPW113" s="156"/>
      <c r="LPX113" s="156"/>
      <c r="LPY113" s="156"/>
      <c r="LPZ113" s="156"/>
      <c r="LQA113" s="156"/>
      <c r="LQB113" s="156"/>
      <c r="LQC113" s="156"/>
      <c r="LQD113" s="156"/>
      <c r="LQE113" s="156"/>
      <c r="LQF113" s="156"/>
      <c r="LQG113" s="156"/>
      <c r="LQH113" s="156"/>
      <c r="LQI113" s="156"/>
      <c r="LQJ113" s="156"/>
      <c r="LQK113" s="156"/>
      <c r="LQL113" s="156"/>
      <c r="LQM113" s="156"/>
      <c r="LQN113" s="156"/>
      <c r="LQO113" s="156"/>
      <c r="LQP113" s="156"/>
      <c r="LQQ113" s="156"/>
      <c r="LQR113" s="156"/>
      <c r="LQS113" s="156"/>
      <c r="LQT113" s="156"/>
      <c r="LQU113" s="156"/>
      <c r="LQV113" s="156"/>
      <c r="LQW113" s="156"/>
      <c r="LQX113" s="156"/>
      <c r="LQY113" s="156"/>
      <c r="LQZ113" s="156"/>
      <c r="LRA113" s="156"/>
      <c r="LRB113" s="156"/>
      <c r="LRC113" s="156"/>
      <c r="LRD113" s="156"/>
      <c r="LRE113" s="156"/>
      <c r="LRF113" s="156"/>
      <c r="LRG113" s="156"/>
      <c r="LRH113" s="156"/>
      <c r="LRI113" s="156"/>
      <c r="LRJ113" s="156"/>
      <c r="LRK113" s="156"/>
      <c r="LRL113" s="156"/>
      <c r="LRM113" s="156"/>
      <c r="LRN113" s="156"/>
      <c r="LRO113" s="156"/>
      <c r="LRP113" s="156"/>
      <c r="LRQ113" s="156"/>
      <c r="LRR113" s="156"/>
      <c r="LRS113" s="156"/>
      <c r="LRT113" s="156"/>
      <c r="LRU113" s="156"/>
      <c r="LRV113" s="156"/>
      <c r="LRW113" s="156"/>
      <c r="LRX113" s="156"/>
      <c r="LRY113" s="156"/>
      <c r="LRZ113" s="156"/>
      <c r="LSA113" s="156"/>
      <c r="LSB113" s="156"/>
      <c r="LSC113" s="156"/>
      <c r="LSD113" s="156"/>
      <c r="LSE113" s="156"/>
      <c r="LSF113" s="156"/>
      <c r="LSG113" s="156"/>
      <c r="LSH113" s="156"/>
      <c r="LSI113" s="156"/>
      <c r="LSJ113" s="156"/>
      <c r="LSK113" s="156"/>
      <c r="LSL113" s="156"/>
      <c r="LSM113" s="156"/>
      <c r="LSN113" s="156"/>
      <c r="LSO113" s="156"/>
      <c r="LSP113" s="156"/>
      <c r="LSQ113" s="156"/>
      <c r="LSR113" s="156"/>
      <c r="LSS113" s="156"/>
      <c r="LST113" s="156"/>
      <c r="LSU113" s="156"/>
      <c r="LSV113" s="156"/>
      <c r="LSW113" s="156"/>
      <c r="LSX113" s="156"/>
      <c r="LSY113" s="156"/>
      <c r="LSZ113" s="156"/>
      <c r="LTA113" s="156"/>
      <c r="LTB113" s="156"/>
      <c r="LTC113" s="156"/>
      <c r="LTD113" s="156"/>
      <c r="LTE113" s="156"/>
      <c r="LTF113" s="156"/>
      <c r="LTG113" s="156"/>
      <c r="LTH113" s="156"/>
      <c r="LTI113" s="156"/>
      <c r="LTJ113" s="156"/>
      <c r="LTK113" s="156"/>
      <c r="LTL113" s="156"/>
      <c r="LTM113" s="156"/>
      <c r="LTN113" s="156"/>
      <c r="LTO113" s="156"/>
      <c r="LTP113" s="156"/>
      <c r="LTQ113" s="156"/>
      <c r="LTR113" s="156"/>
      <c r="LTS113" s="156"/>
      <c r="LTT113" s="156"/>
      <c r="LTU113" s="156"/>
      <c r="LTV113" s="156"/>
      <c r="LTW113" s="156"/>
      <c r="LTX113" s="156"/>
      <c r="LTY113" s="156"/>
      <c r="LTZ113" s="156"/>
      <c r="LUA113" s="156"/>
      <c r="LUB113" s="156"/>
      <c r="LUC113" s="156"/>
      <c r="LUD113" s="156"/>
      <c r="LUE113" s="156"/>
      <c r="LUF113" s="156"/>
      <c r="LUG113" s="156"/>
      <c r="LUH113" s="156"/>
      <c r="LUI113" s="156"/>
      <c r="LUJ113" s="156"/>
      <c r="LUK113" s="156"/>
      <c r="LUL113" s="156"/>
      <c r="LUM113" s="156"/>
      <c r="LUN113" s="156"/>
      <c r="LUO113" s="156"/>
      <c r="LUP113" s="156"/>
      <c r="LUQ113" s="156"/>
      <c r="LUR113" s="156"/>
      <c r="LUS113" s="156"/>
      <c r="LUT113" s="156"/>
      <c r="LUU113" s="156"/>
      <c r="LUV113" s="156"/>
      <c r="LUW113" s="156"/>
      <c r="LUX113" s="156"/>
      <c r="LUY113" s="156"/>
      <c r="LUZ113" s="156"/>
      <c r="LVA113" s="156"/>
      <c r="LVB113" s="156"/>
      <c r="LVC113" s="156"/>
      <c r="LVD113" s="156"/>
      <c r="LVE113" s="156"/>
      <c r="LVF113" s="156"/>
      <c r="LVG113" s="156"/>
      <c r="LVH113" s="156"/>
      <c r="LVI113" s="156"/>
      <c r="LVJ113" s="156"/>
      <c r="LVK113" s="156"/>
      <c r="LVL113" s="156"/>
      <c r="LVM113" s="156"/>
      <c r="LVN113" s="156"/>
      <c r="LVO113" s="156"/>
      <c r="LVP113" s="156"/>
      <c r="LVQ113" s="156"/>
      <c r="LVR113" s="156"/>
      <c r="LVS113" s="156"/>
      <c r="LVT113" s="156"/>
      <c r="LVU113" s="156"/>
      <c r="LVV113" s="156"/>
      <c r="LVW113" s="156"/>
      <c r="LVX113" s="156"/>
      <c r="LVY113" s="156"/>
      <c r="LVZ113" s="156"/>
      <c r="LWA113" s="156"/>
      <c r="LWB113" s="156"/>
      <c r="LWC113" s="156"/>
      <c r="LWD113" s="156"/>
      <c r="LWE113" s="156"/>
      <c r="LWF113" s="156"/>
      <c r="LWG113" s="156"/>
      <c r="LWH113" s="156"/>
      <c r="LWI113" s="156"/>
      <c r="LWJ113" s="156"/>
      <c r="LWK113" s="156"/>
      <c r="LWL113" s="156"/>
      <c r="LWM113" s="156"/>
      <c r="LWN113" s="156"/>
      <c r="LWO113" s="156"/>
      <c r="LWP113" s="156"/>
      <c r="LWQ113" s="156"/>
      <c r="LWR113" s="156"/>
      <c r="LWS113" s="156"/>
      <c r="LWT113" s="156"/>
      <c r="LWU113" s="156"/>
      <c r="LWV113" s="156"/>
      <c r="LWW113" s="156"/>
      <c r="LWX113" s="156"/>
      <c r="LWY113" s="156"/>
      <c r="LWZ113" s="156"/>
      <c r="LXA113" s="156"/>
      <c r="LXB113" s="156"/>
      <c r="LXC113" s="156"/>
      <c r="LXD113" s="156"/>
      <c r="LXE113" s="156"/>
      <c r="LXF113" s="156"/>
      <c r="LXG113" s="156"/>
      <c r="LXH113" s="156"/>
      <c r="LXI113" s="156"/>
      <c r="LXJ113" s="156"/>
      <c r="LXK113" s="156"/>
      <c r="LXL113" s="156"/>
      <c r="LXM113" s="156"/>
      <c r="LXN113" s="156"/>
      <c r="LXO113" s="156"/>
      <c r="LXP113" s="156"/>
      <c r="LXQ113" s="156"/>
      <c r="LXR113" s="156"/>
      <c r="LXS113" s="156"/>
      <c r="LXT113" s="156"/>
      <c r="LXU113" s="156"/>
      <c r="LXV113" s="156"/>
      <c r="LXW113" s="156"/>
      <c r="LXX113" s="156"/>
      <c r="LXY113" s="156"/>
      <c r="LXZ113" s="156"/>
      <c r="LYA113" s="156"/>
      <c r="LYB113" s="156"/>
      <c r="LYC113" s="156"/>
      <c r="LYD113" s="156"/>
      <c r="LYE113" s="156"/>
      <c r="LYF113" s="156"/>
      <c r="LYG113" s="156"/>
      <c r="LYH113" s="156"/>
      <c r="LYI113" s="156"/>
      <c r="LYJ113" s="156"/>
      <c r="LYK113" s="156"/>
      <c r="LYL113" s="156"/>
      <c r="LYM113" s="156"/>
      <c r="LYN113" s="156"/>
      <c r="LYO113" s="156"/>
      <c r="LYP113" s="156"/>
      <c r="LYQ113" s="156"/>
      <c r="LYR113" s="156"/>
      <c r="LYS113" s="156"/>
      <c r="LYT113" s="156"/>
      <c r="LYU113" s="156"/>
      <c r="LYV113" s="156"/>
      <c r="LYW113" s="156"/>
      <c r="LYX113" s="156"/>
      <c r="LYY113" s="156"/>
      <c r="LYZ113" s="156"/>
      <c r="LZA113" s="156"/>
      <c r="LZB113" s="156"/>
      <c r="LZC113" s="156"/>
      <c r="LZD113" s="156"/>
      <c r="LZE113" s="156"/>
      <c r="LZF113" s="156"/>
      <c r="LZG113" s="156"/>
      <c r="LZH113" s="156"/>
      <c r="LZI113" s="156"/>
      <c r="LZJ113" s="156"/>
      <c r="LZK113" s="156"/>
      <c r="LZL113" s="156"/>
      <c r="LZM113" s="156"/>
      <c r="LZN113" s="156"/>
      <c r="LZO113" s="156"/>
      <c r="LZP113" s="156"/>
      <c r="LZQ113" s="156"/>
      <c r="LZR113" s="156"/>
      <c r="LZS113" s="156"/>
      <c r="LZT113" s="156"/>
      <c r="LZU113" s="156"/>
      <c r="LZV113" s="156"/>
      <c r="LZW113" s="156"/>
      <c r="LZX113" s="156"/>
      <c r="LZY113" s="156"/>
      <c r="LZZ113" s="156"/>
      <c r="MAA113" s="156"/>
      <c r="MAB113" s="156"/>
      <c r="MAC113" s="156"/>
      <c r="MAD113" s="156"/>
      <c r="MAE113" s="156"/>
      <c r="MAF113" s="156"/>
      <c r="MAG113" s="156"/>
      <c r="MAH113" s="156"/>
      <c r="MAI113" s="156"/>
      <c r="MAJ113" s="156"/>
      <c r="MAK113" s="156"/>
      <c r="MAL113" s="156"/>
      <c r="MAM113" s="156"/>
      <c r="MAN113" s="156"/>
      <c r="MAO113" s="156"/>
      <c r="MAP113" s="156"/>
      <c r="MAQ113" s="156"/>
      <c r="MAR113" s="156"/>
      <c r="MAS113" s="156"/>
      <c r="MAT113" s="156"/>
      <c r="MAU113" s="156"/>
      <c r="MAV113" s="156"/>
      <c r="MAW113" s="156"/>
      <c r="MAX113" s="156"/>
      <c r="MAY113" s="156"/>
      <c r="MAZ113" s="156"/>
      <c r="MBA113" s="156"/>
      <c r="MBB113" s="156"/>
      <c r="MBC113" s="156"/>
      <c r="MBD113" s="156"/>
      <c r="MBE113" s="156"/>
      <c r="MBF113" s="156"/>
      <c r="MBG113" s="156"/>
      <c r="MBH113" s="156"/>
      <c r="MBI113" s="156"/>
      <c r="MBJ113" s="156"/>
      <c r="MBK113" s="156"/>
      <c r="MBL113" s="156"/>
      <c r="MBM113" s="156"/>
      <c r="MBN113" s="156"/>
      <c r="MBO113" s="156"/>
      <c r="MBP113" s="156"/>
      <c r="MBQ113" s="156"/>
      <c r="MBR113" s="156"/>
      <c r="MBS113" s="156"/>
      <c r="MBT113" s="156"/>
      <c r="MBU113" s="156"/>
      <c r="MBV113" s="156"/>
      <c r="MBW113" s="156"/>
      <c r="MBX113" s="156"/>
      <c r="MBY113" s="156"/>
      <c r="MBZ113" s="156"/>
      <c r="MCA113" s="156"/>
      <c r="MCB113" s="156"/>
      <c r="MCC113" s="156"/>
      <c r="MCD113" s="156"/>
      <c r="MCE113" s="156"/>
      <c r="MCF113" s="156"/>
      <c r="MCG113" s="156"/>
      <c r="MCH113" s="156"/>
      <c r="MCI113" s="156"/>
      <c r="MCJ113" s="156"/>
      <c r="MCK113" s="156"/>
      <c r="MCL113" s="156"/>
      <c r="MCM113" s="156"/>
      <c r="MCN113" s="156"/>
      <c r="MCO113" s="156"/>
      <c r="MCP113" s="156"/>
      <c r="MCQ113" s="156"/>
      <c r="MCR113" s="156"/>
      <c r="MCS113" s="156"/>
      <c r="MCT113" s="156"/>
      <c r="MCU113" s="156"/>
      <c r="MCV113" s="156"/>
      <c r="MCW113" s="156"/>
      <c r="MCX113" s="156"/>
      <c r="MCY113" s="156"/>
      <c r="MCZ113" s="156"/>
      <c r="MDA113" s="156"/>
      <c r="MDB113" s="156"/>
      <c r="MDC113" s="156"/>
      <c r="MDD113" s="156"/>
      <c r="MDE113" s="156"/>
      <c r="MDF113" s="156"/>
      <c r="MDG113" s="156"/>
      <c r="MDH113" s="156"/>
      <c r="MDI113" s="156"/>
      <c r="MDJ113" s="156"/>
      <c r="MDK113" s="156"/>
      <c r="MDL113" s="156"/>
      <c r="MDM113" s="156"/>
      <c r="MDN113" s="156"/>
      <c r="MDO113" s="156"/>
      <c r="MDP113" s="156"/>
      <c r="MDQ113" s="156"/>
      <c r="MDR113" s="156"/>
      <c r="MDS113" s="156"/>
      <c r="MDT113" s="156"/>
      <c r="MDU113" s="156"/>
      <c r="MDV113" s="156"/>
      <c r="MDW113" s="156"/>
      <c r="MDX113" s="156"/>
      <c r="MDY113" s="156"/>
      <c r="MDZ113" s="156"/>
      <c r="MEA113" s="156"/>
      <c r="MEB113" s="156"/>
      <c r="MEC113" s="156"/>
      <c r="MED113" s="156"/>
      <c r="MEE113" s="156"/>
      <c r="MEF113" s="156"/>
      <c r="MEG113" s="156"/>
      <c r="MEH113" s="156"/>
      <c r="MEI113" s="156"/>
      <c r="MEJ113" s="156"/>
      <c r="MEK113" s="156"/>
      <c r="MEL113" s="156"/>
      <c r="MEM113" s="156"/>
      <c r="MEN113" s="156"/>
      <c r="MEO113" s="156"/>
      <c r="MEP113" s="156"/>
      <c r="MEQ113" s="156"/>
      <c r="MER113" s="156"/>
      <c r="MES113" s="156"/>
      <c r="MET113" s="156"/>
      <c r="MEU113" s="156"/>
      <c r="MEV113" s="156"/>
      <c r="MEW113" s="156"/>
      <c r="MEX113" s="156"/>
      <c r="MEY113" s="156"/>
      <c r="MEZ113" s="156"/>
      <c r="MFA113" s="156"/>
      <c r="MFB113" s="156"/>
      <c r="MFC113" s="156"/>
      <c r="MFD113" s="156"/>
      <c r="MFE113" s="156"/>
      <c r="MFF113" s="156"/>
      <c r="MFG113" s="156"/>
      <c r="MFH113" s="156"/>
      <c r="MFI113" s="156"/>
      <c r="MFJ113" s="156"/>
      <c r="MFK113" s="156"/>
      <c r="MFL113" s="156"/>
      <c r="MFM113" s="156"/>
      <c r="MFN113" s="156"/>
      <c r="MFO113" s="156"/>
      <c r="MFP113" s="156"/>
      <c r="MFQ113" s="156"/>
      <c r="MFR113" s="156"/>
      <c r="MFS113" s="156"/>
      <c r="MFT113" s="156"/>
      <c r="MFU113" s="156"/>
      <c r="MFV113" s="156"/>
      <c r="MFW113" s="156"/>
      <c r="MFX113" s="156"/>
      <c r="MFY113" s="156"/>
      <c r="MFZ113" s="156"/>
      <c r="MGA113" s="156"/>
      <c r="MGB113" s="156"/>
      <c r="MGC113" s="156"/>
      <c r="MGD113" s="156"/>
      <c r="MGE113" s="156"/>
      <c r="MGF113" s="156"/>
      <c r="MGG113" s="156"/>
      <c r="MGH113" s="156"/>
      <c r="MGI113" s="156"/>
      <c r="MGJ113" s="156"/>
      <c r="MGK113" s="156"/>
      <c r="MGL113" s="156"/>
      <c r="MGM113" s="156"/>
      <c r="MGN113" s="156"/>
      <c r="MGO113" s="156"/>
      <c r="MGP113" s="156"/>
      <c r="MGQ113" s="156"/>
      <c r="MGR113" s="156"/>
      <c r="MGS113" s="156"/>
      <c r="MGT113" s="156"/>
      <c r="MGU113" s="156"/>
      <c r="MGV113" s="156"/>
      <c r="MGW113" s="156"/>
      <c r="MGX113" s="156"/>
      <c r="MGY113" s="156"/>
      <c r="MGZ113" s="156"/>
      <c r="MHA113" s="156"/>
      <c r="MHB113" s="156"/>
      <c r="MHC113" s="156"/>
      <c r="MHD113" s="156"/>
      <c r="MHE113" s="156"/>
      <c r="MHF113" s="156"/>
      <c r="MHG113" s="156"/>
      <c r="MHH113" s="156"/>
      <c r="MHI113" s="156"/>
      <c r="MHJ113" s="156"/>
      <c r="MHK113" s="156"/>
      <c r="MHL113" s="156"/>
      <c r="MHM113" s="156"/>
      <c r="MHN113" s="156"/>
      <c r="MHO113" s="156"/>
      <c r="MHP113" s="156"/>
      <c r="MHQ113" s="156"/>
      <c r="MHR113" s="156"/>
      <c r="MHS113" s="156"/>
      <c r="MHT113" s="156"/>
      <c r="MHU113" s="156"/>
      <c r="MHV113" s="156"/>
      <c r="MHW113" s="156"/>
      <c r="MHX113" s="156"/>
      <c r="MHY113" s="156"/>
      <c r="MHZ113" s="156"/>
      <c r="MIA113" s="156"/>
      <c r="MIB113" s="156"/>
      <c r="MIC113" s="156"/>
      <c r="MID113" s="156"/>
      <c r="MIE113" s="156"/>
      <c r="MIF113" s="156"/>
      <c r="MIG113" s="156"/>
      <c r="MIH113" s="156"/>
      <c r="MII113" s="156"/>
      <c r="MIJ113" s="156"/>
      <c r="MIK113" s="156"/>
      <c r="MIL113" s="156"/>
      <c r="MIM113" s="156"/>
      <c r="MIN113" s="156"/>
      <c r="MIO113" s="156"/>
      <c r="MIP113" s="156"/>
      <c r="MIQ113" s="156"/>
      <c r="MIR113" s="156"/>
      <c r="MIS113" s="156"/>
      <c r="MIT113" s="156"/>
      <c r="MIU113" s="156"/>
      <c r="MIV113" s="156"/>
      <c r="MIW113" s="156"/>
      <c r="MIX113" s="156"/>
      <c r="MIY113" s="156"/>
      <c r="MIZ113" s="156"/>
      <c r="MJA113" s="156"/>
      <c r="MJB113" s="156"/>
      <c r="MJC113" s="156"/>
      <c r="MJD113" s="156"/>
      <c r="MJE113" s="156"/>
      <c r="MJF113" s="156"/>
      <c r="MJG113" s="156"/>
      <c r="MJH113" s="156"/>
      <c r="MJI113" s="156"/>
      <c r="MJJ113" s="156"/>
      <c r="MJK113" s="156"/>
      <c r="MJL113" s="156"/>
      <c r="MJM113" s="156"/>
      <c r="MJN113" s="156"/>
      <c r="MJO113" s="156"/>
      <c r="MJP113" s="156"/>
      <c r="MJQ113" s="156"/>
      <c r="MJR113" s="156"/>
      <c r="MJS113" s="156"/>
      <c r="MJT113" s="156"/>
      <c r="MJU113" s="156"/>
      <c r="MJV113" s="156"/>
      <c r="MJW113" s="156"/>
      <c r="MJX113" s="156"/>
      <c r="MJY113" s="156"/>
      <c r="MJZ113" s="156"/>
      <c r="MKA113" s="156"/>
      <c r="MKB113" s="156"/>
      <c r="MKC113" s="156"/>
      <c r="MKD113" s="156"/>
      <c r="MKE113" s="156"/>
      <c r="MKF113" s="156"/>
      <c r="MKG113" s="156"/>
      <c r="MKH113" s="156"/>
      <c r="MKI113" s="156"/>
      <c r="MKJ113" s="156"/>
      <c r="MKK113" s="156"/>
      <c r="MKL113" s="156"/>
      <c r="MKM113" s="156"/>
      <c r="MKN113" s="156"/>
      <c r="MKO113" s="156"/>
      <c r="MKP113" s="156"/>
      <c r="MKQ113" s="156"/>
      <c r="MKR113" s="156"/>
      <c r="MKS113" s="156"/>
      <c r="MKT113" s="156"/>
      <c r="MKU113" s="156"/>
      <c r="MKV113" s="156"/>
      <c r="MKW113" s="156"/>
      <c r="MKX113" s="156"/>
      <c r="MKY113" s="156"/>
      <c r="MKZ113" s="156"/>
      <c r="MLA113" s="156"/>
      <c r="MLB113" s="156"/>
      <c r="MLC113" s="156"/>
      <c r="MLD113" s="156"/>
      <c r="MLE113" s="156"/>
      <c r="MLF113" s="156"/>
      <c r="MLG113" s="156"/>
      <c r="MLH113" s="156"/>
      <c r="MLI113" s="156"/>
      <c r="MLJ113" s="156"/>
      <c r="MLK113" s="156"/>
      <c r="MLL113" s="156"/>
      <c r="MLM113" s="156"/>
      <c r="MLN113" s="156"/>
      <c r="MLO113" s="156"/>
      <c r="MLP113" s="156"/>
      <c r="MLQ113" s="156"/>
      <c r="MLR113" s="156"/>
      <c r="MLS113" s="156"/>
      <c r="MLT113" s="156"/>
      <c r="MLU113" s="156"/>
      <c r="MLV113" s="156"/>
      <c r="MLW113" s="156"/>
      <c r="MLX113" s="156"/>
      <c r="MLY113" s="156"/>
      <c r="MLZ113" s="156"/>
      <c r="MMA113" s="156"/>
      <c r="MMB113" s="156"/>
      <c r="MMC113" s="156"/>
      <c r="MMD113" s="156"/>
      <c r="MME113" s="156"/>
      <c r="MMF113" s="156"/>
      <c r="MMG113" s="156"/>
      <c r="MMH113" s="156"/>
      <c r="MMI113" s="156"/>
      <c r="MMJ113" s="156"/>
      <c r="MMK113" s="156"/>
      <c r="MML113" s="156"/>
      <c r="MMM113" s="156"/>
      <c r="MMN113" s="156"/>
      <c r="MMO113" s="156"/>
      <c r="MMP113" s="156"/>
      <c r="MMQ113" s="156"/>
      <c r="MMR113" s="156"/>
      <c r="MMS113" s="156"/>
      <c r="MMT113" s="156"/>
      <c r="MMU113" s="156"/>
      <c r="MMV113" s="156"/>
      <c r="MMW113" s="156"/>
      <c r="MMX113" s="156"/>
      <c r="MMY113" s="156"/>
      <c r="MMZ113" s="156"/>
      <c r="MNA113" s="156"/>
      <c r="MNB113" s="156"/>
      <c r="MNC113" s="156"/>
      <c r="MND113" s="156"/>
      <c r="MNE113" s="156"/>
      <c r="MNF113" s="156"/>
      <c r="MNG113" s="156"/>
      <c r="MNH113" s="156"/>
      <c r="MNI113" s="156"/>
      <c r="MNJ113" s="156"/>
      <c r="MNK113" s="156"/>
      <c r="MNL113" s="156"/>
      <c r="MNM113" s="156"/>
      <c r="MNN113" s="156"/>
      <c r="MNO113" s="156"/>
      <c r="MNP113" s="156"/>
      <c r="MNQ113" s="156"/>
      <c r="MNR113" s="156"/>
      <c r="MNS113" s="156"/>
      <c r="MNT113" s="156"/>
      <c r="MNU113" s="156"/>
      <c r="MNV113" s="156"/>
      <c r="MNW113" s="156"/>
      <c r="MNX113" s="156"/>
      <c r="MNY113" s="156"/>
      <c r="MNZ113" s="156"/>
      <c r="MOA113" s="156"/>
      <c r="MOB113" s="156"/>
      <c r="MOC113" s="156"/>
      <c r="MOD113" s="156"/>
      <c r="MOE113" s="156"/>
      <c r="MOF113" s="156"/>
      <c r="MOG113" s="156"/>
      <c r="MOH113" s="156"/>
      <c r="MOI113" s="156"/>
      <c r="MOJ113" s="156"/>
      <c r="MOK113" s="156"/>
      <c r="MOL113" s="156"/>
      <c r="MOM113" s="156"/>
      <c r="MON113" s="156"/>
      <c r="MOO113" s="156"/>
      <c r="MOP113" s="156"/>
      <c r="MOQ113" s="156"/>
      <c r="MOR113" s="156"/>
      <c r="MOS113" s="156"/>
      <c r="MOT113" s="156"/>
      <c r="MOU113" s="156"/>
      <c r="MOV113" s="156"/>
      <c r="MOW113" s="156"/>
      <c r="MOX113" s="156"/>
      <c r="MOY113" s="156"/>
      <c r="MOZ113" s="156"/>
      <c r="MPA113" s="156"/>
      <c r="MPB113" s="156"/>
      <c r="MPC113" s="156"/>
      <c r="MPD113" s="156"/>
      <c r="MPE113" s="156"/>
      <c r="MPF113" s="156"/>
      <c r="MPG113" s="156"/>
      <c r="MPH113" s="156"/>
      <c r="MPI113" s="156"/>
      <c r="MPJ113" s="156"/>
      <c r="MPK113" s="156"/>
      <c r="MPL113" s="156"/>
      <c r="MPM113" s="156"/>
      <c r="MPN113" s="156"/>
      <c r="MPO113" s="156"/>
      <c r="MPP113" s="156"/>
      <c r="MPQ113" s="156"/>
      <c r="MPR113" s="156"/>
      <c r="MPS113" s="156"/>
      <c r="MPT113" s="156"/>
      <c r="MPU113" s="156"/>
      <c r="MPV113" s="156"/>
      <c r="MPW113" s="156"/>
      <c r="MPX113" s="156"/>
      <c r="MPY113" s="156"/>
      <c r="MPZ113" s="156"/>
      <c r="MQA113" s="156"/>
      <c r="MQB113" s="156"/>
      <c r="MQC113" s="156"/>
      <c r="MQD113" s="156"/>
      <c r="MQE113" s="156"/>
      <c r="MQF113" s="156"/>
      <c r="MQG113" s="156"/>
      <c r="MQH113" s="156"/>
      <c r="MQI113" s="156"/>
      <c r="MQJ113" s="156"/>
      <c r="MQK113" s="156"/>
      <c r="MQL113" s="156"/>
      <c r="MQM113" s="156"/>
      <c r="MQN113" s="156"/>
      <c r="MQO113" s="156"/>
      <c r="MQP113" s="156"/>
      <c r="MQQ113" s="156"/>
      <c r="MQR113" s="156"/>
      <c r="MQS113" s="156"/>
      <c r="MQT113" s="156"/>
      <c r="MQU113" s="156"/>
      <c r="MQV113" s="156"/>
      <c r="MQW113" s="156"/>
      <c r="MQX113" s="156"/>
      <c r="MQY113" s="156"/>
      <c r="MQZ113" s="156"/>
      <c r="MRA113" s="156"/>
      <c r="MRB113" s="156"/>
      <c r="MRC113" s="156"/>
      <c r="MRD113" s="156"/>
      <c r="MRE113" s="156"/>
      <c r="MRF113" s="156"/>
      <c r="MRG113" s="156"/>
      <c r="MRH113" s="156"/>
      <c r="MRI113" s="156"/>
      <c r="MRJ113" s="156"/>
      <c r="MRK113" s="156"/>
      <c r="MRL113" s="156"/>
      <c r="MRM113" s="156"/>
      <c r="MRN113" s="156"/>
      <c r="MRO113" s="156"/>
      <c r="MRP113" s="156"/>
      <c r="MRQ113" s="156"/>
      <c r="MRR113" s="156"/>
      <c r="MRS113" s="156"/>
      <c r="MRT113" s="156"/>
      <c r="MRU113" s="156"/>
      <c r="MRV113" s="156"/>
      <c r="MRW113" s="156"/>
      <c r="MRX113" s="156"/>
      <c r="MRY113" s="156"/>
      <c r="MRZ113" s="156"/>
      <c r="MSA113" s="156"/>
      <c r="MSB113" s="156"/>
      <c r="MSC113" s="156"/>
      <c r="MSD113" s="156"/>
      <c r="MSE113" s="156"/>
      <c r="MSF113" s="156"/>
      <c r="MSG113" s="156"/>
      <c r="MSH113" s="156"/>
      <c r="MSI113" s="156"/>
      <c r="MSJ113" s="156"/>
      <c r="MSK113" s="156"/>
      <c r="MSL113" s="156"/>
      <c r="MSM113" s="156"/>
      <c r="MSN113" s="156"/>
      <c r="MSO113" s="156"/>
      <c r="MSP113" s="156"/>
      <c r="MSQ113" s="156"/>
      <c r="MSR113" s="156"/>
      <c r="MSS113" s="156"/>
      <c r="MST113" s="156"/>
      <c r="MSU113" s="156"/>
      <c r="MSV113" s="156"/>
      <c r="MSW113" s="156"/>
      <c r="MSX113" s="156"/>
      <c r="MSY113" s="156"/>
      <c r="MSZ113" s="156"/>
      <c r="MTA113" s="156"/>
      <c r="MTB113" s="156"/>
      <c r="MTC113" s="156"/>
      <c r="MTD113" s="156"/>
      <c r="MTE113" s="156"/>
      <c r="MTF113" s="156"/>
      <c r="MTG113" s="156"/>
      <c r="MTH113" s="156"/>
      <c r="MTI113" s="156"/>
      <c r="MTJ113" s="156"/>
      <c r="MTK113" s="156"/>
      <c r="MTL113" s="156"/>
      <c r="MTM113" s="156"/>
      <c r="MTN113" s="156"/>
      <c r="MTO113" s="156"/>
      <c r="MTP113" s="156"/>
      <c r="MTQ113" s="156"/>
      <c r="MTR113" s="156"/>
      <c r="MTS113" s="156"/>
      <c r="MTT113" s="156"/>
      <c r="MTU113" s="156"/>
      <c r="MTV113" s="156"/>
      <c r="MTW113" s="156"/>
      <c r="MTX113" s="156"/>
      <c r="MTY113" s="156"/>
      <c r="MTZ113" s="156"/>
      <c r="MUA113" s="156"/>
      <c r="MUB113" s="156"/>
      <c r="MUC113" s="156"/>
      <c r="MUD113" s="156"/>
      <c r="MUE113" s="156"/>
      <c r="MUF113" s="156"/>
      <c r="MUG113" s="156"/>
      <c r="MUH113" s="156"/>
      <c r="MUI113" s="156"/>
      <c r="MUJ113" s="156"/>
      <c r="MUK113" s="156"/>
      <c r="MUL113" s="156"/>
      <c r="MUM113" s="156"/>
      <c r="MUN113" s="156"/>
      <c r="MUO113" s="156"/>
      <c r="MUP113" s="156"/>
      <c r="MUQ113" s="156"/>
      <c r="MUR113" s="156"/>
      <c r="MUS113" s="156"/>
      <c r="MUT113" s="156"/>
      <c r="MUU113" s="156"/>
      <c r="MUV113" s="156"/>
      <c r="MUW113" s="156"/>
      <c r="MUX113" s="156"/>
      <c r="MUY113" s="156"/>
      <c r="MUZ113" s="156"/>
      <c r="MVA113" s="156"/>
      <c r="MVB113" s="156"/>
      <c r="MVC113" s="156"/>
      <c r="MVD113" s="156"/>
      <c r="MVE113" s="156"/>
      <c r="MVF113" s="156"/>
      <c r="MVG113" s="156"/>
      <c r="MVH113" s="156"/>
      <c r="MVI113" s="156"/>
      <c r="MVJ113" s="156"/>
      <c r="MVK113" s="156"/>
      <c r="MVL113" s="156"/>
      <c r="MVM113" s="156"/>
      <c r="MVN113" s="156"/>
      <c r="MVO113" s="156"/>
      <c r="MVP113" s="156"/>
      <c r="MVQ113" s="156"/>
      <c r="MVR113" s="156"/>
      <c r="MVS113" s="156"/>
      <c r="MVT113" s="156"/>
      <c r="MVU113" s="156"/>
      <c r="MVV113" s="156"/>
      <c r="MVW113" s="156"/>
      <c r="MVX113" s="156"/>
      <c r="MVY113" s="156"/>
      <c r="MVZ113" s="156"/>
      <c r="MWA113" s="156"/>
      <c r="MWB113" s="156"/>
      <c r="MWC113" s="156"/>
      <c r="MWD113" s="156"/>
      <c r="MWE113" s="156"/>
      <c r="MWF113" s="156"/>
      <c r="MWG113" s="156"/>
      <c r="MWH113" s="156"/>
      <c r="MWI113" s="156"/>
      <c r="MWJ113" s="156"/>
      <c r="MWK113" s="156"/>
      <c r="MWL113" s="156"/>
      <c r="MWM113" s="156"/>
      <c r="MWN113" s="156"/>
      <c r="MWO113" s="156"/>
      <c r="MWP113" s="156"/>
      <c r="MWQ113" s="156"/>
      <c r="MWR113" s="156"/>
      <c r="MWS113" s="156"/>
      <c r="MWT113" s="156"/>
      <c r="MWU113" s="156"/>
      <c r="MWV113" s="156"/>
      <c r="MWW113" s="156"/>
      <c r="MWX113" s="156"/>
      <c r="MWY113" s="156"/>
      <c r="MWZ113" s="156"/>
      <c r="MXA113" s="156"/>
      <c r="MXB113" s="156"/>
      <c r="MXC113" s="156"/>
      <c r="MXD113" s="156"/>
      <c r="MXE113" s="156"/>
      <c r="MXF113" s="156"/>
      <c r="MXG113" s="156"/>
      <c r="MXH113" s="156"/>
      <c r="MXI113" s="156"/>
      <c r="MXJ113" s="156"/>
      <c r="MXK113" s="156"/>
      <c r="MXL113" s="156"/>
      <c r="MXM113" s="156"/>
      <c r="MXN113" s="156"/>
      <c r="MXO113" s="156"/>
      <c r="MXP113" s="156"/>
      <c r="MXQ113" s="156"/>
      <c r="MXR113" s="156"/>
      <c r="MXS113" s="156"/>
      <c r="MXT113" s="156"/>
      <c r="MXU113" s="156"/>
      <c r="MXV113" s="156"/>
      <c r="MXW113" s="156"/>
      <c r="MXX113" s="156"/>
      <c r="MXY113" s="156"/>
      <c r="MXZ113" s="156"/>
      <c r="MYA113" s="156"/>
      <c r="MYB113" s="156"/>
      <c r="MYC113" s="156"/>
      <c r="MYD113" s="156"/>
      <c r="MYE113" s="156"/>
      <c r="MYF113" s="156"/>
      <c r="MYG113" s="156"/>
      <c r="MYH113" s="156"/>
      <c r="MYI113" s="156"/>
      <c r="MYJ113" s="156"/>
      <c r="MYK113" s="156"/>
      <c r="MYL113" s="156"/>
      <c r="MYM113" s="156"/>
      <c r="MYN113" s="156"/>
      <c r="MYO113" s="156"/>
      <c r="MYP113" s="156"/>
      <c r="MYQ113" s="156"/>
      <c r="MYR113" s="156"/>
      <c r="MYS113" s="156"/>
      <c r="MYT113" s="156"/>
      <c r="MYU113" s="156"/>
      <c r="MYV113" s="156"/>
      <c r="MYW113" s="156"/>
      <c r="MYX113" s="156"/>
      <c r="MYY113" s="156"/>
      <c r="MYZ113" s="156"/>
      <c r="MZA113" s="156"/>
      <c r="MZB113" s="156"/>
      <c r="MZC113" s="156"/>
      <c r="MZD113" s="156"/>
      <c r="MZE113" s="156"/>
      <c r="MZF113" s="156"/>
      <c r="MZG113" s="156"/>
      <c r="MZH113" s="156"/>
      <c r="MZI113" s="156"/>
      <c r="MZJ113" s="156"/>
      <c r="MZK113" s="156"/>
      <c r="MZL113" s="156"/>
      <c r="MZM113" s="156"/>
      <c r="MZN113" s="156"/>
      <c r="MZO113" s="156"/>
      <c r="MZP113" s="156"/>
      <c r="MZQ113" s="156"/>
      <c r="MZR113" s="156"/>
      <c r="MZS113" s="156"/>
      <c r="MZT113" s="156"/>
      <c r="MZU113" s="156"/>
      <c r="MZV113" s="156"/>
      <c r="MZW113" s="156"/>
      <c r="MZX113" s="156"/>
      <c r="MZY113" s="156"/>
      <c r="MZZ113" s="156"/>
      <c r="NAA113" s="156"/>
      <c r="NAB113" s="156"/>
      <c r="NAC113" s="156"/>
      <c r="NAD113" s="156"/>
      <c r="NAE113" s="156"/>
      <c r="NAF113" s="156"/>
      <c r="NAG113" s="156"/>
      <c r="NAH113" s="156"/>
      <c r="NAI113" s="156"/>
      <c r="NAJ113" s="156"/>
      <c r="NAK113" s="156"/>
      <c r="NAL113" s="156"/>
      <c r="NAM113" s="156"/>
      <c r="NAN113" s="156"/>
      <c r="NAO113" s="156"/>
      <c r="NAP113" s="156"/>
      <c r="NAQ113" s="156"/>
      <c r="NAR113" s="156"/>
      <c r="NAS113" s="156"/>
      <c r="NAT113" s="156"/>
      <c r="NAU113" s="156"/>
      <c r="NAV113" s="156"/>
      <c r="NAW113" s="156"/>
      <c r="NAX113" s="156"/>
      <c r="NAY113" s="156"/>
      <c r="NAZ113" s="156"/>
      <c r="NBA113" s="156"/>
      <c r="NBB113" s="156"/>
      <c r="NBC113" s="156"/>
      <c r="NBD113" s="156"/>
      <c r="NBE113" s="156"/>
      <c r="NBF113" s="156"/>
      <c r="NBG113" s="156"/>
      <c r="NBH113" s="156"/>
      <c r="NBI113" s="156"/>
      <c r="NBJ113" s="156"/>
      <c r="NBK113" s="156"/>
      <c r="NBL113" s="156"/>
      <c r="NBM113" s="156"/>
      <c r="NBN113" s="156"/>
      <c r="NBO113" s="156"/>
      <c r="NBP113" s="156"/>
      <c r="NBQ113" s="156"/>
      <c r="NBR113" s="156"/>
      <c r="NBS113" s="156"/>
      <c r="NBT113" s="156"/>
      <c r="NBU113" s="156"/>
      <c r="NBV113" s="156"/>
      <c r="NBW113" s="156"/>
      <c r="NBX113" s="156"/>
      <c r="NBY113" s="156"/>
      <c r="NBZ113" s="156"/>
      <c r="NCA113" s="156"/>
      <c r="NCB113" s="156"/>
      <c r="NCC113" s="156"/>
      <c r="NCD113" s="156"/>
      <c r="NCE113" s="156"/>
      <c r="NCF113" s="156"/>
      <c r="NCG113" s="156"/>
      <c r="NCH113" s="156"/>
      <c r="NCI113" s="156"/>
      <c r="NCJ113" s="156"/>
      <c r="NCK113" s="156"/>
      <c r="NCL113" s="156"/>
      <c r="NCM113" s="156"/>
      <c r="NCN113" s="156"/>
      <c r="NCO113" s="156"/>
      <c r="NCP113" s="156"/>
      <c r="NCQ113" s="156"/>
      <c r="NCR113" s="156"/>
      <c r="NCS113" s="156"/>
      <c r="NCT113" s="156"/>
      <c r="NCU113" s="156"/>
      <c r="NCV113" s="156"/>
      <c r="NCW113" s="156"/>
      <c r="NCX113" s="156"/>
      <c r="NCY113" s="156"/>
      <c r="NCZ113" s="156"/>
      <c r="NDA113" s="156"/>
      <c r="NDB113" s="156"/>
      <c r="NDC113" s="156"/>
      <c r="NDD113" s="156"/>
      <c r="NDE113" s="156"/>
      <c r="NDF113" s="156"/>
      <c r="NDG113" s="156"/>
      <c r="NDH113" s="156"/>
      <c r="NDI113" s="156"/>
      <c r="NDJ113" s="156"/>
      <c r="NDK113" s="156"/>
      <c r="NDL113" s="156"/>
      <c r="NDM113" s="156"/>
      <c r="NDN113" s="156"/>
      <c r="NDO113" s="156"/>
      <c r="NDP113" s="156"/>
      <c r="NDQ113" s="156"/>
      <c r="NDR113" s="156"/>
      <c r="NDS113" s="156"/>
      <c r="NDT113" s="156"/>
      <c r="NDU113" s="156"/>
      <c r="NDV113" s="156"/>
      <c r="NDW113" s="156"/>
      <c r="NDX113" s="156"/>
      <c r="NDY113" s="156"/>
      <c r="NDZ113" s="156"/>
      <c r="NEA113" s="156"/>
      <c r="NEB113" s="156"/>
      <c r="NEC113" s="156"/>
      <c r="NED113" s="156"/>
      <c r="NEE113" s="156"/>
      <c r="NEF113" s="156"/>
      <c r="NEG113" s="156"/>
      <c r="NEH113" s="156"/>
      <c r="NEI113" s="156"/>
      <c r="NEJ113" s="156"/>
      <c r="NEK113" s="156"/>
      <c r="NEL113" s="156"/>
      <c r="NEM113" s="156"/>
      <c r="NEN113" s="156"/>
      <c r="NEO113" s="156"/>
      <c r="NEP113" s="156"/>
      <c r="NEQ113" s="156"/>
      <c r="NER113" s="156"/>
      <c r="NES113" s="156"/>
      <c r="NET113" s="156"/>
      <c r="NEU113" s="156"/>
      <c r="NEV113" s="156"/>
      <c r="NEW113" s="156"/>
      <c r="NEX113" s="156"/>
      <c r="NEY113" s="156"/>
      <c r="NEZ113" s="156"/>
      <c r="NFA113" s="156"/>
      <c r="NFB113" s="156"/>
      <c r="NFC113" s="156"/>
      <c r="NFD113" s="156"/>
      <c r="NFE113" s="156"/>
      <c r="NFF113" s="156"/>
      <c r="NFG113" s="156"/>
      <c r="NFH113" s="156"/>
      <c r="NFI113" s="156"/>
      <c r="NFJ113" s="156"/>
      <c r="NFK113" s="156"/>
      <c r="NFL113" s="156"/>
      <c r="NFM113" s="156"/>
      <c r="NFN113" s="156"/>
      <c r="NFO113" s="156"/>
      <c r="NFP113" s="156"/>
      <c r="NFQ113" s="156"/>
      <c r="NFR113" s="156"/>
      <c r="NFS113" s="156"/>
      <c r="NFT113" s="156"/>
      <c r="NFU113" s="156"/>
      <c r="NFV113" s="156"/>
      <c r="NFW113" s="156"/>
      <c r="NFX113" s="156"/>
      <c r="NFY113" s="156"/>
      <c r="NFZ113" s="156"/>
      <c r="NGA113" s="156"/>
      <c r="NGB113" s="156"/>
      <c r="NGC113" s="156"/>
      <c r="NGD113" s="156"/>
      <c r="NGE113" s="156"/>
      <c r="NGF113" s="156"/>
      <c r="NGG113" s="156"/>
      <c r="NGH113" s="156"/>
      <c r="NGI113" s="156"/>
      <c r="NGJ113" s="156"/>
      <c r="NGK113" s="156"/>
      <c r="NGL113" s="156"/>
      <c r="NGM113" s="156"/>
      <c r="NGN113" s="156"/>
      <c r="NGO113" s="156"/>
      <c r="NGP113" s="156"/>
      <c r="NGQ113" s="156"/>
      <c r="NGR113" s="156"/>
      <c r="NGS113" s="156"/>
      <c r="NGT113" s="156"/>
      <c r="NGU113" s="156"/>
      <c r="NGV113" s="156"/>
      <c r="NGW113" s="156"/>
      <c r="NGX113" s="156"/>
      <c r="NGY113" s="156"/>
      <c r="NGZ113" s="156"/>
      <c r="NHA113" s="156"/>
      <c r="NHB113" s="156"/>
      <c r="NHC113" s="156"/>
      <c r="NHD113" s="156"/>
      <c r="NHE113" s="156"/>
      <c r="NHF113" s="156"/>
      <c r="NHG113" s="156"/>
      <c r="NHH113" s="156"/>
      <c r="NHI113" s="156"/>
      <c r="NHJ113" s="156"/>
      <c r="NHK113" s="156"/>
      <c r="NHL113" s="156"/>
      <c r="NHM113" s="156"/>
      <c r="NHN113" s="156"/>
      <c r="NHO113" s="156"/>
      <c r="NHP113" s="156"/>
      <c r="NHQ113" s="156"/>
      <c r="NHR113" s="156"/>
      <c r="NHS113" s="156"/>
      <c r="NHT113" s="156"/>
      <c r="NHU113" s="156"/>
      <c r="NHV113" s="156"/>
      <c r="NHW113" s="156"/>
      <c r="NHX113" s="156"/>
      <c r="NHY113" s="156"/>
      <c r="NHZ113" s="156"/>
      <c r="NIA113" s="156"/>
      <c r="NIB113" s="156"/>
      <c r="NIC113" s="156"/>
      <c r="NID113" s="156"/>
      <c r="NIE113" s="156"/>
      <c r="NIF113" s="156"/>
      <c r="NIG113" s="156"/>
      <c r="NIH113" s="156"/>
      <c r="NII113" s="156"/>
      <c r="NIJ113" s="156"/>
      <c r="NIK113" s="156"/>
      <c r="NIL113" s="156"/>
      <c r="NIM113" s="156"/>
      <c r="NIN113" s="156"/>
      <c r="NIO113" s="156"/>
      <c r="NIP113" s="156"/>
      <c r="NIQ113" s="156"/>
      <c r="NIR113" s="156"/>
      <c r="NIS113" s="156"/>
      <c r="NIT113" s="156"/>
      <c r="NIU113" s="156"/>
      <c r="NIV113" s="156"/>
      <c r="NIW113" s="156"/>
      <c r="NIX113" s="156"/>
      <c r="NIY113" s="156"/>
      <c r="NIZ113" s="156"/>
      <c r="NJA113" s="156"/>
      <c r="NJB113" s="156"/>
      <c r="NJC113" s="156"/>
      <c r="NJD113" s="156"/>
      <c r="NJE113" s="156"/>
      <c r="NJF113" s="156"/>
      <c r="NJG113" s="156"/>
      <c r="NJH113" s="156"/>
      <c r="NJI113" s="156"/>
      <c r="NJJ113" s="156"/>
      <c r="NJK113" s="156"/>
      <c r="NJL113" s="156"/>
      <c r="NJM113" s="156"/>
      <c r="NJN113" s="156"/>
      <c r="NJO113" s="156"/>
      <c r="NJP113" s="156"/>
      <c r="NJQ113" s="156"/>
      <c r="NJR113" s="156"/>
      <c r="NJS113" s="156"/>
      <c r="NJT113" s="156"/>
      <c r="NJU113" s="156"/>
      <c r="NJV113" s="156"/>
      <c r="NJW113" s="156"/>
      <c r="NJX113" s="156"/>
      <c r="NJY113" s="156"/>
      <c r="NJZ113" s="156"/>
      <c r="NKA113" s="156"/>
      <c r="NKB113" s="156"/>
      <c r="NKC113" s="156"/>
      <c r="NKD113" s="156"/>
      <c r="NKE113" s="156"/>
      <c r="NKF113" s="156"/>
      <c r="NKG113" s="156"/>
      <c r="NKH113" s="156"/>
      <c r="NKI113" s="156"/>
      <c r="NKJ113" s="156"/>
      <c r="NKK113" s="156"/>
      <c r="NKL113" s="156"/>
      <c r="NKM113" s="156"/>
      <c r="NKN113" s="156"/>
      <c r="NKO113" s="156"/>
      <c r="NKP113" s="156"/>
      <c r="NKQ113" s="156"/>
      <c r="NKR113" s="156"/>
      <c r="NKS113" s="156"/>
      <c r="NKT113" s="156"/>
      <c r="NKU113" s="156"/>
      <c r="NKV113" s="156"/>
      <c r="NKW113" s="156"/>
      <c r="NKX113" s="156"/>
      <c r="NKY113" s="156"/>
      <c r="NKZ113" s="156"/>
      <c r="NLA113" s="156"/>
      <c r="NLB113" s="156"/>
      <c r="NLC113" s="156"/>
      <c r="NLD113" s="156"/>
      <c r="NLE113" s="156"/>
      <c r="NLF113" s="156"/>
      <c r="NLG113" s="156"/>
      <c r="NLH113" s="156"/>
      <c r="NLI113" s="156"/>
      <c r="NLJ113" s="156"/>
      <c r="NLK113" s="156"/>
      <c r="NLL113" s="156"/>
      <c r="NLM113" s="156"/>
      <c r="NLN113" s="156"/>
      <c r="NLO113" s="156"/>
      <c r="NLP113" s="156"/>
      <c r="NLQ113" s="156"/>
      <c r="NLR113" s="156"/>
      <c r="NLS113" s="156"/>
      <c r="NLT113" s="156"/>
      <c r="NLU113" s="156"/>
      <c r="NLV113" s="156"/>
      <c r="NLW113" s="156"/>
      <c r="NLX113" s="156"/>
      <c r="NLY113" s="156"/>
      <c r="NLZ113" s="156"/>
      <c r="NMA113" s="156"/>
      <c r="NMB113" s="156"/>
      <c r="NMC113" s="156"/>
      <c r="NMD113" s="156"/>
      <c r="NME113" s="156"/>
      <c r="NMF113" s="156"/>
      <c r="NMG113" s="156"/>
      <c r="NMH113" s="156"/>
      <c r="NMI113" s="156"/>
      <c r="NMJ113" s="156"/>
      <c r="NMK113" s="156"/>
      <c r="NML113" s="156"/>
      <c r="NMM113" s="156"/>
      <c r="NMN113" s="156"/>
      <c r="NMO113" s="156"/>
      <c r="NMP113" s="156"/>
      <c r="NMQ113" s="156"/>
      <c r="NMR113" s="156"/>
      <c r="NMS113" s="156"/>
      <c r="NMT113" s="156"/>
      <c r="NMU113" s="156"/>
      <c r="NMV113" s="156"/>
      <c r="NMW113" s="156"/>
      <c r="NMX113" s="156"/>
      <c r="NMY113" s="156"/>
      <c r="NMZ113" s="156"/>
      <c r="NNA113" s="156"/>
      <c r="NNB113" s="156"/>
      <c r="NNC113" s="156"/>
      <c r="NND113" s="156"/>
      <c r="NNE113" s="156"/>
      <c r="NNF113" s="156"/>
      <c r="NNG113" s="156"/>
      <c r="NNH113" s="156"/>
      <c r="NNI113" s="156"/>
      <c r="NNJ113" s="156"/>
      <c r="NNK113" s="156"/>
      <c r="NNL113" s="156"/>
      <c r="NNM113" s="156"/>
      <c r="NNN113" s="156"/>
      <c r="NNO113" s="156"/>
      <c r="NNP113" s="156"/>
      <c r="NNQ113" s="156"/>
      <c r="NNR113" s="156"/>
      <c r="NNS113" s="156"/>
      <c r="NNT113" s="156"/>
      <c r="NNU113" s="156"/>
      <c r="NNV113" s="156"/>
      <c r="NNW113" s="156"/>
      <c r="NNX113" s="156"/>
      <c r="NNY113" s="156"/>
      <c r="NNZ113" s="156"/>
      <c r="NOA113" s="156"/>
      <c r="NOB113" s="156"/>
      <c r="NOC113" s="156"/>
      <c r="NOD113" s="156"/>
      <c r="NOE113" s="156"/>
      <c r="NOF113" s="156"/>
      <c r="NOG113" s="156"/>
      <c r="NOH113" s="156"/>
      <c r="NOI113" s="156"/>
      <c r="NOJ113" s="156"/>
      <c r="NOK113" s="156"/>
      <c r="NOL113" s="156"/>
      <c r="NOM113" s="156"/>
      <c r="NON113" s="156"/>
      <c r="NOO113" s="156"/>
      <c r="NOP113" s="156"/>
      <c r="NOQ113" s="156"/>
      <c r="NOR113" s="156"/>
      <c r="NOS113" s="156"/>
      <c r="NOT113" s="156"/>
      <c r="NOU113" s="156"/>
      <c r="NOV113" s="156"/>
      <c r="NOW113" s="156"/>
      <c r="NOX113" s="156"/>
      <c r="NOY113" s="156"/>
      <c r="NOZ113" s="156"/>
      <c r="NPA113" s="156"/>
      <c r="NPB113" s="156"/>
      <c r="NPC113" s="156"/>
      <c r="NPD113" s="156"/>
      <c r="NPE113" s="156"/>
      <c r="NPF113" s="156"/>
      <c r="NPG113" s="156"/>
      <c r="NPH113" s="156"/>
      <c r="NPI113" s="156"/>
      <c r="NPJ113" s="156"/>
      <c r="NPK113" s="156"/>
      <c r="NPL113" s="156"/>
      <c r="NPM113" s="156"/>
      <c r="NPN113" s="156"/>
      <c r="NPO113" s="156"/>
      <c r="NPP113" s="156"/>
      <c r="NPQ113" s="156"/>
      <c r="NPR113" s="156"/>
      <c r="NPS113" s="156"/>
      <c r="NPT113" s="156"/>
      <c r="NPU113" s="156"/>
      <c r="NPV113" s="156"/>
      <c r="NPW113" s="156"/>
      <c r="NPX113" s="156"/>
      <c r="NPY113" s="156"/>
      <c r="NPZ113" s="156"/>
      <c r="NQA113" s="156"/>
      <c r="NQB113" s="156"/>
      <c r="NQC113" s="156"/>
      <c r="NQD113" s="156"/>
      <c r="NQE113" s="156"/>
      <c r="NQF113" s="156"/>
      <c r="NQG113" s="156"/>
      <c r="NQH113" s="156"/>
      <c r="NQI113" s="156"/>
      <c r="NQJ113" s="156"/>
      <c r="NQK113" s="156"/>
      <c r="NQL113" s="156"/>
      <c r="NQM113" s="156"/>
      <c r="NQN113" s="156"/>
      <c r="NQO113" s="156"/>
      <c r="NQP113" s="156"/>
      <c r="NQQ113" s="156"/>
      <c r="NQR113" s="156"/>
      <c r="NQS113" s="156"/>
      <c r="NQT113" s="156"/>
      <c r="NQU113" s="156"/>
      <c r="NQV113" s="156"/>
      <c r="NQW113" s="156"/>
      <c r="NQX113" s="156"/>
      <c r="NQY113" s="156"/>
      <c r="NQZ113" s="156"/>
      <c r="NRA113" s="156"/>
      <c r="NRB113" s="156"/>
      <c r="NRC113" s="156"/>
      <c r="NRD113" s="156"/>
      <c r="NRE113" s="156"/>
      <c r="NRF113" s="156"/>
      <c r="NRG113" s="156"/>
      <c r="NRH113" s="156"/>
      <c r="NRI113" s="156"/>
      <c r="NRJ113" s="156"/>
      <c r="NRK113" s="156"/>
      <c r="NRL113" s="156"/>
      <c r="NRM113" s="156"/>
      <c r="NRN113" s="156"/>
      <c r="NRO113" s="156"/>
      <c r="NRP113" s="156"/>
      <c r="NRQ113" s="156"/>
      <c r="NRR113" s="156"/>
      <c r="NRS113" s="156"/>
      <c r="NRT113" s="156"/>
      <c r="NRU113" s="156"/>
      <c r="NRV113" s="156"/>
      <c r="NRW113" s="156"/>
      <c r="NRX113" s="156"/>
      <c r="NRY113" s="156"/>
      <c r="NRZ113" s="156"/>
      <c r="NSA113" s="156"/>
      <c r="NSB113" s="156"/>
      <c r="NSC113" s="156"/>
      <c r="NSD113" s="156"/>
      <c r="NSE113" s="156"/>
      <c r="NSF113" s="156"/>
      <c r="NSG113" s="156"/>
      <c r="NSH113" s="156"/>
      <c r="NSI113" s="156"/>
      <c r="NSJ113" s="156"/>
      <c r="NSK113" s="156"/>
      <c r="NSL113" s="156"/>
      <c r="NSM113" s="156"/>
      <c r="NSN113" s="156"/>
      <c r="NSO113" s="156"/>
      <c r="NSP113" s="156"/>
      <c r="NSQ113" s="156"/>
      <c r="NSR113" s="156"/>
      <c r="NSS113" s="156"/>
      <c r="NST113" s="156"/>
      <c r="NSU113" s="156"/>
      <c r="NSV113" s="156"/>
      <c r="NSW113" s="156"/>
      <c r="NSX113" s="156"/>
      <c r="NSY113" s="156"/>
      <c r="NSZ113" s="156"/>
      <c r="NTA113" s="156"/>
      <c r="NTB113" s="156"/>
      <c r="NTC113" s="156"/>
      <c r="NTD113" s="156"/>
      <c r="NTE113" s="156"/>
      <c r="NTF113" s="156"/>
      <c r="NTG113" s="156"/>
      <c r="NTH113" s="156"/>
      <c r="NTI113" s="156"/>
      <c r="NTJ113" s="156"/>
      <c r="NTK113" s="156"/>
      <c r="NTL113" s="156"/>
      <c r="NTM113" s="156"/>
      <c r="NTN113" s="156"/>
      <c r="NTO113" s="156"/>
      <c r="NTP113" s="156"/>
      <c r="NTQ113" s="156"/>
      <c r="NTR113" s="156"/>
      <c r="NTS113" s="156"/>
      <c r="NTT113" s="156"/>
      <c r="NTU113" s="156"/>
      <c r="NTV113" s="156"/>
      <c r="NTW113" s="156"/>
      <c r="NTX113" s="156"/>
      <c r="NTY113" s="156"/>
      <c r="NTZ113" s="156"/>
      <c r="NUA113" s="156"/>
      <c r="NUB113" s="156"/>
      <c r="NUC113" s="156"/>
      <c r="NUD113" s="156"/>
      <c r="NUE113" s="156"/>
      <c r="NUF113" s="156"/>
      <c r="NUG113" s="156"/>
      <c r="NUH113" s="156"/>
      <c r="NUI113" s="156"/>
      <c r="NUJ113" s="156"/>
      <c r="NUK113" s="156"/>
      <c r="NUL113" s="156"/>
      <c r="NUM113" s="156"/>
      <c r="NUN113" s="156"/>
      <c r="NUO113" s="156"/>
      <c r="NUP113" s="156"/>
      <c r="NUQ113" s="156"/>
      <c r="NUR113" s="156"/>
      <c r="NUS113" s="156"/>
      <c r="NUT113" s="156"/>
      <c r="NUU113" s="156"/>
      <c r="NUV113" s="156"/>
      <c r="NUW113" s="156"/>
      <c r="NUX113" s="156"/>
      <c r="NUY113" s="156"/>
      <c r="NUZ113" s="156"/>
      <c r="NVA113" s="156"/>
      <c r="NVB113" s="156"/>
      <c r="NVC113" s="156"/>
      <c r="NVD113" s="156"/>
      <c r="NVE113" s="156"/>
      <c r="NVF113" s="156"/>
      <c r="NVG113" s="156"/>
      <c r="NVH113" s="156"/>
      <c r="NVI113" s="156"/>
      <c r="NVJ113" s="156"/>
      <c r="NVK113" s="156"/>
      <c r="NVL113" s="156"/>
      <c r="NVM113" s="156"/>
      <c r="NVN113" s="156"/>
      <c r="NVO113" s="156"/>
      <c r="NVP113" s="156"/>
      <c r="NVQ113" s="156"/>
      <c r="NVR113" s="156"/>
      <c r="NVS113" s="156"/>
      <c r="NVT113" s="156"/>
      <c r="NVU113" s="156"/>
      <c r="NVV113" s="156"/>
      <c r="NVW113" s="156"/>
      <c r="NVX113" s="156"/>
      <c r="NVY113" s="156"/>
      <c r="NVZ113" s="156"/>
      <c r="NWA113" s="156"/>
      <c r="NWB113" s="156"/>
      <c r="NWC113" s="156"/>
      <c r="NWD113" s="156"/>
      <c r="NWE113" s="156"/>
      <c r="NWF113" s="156"/>
      <c r="NWG113" s="156"/>
      <c r="NWH113" s="156"/>
      <c r="NWI113" s="156"/>
      <c r="NWJ113" s="156"/>
      <c r="NWK113" s="156"/>
      <c r="NWL113" s="156"/>
      <c r="NWM113" s="156"/>
      <c r="NWN113" s="156"/>
      <c r="NWO113" s="156"/>
      <c r="NWP113" s="156"/>
      <c r="NWQ113" s="156"/>
      <c r="NWR113" s="156"/>
      <c r="NWS113" s="156"/>
      <c r="NWT113" s="156"/>
      <c r="NWU113" s="156"/>
      <c r="NWV113" s="156"/>
      <c r="NWW113" s="156"/>
      <c r="NWX113" s="156"/>
      <c r="NWY113" s="156"/>
      <c r="NWZ113" s="156"/>
      <c r="NXA113" s="156"/>
      <c r="NXB113" s="156"/>
      <c r="NXC113" s="156"/>
      <c r="NXD113" s="156"/>
      <c r="NXE113" s="156"/>
      <c r="NXF113" s="156"/>
      <c r="NXG113" s="156"/>
      <c r="NXH113" s="156"/>
      <c r="NXI113" s="156"/>
      <c r="NXJ113" s="156"/>
      <c r="NXK113" s="156"/>
      <c r="NXL113" s="156"/>
      <c r="NXM113" s="156"/>
      <c r="NXN113" s="156"/>
      <c r="NXO113" s="156"/>
      <c r="NXP113" s="156"/>
      <c r="NXQ113" s="156"/>
      <c r="NXR113" s="156"/>
      <c r="NXS113" s="156"/>
      <c r="NXT113" s="156"/>
      <c r="NXU113" s="156"/>
      <c r="NXV113" s="156"/>
      <c r="NXW113" s="156"/>
      <c r="NXX113" s="156"/>
      <c r="NXY113" s="156"/>
      <c r="NXZ113" s="156"/>
      <c r="NYA113" s="156"/>
      <c r="NYB113" s="156"/>
      <c r="NYC113" s="156"/>
      <c r="NYD113" s="156"/>
      <c r="NYE113" s="156"/>
      <c r="NYF113" s="156"/>
      <c r="NYG113" s="156"/>
      <c r="NYH113" s="156"/>
      <c r="NYI113" s="156"/>
      <c r="NYJ113" s="156"/>
      <c r="NYK113" s="156"/>
      <c r="NYL113" s="156"/>
      <c r="NYM113" s="156"/>
      <c r="NYN113" s="156"/>
      <c r="NYO113" s="156"/>
      <c r="NYP113" s="156"/>
      <c r="NYQ113" s="156"/>
      <c r="NYR113" s="156"/>
      <c r="NYS113" s="156"/>
      <c r="NYT113" s="156"/>
      <c r="NYU113" s="156"/>
      <c r="NYV113" s="156"/>
      <c r="NYW113" s="156"/>
      <c r="NYX113" s="156"/>
      <c r="NYY113" s="156"/>
      <c r="NYZ113" s="156"/>
      <c r="NZA113" s="156"/>
      <c r="NZB113" s="156"/>
      <c r="NZC113" s="156"/>
      <c r="NZD113" s="156"/>
      <c r="NZE113" s="156"/>
      <c r="NZF113" s="156"/>
      <c r="NZG113" s="156"/>
      <c r="NZH113" s="156"/>
      <c r="NZI113" s="156"/>
      <c r="NZJ113" s="156"/>
      <c r="NZK113" s="156"/>
      <c r="NZL113" s="156"/>
      <c r="NZM113" s="156"/>
      <c r="NZN113" s="156"/>
      <c r="NZO113" s="156"/>
      <c r="NZP113" s="156"/>
      <c r="NZQ113" s="156"/>
      <c r="NZR113" s="156"/>
      <c r="NZS113" s="156"/>
      <c r="NZT113" s="156"/>
      <c r="NZU113" s="156"/>
      <c r="NZV113" s="156"/>
      <c r="NZW113" s="156"/>
      <c r="NZX113" s="156"/>
      <c r="NZY113" s="156"/>
      <c r="NZZ113" s="156"/>
      <c r="OAA113" s="156"/>
      <c r="OAB113" s="156"/>
      <c r="OAC113" s="156"/>
      <c r="OAD113" s="156"/>
      <c r="OAE113" s="156"/>
      <c r="OAF113" s="156"/>
      <c r="OAG113" s="156"/>
      <c r="OAH113" s="156"/>
      <c r="OAI113" s="156"/>
      <c r="OAJ113" s="156"/>
      <c r="OAK113" s="156"/>
      <c r="OAL113" s="156"/>
      <c r="OAM113" s="156"/>
      <c r="OAN113" s="156"/>
      <c r="OAO113" s="156"/>
      <c r="OAP113" s="156"/>
      <c r="OAQ113" s="156"/>
      <c r="OAR113" s="156"/>
      <c r="OAS113" s="156"/>
      <c r="OAT113" s="156"/>
      <c r="OAU113" s="156"/>
      <c r="OAV113" s="156"/>
      <c r="OAW113" s="156"/>
      <c r="OAX113" s="156"/>
      <c r="OAY113" s="156"/>
      <c r="OAZ113" s="156"/>
      <c r="OBA113" s="156"/>
      <c r="OBB113" s="156"/>
      <c r="OBC113" s="156"/>
      <c r="OBD113" s="156"/>
      <c r="OBE113" s="156"/>
      <c r="OBF113" s="156"/>
      <c r="OBG113" s="156"/>
      <c r="OBH113" s="156"/>
      <c r="OBI113" s="156"/>
      <c r="OBJ113" s="156"/>
      <c r="OBK113" s="156"/>
      <c r="OBL113" s="156"/>
      <c r="OBM113" s="156"/>
      <c r="OBN113" s="156"/>
      <c r="OBO113" s="156"/>
      <c r="OBP113" s="156"/>
      <c r="OBQ113" s="156"/>
      <c r="OBR113" s="156"/>
      <c r="OBS113" s="156"/>
      <c r="OBT113" s="156"/>
      <c r="OBU113" s="156"/>
      <c r="OBV113" s="156"/>
      <c r="OBW113" s="156"/>
      <c r="OBX113" s="156"/>
      <c r="OBY113" s="156"/>
      <c r="OBZ113" s="156"/>
      <c r="OCA113" s="156"/>
      <c r="OCB113" s="156"/>
      <c r="OCC113" s="156"/>
      <c r="OCD113" s="156"/>
      <c r="OCE113" s="156"/>
      <c r="OCF113" s="156"/>
      <c r="OCG113" s="156"/>
      <c r="OCH113" s="156"/>
      <c r="OCI113" s="156"/>
      <c r="OCJ113" s="156"/>
      <c r="OCK113" s="156"/>
      <c r="OCL113" s="156"/>
      <c r="OCM113" s="156"/>
      <c r="OCN113" s="156"/>
      <c r="OCO113" s="156"/>
      <c r="OCP113" s="156"/>
      <c r="OCQ113" s="156"/>
      <c r="OCR113" s="156"/>
      <c r="OCS113" s="156"/>
      <c r="OCT113" s="156"/>
      <c r="OCU113" s="156"/>
      <c r="OCV113" s="156"/>
      <c r="OCW113" s="156"/>
      <c r="OCX113" s="156"/>
      <c r="OCY113" s="156"/>
      <c r="OCZ113" s="156"/>
      <c r="ODA113" s="156"/>
      <c r="ODB113" s="156"/>
      <c r="ODC113" s="156"/>
      <c r="ODD113" s="156"/>
      <c r="ODE113" s="156"/>
      <c r="ODF113" s="156"/>
      <c r="ODG113" s="156"/>
      <c r="ODH113" s="156"/>
      <c r="ODI113" s="156"/>
      <c r="ODJ113" s="156"/>
      <c r="ODK113" s="156"/>
      <c r="ODL113" s="156"/>
      <c r="ODM113" s="156"/>
      <c r="ODN113" s="156"/>
      <c r="ODO113" s="156"/>
      <c r="ODP113" s="156"/>
      <c r="ODQ113" s="156"/>
      <c r="ODR113" s="156"/>
      <c r="ODS113" s="156"/>
      <c r="ODT113" s="156"/>
      <c r="ODU113" s="156"/>
      <c r="ODV113" s="156"/>
      <c r="ODW113" s="156"/>
      <c r="ODX113" s="156"/>
      <c r="ODY113" s="156"/>
      <c r="ODZ113" s="156"/>
      <c r="OEA113" s="156"/>
      <c r="OEB113" s="156"/>
      <c r="OEC113" s="156"/>
      <c r="OED113" s="156"/>
      <c r="OEE113" s="156"/>
      <c r="OEF113" s="156"/>
      <c r="OEG113" s="156"/>
      <c r="OEH113" s="156"/>
      <c r="OEI113" s="156"/>
      <c r="OEJ113" s="156"/>
      <c r="OEK113" s="156"/>
      <c r="OEL113" s="156"/>
      <c r="OEM113" s="156"/>
      <c r="OEN113" s="156"/>
      <c r="OEO113" s="156"/>
      <c r="OEP113" s="156"/>
      <c r="OEQ113" s="156"/>
      <c r="OER113" s="156"/>
      <c r="OES113" s="156"/>
      <c r="OET113" s="156"/>
      <c r="OEU113" s="156"/>
      <c r="OEV113" s="156"/>
      <c r="OEW113" s="156"/>
      <c r="OEX113" s="156"/>
      <c r="OEY113" s="156"/>
      <c r="OEZ113" s="156"/>
      <c r="OFA113" s="156"/>
      <c r="OFB113" s="156"/>
      <c r="OFC113" s="156"/>
      <c r="OFD113" s="156"/>
      <c r="OFE113" s="156"/>
      <c r="OFF113" s="156"/>
      <c r="OFG113" s="156"/>
      <c r="OFH113" s="156"/>
      <c r="OFI113" s="156"/>
      <c r="OFJ113" s="156"/>
      <c r="OFK113" s="156"/>
      <c r="OFL113" s="156"/>
      <c r="OFM113" s="156"/>
      <c r="OFN113" s="156"/>
      <c r="OFO113" s="156"/>
      <c r="OFP113" s="156"/>
      <c r="OFQ113" s="156"/>
      <c r="OFR113" s="156"/>
      <c r="OFS113" s="156"/>
      <c r="OFT113" s="156"/>
      <c r="OFU113" s="156"/>
      <c r="OFV113" s="156"/>
      <c r="OFW113" s="156"/>
      <c r="OFX113" s="156"/>
      <c r="OFY113" s="156"/>
      <c r="OFZ113" s="156"/>
      <c r="OGA113" s="156"/>
      <c r="OGB113" s="156"/>
      <c r="OGC113" s="156"/>
      <c r="OGD113" s="156"/>
      <c r="OGE113" s="156"/>
      <c r="OGF113" s="156"/>
      <c r="OGG113" s="156"/>
      <c r="OGH113" s="156"/>
      <c r="OGI113" s="156"/>
      <c r="OGJ113" s="156"/>
      <c r="OGK113" s="156"/>
      <c r="OGL113" s="156"/>
      <c r="OGM113" s="156"/>
      <c r="OGN113" s="156"/>
      <c r="OGO113" s="156"/>
      <c r="OGP113" s="156"/>
      <c r="OGQ113" s="156"/>
      <c r="OGR113" s="156"/>
      <c r="OGS113" s="156"/>
      <c r="OGT113" s="156"/>
      <c r="OGU113" s="156"/>
      <c r="OGV113" s="156"/>
      <c r="OGW113" s="156"/>
      <c r="OGX113" s="156"/>
      <c r="OGY113" s="156"/>
      <c r="OGZ113" s="156"/>
      <c r="OHA113" s="156"/>
      <c r="OHB113" s="156"/>
      <c r="OHC113" s="156"/>
      <c r="OHD113" s="156"/>
      <c r="OHE113" s="156"/>
      <c r="OHF113" s="156"/>
      <c r="OHG113" s="156"/>
      <c r="OHH113" s="156"/>
      <c r="OHI113" s="156"/>
      <c r="OHJ113" s="156"/>
      <c r="OHK113" s="156"/>
      <c r="OHL113" s="156"/>
      <c r="OHM113" s="156"/>
      <c r="OHN113" s="156"/>
      <c r="OHO113" s="156"/>
      <c r="OHP113" s="156"/>
      <c r="OHQ113" s="156"/>
      <c r="OHR113" s="156"/>
      <c r="OHS113" s="156"/>
      <c r="OHT113" s="156"/>
      <c r="OHU113" s="156"/>
      <c r="OHV113" s="156"/>
      <c r="OHW113" s="156"/>
      <c r="OHX113" s="156"/>
      <c r="OHY113" s="156"/>
      <c r="OHZ113" s="156"/>
      <c r="OIA113" s="156"/>
      <c r="OIB113" s="156"/>
      <c r="OIC113" s="156"/>
      <c r="OID113" s="156"/>
      <c r="OIE113" s="156"/>
      <c r="OIF113" s="156"/>
      <c r="OIG113" s="156"/>
      <c r="OIH113" s="156"/>
      <c r="OII113" s="156"/>
      <c r="OIJ113" s="156"/>
      <c r="OIK113" s="156"/>
      <c r="OIL113" s="156"/>
      <c r="OIM113" s="156"/>
      <c r="OIN113" s="156"/>
      <c r="OIO113" s="156"/>
      <c r="OIP113" s="156"/>
      <c r="OIQ113" s="156"/>
      <c r="OIR113" s="156"/>
      <c r="OIS113" s="156"/>
      <c r="OIT113" s="156"/>
      <c r="OIU113" s="156"/>
      <c r="OIV113" s="156"/>
      <c r="OIW113" s="156"/>
      <c r="OIX113" s="156"/>
      <c r="OIY113" s="156"/>
      <c r="OIZ113" s="156"/>
      <c r="OJA113" s="156"/>
      <c r="OJB113" s="156"/>
      <c r="OJC113" s="156"/>
      <c r="OJD113" s="156"/>
      <c r="OJE113" s="156"/>
      <c r="OJF113" s="156"/>
      <c r="OJG113" s="156"/>
      <c r="OJH113" s="156"/>
      <c r="OJI113" s="156"/>
      <c r="OJJ113" s="156"/>
      <c r="OJK113" s="156"/>
      <c r="OJL113" s="156"/>
      <c r="OJM113" s="156"/>
      <c r="OJN113" s="156"/>
      <c r="OJO113" s="156"/>
      <c r="OJP113" s="156"/>
      <c r="OJQ113" s="156"/>
      <c r="OJR113" s="156"/>
      <c r="OJS113" s="156"/>
      <c r="OJT113" s="156"/>
      <c r="OJU113" s="156"/>
      <c r="OJV113" s="156"/>
      <c r="OJW113" s="156"/>
      <c r="OJX113" s="156"/>
      <c r="OJY113" s="156"/>
      <c r="OJZ113" s="156"/>
      <c r="OKA113" s="156"/>
      <c r="OKB113" s="156"/>
      <c r="OKC113" s="156"/>
      <c r="OKD113" s="156"/>
      <c r="OKE113" s="156"/>
      <c r="OKF113" s="156"/>
      <c r="OKG113" s="156"/>
      <c r="OKH113" s="156"/>
      <c r="OKI113" s="156"/>
      <c r="OKJ113" s="156"/>
      <c r="OKK113" s="156"/>
      <c r="OKL113" s="156"/>
      <c r="OKM113" s="156"/>
      <c r="OKN113" s="156"/>
      <c r="OKO113" s="156"/>
      <c r="OKP113" s="156"/>
      <c r="OKQ113" s="156"/>
      <c r="OKR113" s="156"/>
      <c r="OKS113" s="156"/>
      <c r="OKT113" s="156"/>
      <c r="OKU113" s="156"/>
      <c r="OKV113" s="156"/>
      <c r="OKW113" s="156"/>
      <c r="OKX113" s="156"/>
      <c r="OKY113" s="156"/>
      <c r="OKZ113" s="156"/>
      <c r="OLA113" s="156"/>
      <c r="OLB113" s="156"/>
      <c r="OLC113" s="156"/>
      <c r="OLD113" s="156"/>
      <c r="OLE113" s="156"/>
      <c r="OLF113" s="156"/>
      <c r="OLG113" s="156"/>
      <c r="OLH113" s="156"/>
      <c r="OLI113" s="156"/>
      <c r="OLJ113" s="156"/>
      <c r="OLK113" s="156"/>
      <c r="OLL113" s="156"/>
      <c r="OLM113" s="156"/>
      <c r="OLN113" s="156"/>
      <c r="OLO113" s="156"/>
      <c r="OLP113" s="156"/>
      <c r="OLQ113" s="156"/>
      <c r="OLR113" s="156"/>
      <c r="OLS113" s="156"/>
      <c r="OLT113" s="156"/>
      <c r="OLU113" s="156"/>
      <c r="OLV113" s="156"/>
      <c r="OLW113" s="156"/>
      <c r="OLX113" s="156"/>
      <c r="OLY113" s="156"/>
      <c r="OLZ113" s="156"/>
      <c r="OMA113" s="156"/>
      <c r="OMB113" s="156"/>
      <c r="OMC113" s="156"/>
      <c r="OMD113" s="156"/>
      <c r="OME113" s="156"/>
      <c r="OMF113" s="156"/>
      <c r="OMG113" s="156"/>
      <c r="OMH113" s="156"/>
      <c r="OMI113" s="156"/>
      <c r="OMJ113" s="156"/>
      <c r="OMK113" s="156"/>
      <c r="OML113" s="156"/>
      <c r="OMM113" s="156"/>
      <c r="OMN113" s="156"/>
      <c r="OMO113" s="156"/>
      <c r="OMP113" s="156"/>
      <c r="OMQ113" s="156"/>
      <c r="OMR113" s="156"/>
      <c r="OMS113" s="156"/>
      <c r="OMT113" s="156"/>
      <c r="OMU113" s="156"/>
      <c r="OMV113" s="156"/>
      <c r="OMW113" s="156"/>
      <c r="OMX113" s="156"/>
      <c r="OMY113" s="156"/>
      <c r="OMZ113" s="156"/>
      <c r="ONA113" s="156"/>
      <c r="ONB113" s="156"/>
      <c r="ONC113" s="156"/>
      <c r="OND113" s="156"/>
      <c r="ONE113" s="156"/>
      <c r="ONF113" s="156"/>
      <c r="ONG113" s="156"/>
      <c r="ONH113" s="156"/>
      <c r="ONI113" s="156"/>
      <c r="ONJ113" s="156"/>
      <c r="ONK113" s="156"/>
      <c r="ONL113" s="156"/>
      <c r="ONM113" s="156"/>
      <c r="ONN113" s="156"/>
      <c r="ONO113" s="156"/>
      <c r="ONP113" s="156"/>
      <c r="ONQ113" s="156"/>
      <c r="ONR113" s="156"/>
      <c r="ONS113" s="156"/>
      <c r="ONT113" s="156"/>
      <c r="ONU113" s="156"/>
      <c r="ONV113" s="156"/>
      <c r="ONW113" s="156"/>
      <c r="ONX113" s="156"/>
      <c r="ONY113" s="156"/>
      <c r="ONZ113" s="156"/>
      <c r="OOA113" s="156"/>
      <c r="OOB113" s="156"/>
      <c r="OOC113" s="156"/>
      <c r="OOD113" s="156"/>
      <c r="OOE113" s="156"/>
      <c r="OOF113" s="156"/>
      <c r="OOG113" s="156"/>
      <c r="OOH113" s="156"/>
      <c r="OOI113" s="156"/>
      <c r="OOJ113" s="156"/>
      <c r="OOK113" s="156"/>
      <c r="OOL113" s="156"/>
      <c r="OOM113" s="156"/>
      <c r="OON113" s="156"/>
      <c r="OOO113" s="156"/>
      <c r="OOP113" s="156"/>
      <c r="OOQ113" s="156"/>
      <c r="OOR113" s="156"/>
      <c r="OOS113" s="156"/>
      <c r="OOT113" s="156"/>
      <c r="OOU113" s="156"/>
      <c r="OOV113" s="156"/>
      <c r="OOW113" s="156"/>
      <c r="OOX113" s="156"/>
      <c r="OOY113" s="156"/>
      <c r="OOZ113" s="156"/>
      <c r="OPA113" s="156"/>
      <c r="OPB113" s="156"/>
      <c r="OPC113" s="156"/>
      <c r="OPD113" s="156"/>
      <c r="OPE113" s="156"/>
      <c r="OPF113" s="156"/>
      <c r="OPG113" s="156"/>
      <c r="OPH113" s="156"/>
      <c r="OPI113" s="156"/>
      <c r="OPJ113" s="156"/>
      <c r="OPK113" s="156"/>
      <c r="OPL113" s="156"/>
      <c r="OPM113" s="156"/>
      <c r="OPN113" s="156"/>
      <c r="OPO113" s="156"/>
      <c r="OPP113" s="156"/>
      <c r="OPQ113" s="156"/>
      <c r="OPR113" s="156"/>
      <c r="OPS113" s="156"/>
      <c r="OPT113" s="156"/>
      <c r="OPU113" s="156"/>
      <c r="OPV113" s="156"/>
      <c r="OPW113" s="156"/>
      <c r="OPX113" s="156"/>
      <c r="OPY113" s="156"/>
      <c r="OPZ113" s="156"/>
      <c r="OQA113" s="156"/>
      <c r="OQB113" s="156"/>
      <c r="OQC113" s="156"/>
      <c r="OQD113" s="156"/>
      <c r="OQE113" s="156"/>
      <c r="OQF113" s="156"/>
      <c r="OQG113" s="156"/>
      <c r="OQH113" s="156"/>
      <c r="OQI113" s="156"/>
      <c r="OQJ113" s="156"/>
      <c r="OQK113" s="156"/>
      <c r="OQL113" s="156"/>
      <c r="OQM113" s="156"/>
      <c r="OQN113" s="156"/>
      <c r="OQO113" s="156"/>
      <c r="OQP113" s="156"/>
      <c r="OQQ113" s="156"/>
      <c r="OQR113" s="156"/>
      <c r="OQS113" s="156"/>
      <c r="OQT113" s="156"/>
      <c r="OQU113" s="156"/>
      <c r="OQV113" s="156"/>
      <c r="OQW113" s="156"/>
      <c r="OQX113" s="156"/>
      <c r="OQY113" s="156"/>
      <c r="OQZ113" s="156"/>
      <c r="ORA113" s="156"/>
      <c r="ORB113" s="156"/>
      <c r="ORC113" s="156"/>
      <c r="ORD113" s="156"/>
      <c r="ORE113" s="156"/>
      <c r="ORF113" s="156"/>
      <c r="ORG113" s="156"/>
      <c r="ORH113" s="156"/>
      <c r="ORI113" s="156"/>
      <c r="ORJ113" s="156"/>
      <c r="ORK113" s="156"/>
      <c r="ORL113" s="156"/>
      <c r="ORM113" s="156"/>
      <c r="ORN113" s="156"/>
      <c r="ORO113" s="156"/>
      <c r="ORP113" s="156"/>
      <c r="ORQ113" s="156"/>
      <c r="ORR113" s="156"/>
      <c r="ORS113" s="156"/>
      <c r="ORT113" s="156"/>
      <c r="ORU113" s="156"/>
      <c r="ORV113" s="156"/>
      <c r="ORW113" s="156"/>
      <c r="ORX113" s="156"/>
      <c r="ORY113" s="156"/>
      <c r="ORZ113" s="156"/>
      <c r="OSA113" s="156"/>
      <c r="OSB113" s="156"/>
      <c r="OSC113" s="156"/>
      <c r="OSD113" s="156"/>
      <c r="OSE113" s="156"/>
      <c r="OSF113" s="156"/>
      <c r="OSG113" s="156"/>
      <c r="OSH113" s="156"/>
      <c r="OSI113" s="156"/>
      <c r="OSJ113" s="156"/>
      <c r="OSK113" s="156"/>
      <c r="OSL113" s="156"/>
      <c r="OSM113" s="156"/>
      <c r="OSN113" s="156"/>
      <c r="OSO113" s="156"/>
      <c r="OSP113" s="156"/>
      <c r="OSQ113" s="156"/>
      <c r="OSR113" s="156"/>
      <c r="OSS113" s="156"/>
      <c r="OST113" s="156"/>
      <c r="OSU113" s="156"/>
      <c r="OSV113" s="156"/>
      <c r="OSW113" s="156"/>
      <c r="OSX113" s="156"/>
      <c r="OSY113" s="156"/>
      <c r="OSZ113" s="156"/>
      <c r="OTA113" s="156"/>
      <c r="OTB113" s="156"/>
      <c r="OTC113" s="156"/>
      <c r="OTD113" s="156"/>
      <c r="OTE113" s="156"/>
      <c r="OTF113" s="156"/>
      <c r="OTG113" s="156"/>
      <c r="OTH113" s="156"/>
      <c r="OTI113" s="156"/>
      <c r="OTJ113" s="156"/>
      <c r="OTK113" s="156"/>
      <c r="OTL113" s="156"/>
      <c r="OTM113" s="156"/>
      <c r="OTN113" s="156"/>
      <c r="OTO113" s="156"/>
      <c r="OTP113" s="156"/>
      <c r="OTQ113" s="156"/>
      <c r="OTR113" s="156"/>
      <c r="OTS113" s="156"/>
      <c r="OTT113" s="156"/>
      <c r="OTU113" s="156"/>
      <c r="OTV113" s="156"/>
      <c r="OTW113" s="156"/>
      <c r="OTX113" s="156"/>
      <c r="OTY113" s="156"/>
      <c r="OTZ113" s="156"/>
      <c r="OUA113" s="156"/>
      <c r="OUB113" s="156"/>
      <c r="OUC113" s="156"/>
      <c r="OUD113" s="156"/>
      <c r="OUE113" s="156"/>
      <c r="OUF113" s="156"/>
      <c r="OUG113" s="156"/>
      <c r="OUH113" s="156"/>
      <c r="OUI113" s="156"/>
      <c r="OUJ113" s="156"/>
      <c r="OUK113" s="156"/>
      <c r="OUL113" s="156"/>
      <c r="OUM113" s="156"/>
      <c r="OUN113" s="156"/>
      <c r="OUO113" s="156"/>
      <c r="OUP113" s="156"/>
      <c r="OUQ113" s="156"/>
      <c r="OUR113" s="156"/>
      <c r="OUS113" s="156"/>
      <c r="OUT113" s="156"/>
      <c r="OUU113" s="156"/>
      <c r="OUV113" s="156"/>
      <c r="OUW113" s="156"/>
      <c r="OUX113" s="156"/>
      <c r="OUY113" s="156"/>
      <c r="OUZ113" s="156"/>
      <c r="OVA113" s="156"/>
      <c r="OVB113" s="156"/>
      <c r="OVC113" s="156"/>
      <c r="OVD113" s="156"/>
      <c r="OVE113" s="156"/>
      <c r="OVF113" s="156"/>
      <c r="OVG113" s="156"/>
      <c r="OVH113" s="156"/>
      <c r="OVI113" s="156"/>
      <c r="OVJ113" s="156"/>
      <c r="OVK113" s="156"/>
      <c r="OVL113" s="156"/>
      <c r="OVM113" s="156"/>
      <c r="OVN113" s="156"/>
      <c r="OVO113" s="156"/>
      <c r="OVP113" s="156"/>
      <c r="OVQ113" s="156"/>
      <c r="OVR113" s="156"/>
      <c r="OVS113" s="156"/>
      <c r="OVT113" s="156"/>
      <c r="OVU113" s="156"/>
      <c r="OVV113" s="156"/>
      <c r="OVW113" s="156"/>
      <c r="OVX113" s="156"/>
      <c r="OVY113" s="156"/>
      <c r="OVZ113" s="156"/>
      <c r="OWA113" s="156"/>
      <c r="OWB113" s="156"/>
      <c r="OWC113" s="156"/>
      <c r="OWD113" s="156"/>
      <c r="OWE113" s="156"/>
      <c r="OWF113" s="156"/>
      <c r="OWG113" s="156"/>
      <c r="OWH113" s="156"/>
      <c r="OWI113" s="156"/>
      <c r="OWJ113" s="156"/>
      <c r="OWK113" s="156"/>
      <c r="OWL113" s="156"/>
      <c r="OWM113" s="156"/>
      <c r="OWN113" s="156"/>
      <c r="OWO113" s="156"/>
      <c r="OWP113" s="156"/>
      <c r="OWQ113" s="156"/>
      <c r="OWR113" s="156"/>
      <c r="OWS113" s="156"/>
      <c r="OWT113" s="156"/>
      <c r="OWU113" s="156"/>
      <c r="OWV113" s="156"/>
      <c r="OWW113" s="156"/>
      <c r="OWX113" s="156"/>
      <c r="OWY113" s="156"/>
      <c r="OWZ113" s="156"/>
      <c r="OXA113" s="156"/>
      <c r="OXB113" s="156"/>
      <c r="OXC113" s="156"/>
      <c r="OXD113" s="156"/>
      <c r="OXE113" s="156"/>
      <c r="OXF113" s="156"/>
      <c r="OXG113" s="156"/>
      <c r="OXH113" s="156"/>
      <c r="OXI113" s="156"/>
      <c r="OXJ113" s="156"/>
      <c r="OXK113" s="156"/>
      <c r="OXL113" s="156"/>
      <c r="OXM113" s="156"/>
      <c r="OXN113" s="156"/>
      <c r="OXO113" s="156"/>
      <c r="OXP113" s="156"/>
      <c r="OXQ113" s="156"/>
      <c r="OXR113" s="156"/>
      <c r="OXS113" s="156"/>
      <c r="OXT113" s="156"/>
      <c r="OXU113" s="156"/>
      <c r="OXV113" s="156"/>
      <c r="OXW113" s="156"/>
      <c r="OXX113" s="156"/>
      <c r="OXY113" s="156"/>
      <c r="OXZ113" s="156"/>
      <c r="OYA113" s="156"/>
      <c r="OYB113" s="156"/>
      <c r="OYC113" s="156"/>
      <c r="OYD113" s="156"/>
      <c r="OYE113" s="156"/>
      <c r="OYF113" s="156"/>
      <c r="OYG113" s="156"/>
      <c r="OYH113" s="156"/>
      <c r="OYI113" s="156"/>
      <c r="OYJ113" s="156"/>
      <c r="OYK113" s="156"/>
      <c r="OYL113" s="156"/>
      <c r="OYM113" s="156"/>
      <c r="OYN113" s="156"/>
      <c r="OYO113" s="156"/>
      <c r="OYP113" s="156"/>
      <c r="OYQ113" s="156"/>
      <c r="OYR113" s="156"/>
      <c r="OYS113" s="156"/>
      <c r="OYT113" s="156"/>
      <c r="OYU113" s="156"/>
      <c r="OYV113" s="156"/>
      <c r="OYW113" s="156"/>
      <c r="OYX113" s="156"/>
      <c r="OYY113" s="156"/>
      <c r="OYZ113" s="156"/>
      <c r="OZA113" s="156"/>
      <c r="OZB113" s="156"/>
      <c r="OZC113" s="156"/>
      <c r="OZD113" s="156"/>
      <c r="OZE113" s="156"/>
      <c r="OZF113" s="156"/>
      <c r="OZG113" s="156"/>
      <c r="OZH113" s="156"/>
      <c r="OZI113" s="156"/>
      <c r="OZJ113" s="156"/>
      <c r="OZK113" s="156"/>
      <c r="OZL113" s="156"/>
      <c r="OZM113" s="156"/>
      <c r="OZN113" s="156"/>
      <c r="OZO113" s="156"/>
      <c r="OZP113" s="156"/>
      <c r="OZQ113" s="156"/>
      <c r="OZR113" s="156"/>
      <c r="OZS113" s="156"/>
      <c r="OZT113" s="156"/>
      <c r="OZU113" s="156"/>
      <c r="OZV113" s="156"/>
      <c r="OZW113" s="156"/>
      <c r="OZX113" s="156"/>
      <c r="OZY113" s="156"/>
      <c r="OZZ113" s="156"/>
      <c r="PAA113" s="156"/>
      <c r="PAB113" s="156"/>
      <c r="PAC113" s="156"/>
      <c r="PAD113" s="156"/>
      <c r="PAE113" s="156"/>
      <c r="PAF113" s="156"/>
      <c r="PAG113" s="156"/>
      <c r="PAH113" s="156"/>
      <c r="PAI113" s="156"/>
      <c r="PAJ113" s="156"/>
      <c r="PAK113" s="156"/>
      <c r="PAL113" s="156"/>
      <c r="PAM113" s="156"/>
      <c r="PAN113" s="156"/>
      <c r="PAO113" s="156"/>
      <c r="PAP113" s="156"/>
      <c r="PAQ113" s="156"/>
      <c r="PAR113" s="156"/>
      <c r="PAS113" s="156"/>
      <c r="PAT113" s="156"/>
      <c r="PAU113" s="156"/>
      <c r="PAV113" s="156"/>
      <c r="PAW113" s="156"/>
      <c r="PAX113" s="156"/>
      <c r="PAY113" s="156"/>
      <c r="PAZ113" s="156"/>
      <c r="PBA113" s="156"/>
      <c r="PBB113" s="156"/>
      <c r="PBC113" s="156"/>
      <c r="PBD113" s="156"/>
      <c r="PBE113" s="156"/>
      <c r="PBF113" s="156"/>
      <c r="PBG113" s="156"/>
      <c r="PBH113" s="156"/>
      <c r="PBI113" s="156"/>
      <c r="PBJ113" s="156"/>
      <c r="PBK113" s="156"/>
      <c r="PBL113" s="156"/>
      <c r="PBM113" s="156"/>
      <c r="PBN113" s="156"/>
      <c r="PBO113" s="156"/>
      <c r="PBP113" s="156"/>
      <c r="PBQ113" s="156"/>
      <c r="PBR113" s="156"/>
      <c r="PBS113" s="156"/>
      <c r="PBT113" s="156"/>
      <c r="PBU113" s="156"/>
      <c r="PBV113" s="156"/>
      <c r="PBW113" s="156"/>
      <c r="PBX113" s="156"/>
      <c r="PBY113" s="156"/>
      <c r="PBZ113" s="156"/>
      <c r="PCA113" s="156"/>
      <c r="PCB113" s="156"/>
      <c r="PCC113" s="156"/>
      <c r="PCD113" s="156"/>
      <c r="PCE113" s="156"/>
      <c r="PCF113" s="156"/>
      <c r="PCG113" s="156"/>
      <c r="PCH113" s="156"/>
      <c r="PCI113" s="156"/>
      <c r="PCJ113" s="156"/>
      <c r="PCK113" s="156"/>
      <c r="PCL113" s="156"/>
      <c r="PCM113" s="156"/>
      <c r="PCN113" s="156"/>
      <c r="PCO113" s="156"/>
      <c r="PCP113" s="156"/>
      <c r="PCQ113" s="156"/>
      <c r="PCR113" s="156"/>
      <c r="PCS113" s="156"/>
      <c r="PCT113" s="156"/>
      <c r="PCU113" s="156"/>
      <c r="PCV113" s="156"/>
      <c r="PCW113" s="156"/>
      <c r="PCX113" s="156"/>
      <c r="PCY113" s="156"/>
      <c r="PCZ113" s="156"/>
      <c r="PDA113" s="156"/>
      <c r="PDB113" s="156"/>
      <c r="PDC113" s="156"/>
      <c r="PDD113" s="156"/>
      <c r="PDE113" s="156"/>
      <c r="PDF113" s="156"/>
      <c r="PDG113" s="156"/>
      <c r="PDH113" s="156"/>
      <c r="PDI113" s="156"/>
      <c r="PDJ113" s="156"/>
      <c r="PDK113" s="156"/>
      <c r="PDL113" s="156"/>
      <c r="PDM113" s="156"/>
      <c r="PDN113" s="156"/>
      <c r="PDO113" s="156"/>
      <c r="PDP113" s="156"/>
      <c r="PDQ113" s="156"/>
      <c r="PDR113" s="156"/>
      <c r="PDS113" s="156"/>
      <c r="PDT113" s="156"/>
      <c r="PDU113" s="156"/>
      <c r="PDV113" s="156"/>
      <c r="PDW113" s="156"/>
      <c r="PDX113" s="156"/>
      <c r="PDY113" s="156"/>
      <c r="PDZ113" s="156"/>
      <c r="PEA113" s="156"/>
      <c r="PEB113" s="156"/>
      <c r="PEC113" s="156"/>
      <c r="PED113" s="156"/>
      <c r="PEE113" s="156"/>
      <c r="PEF113" s="156"/>
      <c r="PEG113" s="156"/>
      <c r="PEH113" s="156"/>
      <c r="PEI113" s="156"/>
      <c r="PEJ113" s="156"/>
      <c r="PEK113" s="156"/>
      <c r="PEL113" s="156"/>
      <c r="PEM113" s="156"/>
      <c r="PEN113" s="156"/>
      <c r="PEO113" s="156"/>
      <c r="PEP113" s="156"/>
      <c r="PEQ113" s="156"/>
      <c r="PER113" s="156"/>
      <c r="PES113" s="156"/>
      <c r="PET113" s="156"/>
      <c r="PEU113" s="156"/>
      <c r="PEV113" s="156"/>
      <c r="PEW113" s="156"/>
      <c r="PEX113" s="156"/>
      <c r="PEY113" s="156"/>
      <c r="PEZ113" s="156"/>
      <c r="PFA113" s="156"/>
      <c r="PFB113" s="156"/>
      <c r="PFC113" s="156"/>
      <c r="PFD113" s="156"/>
      <c r="PFE113" s="156"/>
      <c r="PFF113" s="156"/>
      <c r="PFG113" s="156"/>
      <c r="PFH113" s="156"/>
      <c r="PFI113" s="156"/>
      <c r="PFJ113" s="156"/>
      <c r="PFK113" s="156"/>
      <c r="PFL113" s="156"/>
      <c r="PFM113" s="156"/>
      <c r="PFN113" s="156"/>
      <c r="PFO113" s="156"/>
      <c r="PFP113" s="156"/>
      <c r="PFQ113" s="156"/>
      <c r="PFR113" s="156"/>
      <c r="PFS113" s="156"/>
      <c r="PFT113" s="156"/>
      <c r="PFU113" s="156"/>
      <c r="PFV113" s="156"/>
      <c r="PFW113" s="156"/>
      <c r="PFX113" s="156"/>
      <c r="PFY113" s="156"/>
      <c r="PFZ113" s="156"/>
      <c r="PGA113" s="156"/>
      <c r="PGB113" s="156"/>
      <c r="PGC113" s="156"/>
      <c r="PGD113" s="156"/>
      <c r="PGE113" s="156"/>
      <c r="PGF113" s="156"/>
      <c r="PGG113" s="156"/>
      <c r="PGH113" s="156"/>
      <c r="PGI113" s="156"/>
      <c r="PGJ113" s="156"/>
      <c r="PGK113" s="156"/>
      <c r="PGL113" s="156"/>
      <c r="PGM113" s="156"/>
      <c r="PGN113" s="156"/>
      <c r="PGO113" s="156"/>
      <c r="PGP113" s="156"/>
      <c r="PGQ113" s="156"/>
      <c r="PGR113" s="156"/>
      <c r="PGS113" s="156"/>
      <c r="PGT113" s="156"/>
      <c r="PGU113" s="156"/>
      <c r="PGV113" s="156"/>
      <c r="PGW113" s="156"/>
      <c r="PGX113" s="156"/>
      <c r="PGY113" s="156"/>
      <c r="PGZ113" s="156"/>
      <c r="PHA113" s="156"/>
      <c r="PHB113" s="156"/>
      <c r="PHC113" s="156"/>
      <c r="PHD113" s="156"/>
      <c r="PHE113" s="156"/>
      <c r="PHF113" s="156"/>
      <c r="PHG113" s="156"/>
      <c r="PHH113" s="156"/>
      <c r="PHI113" s="156"/>
      <c r="PHJ113" s="156"/>
      <c r="PHK113" s="156"/>
      <c r="PHL113" s="156"/>
      <c r="PHM113" s="156"/>
      <c r="PHN113" s="156"/>
      <c r="PHO113" s="156"/>
      <c r="PHP113" s="156"/>
      <c r="PHQ113" s="156"/>
      <c r="PHR113" s="156"/>
      <c r="PHS113" s="156"/>
      <c r="PHT113" s="156"/>
      <c r="PHU113" s="156"/>
      <c r="PHV113" s="156"/>
      <c r="PHW113" s="156"/>
      <c r="PHX113" s="156"/>
      <c r="PHY113" s="156"/>
      <c r="PHZ113" s="156"/>
      <c r="PIA113" s="156"/>
      <c r="PIB113" s="156"/>
      <c r="PIC113" s="156"/>
      <c r="PID113" s="156"/>
      <c r="PIE113" s="156"/>
      <c r="PIF113" s="156"/>
      <c r="PIG113" s="156"/>
      <c r="PIH113" s="156"/>
      <c r="PII113" s="156"/>
      <c r="PIJ113" s="156"/>
      <c r="PIK113" s="156"/>
      <c r="PIL113" s="156"/>
      <c r="PIM113" s="156"/>
      <c r="PIN113" s="156"/>
      <c r="PIO113" s="156"/>
      <c r="PIP113" s="156"/>
      <c r="PIQ113" s="156"/>
      <c r="PIR113" s="156"/>
      <c r="PIS113" s="156"/>
      <c r="PIT113" s="156"/>
      <c r="PIU113" s="156"/>
      <c r="PIV113" s="156"/>
      <c r="PIW113" s="156"/>
      <c r="PIX113" s="156"/>
      <c r="PIY113" s="156"/>
      <c r="PIZ113" s="156"/>
      <c r="PJA113" s="156"/>
      <c r="PJB113" s="156"/>
      <c r="PJC113" s="156"/>
      <c r="PJD113" s="156"/>
      <c r="PJE113" s="156"/>
      <c r="PJF113" s="156"/>
      <c r="PJG113" s="156"/>
      <c r="PJH113" s="156"/>
      <c r="PJI113" s="156"/>
      <c r="PJJ113" s="156"/>
      <c r="PJK113" s="156"/>
      <c r="PJL113" s="156"/>
      <c r="PJM113" s="156"/>
      <c r="PJN113" s="156"/>
      <c r="PJO113" s="156"/>
      <c r="PJP113" s="156"/>
      <c r="PJQ113" s="156"/>
      <c r="PJR113" s="156"/>
      <c r="PJS113" s="156"/>
      <c r="PJT113" s="156"/>
      <c r="PJU113" s="156"/>
      <c r="PJV113" s="156"/>
      <c r="PJW113" s="156"/>
      <c r="PJX113" s="156"/>
      <c r="PJY113" s="156"/>
      <c r="PJZ113" s="156"/>
      <c r="PKA113" s="156"/>
      <c r="PKB113" s="156"/>
      <c r="PKC113" s="156"/>
      <c r="PKD113" s="156"/>
      <c r="PKE113" s="156"/>
      <c r="PKF113" s="156"/>
      <c r="PKG113" s="156"/>
      <c r="PKH113" s="156"/>
      <c r="PKI113" s="156"/>
      <c r="PKJ113" s="156"/>
      <c r="PKK113" s="156"/>
      <c r="PKL113" s="156"/>
      <c r="PKM113" s="156"/>
      <c r="PKN113" s="156"/>
      <c r="PKO113" s="156"/>
      <c r="PKP113" s="156"/>
      <c r="PKQ113" s="156"/>
      <c r="PKR113" s="156"/>
      <c r="PKS113" s="156"/>
      <c r="PKT113" s="156"/>
      <c r="PKU113" s="156"/>
      <c r="PKV113" s="156"/>
      <c r="PKW113" s="156"/>
      <c r="PKX113" s="156"/>
      <c r="PKY113" s="156"/>
      <c r="PKZ113" s="156"/>
      <c r="PLA113" s="156"/>
      <c r="PLB113" s="156"/>
      <c r="PLC113" s="156"/>
      <c r="PLD113" s="156"/>
      <c r="PLE113" s="156"/>
      <c r="PLF113" s="156"/>
      <c r="PLG113" s="156"/>
      <c r="PLH113" s="156"/>
      <c r="PLI113" s="156"/>
      <c r="PLJ113" s="156"/>
      <c r="PLK113" s="156"/>
      <c r="PLL113" s="156"/>
      <c r="PLM113" s="156"/>
      <c r="PLN113" s="156"/>
      <c r="PLO113" s="156"/>
      <c r="PLP113" s="156"/>
      <c r="PLQ113" s="156"/>
      <c r="PLR113" s="156"/>
      <c r="PLS113" s="156"/>
      <c r="PLT113" s="156"/>
      <c r="PLU113" s="156"/>
      <c r="PLV113" s="156"/>
      <c r="PLW113" s="156"/>
      <c r="PLX113" s="156"/>
      <c r="PLY113" s="156"/>
      <c r="PLZ113" s="156"/>
      <c r="PMA113" s="156"/>
      <c r="PMB113" s="156"/>
      <c r="PMC113" s="156"/>
      <c r="PMD113" s="156"/>
      <c r="PME113" s="156"/>
      <c r="PMF113" s="156"/>
      <c r="PMG113" s="156"/>
      <c r="PMH113" s="156"/>
      <c r="PMI113" s="156"/>
      <c r="PMJ113" s="156"/>
      <c r="PMK113" s="156"/>
      <c r="PML113" s="156"/>
      <c r="PMM113" s="156"/>
      <c r="PMN113" s="156"/>
      <c r="PMO113" s="156"/>
      <c r="PMP113" s="156"/>
      <c r="PMQ113" s="156"/>
      <c r="PMR113" s="156"/>
      <c r="PMS113" s="156"/>
      <c r="PMT113" s="156"/>
      <c r="PMU113" s="156"/>
      <c r="PMV113" s="156"/>
      <c r="PMW113" s="156"/>
      <c r="PMX113" s="156"/>
      <c r="PMY113" s="156"/>
      <c r="PMZ113" s="156"/>
      <c r="PNA113" s="156"/>
      <c r="PNB113" s="156"/>
      <c r="PNC113" s="156"/>
      <c r="PND113" s="156"/>
      <c r="PNE113" s="156"/>
      <c r="PNF113" s="156"/>
      <c r="PNG113" s="156"/>
      <c r="PNH113" s="156"/>
      <c r="PNI113" s="156"/>
      <c r="PNJ113" s="156"/>
      <c r="PNK113" s="156"/>
      <c r="PNL113" s="156"/>
      <c r="PNM113" s="156"/>
      <c r="PNN113" s="156"/>
      <c r="PNO113" s="156"/>
      <c r="PNP113" s="156"/>
      <c r="PNQ113" s="156"/>
      <c r="PNR113" s="156"/>
      <c r="PNS113" s="156"/>
      <c r="PNT113" s="156"/>
      <c r="PNU113" s="156"/>
      <c r="PNV113" s="156"/>
      <c r="PNW113" s="156"/>
      <c r="PNX113" s="156"/>
      <c r="PNY113" s="156"/>
      <c r="PNZ113" s="156"/>
      <c r="POA113" s="156"/>
      <c r="POB113" s="156"/>
      <c r="POC113" s="156"/>
      <c r="POD113" s="156"/>
      <c r="POE113" s="156"/>
      <c r="POF113" s="156"/>
      <c r="POG113" s="156"/>
      <c r="POH113" s="156"/>
      <c r="POI113" s="156"/>
      <c r="POJ113" s="156"/>
      <c r="POK113" s="156"/>
      <c r="POL113" s="156"/>
      <c r="POM113" s="156"/>
      <c r="PON113" s="156"/>
      <c r="POO113" s="156"/>
      <c r="POP113" s="156"/>
      <c r="POQ113" s="156"/>
      <c r="POR113" s="156"/>
      <c r="POS113" s="156"/>
      <c r="POT113" s="156"/>
      <c r="POU113" s="156"/>
      <c r="POV113" s="156"/>
      <c r="POW113" s="156"/>
      <c r="POX113" s="156"/>
      <c r="POY113" s="156"/>
      <c r="POZ113" s="156"/>
      <c r="PPA113" s="156"/>
      <c r="PPB113" s="156"/>
      <c r="PPC113" s="156"/>
      <c r="PPD113" s="156"/>
      <c r="PPE113" s="156"/>
      <c r="PPF113" s="156"/>
      <c r="PPG113" s="156"/>
      <c r="PPH113" s="156"/>
      <c r="PPI113" s="156"/>
      <c r="PPJ113" s="156"/>
      <c r="PPK113" s="156"/>
      <c r="PPL113" s="156"/>
      <c r="PPM113" s="156"/>
      <c r="PPN113" s="156"/>
      <c r="PPO113" s="156"/>
      <c r="PPP113" s="156"/>
      <c r="PPQ113" s="156"/>
      <c r="PPR113" s="156"/>
      <c r="PPS113" s="156"/>
      <c r="PPT113" s="156"/>
      <c r="PPU113" s="156"/>
      <c r="PPV113" s="156"/>
      <c r="PPW113" s="156"/>
      <c r="PPX113" s="156"/>
      <c r="PPY113" s="156"/>
      <c r="PPZ113" s="156"/>
      <c r="PQA113" s="156"/>
      <c r="PQB113" s="156"/>
      <c r="PQC113" s="156"/>
      <c r="PQD113" s="156"/>
      <c r="PQE113" s="156"/>
      <c r="PQF113" s="156"/>
      <c r="PQG113" s="156"/>
      <c r="PQH113" s="156"/>
      <c r="PQI113" s="156"/>
      <c r="PQJ113" s="156"/>
      <c r="PQK113" s="156"/>
      <c r="PQL113" s="156"/>
      <c r="PQM113" s="156"/>
      <c r="PQN113" s="156"/>
      <c r="PQO113" s="156"/>
      <c r="PQP113" s="156"/>
      <c r="PQQ113" s="156"/>
      <c r="PQR113" s="156"/>
      <c r="PQS113" s="156"/>
      <c r="PQT113" s="156"/>
      <c r="PQU113" s="156"/>
      <c r="PQV113" s="156"/>
      <c r="PQW113" s="156"/>
      <c r="PQX113" s="156"/>
      <c r="PQY113" s="156"/>
      <c r="PQZ113" s="156"/>
      <c r="PRA113" s="156"/>
      <c r="PRB113" s="156"/>
      <c r="PRC113" s="156"/>
      <c r="PRD113" s="156"/>
      <c r="PRE113" s="156"/>
      <c r="PRF113" s="156"/>
      <c r="PRG113" s="156"/>
      <c r="PRH113" s="156"/>
      <c r="PRI113" s="156"/>
      <c r="PRJ113" s="156"/>
      <c r="PRK113" s="156"/>
      <c r="PRL113" s="156"/>
      <c r="PRM113" s="156"/>
      <c r="PRN113" s="156"/>
      <c r="PRO113" s="156"/>
      <c r="PRP113" s="156"/>
      <c r="PRQ113" s="156"/>
      <c r="PRR113" s="156"/>
      <c r="PRS113" s="156"/>
      <c r="PRT113" s="156"/>
      <c r="PRU113" s="156"/>
      <c r="PRV113" s="156"/>
      <c r="PRW113" s="156"/>
      <c r="PRX113" s="156"/>
      <c r="PRY113" s="156"/>
      <c r="PRZ113" s="156"/>
      <c r="PSA113" s="156"/>
      <c r="PSB113" s="156"/>
      <c r="PSC113" s="156"/>
      <c r="PSD113" s="156"/>
      <c r="PSE113" s="156"/>
      <c r="PSF113" s="156"/>
      <c r="PSG113" s="156"/>
      <c r="PSH113" s="156"/>
      <c r="PSI113" s="156"/>
      <c r="PSJ113" s="156"/>
      <c r="PSK113" s="156"/>
      <c r="PSL113" s="156"/>
      <c r="PSM113" s="156"/>
      <c r="PSN113" s="156"/>
      <c r="PSO113" s="156"/>
      <c r="PSP113" s="156"/>
      <c r="PSQ113" s="156"/>
      <c r="PSR113" s="156"/>
      <c r="PSS113" s="156"/>
      <c r="PST113" s="156"/>
      <c r="PSU113" s="156"/>
      <c r="PSV113" s="156"/>
      <c r="PSW113" s="156"/>
      <c r="PSX113" s="156"/>
      <c r="PSY113" s="156"/>
      <c r="PSZ113" s="156"/>
      <c r="PTA113" s="156"/>
      <c r="PTB113" s="156"/>
      <c r="PTC113" s="156"/>
      <c r="PTD113" s="156"/>
      <c r="PTE113" s="156"/>
      <c r="PTF113" s="156"/>
      <c r="PTG113" s="156"/>
      <c r="PTH113" s="156"/>
      <c r="PTI113" s="156"/>
      <c r="PTJ113" s="156"/>
      <c r="PTK113" s="156"/>
      <c r="PTL113" s="156"/>
      <c r="PTM113" s="156"/>
      <c r="PTN113" s="156"/>
      <c r="PTO113" s="156"/>
      <c r="PTP113" s="156"/>
      <c r="PTQ113" s="156"/>
      <c r="PTR113" s="156"/>
      <c r="PTS113" s="156"/>
      <c r="PTT113" s="156"/>
      <c r="PTU113" s="156"/>
      <c r="PTV113" s="156"/>
      <c r="PTW113" s="156"/>
      <c r="PTX113" s="156"/>
      <c r="PTY113" s="156"/>
      <c r="PTZ113" s="156"/>
      <c r="PUA113" s="156"/>
      <c r="PUB113" s="156"/>
      <c r="PUC113" s="156"/>
      <c r="PUD113" s="156"/>
      <c r="PUE113" s="156"/>
      <c r="PUF113" s="156"/>
      <c r="PUG113" s="156"/>
      <c r="PUH113" s="156"/>
      <c r="PUI113" s="156"/>
      <c r="PUJ113" s="156"/>
      <c r="PUK113" s="156"/>
      <c r="PUL113" s="156"/>
      <c r="PUM113" s="156"/>
      <c r="PUN113" s="156"/>
      <c r="PUO113" s="156"/>
      <c r="PUP113" s="156"/>
      <c r="PUQ113" s="156"/>
      <c r="PUR113" s="156"/>
      <c r="PUS113" s="156"/>
      <c r="PUT113" s="156"/>
      <c r="PUU113" s="156"/>
      <c r="PUV113" s="156"/>
      <c r="PUW113" s="156"/>
      <c r="PUX113" s="156"/>
      <c r="PUY113" s="156"/>
      <c r="PUZ113" s="156"/>
      <c r="PVA113" s="156"/>
      <c r="PVB113" s="156"/>
      <c r="PVC113" s="156"/>
      <c r="PVD113" s="156"/>
      <c r="PVE113" s="156"/>
      <c r="PVF113" s="156"/>
      <c r="PVG113" s="156"/>
      <c r="PVH113" s="156"/>
      <c r="PVI113" s="156"/>
      <c r="PVJ113" s="156"/>
      <c r="PVK113" s="156"/>
      <c r="PVL113" s="156"/>
      <c r="PVM113" s="156"/>
      <c r="PVN113" s="156"/>
      <c r="PVO113" s="156"/>
      <c r="PVP113" s="156"/>
      <c r="PVQ113" s="156"/>
      <c r="PVR113" s="156"/>
      <c r="PVS113" s="156"/>
      <c r="PVT113" s="156"/>
      <c r="PVU113" s="156"/>
      <c r="PVV113" s="156"/>
      <c r="PVW113" s="156"/>
      <c r="PVX113" s="156"/>
      <c r="PVY113" s="156"/>
      <c r="PVZ113" s="156"/>
      <c r="PWA113" s="156"/>
      <c r="PWB113" s="156"/>
      <c r="PWC113" s="156"/>
      <c r="PWD113" s="156"/>
      <c r="PWE113" s="156"/>
      <c r="PWF113" s="156"/>
      <c r="PWG113" s="156"/>
      <c r="PWH113" s="156"/>
      <c r="PWI113" s="156"/>
      <c r="PWJ113" s="156"/>
      <c r="PWK113" s="156"/>
      <c r="PWL113" s="156"/>
      <c r="PWM113" s="156"/>
      <c r="PWN113" s="156"/>
      <c r="PWO113" s="156"/>
      <c r="PWP113" s="156"/>
      <c r="PWQ113" s="156"/>
      <c r="PWR113" s="156"/>
      <c r="PWS113" s="156"/>
      <c r="PWT113" s="156"/>
      <c r="PWU113" s="156"/>
      <c r="PWV113" s="156"/>
      <c r="PWW113" s="156"/>
      <c r="PWX113" s="156"/>
      <c r="PWY113" s="156"/>
      <c r="PWZ113" s="156"/>
      <c r="PXA113" s="156"/>
      <c r="PXB113" s="156"/>
      <c r="PXC113" s="156"/>
      <c r="PXD113" s="156"/>
      <c r="PXE113" s="156"/>
      <c r="PXF113" s="156"/>
      <c r="PXG113" s="156"/>
      <c r="PXH113" s="156"/>
      <c r="PXI113" s="156"/>
      <c r="PXJ113" s="156"/>
      <c r="PXK113" s="156"/>
      <c r="PXL113" s="156"/>
      <c r="PXM113" s="156"/>
      <c r="PXN113" s="156"/>
      <c r="PXO113" s="156"/>
      <c r="PXP113" s="156"/>
      <c r="PXQ113" s="156"/>
      <c r="PXR113" s="156"/>
      <c r="PXS113" s="156"/>
      <c r="PXT113" s="156"/>
      <c r="PXU113" s="156"/>
      <c r="PXV113" s="156"/>
      <c r="PXW113" s="156"/>
      <c r="PXX113" s="156"/>
      <c r="PXY113" s="156"/>
      <c r="PXZ113" s="156"/>
      <c r="PYA113" s="156"/>
      <c r="PYB113" s="156"/>
      <c r="PYC113" s="156"/>
      <c r="PYD113" s="156"/>
      <c r="PYE113" s="156"/>
      <c r="PYF113" s="156"/>
      <c r="PYG113" s="156"/>
      <c r="PYH113" s="156"/>
      <c r="PYI113" s="156"/>
      <c r="PYJ113" s="156"/>
      <c r="PYK113" s="156"/>
      <c r="PYL113" s="156"/>
      <c r="PYM113" s="156"/>
      <c r="PYN113" s="156"/>
      <c r="PYO113" s="156"/>
      <c r="PYP113" s="156"/>
      <c r="PYQ113" s="156"/>
      <c r="PYR113" s="156"/>
      <c r="PYS113" s="156"/>
      <c r="PYT113" s="156"/>
      <c r="PYU113" s="156"/>
      <c r="PYV113" s="156"/>
      <c r="PYW113" s="156"/>
      <c r="PYX113" s="156"/>
      <c r="PYY113" s="156"/>
      <c r="PYZ113" s="156"/>
      <c r="PZA113" s="156"/>
      <c r="PZB113" s="156"/>
      <c r="PZC113" s="156"/>
      <c r="PZD113" s="156"/>
      <c r="PZE113" s="156"/>
      <c r="PZF113" s="156"/>
      <c r="PZG113" s="156"/>
      <c r="PZH113" s="156"/>
      <c r="PZI113" s="156"/>
      <c r="PZJ113" s="156"/>
      <c r="PZK113" s="156"/>
      <c r="PZL113" s="156"/>
      <c r="PZM113" s="156"/>
      <c r="PZN113" s="156"/>
      <c r="PZO113" s="156"/>
      <c r="PZP113" s="156"/>
      <c r="PZQ113" s="156"/>
      <c r="PZR113" s="156"/>
      <c r="PZS113" s="156"/>
      <c r="PZT113" s="156"/>
      <c r="PZU113" s="156"/>
      <c r="PZV113" s="156"/>
      <c r="PZW113" s="156"/>
      <c r="PZX113" s="156"/>
      <c r="PZY113" s="156"/>
      <c r="PZZ113" s="156"/>
      <c r="QAA113" s="156"/>
      <c r="QAB113" s="156"/>
      <c r="QAC113" s="156"/>
      <c r="QAD113" s="156"/>
      <c r="QAE113" s="156"/>
      <c r="QAF113" s="156"/>
      <c r="QAG113" s="156"/>
      <c r="QAH113" s="156"/>
      <c r="QAI113" s="156"/>
      <c r="QAJ113" s="156"/>
      <c r="QAK113" s="156"/>
      <c r="QAL113" s="156"/>
      <c r="QAM113" s="156"/>
      <c r="QAN113" s="156"/>
      <c r="QAO113" s="156"/>
      <c r="QAP113" s="156"/>
      <c r="QAQ113" s="156"/>
      <c r="QAR113" s="156"/>
      <c r="QAS113" s="156"/>
      <c r="QAT113" s="156"/>
      <c r="QAU113" s="156"/>
      <c r="QAV113" s="156"/>
      <c r="QAW113" s="156"/>
      <c r="QAX113" s="156"/>
      <c r="QAY113" s="156"/>
      <c r="QAZ113" s="156"/>
      <c r="QBA113" s="156"/>
      <c r="QBB113" s="156"/>
      <c r="QBC113" s="156"/>
      <c r="QBD113" s="156"/>
      <c r="QBE113" s="156"/>
      <c r="QBF113" s="156"/>
      <c r="QBG113" s="156"/>
      <c r="QBH113" s="156"/>
      <c r="QBI113" s="156"/>
      <c r="QBJ113" s="156"/>
      <c r="QBK113" s="156"/>
      <c r="QBL113" s="156"/>
      <c r="QBM113" s="156"/>
      <c r="QBN113" s="156"/>
      <c r="QBO113" s="156"/>
      <c r="QBP113" s="156"/>
      <c r="QBQ113" s="156"/>
      <c r="QBR113" s="156"/>
      <c r="QBS113" s="156"/>
      <c r="QBT113" s="156"/>
      <c r="QBU113" s="156"/>
      <c r="QBV113" s="156"/>
      <c r="QBW113" s="156"/>
      <c r="QBX113" s="156"/>
      <c r="QBY113" s="156"/>
      <c r="QBZ113" s="156"/>
      <c r="QCA113" s="156"/>
      <c r="QCB113" s="156"/>
      <c r="QCC113" s="156"/>
      <c r="QCD113" s="156"/>
      <c r="QCE113" s="156"/>
      <c r="QCF113" s="156"/>
      <c r="QCG113" s="156"/>
      <c r="QCH113" s="156"/>
      <c r="QCI113" s="156"/>
      <c r="QCJ113" s="156"/>
      <c r="QCK113" s="156"/>
      <c r="QCL113" s="156"/>
      <c r="QCM113" s="156"/>
      <c r="QCN113" s="156"/>
      <c r="QCO113" s="156"/>
      <c r="QCP113" s="156"/>
      <c r="QCQ113" s="156"/>
      <c r="QCR113" s="156"/>
      <c r="QCS113" s="156"/>
      <c r="QCT113" s="156"/>
      <c r="QCU113" s="156"/>
      <c r="QCV113" s="156"/>
      <c r="QCW113" s="156"/>
      <c r="QCX113" s="156"/>
      <c r="QCY113" s="156"/>
      <c r="QCZ113" s="156"/>
      <c r="QDA113" s="156"/>
      <c r="QDB113" s="156"/>
      <c r="QDC113" s="156"/>
      <c r="QDD113" s="156"/>
      <c r="QDE113" s="156"/>
      <c r="QDF113" s="156"/>
      <c r="QDG113" s="156"/>
      <c r="QDH113" s="156"/>
      <c r="QDI113" s="156"/>
      <c r="QDJ113" s="156"/>
      <c r="QDK113" s="156"/>
      <c r="QDL113" s="156"/>
      <c r="QDM113" s="156"/>
      <c r="QDN113" s="156"/>
      <c r="QDO113" s="156"/>
      <c r="QDP113" s="156"/>
      <c r="QDQ113" s="156"/>
      <c r="QDR113" s="156"/>
      <c r="QDS113" s="156"/>
      <c r="QDT113" s="156"/>
      <c r="QDU113" s="156"/>
      <c r="QDV113" s="156"/>
      <c r="QDW113" s="156"/>
      <c r="QDX113" s="156"/>
      <c r="QDY113" s="156"/>
      <c r="QDZ113" s="156"/>
      <c r="QEA113" s="156"/>
      <c r="QEB113" s="156"/>
      <c r="QEC113" s="156"/>
      <c r="QED113" s="156"/>
      <c r="QEE113" s="156"/>
      <c r="QEF113" s="156"/>
      <c r="QEG113" s="156"/>
      <c r="QEH113" s="156"/>
      <c r="QEI113" s="156"/>
      <c r="QEJ113" s="156"/>
      <c r="QEK113" s="156"/>
      <c r="QEL113" s="156"/>
      <c r="QEM113" s="156"/>
      <c r="QEN113" s="156"/>
      <c r="QEO113" s="156"/>
      <c r="QEP113" s="156"/>
      <c r="QEQ113" s="156"/>
      <c r="QER113" s="156"/>
      <c r="QES113" s="156"/>
      <c r="QET113" s="156"/>
      <c r="QEU113" s="156"/>
      <c r="QEV113" s="156"/>
      <c r="QEW113" s="156"/>
      <c r="QEX113" s="156"/>
      <c r="QEY113" s="156"/>
      <c r="QEZ113" s="156"/>
      <c r="QFA113" s="156"/>
      <c r="QFB113" s="156"/>
      <c r="QFC113" s="156"/>
      <c r="QFD113" s="156"/>
      <c r="QFE113" s="156"/>
      <c r="QFF113" s="156"/>
      <c r="QFG113" s="156"/>
      <c r="QFH113" s="156"/>
      <c r="QFI113" s="156"/>
      <c r="QFJ113" s="156"/>
      <c r="QFK113" s="156"/>
      <c r="QFL113" s="156"/>
      <c r="QFM113" s="156"/>
      <c r="QFN113" s="156"/>
      <c r="QFO113" s="156"/>
      <c r="QFP113" s="156"/>
      <c r="QFQ113" s="156"/>
      <c r="QFR113" s="156"/>
      <c r="QFS113" s="156"/>
      <c r="QFT113" s="156"/>
      <c r="QFU113" s="156"/>
      <c r="QFV113" s="156"/>
      <c r="QFW113" s="156"/>
      <c r="QFX113" s="156"/>
      <c r="QFY113" s="156"/>
      <c r="QFZ113" s="156"/>
      <c r="QGA113" s="156"/>
      <c r="QGB113" s="156"/>
      <c r="QGC113" s="156"/>
      <c r="QGD113" s="156"/>
      <c r="QGE113" s="156"/>
      <c r="QGF113" s="156"/>
      <c r="QGG113" s="156"/>
      <c r="QGH113" s="156"/>
      <c r="QGI113" s="156"/>
      <c r="QGJ113" s="156"/>
      <c r="QGK113" s="156"/>
      <c r="QGL113" s="156"/>
      <c r="QGM113" s="156"/>
      <c r="QGN113" s="156"/>
      <c r="QGO113" s="156"/>
      <c r="QGP113" s="156"/>
      <c r="QGQ113" s="156"/>
      <c r="QGR113" s="156"/>
      <c r="QGS113" s="156"/>
      <c r="QGT113" s="156"/>
      <c r="QGU113" s="156"/>
      <c r="QGV113" s="156"/>
      <c r="QGW113" s="156"/>
      <c r="QGX113" s="156"/>
      <c r="QGY113" s="156"/>
      <c r="QGZ113" s="156"/>
      <c r="QHA113" s="156"/>
      <c r="QHB113" s="156"/>
      <c r="QHC113" s="156"/>
      <c r="QHD113" s="156"/>
      <c r="QHE113" s="156"/>
      <c r="QHF113" s="156"/>
      <c r="QHG113" s="156"/>
      <c r="QHH113" s="156"/>
      <c r="QHI113" s="156"/>
      <c r="QHJ113" s="156"/>
      <c r="QHK113" s="156"/>
      <c r="QHL113" s="156"/>
      <c r="QHM113" s="156"/>
      <c r="QHN113" s="156"/>
      <c r="QHO113" s="156"/>
      <c r="QHP113" s="156"/>
      <c r="QHQ113" s="156"/>
      <c r="QHR113" s="156"/>
      <c r="QHS113" s="156"/>
      <c r="QHT113" s="156"/>
      <c r="QHU113" s="156"/>
      <c r="QHV113" s="156"/>
      <c r="QHW113" s="156"/>
      <c r="QHX113" s="156"/>
      <c r="QHY113" s="156"/>
      <c r="QHZ113" s="156"/>
      <c r="QIA113" s="156"/>
      <c r="QIB113" s="156"/>
      <c r="QIC113" s="156"/>
      <c r="QID113" s="156"/>
      <c r="QIE113" s="156"/>
      <c r="QIF113" s="156"/>
      <c r="QIG113" s="156"/>
      <c r="QIH113" s="156"/>
      <c r="QII113" s="156"/>
      <c r="QIJ113" s="156"/>
      <c r="QIK113" s="156"/>
      <c r="QIL113" s="156"/>
      <c r="QIM113" s="156"/>
      <c r="QIN113" s="156"/>
      <c r="QIO113" s="156"/>
      <c r="QIP113" s="156"/>
      <c r="QIQ113" s="156"/>
      <c r="QIR113" s="156"/>
      <c r="QIS113" s="156"/>
      <c r="QIT113" s="156"/>
      <c r="QIU113" s="156"/>
      <c r="QIV113" s="156"/>
      <c r="QIW113" s="156"/>
      <c r="QIX113" s="156"/>
      <c r="QIY113" s="156"/>
      <c r="QIZ113" s="156"/>
      <c r="QJA113" s="156"/>
      <c r="QJB113" s="156"/>
      <c r="QJC113" s="156"/>
      <c r="QJD113" s="156"/>
      <c r="QJE113" s="156"/>
      <c r="QJF113" s="156"/>
      <c r="QJG113" s="156"/>
      <c r="QJH113" s="156"/>
      <c r="QJI113" s="156"/>
      <c r="QJJ113" s="156"/>
      <c r="QJK113" s="156"/>
      <c r="QJL113" s="156"/>
      <c r="QJM113" s="156"/>
      <c r="QJN113" s="156"/>
      <c r="QJO113" s="156"/>
      <c r="QJP113" s="156"/>
      <c r="QJQ113" s="156"/>
      <c r="QJR113" s="156"/>
      <c r="QJS113" s="156"/>
      <c r="QJT113" s="156"/>
      <c r="QJU113" s="156"/>
      <c r="QJV113" s="156"/>
      <c r="QJW113" s="156"/>
      <c r="QJX113" s="156"/>
      <c r="QJY113" s="156"/>
      <c r="QJZ113" s="156"/>
      <c r="QKA113" s="156"/>
      <c r="QKB113" s="156"/>
      <c r="QKC113" s="156"/>
      <c r="QKD113" s="156"/>
      <c r="QKE113" s="156"/>
      <c r="QKF113" s="156"/>
      <c r="QKG113" s="156"/>
      <c r="QKH113" s="156"/>
      <c r="QKI113" s="156"/>
      <c r="QKJ113" s="156"/>
      <c r="QKK113" s="156"/>
      <c r="QKL113" s="156"/>
      <c r="QKM113" s="156"/>
      <c r="QKN113" s="156"/>
      <c r="QKO113" s="156"/>
      <c r="QKP113" s="156"/>
      <c r="QKQ113" s="156"/>
      <c r="QKR113" s="156"/>
      <c r="QKS113" s="156"/>
      <c r="QKT113" s="156"/>
      <c r="QKU113" s="156"/>
      <c r="QKV113" s="156"/>
      <c r="QKW113" s="156"/>
      <c r="QKX113" s="156"/>
      <c r="QKY113" s="156"/>
      <c r="QKZ113" s="156"/>
      <c r="QLA113" s="156"/>
      <c r="QLB113" s="156"/>
      <c r="QLC113" s="156"/>
      <c r="QLD113" s="156"/>
      <c r="QLE113" s="156"/>
      <c r="QLF113" s="156"/>
      <c r="QLG113" s="156"/>
      <c r="QLH113" s="156"/>
      <c r="QLI113" s="156"/>
      <c r="QLJ113" s="156"/>
      <c r="QLK113" s="156"/>
      <c r="QLL113" s="156"/>
      <c r="QLM113" s="156"/>
      <c r="QLN113" s="156"/>
      <c r="QLO113" s="156"/>
      <c r="QLP113" s="156"/>
      <c r="QLQ113" s="156"/>
      <c r="QLR113" s="156"/>
      <c r="QLS113" s="156"/>
      <c r="QLT113" s="156"/>
      <c r="QLU113" s="156"/>
      <c r="QLV113" s="156"/>
      <c r="QLW113" s="156"/>
      <c r="QLX113" s="156"/>
      <c r="QLY113" s="156"/>
      <c r="QLZ113" s="156"/>
      <c r="QMA113" s="156"/>
      <c r="QMB113" s="156"/>
      <c r="QMC113" s="156"/>
      <c r="QMD113" s="156"/>
      <c r="QME113" s="156"/>
      <c r="QMF113" s="156"/>
      <c r="QMG113" s="156"/>
      <c r="QMH113" s="156"/>
      <c r="QMI113" s="156"/>
      <c r="QMJ113" s="156"/>
      <c r="QMK113" s="156"/>
      <c r="QML113" s="156"/>
      <c r="QMM113" s="156"/>
      <c r="QMN113" s="156"/>
      <c r="QMO113" s="156"/>
      <c r="QMP113" s="156"/>
      <c r="QMQ113" s="156"/>
      <c r="QMR113" s="156"/>
      <c r="QMS113" s="156"/>
      <c r="QMT113" s="156"/>
      <c r="QMU113" s="156"/>
      <c r="QMV113" s="156"/>
      <c r="QMW113" s="156"/>
      <c r="QMX113" s="156"/>
      <c r="QMY113" s="156"/>
      <c r="QMZ113" s="156"/>
      <c r="QNA113" s="156"/>
      <c r="QNB113" s="156"/>
      <c r="QNC113" s="156"/>
      <c r="QND113" s="156"/>
      <c r="QNE113" s="156"/>
      <c r="QNF113" s="156"/>
      <c r="QNG113" s="156"/>
      <c r="QNH113" s="156"/>
      <c r="QNI113" s="156"/>
      <c r="QNJ113" s="156"/>
      <c r="QNK113" s="156"/>
      <c r="QNL113" s="156"/>
      <c r="QNM113" s="156"/>
      <c r="QNN113" s="156"/>
      <c r="QNO113" s="156"/>
      <c r="QNP113" s="156"/>
      <c r="QNQ113" s="156"/>
      <c r="QNR113" s="156"/>
      <c r="QNS113" s="156"/>
      <c r="QNT113" s="156"/>
      <c r="QNU113" s="156"/>
      <c r="QNV113" s="156"/>
      <c r="QNW113" s="156"/>
      <c r="QNX113" s="156"/>
      <c r="QNY113" s="156"/>
      <c r="QNZ113" s="156"/>
      <c r="QOA113" s="156"/>
      <c r="QOB113" s="156"/>
      <c r="QOC113" s="156"/>
      <c r="QOD113" s="156"/>
      <c r="QOE113" s="156"/>
      <c r="QOF113" s="156"/>
      <c r="QOG113" s="156"/>
      <c r="QOH113" s="156"/>
      <c r="QOI113" s="156"/>
      <c r="QOJ113" s="156"/>
      <c r="QOK113" s="156"/>
      <c r="QOL113" s="156"/>
      <c r="QOM113" s="156"/>
      <c r="QON113" s="156"/>
      <c r="QOO113" s="156"/>
      <c r="QOP113" s="156"/>
      <c r="QOQ113" s="156"/>
      <c r="QOR113" s="156"/>
      <c r="QOS113" s="156"/>
      <c r="QOT113" s="156"/>
      <c r="QOU113" s="156"/>
      <c r="QOV113" s="156"/>
      <c r="QOW113" s="156"/>
      <c r="QOX113" s="156"/>
      <c r="QOY113" s="156"/>
      <c r="QOZ113" s="156"/>
      <c r="QPA113" s="156"/>
      <c r="QPB113" s="156"/>
      <c r="QPC113" s="156"/>
      <c r="QPD113" s="156"/>
      <c r="QPE113" s="156"/>
      <c r="QPF113" s="156"/>
      <c r="QPG113" s="156"/>
      <c r="QPH113" s="156"/>
      <c r="QPI113" s="156"/>
      <c r="QPJ113" s="156"/>
      <c r="QPK113" s="156"/>
      <c r="QPL113" s="156"/>
      <c r="QPM113" s="156"/>
      <c r="QPN113" s="156"/>
      <c r="QPO113" s="156"/>
      <c r="QPP113" s="156"/>
      <c r="QPQ113" s="156"/>
      <c r="QPR113" s="156"/>
      <c r="QPS113" s="156"/>
      <c r="QPT113" s="156"/>
      <c r="QPU113" s="156"/>
      <c r="QPV113" s="156"/>
      <c r="QPW113" s="156"/>
      <c r="QPX113" s="156"/>
      <c r="QPY113" s="156"/>
      <c r="QPZ113" s="156"/>
      <c r="QQA113" s="156"/>
      <c r="QQB113" s="156"/>
      <c r="QQC113" s="156"/>
      <c r="QQD113" s="156"/>
      <c r="QQE113" s="156"/>
      <c r="QQF113" s="156"/>
      <c r="QQG113" s="156"/>
      <c r="QQH113" s="156"/>
      <c r="QQI113" s="156"/>
      <c r="QQJ113" s="156"/>
      <c r="QQK113" s="156"/>
      <c r="QQL113" s="156"/>
      <c r="QQM113" s="156"/>
      <c r="QQN113" s="156"/>
      <c r="QQO113" s="156"/>
      <c r="QQP113" s="156"/>
      <c r="QQQ113" s="156"/>
      <c r="QQR113" s="156"/>
      <c r="QQS113" s="156"/>
      <c r="QQT113" s="156"/>
      <c r="QQU113" s="156"/>
      <c r="QQV113" s="156"/>
      <c r="QQW113" s="156"/>
      <c r="QQX113" s="156"/>
      <c r="QQY113" s="156"/>
      <c r="QQZ113" s="156"/>
      <c r="QRA113" s="156"/>
      <c r="QRB113" s="156"/>
      <c r="QRC113" s="156"/>
      <c r="QRD113" s="156"/>
      <c r="QRE113" s="156"/>
      <c r="QRF113" s="156"/>
      <c r="QRG113" s="156"/>
      <c r="QRH113" s="156"/>
      <c r="QRI113" s="156"/>
      <c r="QRJ113" s="156"/>
      <c r="QRK113" s="156"/>
      <c r="QRL113" s="156"/>
      <c r="QRM113" s="156"/>
      <c r="QRN113" s="156"/>
      <c r="QRO113" s="156"/>
      <c r="QRP113" s="156"/>
      <c r="QRQ113" s="156"/>
      <c r="QRR113" s="156"/>
      <c r="QRS113" s="156"/>
      <c r="QRT113" s="156"/>
      <c r="QRU113" s="156"/>
      <c r="QRV113" s="156"/>
      <c r="QRW113" s="156"/>
      <c r="QRX113" s="156"/>
      <c r="QRY113" s="156"/>
      <c r="QRZ113" s="156"/>
      <c r="QSA113" s="156"/>
      <c r="QSB113" s="156"/>
      <c r="QSC113" s="156"/>
      <c r="QSD113" s="156"/>
      <c r="QSE113" s="156"/>
      <c r="QSF113" s="156"/>
      <c r="QSG113" s="156"/>
      <c r="QSH113" s="156"/>
      <c r="QSI113" s="156"/>
      <c r="QSJ113" s="156"/>
      <c r="QSK113" s="156"/>
      <c r="QSL113" s="156"/>
      <c r="QSM113" s="156"/>
      <c r="QSN113" s="156"/>
      <c r="QSO113" s="156"/>
      <c r="QSP113" s="156"/>
      <c r="QSQ113" s="156"/>
      <c r="QSR113" s="156"/>
      <c r="QSS113" s="156"/>
      <c r="QST113" s="156"/>
      <c r="QSU113" s="156"/>
      <c r="QSV113" s="156"/>
      <c r="QSW113" s="156"/>
      <c r="QSX113" s="156"/>
      <c r="QSY113" s="156"/>
      <c r="QSZ113" s="156"/>
      <c r="QTA113" s="156"/>
      <c r="QTB113" s="156"/>
      <c r="QTC113" s="156"/>
      <c r="QTD113" s="156"/>
      <c r="QTE113" s="156"/>
      <c r="QTF113" s="156"/>
      <c r="QTG113" s="156"/>
      <c r="QTH113" s="156"/>
      <c r="QTI113" s="156"/>
      <c r="QTJ113" s="156"/>
      <c r="QTK113" s="156"/>
      <c r="QTL113" s="156"/>
      <c r="QTM113" s="156"/>
      <c r="QTN113" s="156"/>
      <c r="QTO113" s="156"/>
      <c r="QTP113" s="156"/>
      <c r="QTQ113" s="156"/>
      <c r="QTR113" s="156"/>
      <c r="QTS113" s="156"/>
      <c r="QTT113" s="156"/>
      <c r="QTU113" s="156"/>
      <c r="QTV113" s="156"/>
      <c r="QTW113" s="156"/>
      <c r="QTX113" s="156"/>
      <c r="QTY113" s="156"/>
      <c r="QTZ113" s="156"/>
      <c r="QUA113" s="156"/>
      <c r="QUB113" s="156"/>
      <c r="QUC113" s="156"/>
      <c r="QUD113" s="156"/>
      <c r="QUE113" s="156"/>
      <c r="QUF113" s="156"/>
      <c r="QUG113" s="156"/>
      <c r="QUH113" s="156"/>
      <c r="QUI113" s="156"/>
      <c r="QUJ113" s="156"/>
      <c r="QUK113" s="156"/>
      <c r="QUL113" s="156"/>
      <c r="QUM113" s="156"/>
      <c r="QUN113" s="156"/>
      <c r="QUO113" s="156"/>
      <c r="QUP113" s="156"/>
      <c r="QUQ113" s="156"/>
      <c r="QUR113" s="156"/>
      <c r="QUS113" s="156"/>
      <c r="QUT113" s="156"/>
      <c r="QUU113" s="156"/>
      <c r="QUV113" s="156"/>
      <c r="QUW113" s="156"/>
      <c r="QUX113" s="156"/>
      <c r="QUY113" s="156"/>
      <c r="QUZ113" s="156"/>
      <c r="QVA113" s="156"/>
      <c r="QVB113" s="156"/>
      <c r="QVC113" s="156"/>
      <c r="QVD113" s="156"/>
      <c r="QVE113" s="156"/>
      <c r="QVF113" s="156"/>
      <c r="QVG113" s="156"/>
      <c r="QVH113" s="156"/>
      <c r="QVI113" s="156"/>
      <c r="QVJ113" s="156"/>
      <c r="QVK113" s="156"/>
      <c r="QVL113" s="156"/>
      <c r="QVM113" s="156"/>
      <c r="QVN113" s="156"/>
      <c r="QVO113" s="156"/>
      <c r="QVP113" s="156"/>
      <c r="QVQ113" s="156"/>
      <c r="QVR113" s="156"/>
      <c r="QVS113" s="156"/>
      <c r="QVT113" s="156"/>
      <c r="QVU113" s="156"/>
      <c r="QVV113" s="156"/>
      <c r="QVW113" s="156"/>
      <c r="QVX113" s="156"/>
      <c r="QVY113" s="156"/>
      <c r="QVZ113" s="156"/>
      <c r="QWA113" s="156"/>
      <c r="QWB113" s="156"/>
      <c r="QWC113" s="156"/>
      <c r="QWD113" s="156"/>
      <c r="QWE113" s="156"/>
      <c r="QWF113" s="156"/>
      <c r="QWG113" s="156"/>
      <c r="QWH113" s="156"/>
      <c r="QWI113" s="156"/>
      <c r="QWJ113" s="156"/>
      <c r="QWK113" s="156"/>
      <c r="QWL113" s="156"/>
      <c r="QWM113" s="156"/>
      <c r="QWN113" s="156"/>
      <c r="QWO113" s="156"/>
      <c r="QWP113" s="156"/>
      <c r="QWQ113" s="156"/>
      <c r="QWR113" s="156"/>
      <c r="QWS113" s="156"/>
      <c r="QWT113" s="156"/>
      <c r="QWU113" s="156"/>
      <c r="QWV113" s="156"/>
      <c r="QWW113" s="156"/>
      <c r="QWX113" s="156"/>
      <c r="QWY113" s="156"/>
      <c r="QWZ113" s="156"/>
      <c r="QXA113" s="156"/>
      <c r="QXB113" s="156"/>
      <c r="QXC113" s="156"/>
      <c r="QXD113" s="156"/>
      <c r="QXE113" s="156"/>
      <c r="QXF113" s="156"/>
      <c r="QXG113" s="156"/>
      <c r="QXH113" s="156"/>
      <c r="QXI113" s="156"/>
      <c r="QXJ113" s="156"/>
      <c r="QXK113" s="156"/>
      <c r="QXL113" s="156"/>
      <c r="QXM113" s="156"/>
      <c r="QXN113" s="156"/>
      <c r="QXO113" s="156"/>
      <c r="QXP113" s="156"/>
      <c r="QXQ113" s="156"/>
      <c r="QXR113" s="156"/>
      <c r="QXS113" s="156"/>
      <c r="QXT113" s="156"/>
      <c r="QXU113" s="156"/>
      <c r="QXV113" s="156"/>
      <c r="QXW113" s="156"/>
      <c r="QXX113" s="156"/>
      <c r="QXY113" s="156"/>
      <c r="QXZ113" s="156"/>
      <c r="QYA113" s="156"/>
      <c r="QYB113" s="156"/>
      <c r="QYC113" s="156"/>
      <c r="QYD113" s="156"/>
      <c r="QYE113" s="156"/>
      <c r="QYF113" s="156"/>
      <c r="QYG113" s="156"/>
      <c r="QYH113" s="156"/>
      <c r="QYI113" s="156"/>
      <c r="QYJ113" s="156"/>
      <c r="QYK113" s="156"/>
      <c r="QYL113" s="156"/>
      <c r="QYM113" s="156"/>
      <c r="QYN113" s="156"/>
      <c r="QYO113" s="156"/>
      <c r="QYP113" s="156"/>
      <c r="QYQ113" s="156"/>
      <c r="QYR113" s="156"/>
      <c r="QYS113" s="156"/>
      <c r="QYT113" s="156"/>
      <c r="QYU113" s="156"/>
      <c r="QYV113" s="156"/>
      <c r="QYW113" s="156"/>
      <c r="QYX113" s="156"/>
      <c r="QYY113" s="156"/>
      <c r="QYZ113" s="156"/>
      <c r="QZA113" s="156"/>
      <c r="QZB113" s="156"/>
      <c r="QZC113" s="156"/>
      <c r="QZD113" s="156"/>
      <c r="QZE113" s="156"/>
      <c r="QZF113" s="156"/>
      <c r="QZG113" s="156"/>
      <c r="QZH113" s="156"/>
      <c r="QZI113" s="156"/>
      <c r="QZJ113" s="156"/>
      <c r="QZK113" s="156"/>
      <c r="QZL113" s="156"/>
      <c r="QZM113" s="156"/>
      <c r="QZN113" s="156"/>
      <c r="QZO113" s="156"/>
      <c r="QZP113" s="156"/>
      <c r="QZQ113" s="156"/>
      <c r="QZR113" s="156"/>
      <c r="QZS113" s="156"/>
      <c r="QZT113" s="156"/>
      <c r="QZU113" s="156"/>
      <c r="QZV113" s="156"/>
      <c r="QZW113" s="156"/>
      <c r="QZX113" s="156"/>
      <c r="QZY113" s="156"/>
      <c r="QZZ113" s="156"/>
      <c r="RAA113" s="156"/>
      <c r="RAB113" s="156"/>
      <c r="RAC113" s="156"/>
      <c r="RAD113" s="156"/>
      <c r="RAE113" s="156"/>
      <c r="RAF113" s="156"/>
      <c r="RAG113" s="156"/>
      <c r="RAH113" s="156"/>
      <c r="RAI113" s="156"/>
      <c r="RAJ113" s="156"/>
      <c r="RAK113" s="156"/>
      <c r="RAL113" s="156"/>
      <c r="RAM113" s="156"/>
      <c r="RAN113" s="156"/>
      <c r="RAO113" s="156"/>
      <c r="RAP113" s="156"/>
      <c r="RAQ113" s="156"/>
      <c r="RAR113" s="156"/>
      <c r="RAS113" s="156"/>
      <c r="RAT113" s="156"/>
      <c r="RAU113" s="156"/>
      <c r="RAV113" s="156"/>
      <c r="RAW113" s="156"/>
      <c r="RAX113" s="156"/>
      <c r="RAY113" s="156"/>
      <c r="RAZ113" s="156"/>
      <c r="RBA113" s="156"/>
      <c r="RBB113" s="156"/>
      <c r="RBC113" s="156"/>
      <c r="RBD113" s="156"/>
      <c r="RBE113" s="156"/>
      <c r="RBF113" s="156"/>
      <c r="RBG113" s="156"/>
      <c r="RBH113" s="156"/>
      <c r="RBI113" s="156"/>
      <c r="RBJ113" s="156"/>
      <c r="RBK113" s="156"/>
      <c r="RBL113" s="156"/>
      <c r="RBM113" s="156"/>
      <c r="RBN113" s="156"/>
      <c r="RBO113" s="156"/>
      <c r="RBP113" s="156"/>
      <c r="RBQ113" s="156"/>
      <c r="RBR113" s="156"/>
      <c r="RBS113" s="156"/>
      <c r="RBT113" s="156"/>
      <c r="RBU113" s="156"/>
      <c r="RBV113" s="156"/>
      <c r="RBW113" s="156"/>
      <c r="RBX113" s="156"/>
      <c r="RBY113" s="156"/>
      <c r="RBZ113" s="156"/>
      <c r="RCA113" s="156"/>
      <c r="RCB113" s="156"/>
      <c r="RCC113" s="156"/>
      <c r="RCD113" s="156"/>
      <c r="RCE113" s="156"/>
      <c r="RCF113" s="156"/>
      <c r="RCG113" s="156"/>
      <c r="RCH113" s="156"/>
      <c r="RCI113" s="156"/>
      <c r="RCJ113" s="156"/>
      <c r="RCK113" s="156"/>
      <c r="RCL113" s="156"/>
      <c r="RCM113" s="156"/>
      <c r="RCN113" s="156"/>
      <c r="RCO113" s="156"/>
      <c r="RCP113" s="156"/>
      <c r="RCQ113" s="156"/>
      <c r="RCR113" s="156"/>
      <c r="RCS113" s="156"/>
      <c r="RCT113" s="156"/>
      <c r="RCU113" s="156"/>
      <c r="RCV113" s="156"/>
      <c r="RCW113" s="156"/>
      <c r="RCX113" s="156"/>
      <c r="RCY113" s="156"/>
      <c r="RCZ113" s="156"/>
      <c r="RDA113" s="156"/>
      <c r="RDB113" s="156"/>
      <c r="RDC113" s="156"/>
      <c r="RDD113" s="156"/>
      <c r="RDE113" s="156"/>
      <c r="RDF113" s="156"/>
      <c r="RDG113" s="156"/>
      <c r="RDH113" s="156"/>
      <c r="RDI113" s="156"/>
      <c r="RDJ113" s="156"/>
      <c r="RDK113" s="156"/>
      <c r="RDL113" s="156"/>
      <c r="RDM113" s="156"/>
      <c r="RDN113" s="156"/>
      <c r="RDO113" s="156"/>
      <c r="RDP113" s="156"/>
      <c r="RDQ113" s="156"/>
      <c r="RDR113" s="156"/>
      <c r="RDS113" s="156"/>
      <c r="RDT113" s="156"/>
      <c r="RDU113" s="156"/>
      <c r="RDV113" s="156"/>
      <c r="RDW113" s="156"/>
      <c r="RDX113" s="156"/>
      <c r="RDY113" s="156"/>
      <c r="RDZ113" s="156"/>
      <c r="REA113" s="156"/>
      <c r="REB113" s="156"/>
      <c r="REC113" s="156"/>
      <c r="RED113" s="156"/>
      <c r="REE113" s="156"/>
      <c r="REF113" s="156"/>
      <c r="REG113" s="156"/>
      <c r="REH113" s="156"/>
      <c r="REI113" s="156"/>
      <c r="REJ113" s="156"/>
      <c r="REK113" s="156"/>
      <c r="REL113" s="156"/>
      <c r="REM113" s="156"/>
      <c r="REN113" s="156"/>
      <c r="REO113" s="156"/>
      <c r="REP113" s="156"/>
      <c r="REQ113" s="156"/>
      <c r="RER113" s="156"/>
      <c r="RES113" s="156"/>
      <c r="RET113" s="156"/>
      <c r="REU113" s="156"/>
      <c r="REV113" s="156"/>
      <c r="REW113" s="156"/>
      <c r="REX113" s="156"/>
      <c r="REY113" s="156"/>
      <c r="REZ113" s="156"/>
      <c r="RFA113" s="156"/>
      <c r="RFB113" s="156"/>
      <c r="RFC113" s="156"/>
      <c r="RFD113" s="156"/>
      <c r="RFE113" s="156"/>
      <c r="RFF113" s="156"/>
      <c r="RFG113" s="156"/>
      <c r="RFH113" s="156"/>
      <c r="RFI113" s="156"/>
      <c r="RFJ113" s="156"/>
      <c r="RFK113" s="156"/>
      <c r="RFL113" s="156"/>
      <c r="RFM113" s="156"/>
      <c r="RFN113" s="156"/>
      <c r="RFO113" s="156"/>
      <c r="RFP113" s="156"/>
      <c r="RFQ113" s="156"/>
      <c r="RFR113" s="156"/>
      <c r="RFS113" s="156"/>
      <c r="RFT113" s="156"/>
      <c r="RFU113" s="156"/>
      <c r="RFV113" s="156"/>
      <c r="RFW113" s="156"/>
      <c r="RFX113" s="156"/>
      <c r="RFY113" s="156"/>
      <c r="RFZ113" s="156"/>
      <c r="RGA113" s="156"/>
      <c r="RGB113" s="156"/>
      <c r="RGC113" s="156"/>
      <c r="RGD113" s="156"/>
      <c r="RGE113" s="156"/>
      <c r="RGF113" s="156"/>
      <c r="RGG113" s="156"/>
      <c r="RGH113" s="156"/>
      <c r="RGI113" s="156"/>
      <c r="RGJ113" s="156"/>
      <c r="RGK113" s="156"/>
      <c r="RGL113" s="156"/>
      <c r="RGM113" s="156"/>
      <c r="RGN113" s="156"/>
      <c r="RGO113" s="156"/>
      <c r="RGP113" s="156"/>
      <c r="RGQ113" s="156"/>
      <c r="RGR113" s="156"/>
      <c r="RGS113" s="156"/>
      <c r="RGT113" s="156"/>
      <c r="RGU113" s="156"/>
      <c r="RGV113" s="156"/>
      <c r="RGW113" s="156"/>
      <c r="RGX113" s="156"/>
      <c r="RGY113" s="156"/>
      <c r="RGZ113" s="156"/>
      <c r="RHA113" s="156"/>
      <c r="RHB113" s="156"/>
      <c r="RHC113" s="156"/>
      <c r="RHD113" s="156"/>
      <c r="RHE113" s="156"/>
      <c r="RHF113" s="156"/>
      <c r="RHG113" s="156"/>
      <c r="RHH113" s="156"/>
      <c r="RHI113" s="156"/>
      <c r="RHJ113" s="156"/>
      <c r="RHK113" s="156"/>
      <c r="RHL113" s="156"/>
      <c r="RHM113" s="156"/>
      <c r="RHN113" s="156"/>
      <c r="RHO113" s="156"/>
      <c r="RHP113" s="156"/>
      <c r="RHQ113" s="156"/>
      <c r="RHR113" s="156"/>
      <c r="RHS113" s="156"/>
      <c r="RHT113" s="156"/>
      <c r="RHU113" s="156"/>
      <c r="RHV113" s="156"/>
      <c r="RHW113" s="156"/>
      <c r="RHX113" s="156"/>
      <c r="RHY113" s="156"/>
      <c r="RHZ113" s="156"/>
      <c r="RIA113" s="156"/>
      <c r="RIB113" s="156"/>
      <c r="RIC113" s="156"/>
      <c r="RID113" s="156"/>
      <c r="RIE113" s="156"/>
      <c r="RIF113" s="156"/>
      <c r="RIG113" s="156"/>
      <c r="RIH113" s="156"/>
      <c r="RII113" s="156"/>
      <c r="RIJ113" s="156"/>
      <c r="RIK113" s="156"/>
      <c r="RIL113" s="156"/>
      <c r="RIM113" s="156"/>
      <c r="RIN113" s="156"/>
      <c r="RIO113" s="156"/>
      <c r="RIP113" s="156"/>
      <c r="RIQ113" s="156"/>
      <c r="RIR113" s="156"/>
      <c r="RIS113" s="156"/>
      <c r="RIT113" s="156"/>
      <c r="RIU113" s="156"/>
      <c r="RIV113" s="156"/>
      <c r="RIW113" s="156"/>
      <c r="RIX113" s="156"/>
      <c r="RIY113" s="156"/>
      <c r="RIZ113" s="156"/>
      <c r="RJA113" s="156"/>
      <c r="RJB113" s="156"/>
      <c r="RJC113" s="156"/>
      <c r="RJD113" s="156"/>
      <c r="RJE113" s="156"/>
      <c r="RJF113" s="156"/>
      <c r="RJG113" s="156"/>
      <c r="RJH113" s="156"/>
      <c r="RJI113" s="156"/>
      <c r="RJJ113" s="156"/>
      <c r="RJK113" s="156"/>
      <c r="RJL113" s="156"/>
      <c r="RJM113" s="156"/>
      <c r="RJN113" s="156"/>
      <c r="RJO113" s="156"/>
      <c r="RJP113" s="156"/>
      <c r="RJQ113" s="156"/>
      <c r="RJR113" s="156"/>
      <c r="RJS113" s="156"/>
      <c r="RJT113" s="156"/>
      <c r="RJU113" s="156"/>
      <c r="RJV113" s="156"/>
      <c r="RJW113" s="156"/>
      <c r="RJX113" s="156"/>
      <c r="RJY113" s="156"/>
      <c r="RJZ113" s="156"/>
      <c r="RKA113" s="156"/>
      <c r="RKB113" s="156"/>
      <c r="RKC113" s="156"/>
      <c r="RKD113" s="156"/>
      <c r="RKE113" s="156"/>
      <c r="RKF113" s="156"/>
      <c r="RKG113" s="156"/>
      <c r="RKH113" s="156"/>
      <c r="RKI113" s="156"/>
      <c r="RKJ113" s="156"/>
      <c r="RKK113" s="156"/>
      <c r="RKL113" s="156"/>
      <c r="RKM113" s="156"/>
      <c r="RKN113" s="156"/>
      <c r="RKO113" s="156"/>
      <c r="RKP113" s="156"/>
      <c r="RKQ113" s="156"/>
      <c r="RKR113" s="156"/>
      <c r="RKS113" s="156"/>
      <c r="RKT113" s="156"/>
      <c r="RKU113" s="156"/>
      <c r="RKV113" s="156"/>
      <c r="RKW113" s="156"/>
      <c r="RKX113" s="156"/>
      <c r="RKY113" s="156"/>
      <c r="RKZ113" s="156"/>
      <c r="RLA113" s="156"/>
      <c r="RLB113" s="156"/>
      <c r="RLC113" s="156"/>
      <c r="RLD113" s="156"/>
      <c r="RLE113" s="156"/>
      <c r="RLF113" s="156"/>
      <c r="RLG113" s="156"/>
      <c r="RLH113" s="156"/>
      <c r="RLI113" s="156"/>
      <c r="RLJ113" s="156"/>
      <c r="RLK113" s="156"/>
      <c r="RLL113" s="156"/>
      <c r="RLM113" s="156"/>
      <c r="RLN113" s="156"/>
      <c r="RLO113" s="156"/>
      <c r="RLP113" s="156"/>
      <c r="RLQ113" s="156"/>
      <c r="RLR113" s="156"/>
      <c r="RLS113" s="156"/>
      <c r="RLT113" s="156"/>
      <c r="RLU113" s="156"/>
      <c r="RLV113" s="156"/>
      <c r="RLW113" s="156"/>
      <c r="RLX113" s="156"/>
      <c r="RLY113" s="156"/>
      <c r="RLZ113" s="156"/>
      <c r="RMA113" s="156"/>
      <c r="RMB113" s="156"/>
      <c r="RMC113" s="156"/>
      <c r="RMD113" s="156"/>
      <c r="RME113" s="156"/>
      <c r="RMF113" s="156"/>
      <c r="RMG113" s="156"/>
      <c r="RMH113" s="156"/>
      <c r="RMI113" s="156"/>
      <c r="RMJ113" s="156"/>
      <c r="RMK113" s="156"/>
      <c r="RML113" s="156"/>
      <c r="RMM113" s="156"/>
      <c r="RMN113" s="156"/>
      <c r="RMO113" s="156"/>
      <c r="RMP113" s="156"/>
      <c r="RMQ113" s="156"/>
      <c r="RMR113" s="156"/>
      <c r="RMS113" s="156"/>
      <c r="RMT113" s="156"/>
      <c r="RMU113" s="156"/>
      <c r="RMV113" s="156"/>
      <c r="RMW113" s="156"/>
      <c r="RMX113" s="156"/>
      <c r="RMY113" s="156"/>
      <c r="RMZ113" s="156"/>
      <c r="RNA113" s="156"/>
      <c r="RNB113" s="156"/>
      <c r="RNC113" s="156"/>
      <c r="RND113" s="156"/>
      <c r="RNE113" s="156"/>
      <c r="RNF113" s="156"/>
      <c r="RNG113" s="156"/>
      <c r="RNH113" s="156"/>
      <c r="RNI113" s="156"/>
      <c r="RNJ113" s="156"/>
      <c r="RNK113" s="156"/>
      <c r="RNL113" s="156"/>
      <c r="RNM113" s="156"/>
      <c r="RNN113" s="156"/>
      <c r="RNO113" s="156"/>
      <c r="RNP113" s="156"/>
      <c r="RNQ113" s="156"/>
      <c r="RNR113" s="156"/>
      <c r="RNS113" s="156"/>
      <c r="RNT113" s="156"/>
      <c r="RNU113" s="156"/>
      <c r="RNV113" s="156"/>
      <c r="RNW113" s="156"/>
      <c r="RNX113" s="156"/>
      <c r="RNY113" s="156"/>
      <c r="RNZ113" s="156"/>
      <c r="ROA113" s="156"/>
      <c r="ROB113" s="156"/>
      <c r="ROC113" s="156"/>
      <c r="ROD113" s="156"/>
      <c r="ROE113" s="156"/>
      <c r="ROF113" s="156"/>
      <c r="ROG113" s="156"/>
      <c r="ROH113" s="156"/>
      <c r="ROI113" s="156"/>
      <c r="ROJ113" s="156"/>
      <c r="ROK113" s="156"/>
      <c r="ROL113" s="156"/>
      <c r="ROM113" s="156"/>
      <c r="RON113" s="156"/>
      <c r="ROO113" s="156"/>
      <c r="ROP113" s="156"/>
      <c r="ROQ113" s="156"/>
      <c r="ROR113" s="156"/>
      <c r="ROS113" s="156"/>
      <c r="ROT113" s="156"/>
      <c r="ROU113" s="156"/>
      <c r="ROV113" s="156"/>
      <c r="ROW113" s="156"/>
      <c r="ROX113" s="156"/>
      <c r="ROY113" s="156"/>
      <c r="ROZ113" s="156"/>
      <c r="RPA113" s="156"/>
      <c r="RPB113" s="156"/>
      <c r="RPC113" s="156"/>
      <c r="RPD113" s="156"/>
      <c r="RPE113" s="156"/>
      <c r="RPF113" s="156"/>
      <c r="RPG113" s="156"/>
      <c r="RPH113" s="156"/>
      <c r="RPI113" s="156"/>
      <c r="RPJ113" s="156"/>
      <c r="RPK113" s="156"/>
      <c r="RPL113" s="156"/>
      <c r="RPM113" s="156"/>
      <c r="RPN113" s="156"/>
      <c r="RPO113" s="156"/>
      <c r="RPP113" s="156"/>
      <c r="RPQ113" s="156"/>
      <c r="RPR113" s="156"/>
      <c r="RPS113" s="156"/>
      <c r="RPT113" s="156"/>
      <c r="RPU113" s="156"/>
      <c r="RPV113" s="156"/>
      <c r="RPW113" s="156"/>
      <c r="RPX113" s="156"/>
      <c r="RPY113" s="156"/>
      <c r="RPZ113" s="156"/>
      <c r="RQA113" s="156"/>
      <c r="RQB113" s="156"/>
      <c r="RQC113" s="156"/>
      <c r="RQD113" s="156"/>
      <c r="RQE113" s="156"/>
      <c r="RQF113" s="156"/>
      <c r="RQG113" s="156"/>
      <c r="RQH113" s="156"/>
      <c r="RQI113" s="156"/>
      <c r="RQJ113" s="156"/>
      <c r="RQK113" s="156"/>
      <c r="RQL113" s="156"/>
      <c r="RQM113" s="156"/>
      <c r="RQN113" s="156"/>
      <c r="RQO113" s="156"/>
      <c r="RQP113" s="156"/>
      <c r="RQQ113" s="156"/>
      <c r="RQR113" s="156"/>
      <c r="RQS113" s="156"/>
      <c r="RQT113" s="156"/>
      <c r="RQU113" s="156"/>
      <c r="RQV113" s="156"/>
      <c r="RQW113" s="156"/>
      <c r="RQX113" s="156"/>
      <c r="RQY113" s="156"/>
      <c r="RQZ113" s="156"/>
      <c r="RRA113" s="156"/>
      <c r="RRB113" s="156"/>
      <c r="RRC113" s="156"/>
      <c r="RRD113" s="156"/>
      <c r="RRE113" s="156"/>
      <c r="RRF113" s="156"/>
      <c r="RRG113" s="156"/>
      <c r="RRH113" s="156"/>
      <c r="RRI113" s="156"/>
      <c r="RRJ113" s="156"/>
      <c r="RRK113" s="156"/>
      <c r="RRL113" s="156"/>
      <c r="RRM113" s="156"/>
      <c r="RRN113" s="156"/>
      <c r="RRO113" s="156"/>
      <c r="RRP113" s="156"/>
      <c r="RRQ113" s="156"/>
      <c r="RRR113" s="156"/>
      <c r="RRS113" s="156"/>
      <c r="RRT113" s="156"/>
      <c r="RRU113" s="156"/>
      <c r="RRV113" s="156"/>
      <c r="RRW113" s="156"/>
      <c r="RRX113" s="156"/>
      <c r="RRY113" s="156"/>
      <c r="RRZ113" s="156"/>
      <c r="RSA113" s="156"/>
      <c r="RSB113" s="156"/>
      <c r="RSC113" s="156"/>
      <c r="RSD113" s="156"/>
      <c r="RSE113" s="156"/>
      <c r="RSF113" s="156"/>
      <c r="RSG113" s="156"/>
      <c r="RSH113" s="156"/>
      <c r="RSI113" s="156"/>
      <c r="RSJ113" s="156"/>
      <c r="RSK113" s="156"/>
      <c r="RSL113" s="156"/>
      <c r="RSM113" s="156"/>
      <c r="RSN113" s="156"/>
      <c r="RSO113" s="156"/>
      <c r="RSP113" s="156"/>
      <c r="RSQ113" s="156"/>
      <c r="RSR113" s="156"/>
      <c r="RSS113" s="156"/>
      <c r="RST113" s="156"/>
      <c r="RSU113" s="156"/>
      <c r="RSV113" s="156"/>
      <c r="RSW113" s="156"/>
      <c r="RSX113" s="156"/>
      <c r="RSY113" s="156"/>
      <c r="RSZ113" s="156"/>
      <c r="RTA113" s="156"/>
      <c r="RTB113" s="156"/>
      <c r="RTC113" s="156"/>
      <c r="RTD113" s="156"/>
      <c r="RTE113" s="156"/>
      <c r="RTF113" s="156"/>
      <c r="RTG113" s="156"/>
      <c r="RTH113" s="156"/>
      <c r="RTI113" s="156"/>
      <c r="RTJ113" s="156"/>
      <c r="RTK113" s="156"/>
      <c r="RTL113" s="156"/>
      <c r="RTM113" s="156"/>
      <c r="RTN113" s="156"/>
      <c r="RTO113" s="156"/>
      <c r="RTP113" s="156"/>
      <c r="RTQ113" s="156"/>
      <c r="RTR113" s="156"/>
      <c r="RTS113" s="156"/>
      <c r="RTT113" s="156"/>
      <c r="RTU113" s="156"/>
      <c r="RTV113" s="156"/>
      <c r="RTW113" s="156"/>
      <c r="RTX113" s="156"/>
      <c r="RTY113" s="156"/>
      <c r="RTZ113" s="156"/>
      <c r="RUA113" s="156"/>
      <c r="RUB113" s="156"/>
      <c r="RUC113" s="156"/>
      <c r="RUD113" s="156"/>
      <c r="RUE113" s="156"/>
      <c r="RUF113" s="156"/>
      <c r="RUG113" s="156"/>
      <c r="RUH113" s="156"/>
      <c r="RUI113" s="156"/>
      <c r="RUJ113" s="156"/>
      <c r="RUK113" s="156"/>
      <c r="RUL113" s="156"/>
      <c r="RUM113" s="156"/>
      <c r="RUN113" s="156"/>
      <c r="RUO113" s="156"/>
      <c r="RUP113" s="156"/>
      <c r="RUQ113" s="156"/>
      <c r="RUR113" s="156"/>
      <c r="RUS113" s="156"/>
      <c r="RUT113" s="156"/>
      <c r="RUU113" s="156"/>
      <c r="RUV113" s="156"/>
      <c r="RUW113" s="156"/>
      <c r="RUX113" s="156"/>
      <c r="RUY113" s="156"/>
      <c r="RUZ113" s="156"/>
      <c r="RVA113" s="156"/>
      <c r="RVB113" s="156"/>
      <c r="RVC113" s="156"/>
      <c r="RVD113" s="156"/>
      <c r="RVE113" s="156"/>
      <c r="RVF113" s="156"/>
      <c r="RVG113" s="156"/>
      <c r="RVH113" s="156"/>
      <c r="RVI113" s="156"/>
      <c r="RVJ113" s="156"/>
      <c r="RVK113" s="156"/>
      <c r="RVL113" s="156"/>
      <c r="RVM113" s="156"/>
      <c r="RVN113" s="156"/>
      <c r="RVO113" s="156"/>
      <c r="RVP113" s="156"/>
      <c r="RVQ113" s="156"/>
      <c r="RVR113" s="156"/>
      <c r="RVS113" s="156"/>
      <c r="RVT113" s="156"/>
      <c r="RVU113" s="156"/>
      <c r="RVV113" s="156"/>
      <c r="RVW113" s="156"/>
      <c r="RVX113" s="156"/>
      <c r="RVY113" s="156"/>
      <c r="RVZ113" s="156"/>
      <c r="RWA113" s="156"/>
      <c r="RWB113" s="156"/>
      <c r="RWC113" s="156"/>
      <c r="RWD113" s="156"/>
      <c r="RWE113" s="156"/>
      <c r="RWF113" s="156"/>
      <c r="RWG113" s="156"/>
      <c r="RWH113" s="156"/>
      <c r="RWI113" s="156"/>
      <c r="RWJ113" s="156"/>
      <c r="RWK113" s="156"/>
      <c r="RWL113" s="156"/>
      <c r="RWM113" s="156"/>
      <c r="RWN113" s="156"/>
      <c r="RWO113" s="156"/>
      <c r="RWP113" s="156"/>
      <c r="RWQ113" s="156"/>
      <c r="RWR113" s="156"/>
      <c r="RWS113" s="156"/>
      <c r="RWT113" s="156"/>
      <c r="RWU113" s="156"/>
      <c r="RWV113" s="156"/>
      <c r="RWW113" s="156"/>
      <c r="RWX113" s="156"/>
      <c r="RWY113" s="156"/>
      <c r="RWZ113" s="156"/>
      <c r="RXA113" s="156"/>
      <c r="RXB113" s="156"/>
      <c r="RXC113" s="156"/>
      <c r="RXD113" s="156"/>
      <c r="RXE113" s="156"/>
      <c r="RXF113" s="156"/>
      <c r="RXG113" s="156"/>
      <c r="RXH113" s="156"/>
      <c r="RXI113" s="156"/>
      <c r="RXJ113" s="156"/>
      <c r="RXK113" s="156"/>
      <c r="RXL113" s="156"/>
      <c r="RXM113" s="156"/>
      <c r="RXN113" s="156"/>
      <c r="RXO113" s="156"/>
      <c r="RXP113" s="156"/>
      <c r="RXQ113" s="156"/>
      <c r="RXR113" s="156"/>
      <c r="RXS113" s="156"/>
      <c r="RXT113" s="156"/>
      <c r="RXU113" s="156"/>
      <c r="RXV113" s="156"/>
      <c r="RXW113" s="156"/>
      <c r="RXX113" s="156"/>
      <c r="RXY113" s="156"/>
      <c r="RXZ113" s="156"/>
      <c r="RYA113" s="156"/>
      <c r="RYB113" s="156"/>
      <c r="RYC113" s="156"/>
      <c r="RYD113" s="156"/>
      <c r="RYE113" s="156"/>
      <c r="RYF113" s="156"/>
      <c r="RYG113" s="156"/>
      <c r="RYH113" s="156"/>
      <c r="RYI113" s="156"/>
      <c r="RYJ113" s="156"/>
      <c r="RYK113" s="156"/>
      <c r="RYL113" s="156"/>
      <c r="RYM113" s="156"/>
      <c r="RYN113" s="156"/>
      <c r="RYO113" s="156"/>
      <c r="RYP113" s="156"/>
      <c r="RYQ113" s="156"/>
      <c r="RYR113" s="156"/>
      <c r="RYS113" s="156"/>
      <c r="RYT113" s="156"/>
      <c r="RYU113" s="156"/>
      <c r="RYV113" s="156"/>
      <c r="RYW113" s="156"/>
      <c r="RYX113" s="156"/>
      <c r="RYY113" s="156"/>
      <c r="RYZ113" s="156"/>
      <c r="RZA113" s="156"/>
      <c r="RZB113" s="156"/>
      <c r="RZC113" s="156"/>
      <c r="RZD113" s="156"/>
      <c r="RZE113" s="156"/>
      <c r="RZF113" s="156"/>
      <c r="RZG113" s="156"/>
      <c r="RZH113" s="156"/>
      <c r="RZI113" s="156"/>
      <c r="RZJ113" s="156"/>
      <c r="RZK113" s="156"/>
      <c r="RZL113" s="156"/>
      <c r="RZM113" s="156"/>
      <c r="RZN113" s="156"/>
      <c r="RZO113" s="156"/>
      <c r="RZP113" s="156"/>
      <c r="RZQ113" s="156"/>
      <c r="RZR113" s="156"/>
      <c r="RZS113" s="156"/>
      <c r="RZT113" s="156"/>
      <c r="RZU113" s="156"/>
      <c r="RZV113" s="156"/>
      <c r="RZW113" s="156"/>
      <c r="RZX113" s="156"/>
      <c r="RZY113" s="156"/>
      <c r="RZZ113" s="156"/>
      <c r="SAA113" s="156"/>
      <c r="SAB113" s="156"/>
      <c r="SAC113" s="156"/>
      <c r="SAD113" s="156"/>
      <c r="SAE113" s="156"/>
      <c r="SAF113" s="156"/>
      <c r="SAG113" s="156"/>
      <c r="SAH113" s="156"/>
      <c r="SAI113" s="156"/>
      <c r="SAJ113" s="156"/>
      <c r="SAK113" s="156"/>
      <c r="SAL113" s="156"/>
      <c r="SAM113" s="156"/>
      <c r="SAN113" s="156"/>
      <c r="SAO113" s="156"/>
      <c r="SAP113" s="156"/>
      <c r="SAQ113" s="156"/>
      <c r="SAR113" s="156"/>
      <c r="SAS113" s="156"/>
      <c r="SAT113" s="156"/>
      <c r="SAU113" s="156"/>
      <c r="SAV113" s="156"/>
      <c r="SAW113" s="156"/>
      <c r="SAX113" s="156"/>
      <c r="SAY113" s="156"/>
      <c r="SAZ113" s="156"/>
      <c r="SBA113" s="156"/>
      <c r="SBB113" s="156"/>
      <c r="SBC113" s="156"/>
      <c r="SBD113" s="156"/>
      <c r="SBE113" s="156"/>
      <c r="SBF113" s="156"/>
      <c r="SBG113" s="156"/>
      <c r="SBH113" s="156"/>
      <c r="SBI113" s="156"/>
      <c r="SBJ113" s="156"/>
      <c r="SBK113" s="156"/>
      <c r="SBL113" s="156"/>
      <c r="SBM113" s="156"/>
      <c r="SBN113" s="156"/>
      <c r="SBO113" s="156"/>
      <c r="SBP113" s="156"/>
      <c r="SBQ113" s="156"/>
      <c r="SBR113" s="156"/>
      <c r="SBS113" s="156"/>
      <c r="SBT113" s="156"/>
      <c r="SBU113" s="156"/>
      <c r="SBV113" s="156"/>
      <c r="SBW113" s="156"/>
      <c r="SBX113" s="156"/>
      <c r="SBY113" s="156"/>
      <c r="SBZ113" s="156"/>
      <c r="SCA113" s="156"/>
      <c r="SCB113" s="156"/>
      <c r="SCC113" s="156"/>
      <c r="SCD113" s="156"/>
      <c r="SCE113" s="156"/>
      <c r="SCF113" s="156"/>
      <c r="SCG113" s="156"/>
      <c r="SCH113" s="156"/>
      <c r="SCI113" s="156"/>
      <c r="SCJ113" s="156"/>
      <c r="SCK113" s="156"/>
      <c r="SCL113" s="156"/>
      <c r="SCM113" s="156"/>
      <c r="SCN113" s="156"/>
      <c r="SCO113" s="156"/>
      <c r="SCP113" s="156"/>
      <c r="SCQ113" s="156"/>
      <c r="SCR113" s="156"/>
      <c r="SCS113" s="156"/>
      <c r="SCT113" s="156"/>
      <c r="SCU113" s="156"/>
      <c r="SCV113" s="156"/>
      <c r="SCW113" s="156"/>
      <c r="SCX113" s="156"/>
      <c r="SCY113" s="156"/>
      <c r="SCZ113" s="156"/>
      <c r="SDA113" s="156"/>
      <c r="SDB113" s="156"/>
      <c r="SDC113" s="156"/>
      <c r="SDD113" s="156"/>
      <c r="SDE113" s="156"/>
      <c r="SDF113" s="156"/>
      <c r="SDG113" s="156"/>
      <c r="SDH113" s="156"/>
      <c r="SDI113" s="156"/>
      <c r="SDJ113" s="156"/>
      <c r="SDK113" s="156"/>
      <c r="SDL113" s="156"/>
      <c r="SDM113" s="156"/>
      <c r="SDN113" s="156"/>
      <c r="SDO113" s="156"/>
      <c r="SDP113" s="156"/>
      <c r="SDQ113" s="156"/>
      <c r="SDR113" s="156"/>
      <c r="SDS113" s="156"/>
      <c r="SDT113" s="156"/>
      <c r="SDU113" s="156"/>
      <c r="SDV113" s="156"/>
      <c r="SDW113" s="156"/>
      <c r="SDX113" s="156"/>
      <c r="SDY113" s="156"/>
      <c r="SDZ113" s="156"/>
      <c r="SEA113" s="156"/>
      <c r="SEB113" s="156"/>
      <c r="SEC113" s="156"/>
      <c r="SED113" s="156"/>
      <c r="SEE113" s="156"/>
      <c r="SEF113" s="156"/>
      <c r="SEG113" s="156"/>
      <c r="SEH113" s="156"/>
      <c r="SEI113" s="156"/>
      <c r="SEJ113" s="156"/>
      <c r="SEK113" s="156"/>
      <c r="SEL113" s="156"/>
      <c r="SEM113" s="156"/>
      <c r="SEN113" s="156"/>
      <c r="SEO113" s="156"/>
      <c r="SEP113" s="156"/>
      <c r="SEQ113" s="156"/>
      <c r="SER113" s="156"/>
      <c r="SES113" s="156"/>
      <c r="SET113" s="156"/>
      <c r="SEU113" s="156"/>
      <c r="SEV113" s="156"/>
      <c r="SEW113" s="156"/>
      <c r="SEX113" s="156"/>
      <c r="SEY113" s="156"/>
      <c r="SEZ113" s="156"/>
      <c r="SFA113" s="156"/>
      <c r="SFB113" s="156"/>
      <c r="SFC113" s="156"/>
      <c r="SFD113" s="156"/>
      <c r="SFE113" s="156"/>
      <c r="SFF113" s="156"/>
      <c r="SFG113" s="156"/>
      <c r="SFH113" s="156"/>
      <c r="SFI113" s="156"/>
      <c r="SFJ113" s="156"/>
      <c r="SFK113" s="156"/>
      <c r="SFL113" s="156"/>
      <c r="SFM113" s="156"/>
      <c r="SFN113" s="156"/>
      <c r="SFO113" s="156"/>
      <c r="SFP113" s="156"/>
      <c r="SFQ113" s="156"/>
      <c r="SFR113" s="156"/>
      <c r="SFS113" s="156"/>
      <c r="SFT113" s="156"/>
      <c r="SFU113" s="156"/>
      <c r="SFV113" s="156"/>
      <c r="SFW113" s="156"/>
      <c r="SFX113" s="156"/>
      <c r="SFY113" s="156"/>
      <c r="SFZ113" s="156"/>
      <c r="SGA113" s="156"/>
      <c r="SGB113" s="156"/>
      <c r="SGC113" s="156"/>
      <c r="SGD113" s="156"/>
      <c r="SGE113" s="156"/>
      <c r="SGF113" s="156"/>
      <c r="SGG113" s="156"/>
      <c r="SGH113" s="156"/>
      <c r="SGI113" s="156"/>
      <c r="SGJ113" s="156"/>
      <c r="SGK113" s="156"/>
      <c r="SGL113" s="156"/>
      <c r="SGM113" s="156"/>
      <c r="SGN113" s="156"/>
      <c r="SGO113" s="156"/>
      <c r="SGP113" s="156"/>
      <c r="SGQ113" s="156"/>
      <c r="SGR113" s="156"/>
      <c r="SGS113" s="156"/>
      <c r="SGT113" s="156"/>
      <c r="SGU113" s="156"/>
      <c r="SGV113" s="156"/>
      <c r="SGW113" s="156"/>
      <c r="SGX113" s="156"/>
      <c r="SGY113" s="156"/>
      <c r="SGZ113" s="156"/>
      <c r="SHA113" s="156"/>
      <c r="SHB113" s="156"/>
      <c r="SHC113" s="156"/>
      <c r="SHD113" s="156"/>
      <c r="SHE113" s="156"/>
      <c r="SHF113" s="156"/>
      <c r="SHG113" s="156"/>
      <c r="SHH113" s="156"/>
      <c r="SHI113" s="156"/>
      <c r="SHJ113" s="156"/>
      <c r="SHK113" s="156"/>
      <c r="SHL113" s="156"/>
      <c r="SHM113" s="156"/>
      <c r="SHN113" s="156"/>
      <c r="SHO113" s="156"/>
      <c r="SHP113" s="156"/>
      <c r="SHQ113" s="156"/>
      <c r="SHR113" s="156"/>
      <c r="SHS113" s="156"/>
      <c r="SHT113" s="156"/>
      <c r="SHU113" s="156"/>
      <c r="SHV113" s="156"/>
      <c r="SHW113" s="156"/>
      <c r="SHX113" s="156"/>
      <c r="SHY113" s="156"/>
      <c r="SHZ113" s="156"/>
      <c r="SIA113" s="156"/>
      <c r="SIB113" s="156"/>
      <c r="SIC113" s="156"/>
      <c r="SID113" s="156"/>
      <c r="SIE113" s="156"/>
      <c r="SIF113" s="156"/>
      <c r="SIG113" s="156"/>
      <c r="SIH113" s="156"/>
      <c r="SII113" s="156"/>
      <c r="SIJ113" s="156"/>
      <c r="SIK113" s="156"/>
      <c r="SIL113" s="156"/>
      <c r="SIM113" s="156"/>
      <c r="SIN113" s="156"/>
      <c r="SIO113" s="156"/>
      <c r="SIP113" s="156"/>
      <c r="SIQ113" s="156"/>
      <c r="SIR113" s="156"/>
      <c r="SIS113" s="156"/>
      <c r="SIT113" s="156"/>
      <c r="SIU113" s="156"/>
      <c r="SIV113" s="156"/>
      <c r="SIW113" s="156"/>
      <c r="SIX113" s="156"/>
      <c r="SIY113" s="156"/>
      <c r="SIZ113" s="156"/>
      <c r="SJA113" s="156"/>
      <c r="SJB113" s="156"/>
      <c r="SJC113" s="156"/>
      <c r="SJD113" s="156"/>
      <c r="SJE113" s="156"/>
      <c r="SJF113" s="156"/>
      <c r="SJG113" s="156"/>
      <c r="SJH113" s="156"/>
      <c r="SJI113" s="156"/>
      <c r="SJJ113" s="156"/>
      <c r="SJK113" s="156"/>
      <c r="SJL113" s="156"/>
      <c r="SJM113" s="156"/>
      <c r="SJN113" s="156"/>
      <c r="SJO113" s="156"/>
      <c r="SJP113" s="156"/>
      <c r="SJQ113" s="156"/>
      <c r="SJR113" s="156"/>
      <c r="SJS113" s="156"/>
      <c r="SJT113" s="156"/>
      <c r="SJU113" s="156"/>
      <c r="SJV113" s="156"/>
      <c r="SJW113" s="156"/>
      <c r="SJX113" s="156"/>
      <c r="SJY113" s="156"/>
      <c r="SJZ113" s="156"/>
      <c r="SKA113" s="156"/>
      <c r="SKB113" s="156"/>
      <c r="SKC113" s="156"/>
      <c r="SKD113" s="156"/>
      <c r="SKE113" s="156"/>
      <c r="SKF113" s="156"/>
      <c r="SKG113" s="156"/>
      <c r="SKH113" s="156"/>
      <c r="SKI113" s="156"/>
      <c r="SKJ113" s="156"/>
      <c r="SKK113" s="156"/>
      <c r="SKL113" s="156"/>
      <c r="SKM113" s="156"/>
      <c r="SKN113" s="156"/>
      <c r="SKO113" s="156"/>
      <c r="SKP113" s="156"/>
      <c r="SKQ113" s="156"/>
      <c r="SKR113" s="156"/>
      <c r="SKS113" s="156"/>
      <c r="SKT113" s="156"/>
      <c r="SKU113" s="156"/>
      <c r="SKV113" s="156"/>
      <c r="SKW113" s="156"/>
      <c r="SKX113" s="156"/>
      <c r="SKY113" s="156"/>
      <c r="SKZ113" s="156"/>
      <c r="SLA113" s="156"/>
      <c r="SLB113" s="156"/>
      <c r="SLC113" s="156"/>
      <c r="SLD113" s="156"/>
      <c r="SLE113" s="156"/>
      <c r="SLF113" s="156"/>
      <c r="SLG113" s="156"/>
      <c r="SLH113" s="156"/>
      <c r="SLI113" s="156"/>
      <c r="SLJ113" s="156"/>
      <c r="SLK113" s="156"/>
      <c r="SLL113" s="156"/>
      <c r="SLM113" s="156"/>
      <c r="SLN113" s="156"/>
      <c r="SLO113" s="156"/>
      <c r="SLP113" s="156"/>
      <c r="SLQ113" s="156"/>
      <c r="SLR113" s="156"/>
      <c r="SLS113" s="156"/>
      <c r="SLT113" s="156"/>
      <c r="SLU113" s="156"/>
      <c r="SLV113" s="156"/>
      <c r="SLW113" s="156"/>
      <c r="SLX113" s="156"/>
      <c r="SLY113" s="156"/>
      <c r="SLZ113" s="156"/>
      <c r="SMA113" s="156"/>
      <c r="SMB113" s="156"/>
      <c r="SMC113" s="156"/>
      <c r="SMD113" s="156"/>
      <c r="SME113" s="156"/>
      <c r="SMF113" s="156"/>
      <c r="SMG113" s="156"/>
      <c r="SMH113" s="156"/>
      <c r="SMI113" s="156"/>
      <c r="SMJ113" s="156"/>
      <c r="SMK113" s="156"/>
      <c r="SML113" s="156"/>
      <c r="SMM113" s="156"/>
      <c r="SMN113" s="156"/>
      <c r="SMO113" s="156"/>
      <c r="SMP113" s="156"/>
      <c r="SMQ113" s="156"/>
      <c r="SMR113" s="156"/>
      <c r="SMS113" s="156"/>
      <c r="SMT113" s="156"/>
      <c r="SMU113" s="156"/>
      <c r="SMV113" s="156"/>
      <c r="SMW113" s="156"/>
      <c r="SMX113" s="156"/>
      <c r="SMY113" s="156"/>
      <c r="SMZ113" s="156"/>
      <c r="SNA113" s="156"/>
      <c r="SNB113" s="156"/>
      <c r="SNC113" s="156"/>
      <c r="SND113" s="156"/>
      <c r="SNE113" s="156"/>
      <c r="SNF113" s="156"/>
      <c r="SNG113" s="156"/>
      <c r="SNH113" s="156"/>
      <c r="SNI113" s="156"/>
      <c r="SNJ113" s="156"/>
      <c r="SNK113" s="156"/>
      <c r="SNL113" s="156"/>
      <c r="SNM113" s="156"/>
      <c r="SNN113" s="156"/>
      <c r="SNO113" s="156"/>
      <c r="SNP113" s="156"/>
      <c r="SNQ113" s="156"/>
      <c r="SNR113" s="156"/>
      <c r="SNS113" s="156"/>
      <c r="SNT113" s="156"/>
      <c r="SNU113" s="156"/>
      <c r="SNV113" s="156"/>
      <c r="SNW113" s="156"/>
      <c r="SNX113" s="156"/>
      <c r="SNY113" s="156"/>
      <c r="SNZ113" s="156"/>
      <c r="SOA113" s="156"/>
      <c r="SOB113" s="156"/>
      <c r="SOC113" s="156"/>
      <c r="SOD113" s="156"/>
      <c r="SOE113" s="156"/>
      <c r="SOF113" s="156"/>
      <c r="SOG113" s="156"/>
      <c r="SOH113" s="156"/>
      <c r="SOI113" s="156"/>
      <c r="SOJ113" s="156"/>
      <c r="SOK113" s="156"/>
      <c r="SOL113" s="156"/>
      <c r="SOM113" s="156"/>
      <c r="SON113" s="156"/>
      <c r="SOO113" s="156"/>
      <c r="SOP113" s="156"/>
      <c r="SOQ113" s="156"/>
      <c r="SOR113" s="156"/>
      <c r="SOS113" s="156"/>
      <c r="SOT113" s="156"/>
      <c r="SOU113" s="156"/>
      <c r="SOV113" s="156"/>
      <c r="SOW113" s="156"/>
      <c r="SOX113" s="156"/>
      <c r="SOY113" s="156"/>
      <c r="SOZ113" s="156"/>
      <c r="SPA113" s="156"/>
      <c r="SPB113" s="156"/>
      <c r="SPC113" s="156"/>
      <c r="SPD113" s="156"/>
      <c r="SPE113" s="156"/>
      <c r="SPF113" s="156"/>
      <c r="SPG113" s="156"/>
      <c r="SPH113" s="156"/>
      <c r="SPI113" s="156"/>
      <c r="SPJ113" s="156"/>
      <c r="SPK113" s="156"/>
      <c r="SPL113" s="156"/>
      <c r="SPM113" s="156"/>
      <c r="SPN113" s="156"/>
      <c r="SPO113" s="156"/>
      <c r="SPP113" s="156"/>
      <c r="SPQ113" s="156"/>
      <c r="SPR113" s="156"/>
      <c r="SPS113" s="156"/>
      <c r="SPT113" s="156"/>
      <c r="SPU113" s="156"/>
      <c r="SPV113" s="156"/>
      <c r="SPW113" s="156"/>
      <c r="SPX113" s="156"/>
      <c r="SPY113" s="156"/>
      <c r="SPZ113" s="156"/>
      <c r="SQA113" s="156"/>
      <c r="SQB113" s="156"/>
      <c r="SQC113" s="156"/>
      <c r="SQD113" s="156"/>
      <c r="SQE113" s="156"/>
      <c r="SQF113" s="156"/>
      <c r="SQG113" s="156"/>
      <c r="SQH113" s="156"/>
      <c r="SQI113" s="156"/>
      <c r="SQJ113" s="156"/>
      <c r="SQK113" s="156"/>
      <c r="SQL113" s="156"/>
      <c r="SQM113" s="156"/>
      <c r="SQN113" s="156"/>
      <c r="SQO113" s="156"/>
      <c r="SQP113" s="156"/>
      <c r="SQQ113" s="156"/>
      <c r="SQR113" s="156"/>
      <c r="SQS113" s="156"/>
      <c r="SQT113" s="156"/>
      <c r="SQU113" s="156"/>
      <c r="SQV113" s="156"/>
      <c r="SQW113" s="156"/>
      <c r="SQX113" s="156"/>
      <c r="SQY113" s="156"/>
      <c r="SQZ113" s="156"/>
      <c r="SRA113" s="156"/>
      <c r="SRB113" s="156"/>
      <c r="SRC113" s="156"/>
      <c r="SRD113" s="156"/>
      <c r="SRE113" s="156"/>
      <c r="SRF113" s="156"/>
      <c r="SRG113" s="156"/>
      <c r="SRH113" s="156"/>
      <c r="SRI113" s="156"/>
      <c r="SRJ113" s="156"/>
      <c r="SRK113" s="156"/>
      <c r="SRL113" s="156"/>
      <c r="SRM113" s="156"/>
      <c r="SRN113" s="156"/>
      <c r="SRO113" s="156"/>
      <c r="SRP113" s="156"/>
      <c r="SRQ113" s="156"/>
      <c r="SRR113" s="156"/>
      <c r="SRS113" s="156"/>
      <c r="SRT113" s="156"/>
      <c r="SRU113" s="156"/>
      <c r="SRV113" s="156"/>
      <c r="SRW113" s="156"/>
      <c r="SRX113" s="156"/>
      <c r="SRY113" s="156"/>
      <c r="SRZ113" s="156"/>
      <c r="SSA113" s="156"/>
      <c r="SSB113" s="156"/>
      <c r="SSC113" s="156"/>
      <c r="SSD113" s="156"/>
      <c r="SSE113" s="156"/>
      <c r="SSF113" s="156"/>
      <c r="SSG113" s="156"/>
      <c r="SSH113" s="156"/>
      <c r="SSI113" s="156"/>
      <c r="SSJ113" s="156"/>
      <c r="SSK113" s="156"/>
      <c r="SSL113" s="156"/>
      <c r="SSM113" s="156"/>
      <c r="SSN113" s="156"/>
      <c r="SSO113" s="156"/>
      <c r="SSP113" s="156"/>
      <c r="SSQ113" s="156"/>
      <c r="SSR113" s="156"/>
      <c r="SSS113" s="156"/>
      <c r="SST113" s="156"/>
      <c r="SSU113" s="156"/>
      <c r="SSV113" s="156"/>
      <c r="SSW113" s="156"/>
      <c r="SSX113" s="156"/>
      <c r="SSY113" s="156"/>
      <c r="SSZ113" s="156"/>
      <c r="STA113" s="156"/>
      <c r="STB113" s="156"/>
      <c r="STC113" s="156"/>
      <c r="STD113" s="156"/>
      <c r="STE113" s="156"/>
      <c r="STF113" s="156"/>
      <c r="STG113" s="156"/>
      <c r="STH113" s="156"/>
      <c r="STI113" s="156"/>
      <c r="STJ113" s="156"/>
      <c r="STK113" s="156"/>
      <c r="STL113" s="156"/>
      <c r="STM113" s="156"/>
      <c r="STN113" s="156"/>
      <c r="STO113" s="156"/>
      <c r="STP113" s="156"/>
      <c r="STQ113" s="156"/>
      <c r="STR113" s="156"/>
      <c r="STS113" s="156"/>
      <c r="STT113" s="156"/>
      <c r="STU113" s="156"/>
      <c r="STV113" s="156"/>
      <c r="STW113" s="156"/>
      <c r="STX113" s="156"/>
      <c r="STY113" s="156"/>
      <c r="STZ113" s="156"/>
      <c r="SUA113" s="156"/>
      <c r="SUB113" s="156"/>
      <c r="SUC113" s="156"/>
      <c r="SUD113" s="156"/>
      <c r="SUE113" s="156"/>
      <c r="SUF113" s="156"/>
      <c r="SUG113" s="156"/>
      <c r="SUH113" s="156"/>
      <c r="SUI113" s="156"/>
      <c r="SUJ113" s="156"/>
      <c r="SUK113" s="156"/>
      <c r="SUL113" s="156"/>
      <c r="SUM113" s="156"/>
      <c r="SUN113" s="156"/>
      <c r="SUO113" s="156"/>
      <c r="SUP113" s="156"/>
      <c r="SUQ113" s="156"/>
      <c r="SUR113" s="156"/>
      <c r="SUS113" s="156"/>
      <c r="SUT113" s="156"/>
      <c r="SUU113" s="156"/>
      <c r="SUV113" s="156"/>
      <c r="SUW113" s="156"/>
      <c r="SUX113" s="156"/>
      <c r="SUY113" s="156"/>
      <c r="SUZ113" s="156"/>
      <c r="SVA113" s="156"/>
      <c r="SVB113" s="156"/>
      <c r="SVC113" s="156"/>
      <c r="SVD113" s="156"/>
      <c r="SVE113" s="156"/>
      <c r="SVF113" s="156"/>
      <c r="SVG113" s="156"/>
      <c r="SVH113" s="156"/>
      <c r="SVI113" s="156"/>
      <c r="SVJ113" s="156"/>
      <c r="SVK113" s="156"/>
      <c r="SVL113" s="156"/>
      <c r="SVM113" s="156"/>
      <c r="SVN113" s="156"/>
      <c r="SVO113" s="156"/>
      <c r="SVP113" s="156"/>
      <c r="SVQ113" s="156"/>
      <c r="SVR113" s="156"/>
      <c r="SVS113" s="156"/>
      <c r="SVT113" s="156"/>
      <c r="SVU113" s="156"/>
      <c r="SVV113" s="156"/>
      <c r="SVW113" s="156"/>
      <c r="SVX113" s="156"/>
      <c r="SVY113" s="156"/>
      <c r="SVZ113" s="156"/>
      <c r="SWA113" s="156"/>
      <c r="SWB113" s="156"/>
      <c r="SWC113" s="156"/>
      <c r="SWD113" s="156"/>
      <c r="SWE113" s="156"/>
      <c r="SWF113" s="156"/>
      <c r="SWG113" s="156"/>
      <c r="SWH113" s="156"/>
      <c r="SWI113" s="156"/>
      <c r="SWJ113" s="156"/>
      <c r="SWK113" s="156"/>
      <c r="SWL113" s="156"/>
      <c r="SWM113" s="156"/>
      <c r="SWN113" s="156"/>
      <c r="SWO113" s="156"/>
      <c r="SWP113" s="156"/>
      <c r="SWQ113" s="156"/>
      <c r="SWR113" s="156"/>
      <c r="SWS113" s="156"/>
      <c r="SWT113" s="156"/>
      <c r="SWU113" s="156"/>
      <c r="SWV113" s="156"/>
      <c r="SWW113" s="156"/>
      <c r="SWX113" s="156"/>
      <c r="SWY113" s="156"/>
      <c r="SWZ113" s="156"/>
      <c r="SXA113" s="156"/>
      <c r="SXB113" s="156"/>
      <c r="SXC113" s="156"/>
      <c r="SXD113" s="156"/>
      <c r="SXE113" s="156"/>
      <c r="SXF113" s="156"/>
      <c r="SXG113" s="156"/>
      <c r="SXH113" s="156"/>
      <c r="SXI113" s="156"/>
      <c r="SXJ113" s="156"/>
      <c r="SXK113" s="156"/>
      <c r="SXL113" s="156"/>
      <c r="SXM113" s="156"/>
      <c r="SXN113" s="156"/>
      <c r="SXO113" s="156"/>
      <c r="SXP113" s="156"/>
      <c r="SXQ113" s="156"/>
      <c r="SXR113" s="156"/>
      <c r="SXS113" s="156"/>
      <c r="SXT113" s="156"/>
      <c r="SXU113" s="156"/>
      <c r="SXV113" s="156"/>
      <c r="SXW113" s="156"/>
      <c r="SXX113" s="156"/>
      <c r="SXY113" s="156"/>
      <c r="SXZ113" s="156"/>
      <c r="SYA113" s="156"/>
      <c r="SYB113" s="156"/>
      <c r="SYC113" s="156"/>
      <c r="SYD113" s="156"/>
      <c r="SYE113" s="156"/>
      <c r="SYF113" s="156"/>
      <c r="SYG113" s="156"/>
      <c r="SYH113" s="156"/>
      <c r="SYI113" s="156"/>
      <c r="SYJ113" s="156"/>
      <c r="SYK113" s="156"/>
      <c r="SYL113" s="156"/>
      <c r="SYM113" s="156"/>
      <c r="SYN113" s="156"/>
      <c r="SYO113" s="156"/>
      <c r="SYP113" s="156"/>
      <c r="SYQ113" s="156"/>
      <c r="SYR113" s="156"/>
      <c r="SYS113" s="156"/>
      <c r="SYT113" s="156"/>
      <c r="SYU113" s="156"/>
      <c r="SYV113" s="156"/>
      <c r="SYW113" s="156"/>
      <c r="SYX113" s="156"/>
      <c r="SYY113" s="156"/>
      <c r="SYZ113" s="156"/>
      <c r="SZA113" s="156"/>
      <c r="SZB113" s="156"/>
      <c r="SZC113" s="156"/>
      <c r="SZD113" s="156"/>
      <c r="SZE113" s="156"/>
      <c r="SZF113" s="156"/>
      <c r="SZG113" s="156"/>
      <c r="SZH113" s="156"/>
      <c r="SZI113" s="156"/>
      <c r="SZJ113" s="156"/>
      <c r="SZK113" s="156"/>
      <c r="SZL113" s="156"/>
      <c r="SZM113" s="156"/>
      <c r="SZN113" s="156"/>
      <c r="SZO113" s="156"/>
      <c r="SZP113" s="156"/>
      <c r="SZQ113" s="156"/>
      <c r="SZR113" s="156"/>
      <c r="SZS113" s="156"/>
      <c r="SZT113" s="156"/>
      <c r="SZU113" s="156"/>
      <c r="SZV113" s="156"/>
      <c r="SZW113" s="156"/>
      <c r="SZX113" s="156"/>
      <c r="SZY113" s="156"/>
      <c r="SZZ113" s="156"/>
      <c r="TAA113" s="156"/>
      <c r="TAB113" s="156"/>
      <c r="TAC113" s="156"/>
      <c r="TAD113" s="156"/>
      <c r="TAE113" s="156"/>
      <c r="TAF113" s="156"/>
      <c r="TAG113" s="156"/>
      <c r="TAH113" s="156"/>
      <c r="TAI113" s="156"/>
      <c r="TAJ113" s="156"/>
      <c r="TAK113" s="156"/>
      <c r="TAL113" s="156"/>
      <c r="TAM113" s="156"/>
      <c r="TAN113" s="156"/>
      <c r="TAO113" s="156"/>
      <c r="TAP113" s="156"/>
      <c r="TAQ113" s="156"/>
      <c r="TAR113" s="156"/>
      <c r="TAS113" s="156"/>
      <c r="TAT113" s="156"/>
      <c r="TAU113" s="156"/>
      <c r="TAV113" s="156"/>
      <c r="TAW113" s="156"/>
      <c r="TAX113" s="156"/>
      <c r="TAY113" s="156"/>
      <c r="TAZ113" s="156"/>
      <c r="TBA113" s="156"/>
      <c r="TBB113" s="156"/>
      <c r="TBC113" s="156"/>
      <c r="TBD113" s="156"/>
      <c r="TBE113" s="156"/>
      <c r="TBF113" s="156"/>
      <c r="TBG113" s="156"/>
      <c r="TBH113" s="156"/>
      <c r="TBI113" s="156"/>
      <c r="TBJ113" s="156"/>
      <c r="TBK113" s="156"/>
      <c r="TBL113" s="156"/>
      <c r="TBM113" s="156"/>
      <c r="TBN113" s="156"/>
      <c r="TBO113" s="156"/>
      <c r="TBP113" s="156"/>
      <c r="TBQ113" s="156"/>
      <c r="TBR113" s="156"/>
      <c r="TBS113" s="156"/>
      <c r="TBT113" s="156"/>
      <c r="TBU113" s="156"/>
      <c r="TBV113" s="156"/>
      <c r="TBW113" s="156"/>
      <c r="TBX113" s="156"/>
      <c r="TBY113" s="156"/>
      <c r="TBZ113" s="156"/>
      <c r="TCA113" s="156"/>
      <c r="TCB113" s="156"/>
      <c r="TCC113" s="156"/>
      <c r="TCD113" s="156"/>
      <c r="TCE113" s="156"/>
      <c r="TCF113" s="156"/>
      <c r="TCG113" s="156"/>
      <c r="TCH113" s="156"/>
      <c r="TCI113" s="156"/>
      <c r="TCJ113" s="156"/>
      <c r="TCK113" s="156"/>
      <c r="TCL113" s="156"/>
      <c r="TCM113" s="156"/>
      <c r="TCN113" s="156"/>
      <c r="TCO113" s="156"/>
      <c r="TCP113" s="156"/>
      <c r="TCQ113" s="156"/>
      <c r="TCR113" s="156"/>
      <c r="TCS113" s="156"/>
      <c r="TCT113" s="156"/>
      <c r="TCU113" s="156"/>
      <c r="TCV113" s="156"/>
      <c r="TCW113" s="156"/>
      <c r="TCX113" s="156"/>
      <c r="TCY113" s="156"/>
      <c r="TCZ113" s="156"/>
      <c r="TDA113" s="156"/>
      <c r="TDB113" s="156"/>
      <c r="TDC113" s="156"/>
      <c r="TDD113" s="156"/>
      <c r="TDE113" s="156"/>
      <c r="TDF113" s="156"/>
      <c r="TDG113" s="156"/>
      <c r="TDH113" s="156"/>
      <c r="TDI113" s="156"/>
      <c r="TDJ113" s="156"/>
      <c r="TDK113" s="156"/>
      <c r="TDL113" s="156"/>
      <c r="TDM113" s="156"/>
      <c r="TDN113" s="156"/>
      <c r="TDO113" s="156"/>
      <c r="TDP113" s="156"/>
      <c r="TDQ113" s="156"/>
      <c r="TDR113" s="156"/>
      <c r="TDS113" s="156"/>
      <c r="TDT113" s="156"/>
      <c r="TDU113" s="156"/>
      <c r="TDV113" s="156"/>
      <c r="TDW113" s="156"/>
      <c r="TDX113" s="156"/>
      <c r="TDY113" s="156"/>
      <c r="TDZ113" s="156"/>
      <c r="TEA113" s="156"/>
      <c r="TEB113" s="156"/>
      <c r="TEC113" s="156"/>
      <c r="TED113" s="156"/>
      <c r="TEE113" s="156"/>
      <c r="TEF113" s="156"/>
      <c r="TEG113" s="156"/>
      <c r="TEH113" s="156"/>
      <c r="TEI113" s="156"/>
      <c r="TEJ113" s="156"/>
      <c r="TEK113" s="156"/>
      <c r="TEL113" s="156"/>
      <c r="TEM113" s="156"/>
      <c r="TEN113" s="156"/>
      <c r="TEO113" s="156"/>
      <c r="TEP113" s="156"/>
      <c r="TEQ113" s="156"/>
      <c r="TER113" s="156"/>
      <c r="TES113" s="156"/>
      <c r="TET113" s="156"/>
      <c r="TEU113" s="156"/>
      <c r="TEV113" s="156"/>
      <c r="TEW113" s="156"/>
      <c r="TEX113" s="156"/>
      <c r="TEY113" s="156"/>
      <c r="TEZ113" s="156"/>
      <c r="TFA113" s="156"/>
      <c r="TFB113" s="156"/>
      <c r="TFC113" s="156"/>
      <c r="TFD113" s="156"/>
      <c r="TFE113" s="156"/>
      <c r="TFF113" s="156"/>
      <c r="TFG113" s="156"/>
      <c r="TFH113" s="156"/>
      <c r="TFI113" s="156"/>
      <c r="TFJ113" s="156"/>
      <c r="TFK113" s="156"/>
      <c r="TFL113" s="156"/>
      <c r="TFM113" s="156"/>
      <c r="TFN113" s="156"/>
      <c r="TFO113" s="156"/>
      <c r="TFP113" s="156"/>
      <c r="TFQ113" s="156"/>
      <c r="TFR113" s="156"/>
      <c r="TFS113" s="156"/>
      <c r="TFT113" s="156"/>
      <c r="TFU113" s="156"/>
      <c r="TFV113" s="156"/>
      <c r="TFW113" s="156"/>
      <c r="TFX113" s="156"/>
      <c r="TFY113" s="156"/>
      <c r="TFZ113" s="156"/>
      <c r="TGA113" s="156"/>
      <c r="TGB113" s="156"/>
      <c r="TGC113" s="156"/>
      <c r="TGD113" s="156"/>
      <c r="TGE113" s="156"/>
      <c r="TGF113" s="156"/>
      <c r="TGG113" s="156"/>
      <c r="TGH113" s="156"/>
      <c r="TGI113" s="156"/>
      <c r="TGJ113" s="156"/>
      <c r="TGK113" s="156"/>
      <c r="TGL113" s="156"/>
      <c r="TGM113" s="156"/>
      <c r="TGN113" s="156"/>
      <c r="TGO113" s="156"/>
      <c r="TGP113" s="156"/>
      <c r="TGQ113" s="156"/>
      <c r="TGR113" s="156"/>
      <c r="TGS113" s="156"/>
      <c r="TGT113" s="156"/>
      <c r="TGU113" s="156"/>
      <c r="TGV113" s="156"/>
      <c r="TGW113" s="156"/>
      <c r="TGX113" s="156"/>
      <c r="TGY113" s="156"/>
      <c r="TGZ113" s="156"/>
      <c r="THA113" s="156"/>
      <c r="THB113" s="156"/>
      <c r="THC113" s="156"/>
      <c r="THD113" s="156"/>
      <c r="THE113" s="156"/>
      <c r="THF113" s="156"/>
      <c r="THG113" s="156"/>
      <c r="THH113" s="156"/>
      <c r="THI113" s="156"/>
      <c r="THJ113" s="156"/>
      <c r="THK113" s="156"/>
      <c r="THL113" s="156"/>
      <c r="THM113" s="156"/>
      <c r="THN113" s="156"/>
      <c r="THO113" s="156"/>
      <c r="THP113" s="156"/>
      <c r="THQ113" s="156"/>
      <c r="THR113" s="156"/>
      <c r="THS113" s="156"/>
      <c r="THT113" s="156"/>
      <c r="THU113" s="156"/>
      <c r="THV113" s="156"/>
      <c r="THW113" s="156"/>
      <c r="THX113" s="156"/>
      <c r="THY113" s="156"/>
      <c r="THZ113" s="156"/>
      <c r="TIA113" s="156"/>
      <c r="TIB113" s="156"/>
      <c r="TIC113" s="156"/>
      <c r="TID113" s="156"/>
      <c r="TIE113" s="156"/>
      <c r="TIF113" s="156"/>
      <c r="TIG113" s="156"/>
      <c r="TIH113" s="156"/>
      <c r="TII113" s="156"/>
      <c r="TIJ113" s="156"/>
      <c r="TIK113" s="156"/>
      <c r="TIL113" s="156"/>
      <c r="TIM113" s="156"/>
      <c r="TIN113" s="156"/>
      <c r="TIO113" s="156"/>
      <c r="TIP113" s="156"/>
      <c r="TIQ113" s="156"/>
      <c r="TIR113" s="156"/>
      <c r="TIS113" s="156"/>
      <c r="TIT113" s="156"/>
      <c r="TIU113" s="156"/>
      <c r="TIV113" s="156"/>
      <c r="TIW113" s="156"/>
      <c r="TIX113" s="156"/>
      <c r="TIY113" s="156"/>
      <c r="TIZ113" s="156"/>
      <c r="TJA113" s="156"/>
      <c r="TJB113" s="156"/>
      <c r="TJC113" s="156"/>
      <c r="TJD113" s="156"/>
      <c r="TJE113" s="156"/>
      <c r="TJF113" s="156"/>
      <c r="TJG113" s="156"/>
      <c r="TJH113" s="156"/>
      <c r="TJI113" s="156"/>
      <c r="TJJ113" s="156"/>
      <c r="TJK113" s="156"/>
      <c r="TJL113" s="156"/>
      <c r="TJM113" s="156"/>
      <c r="TJN113" s="156"/>
      <c r="TJO113" s="156"/>
      <c r="TJP113" s="156"/>
      <c r="TJQ113" s="156"/>
      <c r="TJR113" s="156"/>
      <c r="TJS113" s="156"/>
      <c r="TJT113" s="156"/>
      <c r="TJU113" s="156"/>
      <c r="TJV113" s="156"/>
      <c r="TJW113" s="156"/>
      <c r="TJX113" s="156"/>
      <c r="TJY113" s="156"/>
      <c r="TJZ113" s="156"/>
      <c r="TKA113" s="156"/>
      <c r="TKB113" s="156"/>
      <c r="TKC113" s="156"/>
      <c r="TKD113" s="156"/>
      <c r="TKE113" s="156"/>
      <c r="TKF113" s="156"/>
      <c r="TKG113" s="156"/>
      <c r="TKH113" s="156"/>
      <c r="TKI113" s="156"/>
      <c r="TKJ113" s="156"/>
      <c r="TKK113" s="156"/>
      <c r="TKL113" s="156"/>
      <c r="TKM113" s="156"/>
      <c r="TKN113" s="156"/>
      <c r="TKO113" s="156"/>
      <c r="TKP113" s="156"/>
      <c r="TKQ113" s="156"/>
      <c r="TKR113" s="156"/>
      <c r="TKS113" s="156"/>
      <c r="TKT113" s="156"/>
      <c r="TKU113" s="156"/>
      <c r="TKV113" s="156"/>
      <c r="TKW113" s="156"/>
      <c r="TKX113" s="156"/>
      <c r="TKY113" s="156"/>
      <c r="TKZ113" s="156"/>
      <c r="TLA113" s="156"/>
      <c r="TLB113" s="156"/>
      <c r="TLC113" s="156"/>
      <c r="TLD113" s="156"/>
      <c r="TLE113" s="156"/>
      <c r="TLF113" s="156"/>
      <c r="TLG113" s="156"/>
      <c r="TLH113" s="156"/>
      <c r="TLI113" s="156"/>
      <c r="TLJ113" s="156"/>
      <c r="TLK113" s="156"/>
      <c r="TLL113" s="156"/>
      <c r="TLM113" s="156"/>
      <c r="TLN113" s="156"/>
      <c r="TLO113" s="156"/>
      <c r="TLP113" s="156"/>
      <c r="TLQ113" s="156"/>
      <c r="TLR113" s="156"/>
      <c r="TLS113" s="156"/>
      <c r="TLT113" s="156"/>
      <c r="TLU113" s="156"/>
      <c r="TLV113" s="156"/>
      <c r="TLW113" s="156"/>
      <c r="TLX113" s="156"/>
      <c r="TLY113" s="156"/>
      <c r="TLZ113" s="156"/>
      <c r="TMA113" s="156"/>
      <c r="TMB113" s="156"/>
      <c r="TMC113" s="156"/>
      <c r="TMD113" s="156"/>
      <c r="TME113" s="156"/>
      <c r="TMF113" s="156"/>
      <c r="TMG113" s="156"/>
      <c r="TMH113" s="156"/>
      <c r="TMI113" s="156"/>
      <c r="TMJ113" s="156"/>
      <c r="TMK113" s="156"/>
      <c r="TML113" s="156"/>
      <c r="TMM113" s="156"/>
      <c r="TMN113" s="156"/>
      <c r="TMO113" s="156"/>
      <c r="TMP113" s="156"/>
      <c r="TMQ113" s="156"/>
      <c r="TMR113" s="156"/>
      <c r="TMS113" s="156"/>
      <c r="TMT113" s="156"/>
      <c r="TMU113" s="156"/>
      <c r="TMV113" s="156"/>
      <c r="TMW113" s="156"/>
      <c r="TMX113" s="156"/>
      <c r="TMY113" s="156"/>
      <c r="TMZ113" s="156"/>
      <c r="TNA113" s="156"/>
      <c r="TNB113" s="156"/>
      <c r="TNC113" s="156"/>
      <c r="TND113" s="156"/>
      <c r="TNE113" s="156"/>
      <c r="TNF113" s="156"/>
      <c r="TNG113" s="156"/>
      <c r="TNH113" s="156"/>
      <c r="TNI113" s="156"/>
      <c r="TNJ113" s="156"/>
      <c r="TNK113" s="156"/>
      <c r="TNL113" s="156"/>
      <c r="TNM113" s="156"/>
      <c r="TNN113" s="156"/>
      <c r="TNO113" s="156"/>
      <c r="TNP113" s="156"/>
      <c r="TNQ113" s="156"/>
      <c r="TNR113" s="156"/>
      <c r="TNS113" s="156"/>
      <c r="TNT113" s="156"/>
      <c r="TNU113" s="156"/>
      <c r="TNV113" s="156"/>
      <c r="TNW113" s="156"/>
      <c r="TNX113" s="156"/>
      <c r="TNY113" s="156"/>
      <c r="TNZ113" s="156"/>
      <c r="TOA113" s="156"/>
      <c r="TOB113" s="156"/>
      <c r="TOC113" s="156"/>
      <c r="TOD113" s="156"/>
      <c r="TOE113" s="156"/>
      <c r="TOF113" s="156"/>
      <c r="TOG113" s="156"/>
      <c r="TOH113" s="156"/>
      <c r="TOI113" s="156"/>
      <c r="TOJ113" s="156"/>
      <c r="TOK113" s="156"/>
      <c r="TOL113" s="156"/>
      <c r="TOM113" s="156"/>
      <c r="TON113" s="156"/>
      <c r="TOO113" s="156"/>
      <c r="TOP113" s="156"/>
      <c r="TOQ113" s="156"/>
      <c r="TOR113" s="156"/>
      <c r="TOS113" s="156"/>
      <c r="TOT113" s="156"/>
      <c r="TOU113" s="156"/>
      <c r="TOV113" s="156"/>
      <c r="TOW113" s="156"/>
      <c r="TOX113" s="156"/>
      <c r="TOY113" s="156"/>
      <c r="TOZ113" s="156"/>
      <c r="TPA113" s="156"/>
      <c r="TPB113" s="156"/>
      <c r="TPC113" s="156"/>
      <c r="TPD113" s="156"/>
      <c r="TPE113" s="156"/>
      <c r="TPF113" s="156"/>
      <c r="TPG113" s="156"/>
      <c r="TPH113" s="156"/>
      <c r="TPI113" s="156"/>
      <c r="TPJ113" s="156"/>
      <c r="TPK113" s="156"/>
      <c r="TPL113" s="156"/>
      <c r="TPM113" s="156"/>
      <c r="TPN113" s="156"/>
      <c r="TPO113" s="156"/>
      <c r="TPP113" s="156"/>
      <c r="TPQ113" s="156"/>
      <c r="TPR113" s="156"/>
      <c r="TPS113" s="156"/>
      <c r="TPT113" s="156"/>
      <c r="TPU113" s="156"/>
      <c r="TPV113" s="156"/>
      <c r="TPW113" s="156"/>
      <c r="TPX113" s="156"/>
      <c r="TPY113" s="156"/>
      <c r="TPZ113" s="156"/>
      <c r="TQA113" s="156"/>
      <c r="TQB113" s="156"/>
      <c r="TQC113" s="156"/>
      <c r="TQD113" s="156"/>
      <c r="TQE113" s="156"/>
      <c r="TQF113" s="156"/>
      <c r="TQG113" s="156"/>
      <c r="TQH113" s="156"/>
      <c r="TQI113" s="156"/>
      <c r="TQJ113" s="156"/>
      <c r="TQK113" s="156"/>
      <c r="TQL113" s="156"/>
      <c r="TQM113" s="156"/>
      <c r="TQN113" s="156"/>
      <c r="TQO113" s="156"/>
      <c r="TQP113" s="156"/>
      <c r="TQQ113" s="156"/>
      <c r="TQR113" s="156"/>
      <c r="TQS113" s="156"/>
      <c r="TQT113" s="156"/>
      <c r="TQU113" s="156"/>
      <c r="TQV113" s="156"/>
      <c r="TQW113" s="156"/>
      <c r="TQX113" s="156"/>
      <c r="TQY113" s="156"/>
      <c r="TQZ113" s="156"/>
      <c r="TRA113" s="156"/>
      <c r="TRB113" s="156"/>
      <c r="TRC113" s="156"/>
      <c r="TRD113" s="156"/>
      <c r="TRE113" s="156"/>
      <c r="TRF113" s="156"/>
      <c r="TRG113" s="156"/>
      <c r="TRH113" s="156"/>
      <c r="TRI113" s="156"/>
      <c r="TRJ113" s="156"/>
      <c r="TRK113" s="156"/>
      <c r="TRL113" s="156"/>
      <c r="TRM113" s="156"/>
      <c r="TRN113" s="156"/>
      <c r="TRO113" s="156"/>
      <c r="TRP113" s="156"/>
      <c r="TRQ113" s="156"/>
      <c r="TRR113" s="156"/>
      <c r="TRS113" s="156"/>
      <c r="TRT113" s="156"/>
      <c r="TRU113" s="156"/>
      <c r="TRV113" s="156"/>
      <c r="TRW113" s="156"/>
      <c r="TRX113" s="156"/>
      <c r="TRY113" s="156"/>
      <c r="TRZ113" s="156"/>
      <c r="TSA113" s="156"/>
      <c r="TSB113" s="156"/>
      <c r="TSC113" s="156"/>
      <c r="TSD113" s="156"/>
      <c r="TSE113" s="156"/>
      <c r="TSF113" s="156"/>
      <c r="TSG113" s="156"/>
      <c r="TSH113" s="156"/>
      <c r="TSI113" s="156"/>
      <c r="TSJ113" s="156"/>
      <c r="TSK113" s="156"/>
      <c r="TSL113" s="156"/>
      <c r="TSM113" s="156"/>
      <c r="TSN113" s="156"/>
      <c r="TSO113" s="156"/>
      <c r="TSP113" s="156"/>
      <c r="TSQ113" s="156"/>
      <c r="TSR113" s="156"/>
      <c r="TSS113" s="156"/>
      <c r="TST113" s="156"/>
      <c r="TSU113" s="156"/>
      <c r="TSV113" s="156"/>
      <c r="TSW113" s="156"/>
      <c r="TSX113" s="156"/>
      <c r="TSY113" s="156"/>
      <c r="TSZ113" s="156"/>
      <c r="TTA113" s="156"/>
      <c r="TTB113" s="156"/>
      <c r="TTC113" s="156"/>
      <c r="TTD113" s="156"/>
      <c r="TTE113" s="156"/>
      <c r="TTF113" s="156"/>
      <c r="TTG113" s="156"/>
      <c r="TTH113" s="156"/>
      <c r="TTI113" s="156"/>
      <c r="TTJ113" s="156"/>
      <c r="TTK113" s="156"/>
      <c r="TTL113" s="156"/>
      <c r="TTM113" s="156"/>
      <c r="TTN113" s="156"/>
      <c r="TTO113" s="156"/>
      <c r="TTP113" s="156"/>
      <c r="TTQ113" s="156"/>
      <c r="TTR113" s="156"/>
      <c r="TTS113" s="156"/>
      <c r="TTT113" s="156"/>
      <c r="TTU113" s="156"/>
      <c r="TTV113" s="156"/>
      <c r="TTW113" s="156"/>
      <c r="TTX113" s="156"/>
      <c r="TTY113" s="156"/>
      <c r="TTZ113" s="156"/>
      <c r="TUA113" s="156"/>
      <c r="TUB113" s="156"/>
      <c r="TUC113" s="156"/>
      <c r="TUD113" s="156"/>
      <c r="TUE113" s="156"/>
      <c r="TUF113" s="156"/>
      <c r="TUG113" s="156"/>
      <c r="TUH113" s="156"/>
      <c r="TUI113" s="156"/>
      <c r="TUJ113" s="156"/>
      <c r="TUK113" s="156"/>
      <c r="TUL113" s="156"/>
      <c r="TUM113" s="156"/>
      <c r="TUN113" s="156"/>
      <c r="TUO113" s="156"/>
      <c r="TUP113" s="156"/>
      <c r="TUQ113" s="156"/>
      <c r="TUR113" s="156"/>
      <c r="TUS113" s="156"/>
      <c r="TUT113" s="156"/>
      <c r="TUU113" s="156"/>
      <c r="TUV113" s="156"/>
      <c r="TUW113" s="156"/>
      <c r="TUX113" s="156"/>
      <c r="TUY113" s="156"/>
      <c r="TUZ113" s="156"/>
      <c r="TVA113" s="156"/>
      <c r="TVB113" s="156"/>
      <c r="TVC113" s="156"/>
      <c r="TVD113" s="156"/>
      <c r="TVE113" s="156"/>
      <c r="TVF113" s="156"/>
      <c r="TVG113" s="156"/>
      <c r="TVH113" s="156"/>
      <c r="TVI113" s="156"/>
      <c r="TVJ113" s="156"/>
      <c r="TVK113" s="156"/>
      <c r="TVL113" s="156"/>
      <c r="TVM113" s="156"/>
      <c r="TVN113" s="156"/>
      <c r="TVO113" s="156"/>
      <c r="TVP113" s="156"/>
      <c r="TVQ113" s="156"/>
      <c r="TVR113" s="156"/>
      <c r="TVS113" s="156"/>
      <c r="TVT113" s="156"/>
      <c r="TVU113" s="156"/>
      <c r="TVV113" s="156"/>
      <c r="TVW113" s="156"/>
      <c r="TVX113" s="156"/>
      <c r="TVY113" s="156"/>
      <c r="TVZ113" s="156"/>
      <c r="TWA113" s="156"/>
      <c r="TWB113" s="156"/>
      <c r="TWC113" s="156"/>
      <c r="TWD113" s="156"/>
      <c r="TWE113" s="156"/>
      <c r="TWF113" s="156"/>
      <c r="TWG113" s="156"/>
      <c r="TWH113" s="156"/>
      <c r="TWI113" s="156"/>
      <c r="TWJ113" s="156"/>
      <c r="TWK113" s="156"/>
      <c r="TWL113" s="156"/>
      <c r="TWM113" s="156"/>
      <c r="TWN113" s="156"/>
      <c r="TWO113" s="156"/>
      <c r="TWP113" s="156"/>
      <c r="TWQ113" s="156"/>
      <c r="TWR113" s="156"/>
      <c r="TWS113" s="156"/>
      <c r="TWT113" s="156"/>
      <c r="TWU113" s="156"/>
      <c r="TWV113" s="156"/>
      <c r="TWW113" s="156"/>
      <c r="TWX113" s="156"/>
      <c r="TWY113" s="156"/>
      <c r="TWZ113" s="156"/>
      <c r="TXA113" s="156"/>
      <c r="TXB113" s="156"/>
      <c r="TXC113" s="156"/>
      <c r="TXD113" s="156"/>
      <c r="TXE113" s="156"/>
      <c r="TXF113" s="156"/>
      <c r="TXG113" s="156"/>
      <c r="TXH113" s="156"/>
      <c r="TXI113" s="156"/>
      <c r="TXJ113" s="156"/>
      <c r="TXK113" s="156"/>
      <c r="TXL113" s="156"/>
      <c r="TXM113" s="156"/>
      <c r="TXN113" s="156"/>
      <c r="TXO113" s="156"/>
      <c r="TXP113" s="156"/>
      <c r="TXQ113" s="156"/>
      <c r="TXR113" s="156"/>
      <c r="TXS113" s="156"/>
      <c r="TXT113" s="156"/>
      <c r="TXU113" s="156"/>
      <c r="TXV113" s="156"/>
      <c r="TXW113" s="156"/>
      <c r="TXX113" s="156"/>
      <c r="TXY113" s="156"/>
      <c r="TXZ113" s="156"/>
      <c r="TYA113" s="156"/>
      <c r="TYB113" s="156"/>
      <c r="TYC113" s="156"/>
      <c r="TYD113" s="156"/>
      <c r="TYE113" s="156"/>
      <c r="TYF113" s="156"/>
      <c r="TYG113" s="156"/>
      <c r="TYH113" s="156"/>
      <c r="TYI113" s="156"/>
      <c r="TYJ113" s="156"/>
      <c r="TYK113" s="156"/>
      <c r="TYL113" s="156"/>
      <c r="TYM113" s="156"/>
      <c r="TYN113" s="156"/>
      <c r="TYO113" s="156"/>
      <c r="TYP113" s="156"/>
      <c r="TYQ113" s="156"/>
      <c r="TYR113" s="156"/>
      <c r="TYS113" s="156"/>
      <c r="TYT113" s="156"/>
      <c r="TYU113" s="156"/>
      <c r="TYV113" s="156"/>
      <c r="TYW113" s="156"/>
      <c r="TYX113" s="156"/>
      <c r="TYY113" s="156"/>
      <c r="TYZ113" s="156"/>
      <c r="TZA113" s="156"/>
      <c r="TZB113" s="156"/>
      <c r="TZC113" s="156"/>
      <c r="TZD113" s="156"/>
      <c r="TZE113" s="156"/>
      <c r="TZF113" s="156"/>
      <c r="TZG113" s="156"/>
      <c r="TZH113" s="156"/>
      <c r="TZI113" s="156"/>
      <c r="TZJ113" s="156"/>
      <c r="TZK113" s="156"/>
      <c r="TZL113" s="156"/>
      <c r="TZM113" s="156"/>
      <c r="TZN113" s="156"/>
      <c r="TZO113" s="156"/>
      <c r="TZP113" s="156"/>
      <c r="TZQ113" s="156"/>
      <c r="TZR113" s="156"/>
      <c r="TZS113" s="156"/>
      <c r="TZT113" s="156"/>
      <c r="TZU113" s="156"/>
      <c r="TZV113" s="156"/>
      <c r="TZW113" s="156"/>
      <c r="TZX113" s="156"/>
      <c r="TZY113" s="156"/>
      <c r="TZZ113" s="156"/>
      <c r="UAA113" s="156"/>
      <c r="UAB113" s="156"/>
      <c r="UAC113" s="156"/>
      <c r="UAD113" s="156"/>
      <c r="UAE113" s="156"/>
      <c r="UAF113" s="156"/>
      <c r="UAG113" s="156"/>
      <c r="UAH113" s="156"/>
      <c r="UAI113" s="156"/>
      <c r="UAJ113" s="156"/>
      <c r="UAK113" s="156"/>
      <c r="UAL113" s="156"/>
      <c r="UAM113" s="156"/>
      <c r="UAN113" s="156"/>
      <c r="UAO113" s="156"/>
      <c r="UAP113" s="156"/>
      <c r="UAQ113" s="156"/>
      <c r="UAR113" s="156"/>
      <c r="UAS113" s="156"/>
      <c r="UAT113" s="156"/>
      <c r="UAU113" s="156"/>
      <c r="UAV113" s="156"/>
      <c r="UAW113" s="156"/>
      <c r="UAX113" s="156"/>
      <c r="UAY113" s="156"/>
      <c r="UAZ113" s="156"/>
      <c r="UBA113" s="156"/>
      <c r="UBB113" s="156"/>
      <c r="UBC113" s="156"/>
      <c r="UBD113" s="156"/>
      <c r="UBE113" s="156"/>
      <c r="UBF113" s="156"/>
      <c r="UBG113" s="156"/>
      <c r="UBH113" s="156"/>
      <c r="UBI113" s="156"/>
      <c r="UBJ113" s="156"/>
      <c r="UBK113" s="156"/>
      <c r="UBL113" s="156"/>
      <c r="UBM113" s="156"/>
      <c r="UBN113" s="156"/>
      <c r="UBO113" s="156"/>
      <c r="UBP113" s="156"/>
      <c r="UBQ113" s="156"/>
      <c r="UBR113" s="156"/>
      <c r="UBS113" s="156"/>
      <c r="UBT113" s="156"/>
      <c r="UBU113" s="156"/>
      <c r="UBV113" s="156"/>
      <c r="UBW113" s="156"/>
      <c r="UBX113" s="156"/>
      <c r="UBY113" s="156"/>
      <c r="UBZ113" s="156"/>
      <c r="UCA113" s="156"/>
      <c r="UCB113" s="156"/>
      <c r="UCC113" s="156"/>
      <c r="UCD113" s="156"/>
      <c r="UCE113" s="156"/>
      <c r="UCF113" s="156"/>
      <c r="UCG113" s="156"/>
      <c r="UCH113" s="156"/>
      <c r="UCI113" s="156"/>
      <c r="UCJ113" s="156"/>
      <c r="UCK113" s="156"/>
      <c r="UCL113" s="156"/>
      <c r="UCM113" s="156"/>
      <c r="UCN113" s="156"/>
      <c r="UCO113" s="156"/>
      <c r="UCP113" s="156"/>
      <c r="UCQ113" s="156"/>
      <c r="UCR113" s="156"/>
      <c r="UCS113" s="156"/>
      <c r="UCT113" s="156"/>
      <c r="UCU113" s="156"/>
      <c r="UCV113" s="156"/>
      <c r="UCW113" s="156"/>
      <c r="UCX113" s="156"/>
      <c r="UCY113" s="156"/>
      <c r="UCZ113" s="156"/>
      <c r="UDA113" s="156"/>
      <c r="UDB113" s="156"/>
      <c r="UDC113" s="156"/>
      <c r="UDD113" s="156"/>
      <c r="UDE113" s="156"/>
      <c r="UDF113" s="156"/>
      <c r="UDG113" s="156"/>
      <c r="UDH113" s="156"/>
      <c r="UDI113" s="156"/>
      <c r="UDJ113" s="156"/>
      <c r="UDK113" s="156"/>
      <c r="UDL113" s="156"/>
      <c r="UDM113" s="156"/>
      <c r="UDN113" s="156"/>
      <c r="UDO113" s="156"/>
      <c r="UDP113" s="156"/>
      <c r="UDQ113" s="156"/>
      <c r="UDR113" s="156"/>
      <c r="UDS113" s="156"/>
      <c r="UDT113" s="156"/>
      <c r="UDU113" s="156"/>
      <c r="UDV113" s="156"/>
      <c r="UDW113" s="156"/>
      <c r="UDX113" s="156"/>
      <c r="UDY113" s="156"/>
      <c r="UDZ113" s="156"/>
      <c r="UEA113" s="156"/>
      <c r="UEB113" s="156"/>
      <c r="UEC113" s="156"/>
      <c r="UED113" s="156"/>
      <c r="UEE113" s="156"/>
      <c r="UEF113" s="156"/>
      <c r="UEG113" s="156"/>
      <c r="UEH113" s="156"/>
      <c r="UEI113" s="156"/>
      <c r="UEJ113" s="156"/>
      <c r="UEK113" s="156"/>
      <c r="UEL113" s="156"/>
      <c r="UEM113" s="156"/>
      <c r="UEN113" s="156"/>
      <c r="UEO113" s="156"/>
      <c r="UEP113" s="156"/>
      <c r="UEQ113" s="156"/>
      <c r="UER113" s="156"/>
      <c r="UES113" s="156"/>
      <c r="UET113" s="156"/>
      <c r="UEU113" s="156"/>
      <c r="UEV113" s="156"/>
      <c r="UEW113" s="156"/>
      <c r="UEX113" s="156"/>
      <c r="UEY113" s="156"/>
      <c r="UEZ113" s="156"/>
      <c r="UFA113" s="156"/>
      <c r="UFB113" s="156"/>
      <c r="UFC113" s="156"/>
      <c r="UFD113" s="156"/>
      <c r="UFE113" s="156"/>
      <c r="UFF113" s="156"/>
      <c r="UFG113" s="156"/>
      <c r="UFH113" s="156"/>
      <c r="UFI113" s="156"/>
      <c r="UFJ113" s="156"/>
      <c r="UFK113" s="156"/>
      <c r="UFL113" s="156"/>
      <c r="UFM113" s="156"/>
      <c r="UFN113" s="156"/>
      <c r="UFO113" s="156"/>
      <c r="UFP113" s="156"/>
      <c r="UFQ113" s="156"/>
      <c r="UFR113" s="156"/>
      <c r="UFS113" s="156"/>
      <c r="UFT113" s="156"/>
      <c r="UFU113" s="156"/>
      <c r="UFV113" s="156"/>
      <c r="UFW113" s="156"/>
      <c r="UFX113" s="156"/>
      <c r="UFY113" s="156"/>
      <c r="UFZ113" s="156"/>
      <c r="UGA113" s="156"/>
      <c r="UGB113" s="156"/>
      <c r="UGC113" s="156"/>
      <c r="UGD113" s="156"/>
      <c r="UGE113" s="156"/>
      <c r="UGF113" s="156"/>
      <c r="UGG113" s="156"/>
      <c r="UGH113" s="156"/>
      <c r="UGI113" s="156"/>
      <c r="UGJ113" s="156"/>
      <c r="UGK113" s="156"/>
      <c r="UGL113" s="156"/>
      <c r="UGM113" s="156"/>
      <c r="UGN113" s="156"/>
      <c r="UGO113" s="156"/>
      <c r="UGP113" s="156"/>
      <c r="UGQ113" s="156"/>
      <c r="UGR113" s="156"/>
      <c r="UGS113" s="156"/>
      <c r="UGT113" s="156"/>
      <c r="UGU113" s="156"/>
      <c r="UGV113" s="156"/>
      <c r="UGW113" s="156"/>
      <c r="UGX113" s="156"/>
      <c r="UGY113" s="156"/>
      <c r="UGZ113" s="156"/>
      <c r="UHA113" s="156"/>
      <c r="UHB113" s="156"/>
      <c r="UHC113" s="156"/>
      <c r="UHD113" s="156"/>
      <c r="UHE113" s="156"/>
      <c r="UHF113" s="156"/>
      <c r="UHG113" s="156"/>
      <c r="UHH113" s="156"/>
      <c r="UHI113" s="156"/>
      <c r="UHJ113" s="156"/>
      <c r="UHK113" s="156"/>
      <c r="UHL113" s="156"/>
      <c r="UHM113" s="156"/>
      <c r="UHN113" s="156"/>
      <c r="UHO113" s="156"/>
      <c r="UHP113" s="156"/>
      <c r="UHQ113" s="156"/>
      <c r="UHR113" s="156"/>
      <c r="UHS113" s="156"/>
      <c r="UHT113" s="156"/>
      <c r="UHU113" s="156"/>
      <c r="UHV113" s="156"/>
      <c r="UHW113" s="156"/>
      <c r="UHX113" s="156"/>
      <c r="UHY113" s="156"/>
      <c r="UHZ113" s="156"/>
      <c r="UIA113" s="156"/>
      <c r="UIB113" s="156"/>
      <c r="UIC113" s="156"/>
      <c r="UID113" s="156"/>
      <c r="UIE113" s="156"/>
      <c r="UIF113" s="156"/>
      <c r="UIG113" s="156"/>
      <c r="UIH113" s="156"/>
      <c r="UII113" s="156"/>
      <c r="UIJ113" s="156"/>
      <c r="UIK113" s="156"/>
      <c r="UIL113" s="156"/>
      <c r="UIM113" s="156"/>
      <c r="UIN113" s="156"/>
      <c r="UIO113" s="156"/>
      <c r="UIP113" s="156"/>
      <c r="UIQ113" s="156"/>
      <c r="UIR113" s="156"/>
      <c r="UIS113" s="156"/>
      <c r="UIT113" s="156"/>
      <c r="UIU113" s="156"/>
      <c r="UIV113" s="156"/>
      <c r="UIW113" s="156"/>
      <c r="UIX113" s="156"/>
      <c r="UIY113" s="156"/>
      <c r="UIZ113" s="156"/>
      <c r="UJA113" s="156"/>
      <c r="UJB113" s="156"/>
      <c r="UJC113" s="156"/>
      <c r="UJD113" s="156"/>
      <c r="UJE113" s="156"/>
      <c r="UJF113" s="156"/>
      <c r="UJG113" s="156"/>
      <c r="UJH113" s="156"/>
      <c r="UJI113" s="156"/>
      <c r="UJJ113" s="156"/>
      <c r="UJK113" s="156"/>
      <c r="UJL113" s="156"/>
      <c r="UJM113" s="156"/>
      <c r="UJN113" s="156"/>
      <c r="UJO113" s="156"/>
      <c r="UJP113" s="156"/>
      <c r="UJQ113" s="156"/>
      <c r="UJR113" s="156"/>
      <c r="UJS113" s="156"/>
      <c r="UJT113" s="156"/>
      <c r="UJU113" s="156"/>
      <c r="UJV113" s="156"/>
      <c r="UJW113" s="156"/>
      <c r="UJX113" s="156"/>
      <c r="UJY113" s="156"/>
      <c r="UJZ113" s="156"/>
      <c r="UKA113" s="156"/>
      <c r="UKB113" s="156"/>
      <c r="UKC113" s="156"/>
      <c r="UKD113" s="156"/>
      <c r="UKE113" s="156"/>
      <c r="UKF113" s="156"/>
      <c r="UKG113" s="156"/>
      <c r="UKH113" s="156"/>
      <c r="UKI113" s="156"/>
      <c r="UKJ113" s="156"/>
      <c r="UKK113" s="156"/>
      <c r="UKL113" s="156"/>
      <c r="UKM113" s="156"/>
      <c r="UKN113" s="156"/>
      <c r="UKO113" s="156"/>
      <c r="UKP113" s="156"/>
      <c r="UKQ113" s="156"/>
      <c r="UKR113" s="156"/>
      <c r="UKS113" s="156"/>
      <c r="UKT113" s="156"/>
      <c r="UKU113" s="156"/>
      <c r="UKV113" s="156"/>
      <c r="UKW113" s="156"/>
      <c r="UKX113" s="156"/>
      <c r="UKY113" s="156"/>
      <c r="UKZ113" s="156"/>
      <c r="ULA113" s="156"/>
      <c r="ULB113" s="156"/>
      <c r="ULC113" s="156"/>
      <c r="ULD113" s="156"/>
      <c r="ULE113" s="156"/>
      <c r="ULF113" s="156"/>
      <c r="ULG113" s="156"/>
      <c r="ULH113" s="156"/>
      <c r="ULI113" s="156"/>
      <c r="ULJ113" s="156"/>
      <c r="ULK113" s="156"/>
      <c r="ULL113" s="156"/>
      <c r="ULM113" s="156"/>
      <c r="ULN113" s="156"/>
      <c r="ULO113" s="156"/>
      <c r="ULP113" s="156"/>
      <c r="ULQ113" s="156"/>
      <c r="ULR113" s="156"/>
      <c r="ULS113" s="156"/>
      <c r="ULT113" s="156"/>
      <c r="ULU113" s="156"/>
      <c r="ULV113" s="156"/>
      <c r="ULW113" s="156"/>
      <c r="ULX113" s="156"/>
      <c r="ULY113" s="156"/>
      <c r="ULZ113" s="156"/>
      <c r="UMA113" s="156"/>
      <c r="UMB113" s="156"/>
      <c r="UMC113" s="156"/>
      <c r="UMD113" s="156"/>
      <c r="UME113" s="156"/>
      <c r="UMF113" s="156"/>
      <c r="UMG113" s="156"/>
      <c r="UMH113" s="156"/>
      <c r="UMI113" s="156"/>
      <c r="UMJ113" s="156"/>
      <c r="UMK113" s="156"/>
      <c r="UML113" s="156"/>
      <c r="UMM113" s="156"/>
      <c r="UMN113" s="156"/>
      <c r="UMO113" s="156"/>
      <c r="UMP113" s="156"/>
      <c r="UMQ113" s="156"/>
      <c r="UMR113" s="156"/>
      <c r="UMS113" s="156"/>
      <c r="UMT113" s="156"/>
      <c r="UMU113" s="156"/>
      <c r="UMV113" s="156"/>
      <c r="UMW113" s="156"/>
      <c r="UMX113" s="156"/>
      <c r="UMY113" s="156"/>
      <c r="UMZ113" s="156"/>
      <c r="UNA113" s="156"/>
      <c r="UNB113" s="156"/>
      <c r="UNC113" s="156"/>
      <c r="UND113" s="156"/>
      <c r="UNE113" s="156"/>
      <c r="UNF113" s="156"/>
      <c r="UNG113" s="156"/>
      <c r="UNH113" s="156"/>
      <c r="UNI113" s="156"/>
      <c r="UNJ113" s="156"/>
      <c r="UNK113" s="156"/>
      <c r="UNL113" s="156"/>
      <c r="UNM113" s="156"/>
      <c r="UNN113" s="156"/>
      <c r="UNO113" s="156"/>
      <c r="UNP113" s="156"/>
      <c r="UNQ113" s="156"/>
      <c r="UNR113" s="156"/>
      <c r="UNS113" s="156"/>
      <c r="UNT113" s="156"/>
      <c r="UNU113" s="156"/>
      <c r="UNV113" s="156"/>
      <c r="UNW113" s="156"/>
      <c r="UNX113" s="156"/>
      <c r="UNY113" s="156"/>
      <c r="UNZ113" s="156"/>
      <c r="UOA113" s="156"/>
      <c r="UOB113" s="156"/>
      <c r="UOC113" s="156"/>
      <c r="UOD113" s="156"/>
      <c r="UOE113" s="156"/>
      <c r="UOF113" s="156"/>
      <c r="UOG113" s="156"/>
      <c r="UOH113" s="156"/>
      <c r="UOI113" s="156"/>
      <c r="UOJ113" s="156"/>
      <c r="UOK113" s="156"/>
      <c r="UOL113" s="156"/>
      <c r="UOM113" s="156"/>
      <c r="UON113" s="156"/>
      <c r="UOO113" s="156"/>
      <c r="UOP113" s="156"/>
      <c r="UOQ113" s="156"/>
      <c r="UOR113" s="156"/>
      <c r="UOS113" s="156"/>
      <c r="UOT113" s="156"/>
      <c r="UOU113" s="156"/>
      <c r="UOV113" s="156"/>
      <c r="UOW113" s="156"/>
      <c r="UOX113" s="156"/>
      <c r="UOY113" s="156"/>
      <c r="UOZ113" s="156"/>
      <c r="UPA113" s="156"/>
      <c r="UPB113" s="156"/>
      <c r="UPC113" s="156"/>
      <c r="UPD113" s="156"/>
      <c r="UPE113" s="156"/>
      <c r="UPF113" s="156"/>
      <c r="UPG113" s="156"/>
      <c r="UPH113" s="156"/>
      <c r="UPI113" s="156"/>
      <c r="UPJ113" s="156"/>
      <c r="UPK113" s="156"/>
      <c r="UPL113" s="156"/>
      <c r="UPM113" s="156"/>
      <c r="UPN113" s="156"/>
      <c r="UPO113" s="156"/>
      <c r="UPP113" s="156"/>
      <c r="UPQ113" s="156"/>
      <c r="UPR113" s="156"/>
      <c r="UPS113" s="156"/>
      <c r="UPT113" s="156"/>
      <c r="UPU113" s="156"/>
      <c r="UPV113" s="156"/>
      <c r="UPW113" s="156"/>
      <c r="UPX113" s="156"/>
      <c r="UPY113" s="156"/>
      <c r="UPZ113" s="156"/>
      <c r="UQA113" s="156"/>
      <c r="UQB113" s="156"/>
      <c r="UQC113" s="156"/>
      <c r="UQD113" s="156"/>
      <c r="UQE113" s="156"/>
      <c r="UQF113" s="156"/>
      <c r="UQG113" s="156"/>
      <c r="UQH113" s="156"/>
      <c r="UQI113" s="156"/>
      <c r="UQJ113" s="156"/>
      <c r="UQK113" s="156"/>
      <c r="UQL113" s="156"/>
      <c r="UQM113" s="156"/>
      <c r="UQN113" s="156"/>
      <c r="UQO113" s="156"/>
      <c r="UQP113" s="156"/>
      <c r="UQQ113" s="156"/>
      <c r="UQR113" s="156"/>
      <c r="UQS113" s="156"/>
      <c r="UQT113" s="156"/>
      <c r="UQU113" s="156"/>
      <c r="UQV113" s="156"/>
      <c r="UQW113" s="156"/>
      <c r="UQX113" s="156"/>
      <c r="UQY113" s="156"/>
      <c r="UQZ113" s="156"/>
      <c r="URA113" s="156"/>
      <c r="URB113" s="156"/>
      <c r="URC113" s="156"/>
      <c r="URD113" s="156"/>
      <c r="URE113" s="156"/>
      <c r="URF113" s="156"/>
      <c r="URG113" s="156"/>
      <c r="URH113" s="156"/>
      <c r="URI113" s="156"/>
      <c r="URJ113" s="156"/>
      <c r="URK113" s="156"/>
      <c r="URL113" s="156"/>
      <c r="URM113" s="156"/>
      <c r="URN113" s="156"/>
      <c r="URO113" s="156"/>
      <c r="URP113" s="156"/>
      <c r="URQ113" s="156"/>
      <c r="URR113" s="156"/>
      <c r="URS113" s="156"/>
      <c r="URT113" s="156"/>
      <c r="URU113" s="156"/>
      <c r="URV113" s="156"/>
      <c r="URW113" s="156"/>
      <c r="URX113" s="156"/>
      <c r="URY113" s="156"/>
      <c r="URZ113" s="156"/>
      <c r="USA113" s="156"/>
      <c r="USB113" s="156"/>
      <c r="USC113" s="156"/>
      <c r="USD113" s="156"/>
      <c r="USE113" s="156"/>
      <c r="USF113" s="156"/>
      <c r="USG113" s="156"/>
      <c r="USH113" s="156"/>
      <c r="USI113" s="156"/>
      <c r="USJ113" s="156"/>
      <c r="USK113" s="156"/>
      <c r="USL113" s="156"/>
      <c r="USM113" s="156"/>
      <c r="USN113" s="156"/>
      <c r="USO113" s="156"/>
      <c r="USP113" s="156"/>
      <c r="USQ113" s="156"/>
      <c r="USR113" s="156"/>
      <c r="USS113" s="156"/>
      <c r="UST113" s="156"/>
      <c r="USU113" s="156"/>
      <c r="USV113" s="156"/>
      <c r="USW113" s="156"/>
      <c r="USX113" s="156"/>
      <c r="USY113" s="156"/>
      <c r="USZ113" s="156"/>
      <c r="UTA113" s="156"/>
      <c r="UTB113" s="156"/>
      <c r="UTC113" s="156"/>
      <c r="UTD113" s="156"/>
      <c r="UTE113" s="156"/>
      <c r="UTF113" s="156"/>
      <c r="UTG113" s="156"/>
      <c r="UTH113" s="156"/>
      <c r="UTI113" s="156"/>
      <c r="UTJ113" s="156"/>
      <c r="UTK113" s="156"/>
      <c r="UTL113" s="156"/>
      <c r="UTM113" s="156"/>
      <c r="UTN113" s="156"/>
      <c r="UTO113" s="156"/>
      <c r="UTP113" s="156"/>
      <c r="UTQ113" s="156"/>
      <c r="UTR113" s="156"/>
      <c r="UTS113" s="156"/>
      <c r="UTT113" s="156"/>
      <c r="UTU113" s="156"/>
      <c r="UTV113" s="156"/>
      <c r="UTW113" s="156"/>
      <c r="UTX113" s="156"/>
      <c r="UTY113" s="156"/>
      <c r="UTZ113" s="156"/>
      <c r="UUA113" s="156"/>
      <c r="UUB113" s="156"/>
      <c r="UUC113" s="156"/>
      <c r="UUD113" s="156"/>
      <c r="UUE113" s="156"/>
      <c r="UUF113" s="156"/>
      <c r="UUG113" s="156"/>
      <c r="UUH113" s="156"/>
      <c r="UUI113" s="156"/>
      <c r="UUJ113" s="156"/>
      <c r="UUK113" s="156"/>
      <c r="UUL113" s="156"/>
      <c r="UUM113" s="156"/>
      <c r="UUN113" s="156"/>
      <c r="UUO113" s="156"/>
      <c r="UUP113" s="156"/>
      <c r="UUQ113" s="156"/>
      <c r="UUR113" s="156"/>
      <c r="UUS113" s="156"/>
      <c r="UUT113" s="156"/>
      <c r="UUU113" s="156"/>
      <c r="UUV113" s="156"/>
      <c r="UUW113" s="156"/>
      <c r="UUX113" s="156"/>
      <c r="UUY113" s="156"/>
      <c r="UUZ113" s="156"/>
      <c r="UVA113" s="156"/>
      <c r="UVB113" s="156"/>
      <c r="UVC113" s="156"/>
      <c r="UVD113" s="156"/>
      <c r="UVE113" s="156"/>
      <c r="UVF113" s="156"/>
      <c r="UVG113" s="156"/>
      <c r="UVH113" s="156"/>
      <c r="UVI113" s="156"/>
      <c r="UVJ113" s="156"/>
      <c r="UVK113" s="156"/>
      <c r="UVL113" s="156"/>
      <c r="UVM113" s="156"/>
      <c r="UVN113" s="156"/>
      <c r="UVO113" s="156"/>
      <c r="UVP113" s="156"/>
      <c r="UVQ113" s="156"/>
      <c r="UVR113" s="156"/>
      <c r="UVS113" s="156"/>
      <c r="UVT113" s="156"/>
      <c r="UVU113" s="156"/>
      <c r="UVV113" s="156"/>
      <c r="UVW113" s="156"/>
      <c r="UVX113" s="156"/>
      <c r="UVY113" s="156"/>
      <c r="UVZ113" s="156"/>
      <c r="UWA113" s="156"/>
      <c r="UWB113" s="156"/>
      <c r="UWC113" s="156"/>
      <c r="UWD113" s="156"/>
      <c r="UWE113" s="156"/>
      <c r="UWF113" s="156"/>
      <c r="UWG113" s="156"/>
      <c r="UWH113" s="156"/>
      <c r="UWI113" s="156"/>
      <c r="UWJ113" s="156"/>
      <c r="UWK113" s="156"/>
      <c r="UWL113" s="156"/>
      <c r="UWM113" s="156"/>
      <c r="UWN113" s="156"/>
      <c r="UWO113" s="156"/>
      <c r="UWP113" s="156"/>
      <c r="UWQ113" s="156"/>
      <c r="UWR113" s="156"/>
      <c r="UWS113" s="156"/>
      <c r="UWT113" s="156"/>
      <c r="UWU113" s="156"/>
      <c r="UWV113" s="156"/>
      <c r="UWW113" s="156"/>
      <c r="UWX113" s="156"/>
      <c r="UWY113" s="156"/>
      <c r="UWZ113" s="156"/>
      <c r="UXA113" s="156"/>
      <c r="UXB113" s="156"/>
      <c r="UXC113" s="156"/>
      <c r="UXD113" s="156"/>
      <c r="UXE113" s="156"/>
      <c r="UXF113" s="156"/>
      <c r="UXG113" s="156"/>
      <c r="UXH113" s="156"/>
      <c r="UXI113" s="156"/>
      <c r="UXJ113" s="156"/>
      <c r="UXK113" s="156"/>
      <c r="UXL113" s="156"/>
      <c r="UXM113" s="156"/>
      <c r="UXN113" s="156"/>
      <c r="UXO113" s="156"/>
      <c r="UXP113" s="156"/>
      <c r="UXQ113" s="156"/>
      <c r="UXR113" s="156"/>
      <c r="UXS113" s="156"/>
      <c r="UXT113" s="156"/>
      <c r="UXU113" s="156"/>
      <c r="UXV113" s="156"/>
      <c r="UXW113" s="156"/>
      <c r="UXX113" s="156"/>
      <c r="UXY113" s="156"/>
      <c r="UXZ113" s="156"/>
      <c r="UYA113" s="156"/>
      <c r="UYB113" s="156"/>
      <c r="UYC113" s="156"/>
      <c r="UYD113" s="156"/>
      <c r="UYE113" s="156"/>
      <c r="UYF113" s="156"/>
      <c r="UYG113" s="156"/>
      <c r="UYH113" s="156"/>
      <c r="UYI113" s="156"/>
      <c r="UYJ113" s="156"/>
      <c r="UYK113" s="156"/>
      <c r="UYL113" s="156"/>
      <c r="UYM113" s="156"/>
      <c r="UYN113" s="156"/>
      <c r="UYO113" s="156"/>
      <c r="UYP113" s="156"/>
      <c r="UYQ113" s="156"/>
      <c r="UYR113" s="156"/>
      <c r="UYS113" s="156"/>
      <c r="UYT113" s="156"/>
      <c r="UYU113" s="156"/>
      <c r="UYV113" s="156"/>
      <c r="UYW113" s="156"/>
      <c r="UYX113" s="156"/>
      <c r="UYY113" s="156"/>
      <c r="UYZ113" s="156"/>
      <c r="UZA113" s="156"/>
      <c r="UZB113" s="156"/>
      <c r="UZC113" s="156"/>
      <c r="UZD113" s="156"/>
      <c r="UZE113" s="156"/>
      <c r="UZF113" s="156"/>
      <c r="UZG113" s="156"/>
      <c r="UZH113" s="156"/>
      <c r="UZI113" s="156"/>
      <c r="UZJ113" s="156"/>
      <c r="UZK113" s="156"/>
      <c r="UZL113" s="156"/>
      <c r="UZM113" s="156"/>
      <c r="UZN113" s="156"/>
      <c r="UZO113" s="156"/>
      <c r="UZP113" s="156"/>
      <c r="UZQ113" s="156"/>
      <c r="UZR113" s="156"/>
      <c r="UZS113" s="156"/>
      <c r="UZT113" s="156"/>
      <c r="UZU113" s="156"/>
      <c r="UZV113" s="156"/>
      <c r="UZW113" s="156"/>
      <c r="UZX113" s="156"/>
      <c r="UZY113" s="156"/>
      <c r="UZZ113" s="156"/>
      <c r="VAA113" s="156"/>
      <c r="VAB113" s="156"/>
      <c r="VAC113" s="156"/>
      <c r="VAD113" s="156"/>
      <c r="VAE113" s="156"/>
      <c r="VAF113" s="156"/>
      <c r="VAG113" s="156"/>
      <c r="VAH113" s="156"/>
      <c r="VAI113" s="156"/>
      <c r="VAJ113" s="156"/>
      <c r="VAK113" s="156"/>
      <c r="VAL113" s="156"/>
      <c r="VAM113" s="156"/>
      <c r="VAN113" s="156"/>
      <c r="VAO113" s="156"/>
      <c r="VAP113" s="156"/>
      <c r="VAQ113" s="156"/>
      <c r="VAR113" s="156"/>
      <c r="VAS113" s="156"/>
      <c r="VAT113" s="156"/>
      <c r="VAU113" s="156"/>
      <c r="VAV113" s="156"/>
      <c r="VAW113" s="156"/>
      <c r="VAX113" s="156"/>
      <c r="VAY113" s="156"/>
      <c r="VAZ113" s="156"/>
      <c r="VBA113" s="156"/>
      <c r="VBB113" s="156"/>
      <c r="VBC113" s="156"/>
      <c r="VBD113" s="156"/>
      <c r="VBE113" s="156"/>
      <c r="VBF113" s="156"/>
      <c r="VBG113" s="156"/>
      <c r="VBH113" s="156"/>
      <c r="VBI113" s="156"/>
      <c r="VBJ113" s="156"/>
      <c r="VBK113" s="156"/>
      <c r="VBL113" s="156"/>
      <c r="VBM113" s="156"/>
      <c r="VBN113" s="156"/>
      <c r="VBO113" s="156"/>
      <c r="VBP113" s="156"/>
      <c r="VBQ113" s="156"/>
      <c r="VBR113" s="156"/>
      <c r="VBS113" s="156"/>
      <c r="VBT113" s="156"/>
      <c r="VBU113" s="156"/>
      <c r="VBV113" s="156"/>
      <c r="VBW113" s="156"/>
      <c r="VBX113" s="156"/>
      <c r="VBY113" s="156"/>
      <c r="VBZ113" s="156"/>
      <c r="VCA113" s="156"/>
      <c r="VCB113" s="156"/>
      <c r="VCC113" s="156"/>
      <c r="VCD113" s="156"/>
      <c r="VCE113" s="156"/>
      <c r="VCF113" s="156"/>
      <c r="VCG113" s="156"/>
      <c r="VCH113" s="156"/>
      <c r="VCI113" s="156"/>
      <c r="VCJ113" s="156"/>
      <c r="VCK113" s="156"/>
      <c r="VCL113" s="156"/>
      <c r="VCM113" s="156"/>
      <c r="VCN113" s="156"/>
      <c r="VCO113" s="156"/>
      <c r="VCP113" s="156"/>
      <c r="VCQ113" s="156"/>
      <c r="VCR113" s="156"/>
      <c r="VCS113" s="156"/>
      <c r="VCT113" s="156"/>
      <c r="VCU113" s="156"/>
      <c r="VCV113" s="156"/>
      <c r="VCW113" s="156"/>
      <c r="VCX113" s="156"/>
      <c r="VCY113" s="156"/>
      <c r="VCZ113" s="156"/>
      <c r="VDA113" s="156"/>
      <c r="VDB113" s="156"/>
      <c r="VDC113" s="156"/>
      <c r="VDD113" s="156"/>
      <c r="VDE113" s="156"/>
      <c r="VDF113" s="156"/>
      <c r="VDG113" s="156"/>
      <c r="VDH113" s="156"/>
      <c r="VDI113" s="156"/>
      <c r="VDJ113" s="156"/>
      <c r="VDK113" s="156"/>
      <c r="VDL113" s="156"/>
      <c r="VDM113" s="156"/>
      <c r="VDN113" s="156"/>
      <c r="VDO113" s="156"/>
      <c r="VDP113" s="156"/>
      <c r="VDQ113" s="156"/>
      <c r="VDR113" s="156"/>
      <c r="VDS113" s="156"/>
      <c r="VDT113" s="156"/>
      <c r="VDU113" s="156"/>
      <c r="VDV113" s="156"/>
      <c r="VDW113" s="156"/>
      <c r="VDX113" s="156"/>
      <c r="VDY113" s="156"/>
      <c r="VDZ113" s="156"/>
      <c r="VEA113" s="156"/>
      <c r="VEB113" s="156"/>
      <c r="VEC113" s="156"/>
      <c r="VED113" s="156"/>
      <c r="VEE113" s="156"/>
      <c r="VEF113" s="156"/>
      <c r="VEG113" s="156"/>
      <c r="VEH113" s="156"/>
      <c r="VEI113" s="156"/>
      <c r="VEJ113" s="156"/>
      <c r="VEK113" s="156"/>
      <c r="VEL113" s="156"/>
      <c r="VEM113" s="156"/>
      <c r="VEN113" s="156"/>
      <c r="VEO113" s="156"/>
      <c r="VEP113" s="156"/>
      <c r="VEQ113" s="156"/>
      <c r="VER113" s="156"/>
      <c r="VES113" s="156"/>
      <c r="VET113" s="156"/>
      <c r="VEU113" s="156"/>
      <c r="VEV113" s="156"/>
      <c r="VEW113" s="156"/>
      <c r="VEX113" s="156"/>
      <c r="VEY113" s="156"/>
      <c r="VEZ113" s="156"/>
      <c r="VFA113" s="156"/>
      <c r="VFB113" s="156"/>
      <c r="VFC113" s="156"/>
      <c r="VFD113" s="156"/>
      <c r="VFE113" s="156"/>
      <c r="VFF113" s="156"/>
      <c r="VFG113" s="156"/>
      <c r="VFH113" s="156"/>
      <c r="VFI113" s="156"/>
      <c r="VFJ113" s="156"/>
      <c r="VFK113" s="156"/>
      <c r="VFL113" s="156"/>
      <c r="VFM113" s="156"/>
      <c r="VFN113" s="156"/>
      <c r="VFO113" s="156"/>
      <c r="VFP113" s="156"/>
      <c r="VFQ113" s="156"/>
      <c r="VFR113" s="156"/>
      <c r="VFS113" s="156"/>
      <c r="VFT113" s="156"/>
      <c r="VFU113" s="156"/>
      <c r="VFV113" s="156"/>
      <c r="VFW113" s="156"/>
      <c r="VFX113" s="156"/>
      <c r="VFY113" s="156"/>
      <c r="VFZ113" s="156"/>
      <c r="VGA113" s="156"/>
      <c r="VGB113" s="156"/>
      <c r="VGC113" s="156"/>
      <c r="VGD113" s="156"/>
      <c r="VGE113" s="156"/>
      <c r="VGF113" s="156"/>
      <c r="VGG113" s="156"/>
      <c r="VGH113" s="156"/>
      <c r="VGI113" s="156"/>
      <c r="VGJ113" s="156"/>
      <c r="VGK113" s="156"/>
      <c r="VGL113" s="156"/>
      <c r="VGM113" s="156"/>
      <c r="VGN113" s="156"/>
      <c r="VGO113" s="156"/>
      <c r="VGP113" s="156"/>
      <c r="VGQ113" s="156"/>
      <c r="VGR113" s="156"/>
      <c r="VGS113" s="156"/>
      <c r="VGT113" s="156"/>
      <c r="VGU113" s="156"/>
      <c r="VGV113" s="156"/>
      <c r="VGW113" s="156"/>
      <c r="VGX113" s="156"/>
      <c r="VGY113" s="156"/>
      <c r="VGZ113" s="156"/>
      <c r="VHA113" s="156"/>
      <c r="VHB113" s="156"/>
      <c r="VHC113" s="156"/>
      <c r="VHD113" s="156"/>
      <c r="VHE113" s="156"/>
      <c r="VHF113" s="156"/>
      <c r="VHG113" s="156"/>
      <c r="VHH113" s="156"/>
      <c r="VHI113" s="156"/>
      <c r="VHJ113" s="156"/>
      <c r="VHK113" s="156"/>
      <c r="VHL113" s="156"/>
      <c r="VHM113" s="156"/>
      <c r="VHN113" s="156"/>
      <c r="VHO113" s="156"/>
      <c r="VHP113" s="156"/>
      <c r="VHQ113" s="156"/>
      <c r="VHR113" s="156"/>
      <c r="VHS113" s="156"/>
      <c r="VHT113" s="156"/>
      <c r="VHU113" s="156"/>
      <c r="VHV113" s="156"/>
      <c r="VHW113" s="156"/>
      <c r="VHX113" s="156"/>
      <c r="VHY113" s="156"/>
      <c r="VHZ113" s="156"/>
      <c r="VIA113" s="156"/>
      <c r="VIB113" s="156"/>
      <c r="VIC113" s="156"/>
      <c r="VID113" s="156"/>
      <c r="VIE113" s="156"/>
      <c r="VIF113" s="156"/>
      <c r="VIG113" s="156"/>
      <c r="VIH113" s="156"/>
      <c r="VII113" s="156"/>
      <c r="VIJ113" s="156"/>
      <c r="VIK113" s="156"/>
      <c r="VIL113" s="156"/>
      <c r="VIM113" s="156"/>
      <c r="VIN113" s="156"/>
      <c r="VIO113" s="156"/>
      <c r="VIP113" s="156"/>
      <c r="VIQ113" s="156"/>
      <c r="VIR113" s="156"/>
      <c r="VIS113" s="156"/>
      <c r="VIT113" s="156"/>
      <c r="VIU113" s="156"/>
      <c r="VIV113" s="156"/>
      <c r="VIW113" s="156"/>
      <c r="VIX113" s="156"/>
      <c r="VIY113" s="156"/>
      <c r="VIZ113" s="156"/>
      <c r="VJA113" s="156"/>
      <c r="VJB113" s="156"/>
      <c r="VJC113" s="156"/>
      <c r="VJD113" s="156"/>
      <c r="VJE113" s="156"/>
      <c r="VJF113" s="156"/>
      <c r="VJG113" s="156"/>
      <c r="VJH113" s="156"/>
      <c r="VJI113" s="156"/>
      <c r="VJJ113" s="156"/>
      <c r="VJK113" s="156"/>
      <c r="VJL113" s="156"/>
      <c r="VJM113" s="156"/>
      <c r="VJN113" s="156"/>
      <c r="VJO113" s="156"/>
      <c r="VJP113" s="156"/>
      <c r="VJQ113" s="156"/>
      <c r="VJR113" s="156"/>
      <c r="VJS113" s="156"/>
      <c r="VJT113" s="156"/>
      <c r="VJU113" s="156"/>
      <c r="VJV113" s="156"/>
      <c r="VJW113" s="156"/>
      <c r="VJX113" s="156"/>
      <c r="VJY113" s="156"/>
      <c r="VJZ113" s="156"/>
      <c r="VKA113" s="156"/>
      <c r="VKB113" s="156"/>
      <c r="VKC113" s="156"/>
      <c r="VKD113" s="156"/>
      <c r="VKE113" s="156"/>
      <c r="VKF113" s="156"/>
      <c r="VKG113" s="156"/>
      <c r="VKH113" s="156"/>
      <c r="VKI113" s="156"/>
      <c r="VKJ113" s="156"/>
      <c r="VKK113" s="156"/>
      <c r="VKL113" s="156"/>
      <c r="VKM113" s="156"/>
      <c r="VKN113" s="156"/>
      <c r="VKO113" s="156"/>
      <c r="VKP113" s="156"/>
      <c r="VKQ113" s="156"/>
      <c r="VKR113" s="156"/>
      <c r="VKS113" s="156"/>
      <c r="VKT113" s="156"/>
      <c r="VKU113" s="156"/>
      <c r="VKV113" s="156"/>
      <c r="VKW113" s="156"/>
      <c r="VKX113" s="156"/>
      <c r="VKY113" s="156"/>
      <c r="VKZ113" s="156"/>
      <c r="VLA113" s="156"/>
      <c r="VLB113" s="156"/>
      <c r="VLC113" s="156"/>
      <c r="VLD113" s="156"/>
      <c r="VLE113" s="156"/>
      <c r="VLF113" s="156"/>
      <c r="VLG113" s="156"/>
      <c r="VLH113" s="156"/>
      <c r="VLI113" s="156"/>
      <c r="VLJ113" s="156"/>
      <c r="VLK113" s="156"/>
      <c r="VLL113" s="156"/>
      <c r="VLM113" s="156"/>
      <c r="VLN113" s="156"/>
      <c r="VLO113" s="156"/>
      <c r="VLP113" s="156"/>
      <c r="VLQ113" s="156"/>
      <c r="VLR113" s="156"/>
      <c r="VLS113" s="156"/>
      <c r="VLT113" s="156"/>
      <c r="VLU113" s="156"/>
      <c r="VLV113" s="156"/>
      <c r="VLW113" s="156"/>
      <c r="VLX113" s="156"/>
      <c r="VLY113" s="156"/>
      <c r="VLZ113" s="156"/>
      <c r="VMA113" s="156"/>
      <c r="VMB113" s="156"/>
      <c r="VMC113" s="156"/>
      <c r="VMD113" s="156"/>
      <c r="VME113" s="156"/>
      <c r="VMF113" s="156"/>
      <c r="VMG113" s="156"/>
      <c r="VMH113" s="156"/>
      <c r="VMI113" s="156"/>
      <c r="VMJ113" s="156"/>
      <c r="VMK113" s="156"/>
      <c r="VML113" s="156"/>
      <c r="VMM113" s="156"/>
      <c r="VMN113" s="156"/>
      <c r="VMO113" s="156"/>
      <c r="VMP113" s="156"/>
      <c r="VMQ113" s="156"/>
      <c r="VMR113" s="156"/>
      <c r="VMS113" s="156"/>
      <c r="VMT113" s="156"/>
      <c r="VMU113" s="156"/>
      <c r="VMV113" s="156"/>
      <c r="VMW113" s="156"/>
      <c r="VMX113" s="156"/>
      <c r="VMY113" s="156"/>
      <c r="VMZ113" s="156"/>
      <c r="VNA113" s="156"/>
      <c r="VNB113" s="156"/>
      <c r="VNC113" s="156"/>
      <c r="VND113" s="156"/>
      <c r="VNE113" s="156"/>
      <c r="VNF113" s="156"/>
      <c r="VNG113" s="156"/>
      <c r="VNH113" s="156"/>
      <c r="VNI113" s="156"/>
      <c r="VNJ113" s="156"/>
      <c r="VNK113" s="156"/>
      <c r="VNL113" s="156"/>
      <c r="VNM113" s="156"/>
      <c r="VNN113" s="156"/>
      <c r="VNO113" s="156"/>
      <c r="VNP113" s="156"/>
      <c r="VNQ113" s="156"/>
      <c r="VNR113" s="156"/>
      <c r="VNS113" s="156"/>
      <c r="VNT113" s="156"/>
      <c r="VNU113" s="156"/>
      <c r="VNV113" s="156"/>
      <c r="VNW113" s="156"/>
      <c r="VNX113" s="156"/>
      <c r="VNY113" s="156"/>
      <c r="VNZ113" s="156"/>
      <c r="VOA113" s="156"/>
      <c r="VOB113" s="156"/>
      <c r="VOC113" s="156"/>
      <c r="VOD113" s="156"/>
      <c r="VOE113" s="156"/>
      <c r="VOF113" s="156"/>
      <c r="VOG113" s="156"/>
      <c r="VOH113" s="156"/>
      <c r="VOI113" s="156"/>
      <c r="VOJ113" s="156"/>
      <c r="VOK113" s="156"/>
      <c r="VOL113" s="156"/>
      <c r="VOM113" s="156"/>
      <c r="VON113" s="156"/>
      <c r="VOO113" s="156"/>
      <c r="VOP113" s="156"/>
      <c r="VOQ113" s="156"/>
      <c r="VOR113" s="156"/>
      <c r="VOS113" s="156"/>
      <c r="VOT113" s="156"/>
      <c r="VOU113" s="156"/>
      <c r="VOV113" s="156"/>
      <c r="VOW113" s="156"/>
      <c r="VOX113" s="156"/>
      <c r="VOY113" s="156"/>
      <c r="VOZ113" s="156"/>
      <c r="VPA113" s="156"/>
      <c r="VPB113" s="156"/>
      <c r="VPC113" s="156"/>
      <c r="VPD113" s="156"/>
      <c r="VPE113" s="156"/>
      <c r="VPF113" s="156"/>
      <c r="VPG113" s="156"/>
      <c r="VPH113" s="156"/>
      <c r="VPI113" s="156"/>
      <c r="VPJ113" s="156"/>
      <c r="VPK113" s="156"/>
      <c r="VPL113" s="156"/>
      <c r="VPM113" s="156"/>
      <c r="VPN113" s="156"/>
      <c r="VPO113" s="156"/>
      <c r="VPP113" s="156"/>
      <c r="VPQ113" s="156"/>
      <c r="VPR113" s="156"/>
      <c r="VPS113" s="156"/>
      <c r="VPT113" s="156"/>
      <c r="VPU113" s="156"/>
      <c r="VPV113" s="156"/>
      <c r="VPW113" s="156"/>
      <c r="VPX113" s="156"/>
      <c r="VPY113" s="156"/>
      <c r="VPZ113" s="156"/>
      <c r="VQA113" s="156"/>
      <c r="VQB113" s="156"/>
      <c r="VQC113" s="156"/>
      <c r="VQD113" s="156"/>
      <c r="VQE113" s="156"/>
      <c r="VQF113" s="156"/>
      <c r="VQG113" s="156"/>
      <c r="VQH113" s="156"/>
      <c r="VQI113" s="156"/>
      <c r="VQJ113" s="156"/>
      <c r="VQK113" s="156"/>
      <c r="VQL113" s="156"/>
      <c r="VQM113" s="156"/>
      <c r="VQN113" s="156"/>
      <c r="VQO113" s="156"/>
      <c r="VQP113" s="156"/>
      <c r="VQQ113" s="156"/>
      <c r="VQR113" s="156"/>
      <c r="VQS113" s="156"/>
      <c r="VQT113" s="156"/>
      <c r="VQU113" s="156"/>
      <c r="VQV113" s="156"/>
      <c r="VQW113" s="156"/>
      <c r="VQX113" s="156"/>
      <c r="VQY113" s="156"/>
      <c r="VQZ113" s="156"/>
      <c r="VRA113" s="156"/>
      <c r="VRB113" s="156"/>
      <c r="VRC113" s="156"/>
      <c r="VRD113" s="156"/>
      <c r="VRE113" s="156"/>
      <c r="VRF113" s="156"/>
      <c r="VRG113" s="156"/>
      <c r="VRH113" s="156"/>
      <c r="VRI113" s="156"/>
      <c r="VRJ113" s="156"/>
      <c r="VRK113" s="156"/>
      <c r="VRL113" s="156"/>
      <c r="VRM113" s="156"/>
      <c r="VRN113" s="156"/>
      <c r="VRO113" s="156"/>
      <c r="VRP113" s="156"/>
      <c r="VRQ113" s="156"/>
      <c r="VRR113" s="156"/>
      <c r="VRS113" s="156"/>
      <c r="VRT113" s="156"/>
      <c r="VRU113" s="156"/>
      <c r="VRV113" s="156"/>
      <c r="VRW113" s="156"/>
      <c r="VRX113" s="156"/>
      <c r="VRY113" s="156"/>
      <c r="VRZ113" s="156"/>
      <c r="VSA113" s="156"/>
      <c r="VSB113" s="156"/>
      <c r="VSC113" s="156"/>
      <c r="VSD113" s="156"/>
      <c r="VSE113" s="156"/>
      <c r="VSF113" s="156"/>
      <c r="VSG113" s="156"/>
      <c r="VSH113" s="156"/>
      <c r="VSI113" s="156"/>
      <c r="VSJ113" s="156"/>
      <c r="VSK113" s="156"/>
      <c r="VSL113" s="156"/>
      <c r="VSM113" s="156"/>
      <c r="VSN113" s="156"/>
      <c r="VSO113" s="156"/>
      <c r="VSP113" s="156"/>
      <c r="VSQ113" s="156"/>
      <c r="VSR113" s="156"/>
      <c r="VSS113" s="156"/>
      <c r="VST113" s="156"/>
      <c r="VSU113" s="156"/>
      <c r="VSV113" s="156"/>
      <c r="VSW113" s="156"/>
      <c r="VSX113" s="156"/>
      <c r="VSY113" s="156"/>
      <c r="VSZ113" s="156"/>
      <c r="VTA113" s="156"/>
      <c r="VTB113" s="156"/>
      <c r="VTC113" s="156"/>
      <c r="VTD113" s="156"/>
      <c r="VTE113" s="156"/>
      <c r="VTF113" s="156"/>
      <c r="VTG113" s="156"/>
      <c r="VTH113" s="156"/>
      <c r="VTI113" s="156"/>
      <c r="VTJ113" s="156"/>
      <c r="VTK113" s="156"/>
      <c r="VTL113" s="156"/>
      <c r="VTM113" s="156"/>
      <c r="VTN113" s="156"/>
      <c r="VTO113" s="156"/>
      <c r="VTP113" s="156"/>
      <c r="VTQ113" s="156"/>
      <c r="VTR113" s="156"/>
      <c r="VTS113" s="156"/>
      <c r="VTT113" s="156"/>
      <c r="VTU113" s="156"/>
      <c r="VTV113" s="156"/>
      <c r="VTW113" s="156"/>
      <c r="VTX113" s="156"/>
      <c r="VTY113" s="156"/>
      <c r="VTZ113" s="156"/>
      <c r="VUA113" s="156"/>
      <c r="VUB113" s="156"/>
      <c r="VUC113" s="156"/>
      <c r="VUD113" s="156"/>
      <c r="VUE113" s="156"/>
      <c r="VUF113" s="156"/>
      <c r="VUG113" s="156"/>
      <c r="VUH113" s="156"/>
      <c r="VUI113" s="156"/>
      <c r="VUJ113" s="156"/>
      <c r="VUK113" s="156"/>
      <c r="VUL113" s="156"/>
      <c r="VUM113" s="156"/>
      <c r="VUN113" s="156"/>
      <c r="VUO113" s="156"/>
      <c r="VUP113" s="156"/>
      <c r="VUQ113" s="156"/>
      <c r="VUR113" s="156"/>
      <c r="VUS113" s="156"/>
      <c r="VUT113" s="156"/>
      <c r="VUU113" s="156"/>
      <c r="VUV113" s="156"/>
      <c r="VUW113" s="156"/>
      <c r="VUX113" s="156"/>
      <c r="VUY113" s="156"/>
      <c r="VUZ113" s="156"/>
      <c r="VVA113" s="156"/>
      <c r="VVB113" s="156"/>
      <c r="VVC113" s="156"/>
      <c r="VVD113" s="156"/>
      <c r="VVE113" s="156"/>
      <c r="VVF113" s="156"/>
      <c r="VVG113" s="156"/>
      <c r="VVH113" s="156"/>
      <c r="VVI113" s="156"/>
      <c r="VVJ113" s="156"/>
      <c r="VVK113" s="156"/>
      <c r="VVL113" s="156"/>
      <c r="VVM113" s="156"/>
      <c r="VVN113" s="156"/>
      <c r="VVO113" s="156"/>
      <c r="VVP113" s="156"/>
      <c r="VVQ113" s="156"/>
      <c r="VVR113" s="156"/>
      <c r="VVS113" s="156"/>
      <c r="VVT113" s="156"/>
      <c r="VVU113" s="156"/>
      <c r="VVV113" s="156"/>
      <c r="VVW113" s="156"/>
      <c r="VVX113" s="156"/>
      <c r="VVY113" s="156"/>
      <c r="VVZ113" s="156"/>
      <c r="VWA113" s="156"/>
      <c r="VWB113" s="156"/>
      <c r="VWC113" s="156"/>
      <c r="VWD113" s="156"/>
      <c r="VWE113" s="156"/>
      <c r="VWF113" s="156"/>
      <c r="VWG113" s="156"/>
      <c r="VWH113" s="156"/>
      <c r="VWI113" s="156"/>
      <c r="VWJ113" s="156"/>
      <c r="VWK113" s="156"/>
      <c r="VWL113" s="156"/>
      <c r="VWM113" s="156"/>
      <c r="VWN113" s="156"/>
      <c r="VWO113" s="156"/>
      <c r="VWP113" s="156"/>
      <c r="VWQ113" s="156"/>
      <c r="VWR113" s="156"/>
      <c r="VWS113" s="156"/>
      <c r="VWT113" s="156"/>
      <c r="VWU113" s="156"/>
      <c r="VWV113" s="156"/>
      <c r="VWW113" s="156"/>
      <c r="VWX113" s="156"/>
      <c r="VWY113" s="156"/>
      <c r="VWZ113" s="156"/>
      <c r="VXA113" s="156"/>
      <c r="VXB113" s="156"/>
      <c r="VXC113" s="156"/>
      <c r="VXD113" s="156"/>
      <c r="VXE113" s="156"/>
      <c r="VXF113" s="156"/>
      <c r="VXG113" s="156"/>
      <c r="VXH113" s="156"/>
      <c r="VXI113" s="156"/>
      <c r="VXJ113" s="156"/>
      <c r="VXK113" s="156"/>
      <c r="VXL113" s="156"/>
      <c r="VXM113" s="156"/>
      <c r="VXN113" s="156"/>
      <c r="VXO113" s="156"/>
      <c r="VXP113" s="156"/>
      <c r="VXQ113" s="156"/>
      <c r="VXR113" s="156"/>
      <c r="VXS113" s="156"/>
      <c r="VXT113" s="156"/>
      <c r="VXU113" s="156"/>
      <c r="VXV113" s="156"/>
      <c r="VXW113" s="156"/>
      <c r="VXX113" s="156"/>
      <c r="VXY113" s="156"/>
      <c r="VXZ113" s="156"/>
      <c r="VYA113" s="156"/>
      <c r="VYB113" s="156"/>
      <c r="VYC113" s="156"/>
      <c r="VYD113" s="156"/>
      <c r="VYE113" s="156"/>
      <c r="VYF113" s="156"/>
      <c r="VYG113" s="156"/>
      <c r="VYH113" s="156"/>
      <c r="VYI113" s="156"/>
      <c r="VYJ113" s="156"/>
      <c r="VYK113" s="156"/>
      <c r="VYL113" s="156"/>
      <c r="VYM113" s="156"/>
      <c r="VYN113" s="156"/>
      <c r="VYO113" s="156"/>
      <c r="VYP113" s="156"/>
      <c r="VYQ113" s="156"/>
      <c r="VYR113" s="156"/>
      <c r="VYS113" s="156"/>
      <c r="VYT113" s="156"/>
      <c r="VYU113" s="156"/>
      <c r="VYV113" s="156"/>
      <c r="VYW113" s="156"/>
      <c r="VYX113" s="156"/>
      <c r="VYY113" s="156"/>
      <c r="VYZ113" s="156"/>
      <c r="VZA113" s="156"/>
      <c r="VZB113" s="156"/>
      <c r="VZC113" s="156"/>
      <c r="VZD113" s="156"/>
      <c r="VZE113" s="156"/>
      <c r="VZF113" s="156"/>
      <c r="VZG113" s="156"/>
      <c r="VZH113" s="156"/>
      <c r="VZI113" s="156"/>
      <c r="VZJ113" s="156"/>
      <c r="VZK113" s="156"/>
      <c r="VZL113" s="156"/>
      <c r="VZM113" s="156"/>
      <c r="VZN113" s="156"/>
      <c r="VZO113" s="156"/>
      <c r="VZP113" s="156"/>
      <c r="VZQ113" s="156"/>
      <c r="VZR113" s="156"/>
      <c r="VZS113" s="156"/>
      <c r="VZT113" s="156"/>
      <c r="VZU113" s="156"/>
      <c r="VZV113" s="156"/>
      <c r="VZW113" s="156"/>
      <c r="VZX113" s="156"/>
      <c r="VZY113" s="156"/>
      <c r="VZZ113" s="156"/>
      <c r="WAA113" s="156"/>
      <c r="WAB113" s="156"/>
      <c r="WAC113" s="156"/>
      <c r="WAD113" s="156"/>
      <c r="WAE113" s="156"/>
      <c r="WAF113" s="156"/>
      <c r="WAG113" s="156"/>
      <c r="WAH113" s="156"/>
      <c r="WAI113" s="156"/>
      <c r="WAJ113" s="156"/>
      <c r="WAK113" s="156"/>
      <c r="WAL113" s="156"/>
      <c r="WAM113" s="156"/>
      <c r="WAN113" s="156"/>
      <c r="WAO113" s="156"/>
      <c r="WAP113" s="156"/>
      <c r="WAQ113" s="156"/>
      <c r="WAR113" s="156"/>
      <c r="WAS113" s="156"/>
      <c r="WAT113" s="156"/>
      <c r="WAU113" s="156"/>
      <c r="WAV113" s="156"/>
      <c r="WAW113" s="156"/>
      <c r="WAX113" s="156"/>
      <c r="WAY113" s="156"/>
      <c r="WAZ113" s="156"/>
      <c r="WBA113" s="156"/>
      <c r="WBB113" s="156"/>
      <c r="WBC113" s="156"/>
      <c r="WBD113" s="156"/>
      <c r="WBE113" s="156"/>
      <c r="WBF113" s="156"/>
      <c r="WBG113" s="156"/>
      <c r="WBH113" s="156"/>
      <c r="WBI113" s="156"/>
      <c r="WBJ113" s="156"/>
      <c r="WBK113" s="156"/>
      <c r="WBL113" s="156"/>
      <c r="WBM113" s="156"/>
      <c r="WBN113" s="156"/>
      <c r="WBO113" s="156"/>
      <c r="WBP113" s="156"/>
      <c r="WBQ113" s="156"/>
      <c r="WBR113" s="156"/>
      <c r="WBS113" s="156"/>
      <c r="WBT113" s="156"/>
      <c r="WBU113" s="156"/>
      <c r="WBV113" s="156"/>
      <c r="WBW113" s="156"/>
      <c r="WBX113" s="156"/>
      <c r="WBY113" s="156"/>
      <c r="WBZ113" s="156"/>
      <c r="WCA113" s="156"/>
      <c r="WCB113" s="156"/>
      <c r="WCC113" s="156"/>
      <c r="WCD113" s="156"/>
      <c r="WCE113" s="156"/>
      <c r="WCF113" s="156"/>
      <c r="WCG113" s="156"/>
      <c r="WCH113" s="156"/>
      <c r="WCI113" s="156"/>
      <c r="WCJ113" s="156"/>
      <c r="WCK113" s="156"/>
      <c r="WCL113" s="156"/>
      <c r="WCM113" s="156"/>
      <c r="WCN113" s="156"/>
      <c r="WCO113" s="156"/>
      <c r="WCP113" s="156"/>
      <c r="WCQ113" s="156"/>
      <c r="WCR113" s="156"/>
      <c r="WCS113" s="156"/>
      <c r="WCT113" s="156"/>
      <c r="WCU113" s="156"/>
      <c r="WCV113" s="156"/>
      <c r="WCW113" s="156"/>
      <c r="WCX113" s="156"/>
      <c r="WCY113" s="156"/>
      <c r="WCZ113" s="156"/>
      <c r="WDA113" s="156"/>
      <c r="WDB113" s="156"/>
      <c r="WDC113" s="156"/>
      <c r="WDD113" s="156"/>
      <c r="WDE113" s="156"/>
      <c r="WDF113" s="156"/>
      <c r="WDG113" s="156"/>
      <c r="WDH113" s="156"/>
      <c r="WDI113" s="156"/>
      <c r="WDJ113" s="156"/>
      <c r="WDK113" s="156"/>
      <c r="WDL113" s="156"/>
      <c r="WDM113" s="156"/>
      <c r="WDN113" s="156"/>
      <c r="WDO113" s="156"/>
      <c r="WDP113" s="156"/>
      <c r="WDQ113" s="156"/>
      <c r="WDR113" s="156"/>
      <c r="WDS113" s="156"/>
      <c r="WDT113" s="156"/>
      <c r="WDU113" s="156"/>
      <c r="WDV113" s="156"/>
      <c r="WDW113" s="156"/>
      <c r="WDX113" s="156"/>
      <c r="WDY113" s="156"/>
      <c r="WDZ113" s="156"/>
      <c r="WEA113" s="156"/>
      <c r="WEB113" s="156"/>
      <c r="WEC113" s="156"/>
      <c r="WED113" s="156"/>
      <c r="WEE113" s="156"/>
      <c r="WEF113" s="156"/>
      <c r="WEG113" s="156"/>
      <c r="WEH113" s="156"/>
      <c r="WEI113" s="156"/>
      <c r="WEJ113" s="156"/>
      <c r="WEK113" s="156"/>
      <c r="WEL113" s="156"/>
      <c r="WEM113" s="156"/>
      <c r="WEN113" s="156"/>
      <c r="WEO113" s="156"/>
      <c r="WEP113" s="156"/>
      <c r="WEQ113" s="156"/>
      <c r="WER113" s="156"/>
      <c r="WES113" s="156"/>
      <c r="WET113" s="156"/>
      <c r="WEU113" s="156"/>
      <c r="WEV113" s="156"/>
      <c r="WEW113" s="156"/>
      <c r="WEX113" s="156"/>
      <c r="WEY113" s="156"/>
      <c r="WEZ113" s="156"/>
      <c r="WFA113" s="156"/>
      <c r="WFB113" s="156"/>
      <c r="WFC113" s="156"/>
      <c r="WFD113" s="156"/>
      <c r="WFE113" s="156"/>
      <c r="WFF113" s="156"/>
      <c r="WFG113" s="156"/>
      <c r="WFH113" s="156"/>
      <c r="WFI113" s="156"/>
      <c r="WFJ113" s="156"/>
      <c r="WFK113" s="156"/>
      <c r="WFL113" s="156"/>
      <c r="WFM113" s="156"/>
      <c r="WFN113" s="156"/>
      <c r="WFO113" s="156"/>
      <c r="WFP113" s="156"/>
      <c r="WFQ113" s="156"/>
      <c r="WFR113" s="156"/>
      <c r="WFS113" s="156"/>
      <c r="WFT113" s="156"/>
      <c r="WFU113" s="156"/>
      <c r="WFV113" s="156"/>
      <c r="WFW113" s="156"/>
      <c r="WFX113" s="156"/>
      <c r="WFY113" s="156"/>
      <c r="WFZ113" s="156"/>
      <c r="WGA113" s="156"/>
      <c r="WGB113" s="156"/>
      <c r="WGC113" s="156"/>
      <c r="WGD113" s="156"/>
      <c r="WGE113" s="156"/>
      <c r="WGF113" s="156"/>
      <c r="WGG113" s="156"/>
      <c r="WGH113" s="156"/>
      <c r="WGI113" s="156"/>
      <c r="WGJ113" s="156"/>
      <c r="WGK113" s="156"/>
      <c r="WGL113" s="156"/>
      <c r="WGM113" s="156"/>
      <c r="WGN113" s="156"/>
      <c r="WGO113" s="156"/>
      <c r="WGP113" s="156"/>
      <c r="WGQ113" s="156"/>
      <c r="WGR113" s="156"/>
      <c r="WGS113" s="156"/>
      <c r="WGT113" s="156"/>
      <c r="WGU113" s="156"/>
      <c r="WGV113" s="156"/>
      <c r="WGW113" s="156"/>
      <c r="WGX113" s="156"/>
      <c r="WGY113" s="156"/>
      <c r="WGZ113" s="156"/>
      <c r="WHA113" s="156"/>
      <c r="WHB113" s="156"/>
      <c r="WHC113" s="156"/>
      <c r="WHD113" s="156"/>
      <c r="WHE113" s="156"/>
      <c r="WHF113" s="156"/>
      <c r="WHG113" s="156"/>
      <c r="WHH113" s="156"/>
      <c r="WHI113" s="156"/>
      <c r="WHJ113" s="156"/>
      <c r="WHK113" s="156"/>
      <c r="WHL113" s="156"/>
      <c r="WHM113" s="156"/>
      <c r="WHN113" s="156"/>
      <c r="WHO113" s="156"/>
      <c r="WHP113" s="156"/>
      <c r="WHQ113" s="156"/>
      <c r="WHR113" s="156"/>
      <c r="WHS113" s="156"/>
      <c r="WHT113" s="156"/>
      <c r="WHU113" s="156"/>
      <c r="WHV113" s="156"/>
      <c r="WHW113" s="156"/>
      <c r="WHX113" s="156"/>
      <c r="WHY113" s="156"/>
      <c r="WHZ113" s="156"/>
      <c r="WIA113" s="156"/>
      <c r="WIB113" s="156"/>
      <c r="WIC113" s="156"/>
      <c r="WID113" s="156"/>
      <c r="WIE113" s="156"/>
      <c r="WIF113" s="156"/>
      <c r="WIG113" s="156"/>
      <c r="WIH113" s="156"/>
      <c r="WII113" s="156"/>
      <c r="WIJ113" s="156"/>
      <c r="WIK113" s="156"/>
      <c r="WIL113" s="156"/>
      <c r="WIM113" s="156"/>
      <c r="WIN113" s="156"/>
      <c r="WIO113" s="156"/>
      <c r="WIP113" s="156"/>
      <c r="WIQ113" s="156"/>
      <c r="WIR113" s="156"/>
      <c r="WIS113" s="156"/>
      <c r="WIT113" s="156"/>
      <c r="WIU113" s="156"/>
      <c r="WIV113" s="156"/>
      <c r="WIW113" s="156"/>
      <c r="WIX113" s="156"/>
      <c r="WIY113" s="156"/>
      <c r="WIZ113" s="156"/>
      <c r="WJA113" s="156"/>
      <c r="WJB113" s="156"/>
      <c r="WJC113" s="156"/>
      <c r="WJD113" s="156"/>
      <c r="WJE113" s="156"/>
      <c r="WJF113" s="156"/>
      <c r="WJG113" s="156"/>
      <c r="WJH113" s="156"/>
      <c r="WJI113" s="156"/>
      <c r="WJJ113" s="156"/>
      <c r="WJK113" s="156"/>
      <c r="WJL113" s="156"/>
      <c r="WJM113" s="156"/>
      <c r="WJN113" s="156"/>
      <c r="WJO113" s="156"/>
      <c r="WJP113" s="156"/>
      <c r="WJQ113" s="156"/>
      <c r="WJR113" s="156"/>
      <c r="WJS113" s="156"/>
      <c r="WJT113" s="156"/>
      <c r="WJU113" s="156"/>
      <c r="WJV113" s="156"/>
      <c r="WJW113" s="156"/>
      <c r="WJX113" s="156"/>
      <c r="WJY113" s="156"/>
      <c r="WJZ113" s="156"/>
      <c r="WKA113" s="156"/>
      <c r="WKB113" s="156"/>
      <c r="WKC113" s="156"/>
      <c r="WKD113" s="156"/>
      <c r="WKE113" s="156"/>
      <c r="WKF113" s="156"/>
      <c r="WKG113" s="156"/>
      <c r="WKH113" s="156"/>
      <c r="WKI113" s="156"/>
      <c r="WKJ113" s="156"/>
      <c r="WKK113" s="156"/>
      <c r="WKL113" s="156"/>
      <c r="WKM113" s="156"/>
      <c r="WKN113" s="156"/>
      <c r="WKO113" s="156"/>
      <c r="WKP113" s="156"/>
      <c r="WKQ113" s="156"/>
      <c r="WKR113" s="156"/>
      <c r="WKS113" s="156"/>
      <c r="WKT113" s="156"/>
      <c r="WKU113" s="156"/>
      <c r="WKV113" s="156"/>
      <c r="WKW113" s="156"/>
      <c r="WKX113" s="156"/>
      <c r="WKY113" s="156"/>
      <c r="WKZ113" s="156"/>
      <c r="WLA113" s="156"/>
      <c r="WLB113" s="156"/>
      <c r="WLC113" s="156"/>
      <c r="WLD113" s="156"/>
      <c r="WLE113" s="156"/>
      <c r="WLF113" s="156"/>
      <c r="WLG113" s="156"/>
      <c r="WLH113" s="156"/>
      <c r="WLI113" s="156"/>
      <c r="WLJ113" s="156"/>
      <c r="WLK113" s="156"/>
      <c r="WLL113" s="156"/>
      <c r="WLM113" s="156"/>
      <c r="WLN113" s="156"/>
      <c r="WLO113" s="156"/>
      <c r="WLP113" s="156"/>
      <c r="WLQ113" s="156"/>
      <c r="WLR113" s="156"/>
      <c r="WLS113" s="156"/>
      <c r="WLT113" s="156"/>
      <c r="WLU113" s="156"/>
      <c r="WLV113" s="156"/>
      <c r="WLW113" s="156"/>
      <c r="WLX113" s="156"/>
      <c r="WLY113" s="156"/>
      <c r="WLZ113" s="156"/>
      <c r="WMA113" s="156"/>
      <c r="WMB113" s="156"/>
      <c r="WMC113" s="156"/>
      <c r="WMD113" s="156"/>
      <c r="WME113" s="156"/>
      <c r="WMF113" s="156"/>
      <c r="WMG113" s="156"/>
      <c r="WMH113" s="156"/>
      <c r="WMI113" s="156"/>
      <c r="WMJ113" s="156"/>
      <c r="WMK113" s="156"/>
      <c r="WML113" s="156"/>
      <c r="WMM113" s="156"/>
      <c r="WMN113" s="156"/>
      <c r="WMO113" s="156"/>
      <c r="WMP113" s="156"/>
      <c r="WMQ113" s="156"/>
      <c r="WMR113" s="156"/>
      <c r="WMS113" s="156"/>
      <c r="WMT113" s="156"/>
      <c r="WMU113" s="156"/>
      <c r="WMV113" s="156"/>
      <c r="WMW113" s="156"/>
      <c r="WMX113" s="156"/>
      <c r="WMY113" s="156"/>
      <c r="WMZ113" s="156"/>
      <c r="WNA113" s="156"/>
      <c r="WNB113" s="156"/>
      <c r="WNC113" s="156"/>
      <c r="WND113" s="156"/>
      <c r="WNE113" s="156"/>
      <c r="WNF113" s="156"/>
      <c r="WNG113" s="156"/>
      <c r="WNH113" s="156"/>
      <c r="WNI113" s="156"/>
      <c r="WNJ113" s="156"/>
      <c r="WNK113" s="156"/>
      <c r="WNL113" s="156"/>
      <c r="WNM113" s="156"/>
      <c r="WNN113" s="156"/>
      <c r="WNO113" s="156"/>
      <c r="WNP113" s="156"/>
      <c r="WNQ113" s="156"/>
      <c r="WNR113" s="156"/>
      <c r="WNS113" s="156"/>
      <c r="WNT113" s="156"/>
      <c r="WNU113" s="156"/>
      <c r="WNV113" s="156"/>
      <c r="WNW113" s="156"/>
      <c r="WNX113" s="156"/>
      <c r="WNY113" s="156"/>
      <c r="WNZ113" s="156"/>
      <c r="WOA113" s="156"/>
      <c r="WOB113" s="156"/>
      <c r="WOC113" s="156"/>
      <c r="WOD113" s="156"/>
      <c r="WOE113" s="156"/>
      <c r="WOF113" s="156"/>
      <c r="WOG113" s="156"/>
      <c r="WOH113" s="156"/>
      <c r="WOI113" s="156"/>
      <c r="WOJ113" s="156"/>
      <c r="WOK113" s="156"/>
      <c r="WOL113" s="156"/>
      <c r="WOM113" s="156"/>
      <c r="WON113" s="156"/>
      <c r="WOO113" s="156"/>
      <c r="WOP113" s="156"/>
      <c r="WOQ113" s="156"/>
      <c r="WOR113" s="156"/>
      <c r="WOS113" s="156"/>
      <c r="WOT113" s="156"/>
      <c r="WOU113" s="156"/>
      <c r="WOV113" s="156"/>
      <c r="WOW113" s="156"/>
      <c r="WOX113" s="156"/>
      <c r="WOY113" s="156"/>
      <c r="WOZ113" s="156"/>
      <c r="WPA113" s="156"/>
      <c r="WPB113" s="156"/>
      <c r="WPC113" s="156"/>
      <c r="WPD113" s="156"/>
      <c r="WPE113" s="156"/>
      <c r="WPF113" s="156"/>
      <c r="WPG113" s="156"/>
      <c r="WPH113" s="156"/>
      <c r="WPI113" s="156"/>
      <c r="WPJ113" s="156"/>
      <c r="WPK113" s="156"/>
      <c r="WPL113" s="156"/>
      <c r="WPM113" s="156"/>
      <c r="WPN113" s="156"/>
      <c r="WPO113" s="156"/>
      <c r="WPP113" s="156"/>
      <c r="WPQ113" s="156"/>
      <c r="WPR113" s="156"/>
      <c r="WPS113" s="156"/>
      <c r="WPT113" s="156"/>
      <c r="WPU113" s="156"/>
      <c r="WPV113" s="156"/>
      <c r="WPW113" s="156"/>
      <c r="WPX113" s="156"/>
      <c r="WPY113" s="156"/>
      <c r="WPZ113" s="156"/>
      <c r="WQA113" s="156"/>
      <c r="WQB113" s="156"/>
      <c r="WQC113" s="156"/>
      <c r="WQD113" s="156"/>
      <c r="WQE113" s="156"/>
      <c r="WQF113" s="156"/>
      <c r="WQG113" s="156"/>
      <c r="WQH113" s="156"/>
      <c r="WQI113" s="156"/>
      <c r="WQJ113" s="156"/>
      <c r="WQK113" s="156"/>
      <c r="WQL113" s="156"/>
      <c r="WQM113" s="156"/>
      <c r="WQN113" s="156"/>
      <c r="WQO113" s="156"/>
      <c r="WQP113" s="156"/>
      <c r="WQQ113" s="156"/>
      <c r="WQR113" s="156"/>
      <c r="WQS113" s="156"/>
      <c r="WQT113" s="156"/>
      <c r="WQU113" s="156"/>
      <c r="WQV113" s="156"/>
      <c r="WQW113" s="156"/>
      <c r="WQX113" s="156"/>
      <c r="WQY113" s="156"/>
      <c r="WQZ113" s="156"/>
      <c r="WRA113" s="156"/>
      <c r="WRB113" s="156"/>
      <c r="WRC113" s="156"/>
      <c r="WRD113" s="156"/>
      <c r="WRE113" s="156"/>
      <c r="WRF113" s="156"/>
      <c r="WRG113" s="156"/>
      <c r="WRH113" s="156"/>
      <c r="WRI113" s="156"/>
      <c r="WRJ113" s="156"/>
      <c r="WRK113" s="156"/>
      <c r="WRL113" s="156"/>
      <c r="WRM113" s="156"/>
      <c r="WRN113" s="156"/>
      <c r="WRO113" s="156"/>
      <c r="WRP113" s="156"/>
      <c r="WRQ113" s="156"/>
      <c r="WRR113" s="156"/>
      <c r="WRS113" s="156"/>
      <c r="WRT113" s="156"/>
      <c r="WRU113" s="156"/>
      <c r="WRV113" s="156"/>
      <c r="WRW113" s="156"/>
      <c r="WRX113" s="156"/>
      <c r="WRY113" s="156"/>
      <c r="WRZ113" s="156"/>
      <c r="WSA113" s="156"/>
      <c r="WSB113" s="156"/>
      <c r="WSC113" s="156"/>
      <c r="WSD113" s="156"/>
      <c r="WSE113" s="156"/>
      <c r="WSF113" s="156"/>
      <c r="WSG113" s="156"/>
      <c r="WSH113" s="156"/>
      <c r="WSI113" s="156"/>
      <c r="WSJ113" s="156"/>
      <c r="WSK113" s="156"/>
      <c r="WSL113" s="156"/>
      <c r="WSM113" s="156"/>
      <c r="WSN113" s="156"/>
      <c r="WSO113" s="156"/>
      <c r="WSP113" s="156"/>
      <c r="WSQ113" s="156"/>
      <c r="WSR113" s="156"/>
      <c r="WSS113" s="156"/>
      <c r="WST113" s="156"/>
      <c r="WSU113" s="156"/>
      <c r="WSV113" s="156"/>
      <c r="WSW113" s="156"/>
      <c r="WSX113" s="156"/>
      <c r="WSY113" s="156"/>
      <c r="WSZ113" s="156"/>
      <c r="WTA113" s="156"/>
      <c r="WTB113" s="156"/>
      <c r="WTC113" s="156"/>
      <c r="WTD113" s="156"/>
      <c r="WTE113" s="156"/>
      <c r="WTF113" s="156"/>
      <c r="WTG113" s="156"/>
      <c r="WTH113" s="156"/>
      <c r="WTI113" s="156"/>
      <c r="WTJ113" s="156"/>
      <c r="WTK113" s="156"/>
      <c r="WTL113" s="156"/>
      <c r="WTM113" s="156"/>
      <c r="WTN113" s="156"/>
      <c r="WTO113" s="156"/>
      <c r="WTP113" s="156"/>
      <c r="WTQ113" s="156"/>
      <c r="WTR113" s="156"/>
      <c r="WTS113" s="156"/>
      <c r="WTT113" s="156"/>
      <c r="WTU113" s="156"/>
      <c r="WTV113" s="156"/>
      <c r="WTW113" s="156"/>
      <c r="WTX113" s="156"/>
      <c r="WTY113" s="156"/>
      <c r="WTZ113" s="156"/>
      <c r="WUA113" s="156"/>
      <c r="WUB113" s="156"/>
      <c r="WUC113" s="156"/>
      <c r="WUD113" s="156"/>
      <c r="WUE113" s="156"/>
      <c r="WUF113" s="156"/>
      <c r="WUG113" s="156"/>
      <c r="WUH113" s="156"/>
      <c r="WUI113" s="156"/>
      <c r="WUJ113" s="156"/>
      <c r="WUK113" s="156"/>
      <c r="WUL113" s="156"/>
      <c r="WUM113" s="156"/>
      <c r="WUN113" s="156"/>
      <c r="WUO113" s="156"/>
      <c r="WUP113" s="156"/>
      <c r="WUQ113" s="156"/>
      <c r="WUR113" s="156"/>
      <c r="WUS113" s="156"/>
      <c r="WUT113" s="156"/>
      <c r="WUU113" s="156"/>
      <c r="WUV113" s="156"/>
      <c r="WUW113" s="156"/>
      <c r="WUX113" s="156"/>
      <c r="WUY113" s="156"/>
      <c r="WUZ113" s="156"/>
      <c r="WVA113" s="156"/>
      <c r="WVB113" s="156"/>
      <c r="WVC113" s="156"/>
      <c r="WVD113" s="156"/>
      <c r="WVE113" s="156"/>
      <c r="WVF113" s="156"/>
      <c r="WVG113" s="156"/>
      <c r="WVH113" s="156"/>
      <c r="WVI113" s="156"/>
      <c r="WVJ113" s="156"/>
      <c r="WVK113" s="156"/>
      <c r="WVL113" s="156"/>
      <c r="WVM113" s="156"/>
      <c r="WVN113" s="156"/>
      <c r="WVO113" s="156"/>
      <c r="WVP113" s="156"/>
      <c r="WVQ113" s="156"/>
      <c r="WVR113" s="156"/>
      <c r="WVS113" s="156"/>
      <c r="WVT113" s="156"/>
      <c r="WVU113" s="156"/>
      <c r="WVV113" s="156"/>
      <c r="WVW113" s="156"/>
      <c r="WVX113" s="156"/>
      <c r="WVY113" s="156"/>
      <c r="WVZ113" s="156"/>
      <c r="WWA113" s="156"/>
      <c r="WWB113" s="156"/>
      <c r="WWC113" s="156"/>
      <c r="WWD113" s="156"/>
      <c r="WWE113" s="156"/>
      <c r="WWF113" s="156"/>
      <c r="WWG113" s="156"/>
      <c r="WWH113" s="156"/>
      <c r="WWI113" s="156"/>
      <c r="WWJ113" s="156"/>
      <c r="WWK113" s="156"/>
      <c r="WWL113" s="156"/>
      <c r="WWM113" s="156"/>
      <c r="WWN113" s="156"/>
      <c r="WWO113" s="156"/>
      <c r="WWP113" s="156"/>
      <c r="WWQ113" s="156"/>
      <c r="WWR113" s="156"/>
      <c r="WWS113" s="156"/>
      <c r="WWT113" s="156"/>
      <c r="WWU113" s="156"/>
      <c r="WWV113" s="156"/>
      <c r="WWW113" s="156"/>
      <c r="WWX113" s="156"/>
      <c r="WWY113" s="156"/>
      <c r="WWZ113" s="156"/>
      <c r="WXA113" s="156"/>
      <c r="WXB113" s="156"/>
      <c r="WXC113" s="156"/>
      <c r="WXD113" s="156"/>
      <c r="WXE113" s="156"/>
      <c r="WXF113" s="156"/>
      <c r="WXG113" s="156"/>
      <c r="WXH113" s="156"/>
      <c r="WXI113" s="156"/>
      <c r="WXJ113" s="156"/>
      <c r="WXK113" s="156"/>
      <c r="WXL113" s="156"/>
      <c r="WXM113" s="156"/>
      <c r="WXN113" s="156"/>
      <c r="WXO113" s="156"/>
      <c r="WXP113" s="156"/>
      <c r="WXQ113" s="156"/>
      <c r="WXR113" s="156"/>
      <c r="WXS113" s="156"/>
      <c r="WXT113" s="156"/>
      <c r="WXU113" s="156"/>
      <c r="WXV113" s="156"/>
      <c r="WXW113" s="156"/>
      <c r="WXX113" s="156"/>
      <c r="WXY113" s="156"/>
      <c r="WXZ113" s="156"/>
      <c r="WYA113" s="156"/>
      <c r="WYB113" s="156"/>
      <c r="WYC113" s="156"/>
      <c r="WYD113" s="156"/>
      <c r="WYE113" s="156"/>
      <c r="WYF113" s="156"/>
      <c r="WYG113" s="156"/>
      <c r="WYH113" s="156"/>
      <c r="WYI113" s="156"/>
      <c r="WYJ113" s="156"/>
      <c r="WYK113" s="156"/>
      <c r="WYL113" s="156"/>
      <c r="WYM113" s="156"/>
      <c r="WYN113" s="156"/>
      <c r="WYO113" s="156"/>
      <c r="WYP113" s="156"/>
      <c r="WYQ113" s="156"/>
      <c r="WYR113" s="156"/>
      <c r="WYS113" s="156"/>
      <c r="WYT113" s="156"/>
      <c r="WYU113" s="156"/>
      <c r="WYV113" s="156"/>
      <c r="WYW113" s="156"/>
      <c r="WYX113" s="156"/>
      <c r="WYY113" s="156"/>
      <c r="WYZ113" s="156"/>
      <c r="WZA113" s="156"/>
      <c r="WZB113" s="156"/>
      <c r="WZC113" s="156"/>
      <c r="WZD113" s="156"/>
      <c r="WZE113" s="156"/>
      <c r="WZF113" s="156"/>
      <c r="WZG113" s="156"/>
      <c r="WZH113" s="156"/>
      <c r="WZI113" s="156"/>
      <c r="WZJ113" s="156"/>
      <c r="WZK113" s="156"/>
      <c r="WZL113" s="156"/>
      <c r="WZM113" s="156"/>
      <c r="WZN113" s="156"/>
      <c r="WZO113" s="156"/>
      <c r="WZP113" s="156"/>
      <c r="WZQ113" s="156"/>
      <c r="WZR113" s="156"/>
      <c r="WZS113" s="156"/>
      <c r="WZT113" s="156"/>
      <c r="WZU113" s="156"/>
      <c r="WZV113" s="156"/>
      <c r="WZW113" s="156"/>
      <c r="WZX113" s="156"/>
      <c r="WZY113" s="156"/>
      <c r="WZZ113" s="156"/>
      <c r="XAA113" s="156"/>
      <c r="XAB113" s="156"/>
      <c r="XAC113" s="156"/>
      <c r="XAD113" s="156"/>
      <c r="XAE113" s="156"/>
      <c r="XAF113" s="156"/>
      <c r="XAG113" s="156"/>
      <c r="XAH113" s="156"/>
      <c r="XAI113" s="156"/>
      <c r="XAJ113" s="156"/>
      <c r="XAK113" s="156"/>
      <c r="XAL113" s="156"/>
      <c r="XAM113" s="156"/>
      <c r="XAN113" s="156"/>
      <c r="XAO113" s="156"/>
      <c r="XAP113" s="156"/>
      <c r="XAQ113" s="156"/>
      <c r="XAR113" s="156"/>
      <c r="XAS113" s="156"/>
      <c r="XAT113" s="156"/>
      <c r="XAU113" s="156"/>
      <c r="XAV113" s="156"/>
      <c r="XAW113" s="156"/>
      <c r="XAX113" s="156"/>
      <c r="XAY113" s="156"/>
      <c r="XAZ113" s="156"/>
      <c r="XBA113" s="156"/>
      <c r="XBB113" s="156"/>
      <c r="XBC113" s="156"/>
      <c r="XBD113" s="156"/>
      <c r="XBE113" s="156"/>
      <c r="XBF113" s="156"/>
      <c r="XBG113" s="156"/>
      <c r="XBH113" s="156"/>
      <c r="XBI113" s="156"/>
      <c r="XBJ113" s="156"/>
      <c r="XBK113" s="156"/>
      <c r="XBL113" s="156"/>
      <c r="XBM113" s="156"/>
      <c r="XBN113" s="156"/>
      <c r="XBO113" s="156"/>
      <c r="XBP113" s="156"/>
      <c r="XBQ113" s="156"/>
      <c r="XBR113" s="156"/>
      <c r="XBS113" s="156"/>
      <c r="XBT113" s="156"/>
      <c r="XBU113" s="156"/>
      <c r="XBV113" s="156"/>
      <c r="XBW113" s="156"/>
      <c r="XBX113" s="156"/>
      <c r="XBY113" s="156"/>
      <c r="XBZ113" s="156"/>
      <c r="XCA113" s="156"/>
      <c r="XCB113" s="156"/>
      <c r="XCC113" s="156"/>
      <c r="XCD113" s="156"/>
      <c r="XCE113" s="156"/>
      <c r="XCF113" s="156"/>
      <c r="XCG113" s="156"/>
      <c r="XCH113" s="156"/>
      <c r="XCI113" s="156"/>
      <c r="XCJ113" s="156"/>
      <c r="XCK113" s="156"/>
      <c r="XCL113" s="156"/>
      <c r="XCM113" s="156"/>
      <c r="XCN113" s="156"/>
      <c r="XCO113" s="156"/>
      <c r="XCP113" s="156"/>
      <c r="XCQ113" s="156"/>
      <c r="XCR113" s="156"/>
      <c r="XCS113" s="156"/>
      <c r="XCT113" s="156"/>
      <c r="XCU113" s="156"/>
      <c r="XCV113" s="156"/>
      <c r="XCW113" s="156"/>
      <c r="XCX113" s="156"/>
      <c r="XCY113" s="156"/>
      <c r="XCZ113" s="156"/>
      <c r="XDA113" s="156"/>
      <c r="XDB113" s="156"/>
      <c r="XDC113" s="156"/>
      <c r="XDD113" s="156"/>
      <c r="XDE113" s="156"/>
      <c r="XDF113" s="156"/>
      <c r="XDG113" s="156"/>
      <c r="XDH113" s="156"/>
      <c r="XDI113" s="156"/>
      <c r="XDJ113" s="156"/>
      <c r="XDK113" s="156"/>
      <c r="XDL113" s="156"/>
      <c r="XDM113" s="156"/>
      <c r="XDN113" s="156"/>
      <c r="XDO113" s="156"/>
      <c r="XDP113" s="156"/>
      <c r="XDQ113" s="156"/>
      <c r="XDR113" s="156"/>
      <c r="XDS113" s="156"/>
      <c r="XDT113" s="156"/>
      <c r="XDU113" s="156"/>
      <c r="XDV113" s="156"/>
      <c r="XDW113" s="156"/>
      <c r="XDX113" s="156"/>
      <c r="XDY113" s="156"/>
      <c r="XDZ113" s="156"/>
      <c r="XEA113" s="156"/>
      <c r="XEB113" s="156"/>
      <c r="XEC113" s="156"/>
      <c r="XED113" s="156"/>
      <c r="XEE113" s="156"/>
      <c r="XEF113" s="156"/>
      <c r="XEG113" s="156"/>
      <c r="XEH113" s="156"/>
      <c r="XEI113" s="156"/>
      <c r="XEJ113" s="156"/>
      <c r="XEK113" s="156"/>
      <c r="XEL113" s="156"/>
      <c r="XEM113" s="156"/>
      <c r="XEN113" s="156"/>
      <c r="XEO113" s="156"/>
      <c r="XEP113" s="156"/>
      <c r="XEQ113" s="156"/>
      <c r="XER113" s="156"/>
      <c r="XES113" s="156"/>
      <c r="XET113" s="156"/>
      <c r="XEU113" s="156"/>
      <c r="XEV113" s="156"/>
      <c r="XEW113" s="156"/>
      <c r="XEX113" s="156"/>
      <c r="XEY113" s="156"/>
      <c r="XEZ113" s="156"/>
      <c r="XFA113" s="156"/>
      <c r="XFB113" s="156"/>
      <c r="XFC113" s="156"/>
      <c r="XFD113" s="156"/>
    </row>
    <row r="114" spans="1:16384" s="62" customFormat="1">
      <c r="A114" s="457"/>
      <c r="B114" s="451"/>
      <c r="C114" s="451"/>
      <c r="D114" s="458"/>
      <c r="E114" s="154" t="str">
        <f t="shared" ref="E114:O114" si="30" xml:space="preserve"> E$52</f>
        <v>Import 1 - network plus water share (2017-18 FYA CPIH deflated)</v>
      </c>
      <c r="F114" s="154">
        <f t="shared" si="30"/>
        <v>0</v>
      </c>
      <c r="G114" s="154" t="str">
        <f t="shared" si="30"/>
        <v>£m</v>
      </c>
      <c r="H114" s="154">
        <f t="shared" si="30"/>
        <v>0</v>
      </c>
      <c r="I114" s="154">
        <f t="shared" si="30"/>
        <v>0</v>
      </c>
      <c r="J114" s="154">
        <f t="shared" si="30"/>
        <v>0</v>
      </c>
      <c r="K114" s="154">
        <f t="shared" si="30"/>
        <v>0</v>
      </c>
      <c r="L114" s="154">
        <f t="shared" si="30"/>
        <v>0</v>
      </c>
      <c r="M114" s="154">
        <f t="shared" si="30"/>
        <v>0</v>
      </c>
      <c r="N114" s="154">
        <f t="shared" si="30"/>
        <v>0</v>
      </c>
      <c r="O114" s="154">
        <f t="shared" si="30"/>
        <v>0</v>
      </c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</row>
    <row r="115" spans="1:16384" s="62" customFormat="1">
      <c r="A115" s="457"/>
      <c r="B115" s="451"/>
      <c r="C115" s="451"/>
      <c r="D115" s="458"/>
      <c r="E115" s="154" t="str">
        <f t="shared" ref="E115:O115" si="31" xml:space="preserve"> E$69</f>
        <v>Import 2 - network plus water share (2017-18 FYA CPIH deflated)</v>
      </c>
      <c r="F115" s="154">
        <f t="shared" si="31"/>
        <v>0</v>
      </c>
      <c r="G115" s="154" t="str">
        <f t="shared" si="31"/>
        <v>£m</v>
      </c>
      <c r="H115" s="154">
        <f t="shared" si="31"/>
        <v>0</v>
      </c>
      <c r="I115" s="154">
        <f t="shared" si="31"/>
        <v>0</v>
      </c>
      <c r="J115" s="154">
        <f t="shared" si="31"/>
        <v>0</v>
      </c>
      <c r="K115" s="154">
        <f t="shared" si="31"/>
        <v>0</v>
      </c>
      <c r="L115" s="154">
        <f t="shared" si="31"/>
        <v>0</v>
      </c>
      <c r="M115" s="154">
        <f t="shared" si="31"/>
        <v>0</v>
      </c>
      <c r="N115" s="154">
        <f t="shared" si="31"/>
        <v>0</v>
      </c>
      <c r="O115" s="154">
        <f t="shared" si="31"/>
        <v>0</v>
      </c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</row>
    <row r="116" spans="1:16384" s="62" customFormat="1">
      <c r="A116" s="457"/>
      <c r="B116" s="451"/>
      <c r="C116" s="451"/>
      <c r="D116" s="458"/>
      <c r="E116" s="154" t="str">
        <f t="shared" ref="E116:O116" si="32" xml:space="preserve"> E$86</f>
        <v>Import 3 - network plus water share (2017-18 FYA CPIH deflated)</v>
      </c>
      <c r="F116" s="154">
        <f t="shared" si="32"/>
        <v>0</v>
      </c>
      <c r="G116" s="154" t="str">
        <f t="shared" si="32"/>
        <v>£m</v>
      </c>
      <c r="H116" s="154">
        <f t="shared" si="32"/>
        <v>0</v>
      </c>
      <c r="I116" s="154">
        <f t="shared" si="32"/>
        <v>0</v>
      </c>
      <c r="J116" s="154">
        <f t="shared" si="32"/>
        <v>0</v>
      </c>
      <c r="K116" s="154">
        <f t="shared" si="32"/>
        <v>0</v>
      </c>
      <c r="L116" s="154">
        <f t="shared" si="32"/>
        <v>0</v>
      </c>
      <c r="M116" s="154">
        <f t="shared" si="32"/>
        <v>0</v>
      </c>
      <c r="N116" s="154">
        <f t="shared" si="32"/>
        <v>0</v>
      </c>
      <c r="O116" s="154">
        <f t="shared" si="32"/>
        <v>0</v>
      </c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</row>
    <row r="117" spans="1:16384" s="62" customFormat="1">
      <c r="A117" s="497"/>
      <c r="B117" s="488"/>
      <c r="C117" s="488"/>
      <c r="D117" s="496"/>
      <c r="E117" s="154" t="s">
        <v>314</v>
      </c>
      <c r="F117" s="154"/>
      <c r="G117" s="154" t="s">
        <v>100</v>
      </c>
      <c r="H117" s="154">
        <f xml:space="preserve"> SUM( J117:O117 )</f>
        <v>0</v>
      </c>
      <c r="I117" s="154"/>
      <c r="J117" s="154">
        <f xml:space="preserve"> SUM( J114:J116 )</f>
        <v>0</v>
      </c>
      <c r="K117" s="154">
        <f t="shared" ref="K117:O117" si="33" xml:space="preserve"> SUM( K114:K116 )</f>
        <v>0</v>
      </c>
      <c r="L117" s="154">
        <f t="shared" si="33"/>
        <v>0</v>
      </c>
      <c r="M117" s="154">
        <f t="shared" si="33"/>
        <v>0</v>
      </c>
      <c r="N117" s="154">
        <f t="shared" si="33"/>
        <v>0</v>
      </c>
      <c r="O117" s="154">
        <f t="shared" si="33"/>
        <v>0</v>
      </c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</row>
    <row r="118" spans="1:16384" s="62" customFormat="1">
      <c r="A118" s="497"/>
      <c r="B118" s="488"/>
      <c r="C118" s="488"/>
      <c r="D118" s="496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</row>
    <row r="119" spans="1:16384" s="62" customFormat="1">
      <c r="A119" s="497"/>
      <c r="B119" s="488"/>
      <c r="C119" s="488"/>
      <c r="D119" s="496"/>
      <c r="E119" s="154" t="str">
        <f t="shared" ref="E119:O119" si="34" xml:space="preserve"> E$117</f>
        <v>Total network plus water share (2017-18 FYA CPIH deflated)</v>
      </c>
      <c r="F119" s="154">
        <f t="shared" si="34"/>
        <v>0</v>
      </c>
      <c r="G119" s="154" t="str">
        <f t="shared" si="34"/>
        <v>£m</v>
      </c>
      <c r="H119" s="154">
        <f t="shared" si="34"/>
        <v>0</v>
      </c>
      <c r="I119" s="154">
        <f t="shared" si="34"/>
        <v>0</v>
      </c>
      <c r="J119" s="154">
        <f t="shared" si="34"/>
        <v>0</v>
      </c>
      <c r="K119" s="154">
        <f t="shared" si="34"/>
        <v>0</v>
      </c>
      <c r="L119" s="154">
        <f t="shared" si="34"/>
        <v>0</v>
      </c>
      <c r="M119" s="154">
        <f t="shared" si="34"/>
        <v>0</v>
      </c>
      <c r="N119" s="154">
        <f t="shared" si="34"/>
        <v>0</v>
      </c>
      <c r="O119" s="154">
        <f t="shared" si="34"/>
        <v>0</v>
      </c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</row>
    <row r="120" spans="1:16384" s="62" customFormat="1">
      <c r="A120" s="497"/>
      <c r="B120" s="488"/>
      <c r="C120" s="488"/>
      <c r="D120" s="496"/>
      <c r="E120" s="154" t="s">
        <v>315</v>
      </c>
      <c r="F120" s="154">
        <f>SUM(J119:O119)</f>
        <v>0</v>
      </c>
      <c r="G120" s="154" t="s">
        <v>100</v>
      </c>
      <c r="H120" s="154"/>
      <c r="I120" s="154"/>
      <c r="J120" s="154"/>
      <c r="K120" s="154"/>
      <c r="L120" s="154"/>
      <c r="M120" s="154"/>
      <c r="N120" s="154"/>
      <c r="O120" s="154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</row>
    <row r="121" spans="1:16384" s="62" customFormat="1">
      <c r="A121" s="497"/>
      <c r="B121" s="488"/>
      <c r="C121" s="488"/>
      <c r="D121" s="496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</row>
    <row r="122" spans="1:16384" s="62" customFormat="1">
      <c r="A122" s="497"/>
      <c r="B122" s="488"/>
      <c r="C122" s="488"/>
      <c r="D122" s="496"/>
      <c r="E122" s="154" t="str">
        <f t="shared" ref="E122:O122" si="35" xml:space="preserve"> E$112</f>
        <v>Sum of total water resources share (2017-18 FYA CPIH deflated)</v>
      </c>
      <c r="F122" s="154">
        <f t="shared" si="35"/>
        <v>0</v>
      </c>
      <c r="G122" s="154" t="str">
        <f t="shared" si="35"/>
        <v>£m</v>
      </c>
      <c r="H122" s="154">
        <f t="shared" si="35"/>
        <v>0</v>
      </c>
      <c r="I122" s="154">
        <f t="shared" si="35"/>
        <v>0</v>
      </c>
      <c r="J122" s="154">
        <f t="shared" si="35"/>
        <v>0</v>
      </c>
      <c r="K122" s="154">
        <f t="shared" si="35"/>
        <v>0</v>
      </c>
      <c r="L122" s="154">
        <f t="shared" si="35"/>
        <v>0</v>
      </c>
      <c r="M122" s="154">
        <f t="shared" si="35"/>
        <v>0</v>
      </c>
      <c r="N122" s="154">
        <f t="shared" si="35"/>
        <v>0</v>
      </c>
      <c r="O122" s="154">
        <f t="shared" si="35"/>
        <v>0</v>
      </c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</row>
    <row r="123" spans="1:16384" s="62" customFormat="1">
      <c r="A123" s="497"/>
      <c r="B123" s="488"/>
      <c r="C123" s="488"/>
      <c r="D123" s="496"/>
      <c r="E123" s="154" t="str">
        <f t="shared" ref="E123:O123" si="36" xml:space="preserve"> E$120</f>
        <v>Sum of total network plus water share (2017-18 FYA CPIH deflated)</v>
      </c>
      <c r="F123" s="154">
        <f t="shared" si="36"/>
        <v>0</v>
      </c>
      <c r="G123" s="154" t="str">
        <f t="shared" si="36"/>
        <v>£m</v>
      </c>
      <c r="H123" s="154">
        <f t="shared" si="36"/>
        <v>0</v>
      </c>
      <c r="I123" s="154">
        <f t="shared" si="36"/>
        <v>0</v>
      </c>
      <c r="J123" s="154">
        <f t="shared" si="36"/>
        <v>0</v>
      </c>
      <c r="K123" s="154">
        <f t="shared" si="36"/>
        <v>0</v>
      </c>
      <c r="L123" s="154">
        <f t="shared" si="36"/>
        <v>0</v>
      </c>
      <c r="M123" s="154">
        <f t="shared" si="36"/>
        <v>0</v>
      </c>
      <c r="N123" s="154">
        <f t="shared" si="36"/>
        <v>0</v>
      </c>
      <c r="O123" s="154">
        <f t="shared" si="36"/>
        <v>0</v>
      </c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</row>
    <row r="124" spans="1:16384" s="62" customFormat="1">
      <c r="A124" s="497"/>
      <c r="B124" s="488"/>
      <c r="C124" s="488"/>
      <c r="D124" s="496"/>
      <c r="E124" s="154" t="s">
        <v>316</v>
      </c>
      <c r="F124" s="154">
        <f xml:space="preserve"> F122 + F123</f>
        <v>0</v>
      </c>
      <c r="G124" s="154" t="s">
        <v>100</v>
      </c>
      <c r="H124" s="154"/>
      <c r="I124" s="154"/>
      <c r="J124" s="154"/>
      <c r="K124" s="154"/>
      <c r="L124" s="154"/>
      <c r="M124" s="154"/>
      <c r="N124" s="154"/>
      <c r="O124" s="154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</row>
    <row r="125" spans="1:16384" s="62" customFormat="1">
      <c r="A125" s="457"/>
      <c r="B125" s="451"/>
      <c r="C125" s="451"/>
      <c r="D125" s="458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</row>
    <row r="126" spans="1:16384" s="62" customFormat="1">
      <c r="A126" s="497"/>
      <c r="B126" s="488"/>
      <c r="C126" s="488"/>
      <c r="D126" s="496"/>
      <c r="E126" s="154" t="str">
        <f t="shared" ref="E126:O126" si="37" xml:space="preserve"> E$112</f>
        <v>Sum of total water resources share (2017-18 FYA CPIH deflated)</v>
      </c>
      <c r="F126" s="154">
        <f t="shared" si="37"/>
        <v>0</v>
      </c>
      <c r="G126" s="154" t="str">
        <f t="shared" si="37"/>
        <v>£m</v>
      </c>
      <c r="H126" s="154">
        <f t="shared" si="37"/>
        <v>0</v>
      </c>
      <c r="I126" s="154">
        <f t="shared" si="37"/>
        <v>0</v>
      </c>
      <c r="J126" s="154">
        <f t="shared" si="37"/>
        <v>0</v>
      </c>
      <c r="K126" s="154">
        <f t="shared" si="37"/>
        <v>0</v>
      </c>
      <c r="L126" s="154">
        <f t="shared" si="37"/>
        <v>0</v>
      </c>
      <c r="M126" s="154">
        <f t="shared" si="37"/>
        <v>0</v>
      </c>
      <c r="N126" s="154">
        <f t="shared" si="37"/>
        <v>0</v>
      </c>
      <c r="O126" s="154">
        <f t="shared" si="37"/>
        <v>0</v>
      </c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</row>
    <row r="127" spans="1:16384" s="62" customFormat="1">
      <c r="A127" s="457"/>
      <c r="B127" s="451"/>
      <c r="C127" s="451"/>
      <c r="D127" s="458"/>
      <c r="E127" s="154" t="str">
        <f t="shared" ref="E127:O127" si="38" xml:space="preserve"> E$124</f>
        <v>Total import costs (2017-18 FYA CPIH deflated)</v>
      </c>
      <c r="F127" s="154">
        <f t="shared" si="38"/>
        <v>0</v>
      </c>
      <c r="G127" s="154" t="str">
        <f t="shared" si="38"/>
        <v>£m</v>
      </c>
      <c r="H127" s="154">
        <f t="shared" si="38"/>
        <v>0</v>
      </c>
      <c r="I127" s="154">
        <f t="shared" si="38"/>
        <v>0</v>
      </c>
      <c r="J127" s="154">
        <f t="shared" si="38"/>
        <v>0</v>
      </c>
      <c r="K127" s="154">
        <f t="shared" si="38"/>
        <v>0</v>
      </c>
      <c r="L127" s="154">
        <f t="shared" si="38"/>
        <v>0</v>
      </c>
      <c r="M127" s="154">
        <f t="shared" si="38"/>
        <v>0</v>
      </c>
      <c r="N127" s="154">
        <f t="shared" si="38"/>
        <v>0</v>
      </c>
      <c r="O127" s="154">
        <f t="shared" si="38"/>
        <v>0</v>
      </c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</row>
    <row r="128" spans="1:16384" s="155" customFormat="1">
      <c r="A128" s="495"/>
      <c r="B128" s="492"/>
      <c r="C128" s="492"/>
      <c r="D128" s="525"/>
      <c r="E128" s="219" t="s">
        <v>317</v>
      </c>
      <c r="F128" s="537">
        <f xml:space="preserve"> IF(F127 = 0, 0, F126 / F127)</f>
        <v>0</v>
      </c>
      <c r="G128" s="219" t="s">
        <v>120</v>
      </c>
      <c r="H128" s="219"/>
      <c r="I128" s="219"/>
      <c r="J128" s="219"/>
      <c r="K128" s="219"/>
      <c r="L128" s="219"/>
      <c r="M128" s="219"/>
      <c r="N128" s="219"/>
      <c r="O128" s="219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</row>
    <row r="129" spans="1:16384" s="155" customFormat="1">
      <c r="A129" s="495"/>
      <c r="B129" s="492"/>
      <c r="C129" s="492"/>
      <c r="D129" s="525"/>
      <c r="E129" s="219"/>
      <c r="F129" s="526"/>
      <c r="G129" s="219"/>
      <c r="H129" s="219"/>
      <c r="I129" s="219"/>
      <c r="J129" s="219"/>
      <c r="K129" s="219"/>
      <c r="L129" s="219"/>
      <c r="M129" s="219"/>
      <c r="N129" s="219"/>
      <c r="O129" s="219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</row>
    <row r="130" spans="1:16384" s="62" customFormat="1">
      <c r="A130" s="497"/>
      <c r="B130" s="488"/>
      <c r="C130" s="488"/>
      <c r="D130" s="496"/>
      <c r="E130" s="154" t="str">
        <f t="shared" ref="E130:O130" si="39" xml:space="preserve"> E$120</f>
        <v>Sum of total network plus water share (2017-18 FYA CPIH deflated)</v>
      </c>
      <c r="F130" s="154">
        <f t="shared" si="39"/>
        <v>0</v>
      </c>
      <c r="G130" s="154" t="str">
        <f t="shared" si="39"/>
        <v>£m</v>
      </c>
      <c r="H130" s="154">
        <f t="shared" si="39"/>
        <v>0</v>
      </c>
      <c r="I130" s="154">
        <f t="shared" si="39"/>
        <v>0</v>
      </c>
      <c r="J130" s="154">
        <f t="shared" si="39"/>
        <v>0</v>
      </c>
      <c r="K130" s="154">
        <f t="shared" si="39"/>
        <v>0</v>
      </c>
      <c r="L130" s="154">
        <f t="shared" si="39"/>
        <v>0</v>
      </c>
      <c r="M130" s="154">
        <f t="shared" si="39"/>
        <v>0</v>
      </c>
      <c r="N130" s="154">
        <f t="shared" si="39"/>
        <v>0</v>
      </c>
      <c r="O130" s="154">
        <f t="shared" si="39"/>
        <v>0</v>
      </c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</row>
    <row r="131" spans="1:16384" s="62" customFormat="1">
      <c r="A131" s="457"/>
      <c r="B131" s="451"/>
      <c r="C131" s="451"/>
      <c r="D131" s="458"/>
      <c r="E131" s="154" t="str">
        <f t="shared" ref="E131:O131" si="40" xml:space="preserve"> E$124</f>
        <v>Total import costs (2017-18 FYA CPIH deflated)</v>
      </c>
      <c r="F131" s="154">
        <f t="shared" si="40"/>
        <v>0</v>
      </c>
      <c r="G131" s="154" t="str">
        <f t="shared" si="40"/>
        <v>£m</v>
      </c>
      <c r="H131" s="154">
        <f t="shared" si="40"/>
        <v>0</v>
      </c>
      <c r="I131" s="154">
        <f t="shared" si="40"/>
        <v>0</v>
      </c>
      <c r="J131" s="154">
        <f t="shared" si="40"/>
        <v>0</v>
      </c>
      <c r="K131" s="154">
        <f t="shared" si="40"/>
        <v>0</v>
      </c>
      <c r="L131" s="154">
        <f t="shared" si="40"/>
        <v>0</v>
      </c>
      <c r="M131" s="154">
        <f t="shared" si="40"/>
        <v>0</v>
      </c>
      <c r="N131" s="154">
        <f t="shared" si="40"/>
        <v>0</v>
      </c>
      <c r="O131" s="154">
        <f t="shared" si="40"/>
        <v>0</v>
      </c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</row>
    <row r="132" spans="1:16384" s="155" customFormat="1">
      <c r="A132" s="495"/>
      <c r="B132" s="492"/>
      <c r="C132" s="492"/>
      <c r="D132" s="525"/>
      <c r="E132" s="219" t="s">
        <v>318</v>
      </c>
      <c r="F132" s="537">
        <f xml:space="preserve"> IF(F131 = 0, 0, F130 / F131)</f>
        <v>0</v>
      </c>
      <c r="G132" s="219" t="s">
        <v>120</v>
      </c>
      <c r="H132" s="219"/>
      <c r="I132" s="219"/>
      <c r="J132" s="219"/>
      <c r="K132" s="219"/>
      <c r="L132" s="219"/>
      <c r="M132" s="219"/>
      <c r="N132" s="219"/>
      <c r="O132" s="219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</row>
    <row r="133" spans="1:16384" s="62" customFormat="1">
      <c r="A133" s="457"/>
      <c r="B133" s="451"/>
      <c r="C133" s="451"/>
      <c r="D133" s="458"/>
      <c r="E133" s="154"/>
      <c r="F133" s="220"/>
      <c r="G133" s="154"/>
      <c r="H133" s="154"/>
      <c r="I133" s="154"/>
      <c r="J133" s="154"/>
      <c r="K133" s="154"/>
      <c r="L133" s="154"/>
      <c r="M133" s="154"/>
      <c r="N133" s="154"/>
      <c r="O133" s="154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</row>
    <row r="134" spans="1:16384" s="62" customFormat="1">
      <c r="A134" s="154"/>
      <c r="B134" s="457" t="s">
        <v>244</v>
      </c>
      <c r="C134" s="451"/>
      <c r="D134" s="458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</row>
    <row r="135" spans="1:16384" s="62" customFormat="1">
      <c r="A135" s="457"/>
      <c r="B135" s="451"/>
      <c r="C135" s="451"/>
      <c r="D135" s="458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</row>
    <row r="136" spans="1:16384" s="207" customFormat="1">
      <c r="A136" s="466"/>
      <c r="B136" s="464"/>
      <c r="C136" s="464"/>
      <c r="D136" s="467"/>
      <c r="E136" s="214" t="str">
        <f xml:space="preserve"> InpR!E$11</f>
        <v>Discount rate</v>
      </c>
      <c r="F136" s="217">
        <f xml:space="preserve"> InpR!F$11</f>
        <v>0</v>
      </c>
      <c r="G136" s="214" t="str">
        <f xml:space="preserve"> InpR!G$11</f>
        <v>%</v>
      </c>
      <c r="H136" s="214"/>
      <c r="I136" s="214"/>
      <c r="J136" s="214"/>
      <c r="K136" s="214"/>
      <c r="L136" s="214"/>
      <c r="M136" s="214"/>
      <c r="N136" s="214"/>
      <c r="O136" s="214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</row>
    <row r="137" spans="1:16384" s="207" customFormat="1">
      <c r="A137" s="466"/>
      <c r="B137" s="464"/>
      <c r="C137" s="464"/>
      <c r="D137" s="467"/>
      <c r="E137" s="214" t="str">
        <f>InpR!E$13</f>
        <v>Years for time value of money calculation</v>
      </c>
      <c r="F137" s="214">
        <f>InpR!F$13</f>
        <v>0</v>
      </c>
      <c r="G137" s="214" t="str">
        <f>InpR!G$13</f>
        <v>Years</v>
      </c>
      <c r="H137" s="214">
        <f>InpR!H$13</f>
        <v>0</v>
      </c>
      <c r="I137" s="214">
        <f>InpR!I$13</f>
        <v>0</v>
      </c>
      <c r="J137" s="538">
        <f>InpR!J$13</f>
        <v>0</v>
      </c>
      <c r="K137" s="538">
        <f>InpR!K$13</f>
        <v>5</v>
      </c>
      <c r="L137" s="538">
        <f>InpR!L$13</f>
        <v>4</v>
      </c>
      <c r="M137" s="538">
        <f>InpR!M$13</f>
        <v>3</v>
      </c>
      <c r="N137" s="538">
        <f>InpR!N$13</f>
        <v>2</v>
      </c>
      <c r="O137" s="538">
        <f>InpR!O$13</f>
        <v>1</v>
      </c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</row>
    <row r="138" spans="1:16384" s="62" customFormat="1">
      <c r="A138" s="457"/>
      <c r="B138" s="451"/>
      <c r="C138" s="451"/>
      <c r="D138" s="458"/>
      <c r="E138" s="154" t="s">
        <v>319</v>
      </c>
      <c r="F138" s="154"/>
      <c r="G138" s="154" t="s">
        <v>232</v>
      </c>
      <c r="H138" s="154"/>
      <c r="I138" s="154"/>
      <c r="J138" s="216">
        <f t="shared" ref="J138:O138" si="41" xml:space="preserve"> IF( J137 &gt; 0, ( 1 + $F136 ) ^ J137, 0 )</f>
        <v>0</v>
      </c>
      <c r="K138" s="216">
        <f t="shared" si="41"/>
        <v>1</v>
      </c>
      <c r="L138" s="216">
        <f t="shared" si="41"/>
        <v>1</v>
      </c>
      <c r="M138" s="216">
        <f t="shared" si="41"/>
        <v>1</v>
      </c>
      <c r="N138" s="216">
        <f t="shared" si="41"/>
        <v>1</v>
      </c>
      <c r="O138" s="216">
        <f t="shared" si="41"/>
        <v>1</v>
      </c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173"/>
      <c r="BK138" s="173"/>
      <c r="BL138" s="173"/>
      <c r="BM138" s="173"/>
      <c r="BN138" s="173"/>
      <c r="BO138" s="173"/>
      <c r="BP138" s="173"/>
      <c r="BQ138" s="173"/>
      <c r="BR138" s="173"/>
      <c r="BS138" s="173"/>
      <c r="BT138" s="173"/>
      <c r="BU138" s="173"/>
      <c r="BV138" s="173"/>
      <c r="BW138" s="173"/>
      <c r="BX138" s="173"/>
      <c r="BY138" s="173"/>
      <c r="BZ138" s="173"/>
      <c r="CA138" s="173"/>
      <c r="CB138" s="173"/>
      <c r="CC138" s="173"/>
      <c r="CD138" s="173"/>
      <c r="CE138" s="173"/>
      <c r="CF138" s="173"/>
      <c r="CG138" s="173"/>
      <c r="CH138" s="173"/>
      <c r="CI138" s="173"/>
      <c r="CJ138" s="173"/>
      <c r="CK138" s="173"/>
      <c r="CL138" s="173"/>
      <c r="CM138" s="173"/>
      <c r="CN138" s="173"/>
      <c r="CO138" s="173"/>
      <c r="CP138" s="173"/>
      <c r="CQ138" s="173"/>
      <c r="CR138" s="173"/>
      <c r="CS138" s="173"/>
      <c r="CT138" s="173"/>
      <c r="CU138" s="173"/>
      <c r="CV138" s="173"/>
      <c r="CW138" s="173"/>
      <c r="CX138" s="173"/>
      <c r="CY138" s="173"/>
      <c r="CZ138" s="173"/>
      <c r="DA138" s="173"/>
      <c r="DB138" s="173"/>
      <c r="DC138" s="173"/>
      <c r="DD138" s="173"/>
      <c r="DE138" s="173"/>
      <c r="DF138" s="173"/>
      <c r="DG138" s="173"/>
      <c r="DH138" s="173"/>
      <c r="DI138" s="173"/>
      <c r="DJ138" s="173"/>
      <c r="DK138" s="173"/>
      <c r="DL138" s="173"/>
      <c r="DM138" s="173"/>
      <c r="DN138" s="173"/>
      <c r="DO138" s="173"/>
      <c r="DP138" s="173"/>
      <c r="DQ138" s="173"/>
      <c r="DR138" s="173"/>
      <c r="DS138" s="173"/>
      <c r="DT138" s="173"/>
      <c r="DU138" s="173"/>
      <c r="DV138" s="173"/>
      <c r="DW138" s="173"/>
      <c r="DX138" s="173"/>
      <c r="DY138" s="173"/>
      <c r="DZ138" s="173"/>
      <c r="EA138" s="173"/>
      <c r="EB138" s="173"/>
      <c r="EC138" s="173"/>
      <c r="ED138" s="173"/>
      <c r="EE138" s="173"/>
      <c r="EF138" s="173"/>
      <c r="EG138" s="173"/>
      <c r="EH138" s="173"/>
      <c r="EI138" s="173"/>
      <c r="EJ138" s="173"/>
      <c r="EK138" s="173"/>
      <c r="EL138" s="173"/>
      <c r="EM138" s="173"/>
      <c r="EN138" s="173"/>
      <c r="EO138" s="173"/>
      <c r="EP138" s="173"/>
      <c r="EQ138" s="173"/>
      <c r="ER138" s="173"/>
      <c r="ES138" s="173"/>
      <c r="ET138" s="173"/>
      <c r="EU138" s="173"/>
      <c r="EV138" s="173"/>
      <c r="EW138" s="173"/>
      <c r="EX138" s="173"/>
      <c r="EY138" s="173"/>
      <c r="EZ138" s="173"/>
      <c r="FA138" s="173"/>
      <c r="FB138" s="173"/>
      <c r="FC138" s="173"/>
      <c r="FD138" s="173"/>
      <c r="FE138" s="173"/>
      <c r="FF138" s="173"/>
      <c r="FG138" s="173"/>
      <c r="FH138" s="173"/>
      <c r="FI138" s="173"/>
      <c r="FJ138" s="173"/>
      <c r="FK138" s="173"/>
      <c r="FL138" s="173"/>
      <c r="FM138" s="173"/>
      <c r="FN138" s="173"/>
      <c r="FO138" s="173"/>
      <c r="FP138" s="173"/>
      <c r="FQ138" s="173"/>
      <c r="FR138" s="173"/>
      <c r="FS138" s="173"/>
      <c r="FT138" s="173"/>
      <c r="FU138" s="173"/>
      <c r="FV138" s="173"/>
      <c r="FW138" s="173"/>
      <c r="FX138" s="173"/>
      <c r="FY138" s="173"/>
      <c r="FZ138" s="173"/>
      <c r="GA138" s="173"/>
      <c r="GB138" s="173"/>
      <c r="GC138" s="173"/>
      <c r="GD138" s="173"/>
      <c r="GE138" s="173"/>
      <c r="GF138" s="173"/>
      <c r="GG138" s="173"/>
      <c r="GH138" s="173"/>
      <c r="GI138" s="173"/>
      <c r="GJ138" s="173"/>
      <c r="GK138" s="173"/>
      <c r="GL138" s="173"/>
      <c r="GM138" s="173"/>
      <c r="GN138" s="173"/>
      <c r="GO138" s="173"/>
      <c r="GP138" s="173"/>
      <c r="GQ138" s="173"/>
      <c r="GR138" s="173"/>
      <c r="GS138" s="173"/>
      <c r="GT138" s="173"/>
      <c r="GU138" s="173"/>
      <c r="GV138" s="173"/>
      <c r="GW138" s="173"/>
      <c r="GX138" s="173"/>
      <c r="GY138" s="173"/>
      <c r="GZ138" s="173"/>
      <c r="HA138" s="173"/>
      <c r="HB138" s="173"/>
      <c r="HC138" s="173"/>
      <c r="HD138" s="173"/>
      <c r="HE138" s="173"/>
      <c r="HF138" s="173"/>
      <c r="HG138" s="173"/>
      <c r="HH138" s="173"/>
      <c r="HI138" s="173"/>
      <c r="HJ138" s="173"/>
      <c r="HK138" s="173"/>
      <c r="HL138" s="173"/>
      <c r="HM138" s="173"/>
      <c r="HN138" s="173"/>
      <c r="HO138" s="173"/>
      <c r="HP138" s="173"/>
      <c r="HQ138" s="173"/>
      <c r="HR138" s="173"/>
      <c r="HS138" s="173"/>
      <c r="HT138" s="173"/>
      <c r="HU138" s="173"/>
      <c r="HV138" s="173"/>
      <c r="HW138" s="173"/>
      <c r="HX138" s="173"/>
      <c r="HY138" s="173"/>
      <c r="HZ138" s="173"/>
      <c r="IA138" s="173"/>
      <c r="IB138" s="173"/>
      <c r="IC138" s="173"/>
      <c r="ID138" s="173"/>
      <c r="IE138" s="173"/>
      <c r="IF138" s="173"/>
      <c r="IG138" s="173"/>
      <c r="IH138" s="173"/>
      <c r="II138" s="173"/>
      <c r="IJ138" s="173"/>
      <c r="IK138" s="173"/>
      <c r="IL138" s="173"/>
      <c r="IM138" s="173"/>
      <c r="IN138" s="173"/>
      <c r="IO138" s="173"/>
      <c r="IP138" s="173"/>
      <c r="IQ138" s="173"/>
      <c r="IR138" s="173"/>
      <c r="IS138" s="173"/>
      <c r="IT138" s="173"/>
      <c r="IU138" s="173"/>
      <c r="IV138" s="173"/>
      <c r="IW138" s="173"/>
      <c r="IX138" s="173"/>
      <c r="IY138" s="173"/>
      <c r="IZ138" s="173"/>
      <c r="JA138" s="173"/>
      <c r="JB138" s="173"/>
      <c r="JC138" s="173"/>
      <c r="JD138" s="173"/>
      <c r="JE138" s="173"/>
      <c r="JF138" s="173"/>
      <c r="JG138" s="173"/>
      <c r="JH138" s="173"/>
      <c r="JI138" s="173"/>
      <c r="JJ138" s="173"/>
      <c r="JK138" s="173"/>
      <c r="JL138" s="173"/>
      <c r="JM138" s="173"/>
      <c r="JN138" s="173"/>
      <c r="JO138" s="173"/>
      <c r="JP138" s="173"/>
      <c r="JQ138" s="173"/>
      <c r="JR138" s="173"/>
      <c r="JS138" s="173"/>
      <c r="JT138" s="173"/>
      <c r="JU138" s="173"/>
      <c r="JV138" s="173"/>
      <c r="JW138" s="173"/>
      <c r="JX138" s="173"/>
      <c r="JY138" s="173"/>
      <c r="JZ138" s="173"/>
      <c r="KA138" s="173"/>
      <c r="KB138" s="173"/>
      <c r="KC138" s="173"/>
      <c r="KD138" s="173"/>
      <c r="KE138" s="173"/>
      <c r="KF138" s="173"/>
      <c r="KG138" s="173"/>
      <c r="KH138" s="173"/>
      <c r="KI138" s="173"/>
      <c r="KJ138" s="173"/>
      <c r="KK138" s="173"/>
      <c r="KL138" s="173"/>
      <c r="KM138" s="173"/>
      <c r="KN138" s="173"/>
      <c r="KO138" s="173"/>
      <c r="KP138" s="173"/>
      <c r="KQ138" s="173"/>
      <c r="KR138" s="173"/>
      <c r="KS138" s="173"/>
      <c r="KT138" s="173"/>
      <c r="KU138" s="173"/>
      <c r="KV138" s="173"/>
      <c r="KW138" s="173"/>
      <c r="KX138" s="173"/>
      <c r="KY138" s="173"/>
      <c r="KZ138" s="173"/>
      <c r="LA138" s="173"/>
      <c r="LB138" s="173"/>
      <c r="LC138" s="173"/>
      <c r="LD138" s="173"/>
      <c r="LE138" s="173"/>
      <c r="LF138" s="173"/>
      <c r="LG138" s="173"/>
      <c r="LH138" s="173"/>
      <c r="LI138" s="173"/>
      <c r="LJ138" s="173"/>
      <c r="LK138" s="173"/>
      <c r="LL138" s="173"/>
      <c r="LM138" s="173"/>
      <c r="LN138" s="173"/>
      <c r="LO138" s="173"/>
      <c r="LP138" s="173"/>
      <c r="LQ138" s="173"/>
      <c r="LR138" s="173"/>
      <c r="LS138" s="173"/>
      <c r="LT138" s="173"/>
      <c r="LU138" s="173"/>
      <c r="LV138" s="173"/>
      <c r="LW138" s="173"/>
      <c r="LX138" s="173"/>
      <c r="LY138" s="173"/>
      <c r="LZ138" s="173"/>
      <c r="MA138" s="173"/>
      <c r="MB138" s="173"/>
      <c r="MC138" s="173"/>
      <c r="MD138" s="173"/>
      <c r="ME138" s="173"/>
      <c r="MF138" s="173"/>
      <c r="MG138" s="173"/>
      <c r="MH138" s="173"/>
      <c r="MI138" s="173"/>
      <c r="MJ138" s="173"/>
      <c r="MK138" s="173"/>
      <c r="ML138" s="173"/>
      <c r="MM138" s="173"/>
      <c r="MN138" s="173"/>
      <c r="MO138" s="173"/>
      <c r="MP138" s="173"/>
      <c r="MQ138" s="173"/>
      <c r="MR138" s="173"/>
      <c r="MS138" s="173"/>
      <c r="MT138" s="173"/>
      <c r="MU138" s="173"/>
      <c r="MV138" s="173"/>
      <c r="MW138" s="173"/>
      <c r="MX138" s="173"/>
      <c r="MY138" s="173"/>
      <c r="MZ138" s="173"/>
      <c r="NA138" s="173"/>
      <c r="NB138" s="173"/>
      <c r="NC138" s="173"/>
      <c r="ND138" s="173"/>
      <c r="NE138" s="173"/>
      <c r="NF138" s="173"/>
      <c r="NG138" s="173"/>
      <c r="NH138" s="173"/>
      <c r="NI138" s="173"/>
      <c r="NJ138" s="173"/>
      <c r="NK138" s="173"/>
      <c r="NL138" s="173"/>
      <c r="NM138" s="173"/>
      <c r="NN138" s="173"/>
      <c r="NO138" s="173"/>
      <c r="NP138" s="173"/>
      <c r="NQ138" s="173"/>
      <c r="NR138" s="173"/>
      <c r="NS138" s="173"/>
      <c r="NT138" s="173"/>
      <c r="NU138" s="173"/>
      <c r="NV138" s="173"/>
      <c r="NW138" s="173"/>
      <c r="NX138" s="173"/>
      <c r="NY138" s="173"/>
      <c r="NZ138" s="173"/>
      <c r="OA138" s="173"/>
      <c r="OB138" s="173"/>
      <c r="OC138" s="173"/>
      <c r="OD138" s="173"/>
      <c r="OE138" s="173"/>
      <c r="OF138" s="173"/>
      <c r="OG138" s="173"/>
      <c r="OH138" s="173"/>
      <c r="OI138" s="173"/>
      <c r="OJ138" s="173"/>
      <c r="OK138" s="173"/>
      <c r="OL138" s="173"/>
      <c r="OM138" s="173"/>
      <c r="ON138" s="173"/>
      <c r="OO138" s="173"/>
      <c r="OP138" s="173"/>
      <c r="OQ138" s="173"/>
      <c r="OR138" s="173"/>
      <c r="OS138" s="173"/>
      <c r="OT138" s="173"/>
      <c r="OU138" s="173"/>
      <c r="OV138" s="173"/>
      <c r="OW138" s="173"/>
      <c r="OX138" s="173"/>
      <c r="OY138" s="173"/>
      <c r="OZ138" s="173"/>
      <c r="PA138" s="173"/>
      <c r="PB138" s="173"/>
      <c r="PC138" s="173"/>
      <c r="PD138" s="173"/>
      <c r="PE138" s="173"/>
      <c r="PF138" s="173"/>
      <c r="PG138" s="173"/>
      <c r="PH138" s="173"/>
      <c r="PI138" s="173"/>
      <c r="PJ138" s="173"/>
      <c r="PK138" s="173"/>
      <c r="PL138" s="173"/>
      <c r="PM138" s="173"/>
      <c r="PN138" s="173"/>
      <c r="PO138" s="173"/>
      <c r="PP138" s="173"/>
      <c r="PQ138" s="173"/>
      <c r="PR138" s="173"/>
      <c r="PS138" s="173"/>
      <c r="PT138" s="173"/>
      <c r="PU138" s="173"/>
      <c r="PV138" s="173"/>
      <c r="PW138" s="173"/>
      <c r="PX138" s="173"/>
      <c r="PY138" s="173"/>
      <c r="PZ138" s="173"/>
      <c r="QA138" s="173"/>
      <c r="QB138" s="173"/>
      <c r="QC138" s="173"/>
      <c r="QD138" s="173"/>
      <c r="QE138" s="173"/>
      <c r="QF138" s="173"/>
      <c r="QG138" s="173"/>
      <c r="QH138" s="173"/>
      <c r="QI138" s="173"/>
      <c r="QJ138" s="173"/>
      <c r="QK138" s="173"/>
      <c r="QL138" s="173"/>
      <c r="QM138" s="173"/>
      <c r="QN138" s="173"/>
      <c r="QO138" s="173"/>
      <c r="QP138" s="173"/>
      <c r="QQ138" s="173"/>
      <c r="QR138" s="173"/>
      <c r="QS138" s="173"/>
      <c r="QT138" s="173"/>
      <c r="QU138" s="173"/>
      <c r="QV138" s="173"/>
      <c r="QW138" s="173"/>
      <c r="QX138" s="173"/>
      <c r="QY138" s="173"/>
      <c r="QZ138" s="173"/>
      <c r="RA138" s="173"/>
      <c r="RB138" s="173"/>
      <c r="RC138" s="173"/>
      <c r="RD138" s="173"/>
      <c r="RE138" s="173"/>
      <c r="RF138" s="173"/>
      <c r="RG138" s="173"/>
      <c r="RH138" s="173"/>
      <c r="RI138" s="173"/>
      <c r="RJ138" s="173"/>
      <c r="RK138" s="173"/>
      <c r="RL138" s="173"/>
      <c r="RM138" s="173"/>
      <c r="RN138" s="173"/>
      <c r="RO138" s="173"/>
      <c r="RP138" s="173"/>
      <c r="RQ138" s="173"/>
      <c r="RR138" s="173"/>
      <c r="RS138" s="173"/>
      <c r="RT138" s="173"/>
      <c r="RU138" s="173"/>
      <c r="RV138" s="173"/>
      <c r="RW138" s="173"/>
      <c r="RX138" s="173"/>
      <c r="RY138" s="173"/>
      <c r="RZ138" s="173"/>
      <c r="SA138" s="173"/>
      <c r="SB138" s="173"/>
      <c r="SC138" s="173"/>
      <c r="SD138" s="173"/>
      <c r="SE138" s="173"/>
      <c r="SF138" s="173"/>
      <c r="SG138" s="173"/>
      <c r="SH138" s="173"/>
      <c r="SI138" s="173"/>
      <c r="SJ138" s="173"/>
      <c r="SK138" s="173"/>
      <c r="SL138" s="173"/>
      <c r="SM138" s="173"/>
      <c r="SN138" s="173"/>
      <c r="SO138" s="173"/>
      <c r="SP138" s="173"/>
      <c r="SQ138" s="173"/>
      <c r="SR138" s="173"/>
      <c r="SS138" s="173"/>
      <c r="ST138" s="173"/>
      <c r="SU138" s="173"/>
      <c r="SV138" s="173"/>
      <c r="SW138" s="173"/>
      <c r="SX138" s="173"/>
      <c r="SY138" s="173"/>
      <c r="SZ138" s="173"/>
      <c r="TA138" s="173"/>
      <c r="TB138" s="173"/>
      <c r="TC138" s="173"/>
      <c r="TD138" s="173"/>
      <c r="TE138" s="173"/>
      <c r="TF138" s="173"/>
      <c r="TG138" s="173"/>
      <c r="TH138" s="173"/>
      <c r="TI138" s="173"/>
      <c r="TJ138" s="173"/>
      <c r="TK138" s="173"/>
      <c r="TL138" s="173"/>
      <c r="TM138" s="173"/>
      <c r="TN138" s="173"/>
      <c r="TO138" s="173"/>
      <c r="TP138" s="173"/>
      <c r="TQ138" s="173"/>
      <c r="TR138" s="173"/>
      <c r="TS138" s="173"/>
      <c r="TT138" s="173"/>
      <c r="TU138" s="173"/>
      <c r="TV138" s="173"/>
      <c r="TW138" s="173"/>
      <c r="TX138" s="173"/>
      <c r="TY138" s="173"/>
      <c r="TZ138" s="173"/>
      <c r="UA138" s="173"/>
      <c r="UB138" s="173"/>
      <c r="UC138" s="173"/>
      <c r="UD138" s="173"/>
      <c r="UE138" s="173"/>
      <c r="UF138" s="173"/>
      <c r="UG138" s="173"/>
      <c r="UH138" s="173"/>
      <c r="UI138" s="173"/>
      <c r="UJ138" s="173"/>
      <c r="UK138" s="173"/>
      <c r="UL138" s="173"/>
      <c r="UM138" s="173"/>
      <c r="UN138" s="173"/>
      <c r="UO138" s="173"/>
      <c r="UP138" s="173"/>
      <c r="UQ138" s="173"/>
      <c r="UR138" s="173"/>
      <c r="US138" s="173"/>
      <c r="UT138" s="173"/>
      <c r="UU138" s="173"/>
      <c r="UV138" s="173"/>
      <c r="UW138" s="173"/>
      <c r="UX138" s="173"/>
      <c r="UY138" s="173"/>
      <c r="UZ138" s="173"/>
      <c r="VA138" s="173"/>
      <c r="VB138" s="173"/>
      <c r="VC138" s="173"/>
      <c r="VD138" s="173"/>
      <c r="VE138" s="173"/>
      <c r="VF138" s="173"/>
      <c r="VG138" s="173"/>
      <c r="VH138" s="173"/>
      <c r="VI138" s="173"/>
      <c r="VJ138" s="173"/>
      <c r="VK138" s="173"/>
      <c r="VL138" s="173"/>
      <c r="VM138" s="173"/>
      <c r="VN138" s="173"/>
      <c r="VO138" s="173"/>
      <c r="VP138" s="173"/>
      <c r="VQ138" s="173"/>
      <c r="VR138" s="173"/>
      <c r="VS138" s="173"/>
      <c r="VT138" s="173"/>
      <c r="VU138" s="173"/>
      <c r="VV138" s="173"/>
      <c r="VW138" s="173"/>
      <c r="VX138" s="173"/>
      <c r="VY138" s="173"/>
      <c r="VZ138" s="173"/>
      <c r="WA138" s="173"/>
      <c r="WB138" s="173"/>
      <c r="WC138" s="173"/>
      <c r="WD138" s="173"/>
      <c r="WE138" s="173"/>
      <c r="WF138" s="173"/>
      <c r="WG138" s="173"/>
      <c r="WH138" s="173"/>
      <c r="WI138" s="173"/>
      <c r="WJ138" s="173"/>
      <c r="WK138" s="173"/>
      <c r="WL138" s="173"/>
      <c r="WM138" s="173"/>
      <c r="WN138" s="173"/>
      <c r="WO138" s="173"/>
      <c r="WP138" s="173"/>
      <c r="WQ138" s="173"/>
      <c r="WR138" s="173"/>
      <c r="WS138" s="173"/>
      <c r="WT138" s="173"/>
      <c r="WU138" s="173"/>
      <c r="WV138" s="173"/>
      <c r="WW138" s="173"/>
      <c r="WX138" s="173"/>
      <c r="WY138" s="173"/>
      <c r="WZ138" s="173"/>
      <c r="XA138" s="173"/>
      <c r="XB138" s="173"/>
      <c r="XC138" s="173"/>
      <c r="XD138" s="173"/>
      <c r="XE138" s="173"/>
      <c r="XF138" s="173"/>
      <c r="XG138" s="173"/>
      <c r="XH138" s="173"/>
      <c r="XI138" s="173"/>
      <c r="XJ138" s="173"/>
      <c r="XK138" s="173"/>
      <c r="XL138" s="173"/>
      <c r="XM138" s="173"/>
      <c r="XN138" s="173"/>
      <c r="XO138" s="173"/>
      <c r="XP138" s="173"/>
      <c r="XQ138" s="173"/>
      <c r="XR138" s="173"/>
      <c r="XS138" s="173"/>
      <c r="XT138" s="173"/>
      <c r="XU138" s="173"/>
      <c r="XV138" s="173"/>
      <c r="XW138" s="173"/>
      <c r="XX138" s="173"/>
      <c r="XY138" s="173"/>
      <c r="XZ138" s="173"/>
      <c r="YA138" s="173"/>
      <c r="YB138" s="173"/>
      <c r="YC138" s="173"/>
      <c r="YD138" s="173"/>
      <c r="YE138" s="173"/>
      <c r="YF138" s="173"/>
      <c r="YG138" s="173"/>
      <c r="YH138" s="173"/>
      <c r="YI138" s="173"/>
      <c r="YJ138" s="173"/>
      <c r="YK138" s="173"/>
      <c r="YL138" s="173"/>
      <c r="YM138" s="173"/>
      <c r="YN138" s="173"/>
      <c r="YO138" s="173"/>
      <c r="YP138" s="173"/>
      <c r="YQ138" s="173"/>
      <c r="YR138" s="173"/>
      <c r="YS138" s="173"/>
      <c r="YT138" s="173"/>
      <c r="YU138" s="173"/>
      <c r="YV138" s="173"/>
      <c r="YW138" s="173"/>
      <c r="YX138" s="173"/>
      <c r="YY138" s="173"/>
      <c r="YZ138" s="173"/>
      <c r="ZA138" s="173"/>
      <c r="ZB138" s="173"/>
      <c r="ZC138" s="173"/>
      <c r="ZD138" s="173"/>
      <c r="ZE138" s="173"/>
      <c r="ZF138" s="173"/>
      <c r="ZG138" s="173"/>
      <c r="ZH138" s="173"/>
      <c r="ZI138" s="173"/>
      <c r="ZJ138" s="173"/>
      <c r="ZK138" s="173"/>
      <c r="ZL138" s="173"/>
      <c r="ZM138" s="173"/>
      <c r="ZN138" s="173"/>
      <c r="ZO138" s="173"/>
      <c r="ZP138" s="173"/>
      <c r="ZQ138" s="173"/>
      <c r="ZR138" s="173"/>
      <c r="ZS138" s="173"/>
      <c r="ZT138" s="173"/>
      <c r="ZU138" s="173"/>
      <c r="ZV138" s="173"/>
      <c r="ZW138" s="173"/>
      <c r="ZX138" s="173"/>
      <c r="ZY138" s="173"/>
      <c r="ZZ138" s="173"/>
      <c r="AAA138" s="173"/>
      <c r="AAB138" s="173"/>
      <c r="AAC138" s="173"/>
      <c r="AAD138" s="173"/>
      <c r="AAE138" s="173"/>
      <c r="AAF138" s="173"/>
      <c r="AAG138" s="173"/>
      <c r="AAH138" s="173"/>
      <c r="AAI138" s="173"/>
      <c r="AAJ138" s="173"/>
      <c r="AAK138" s="173"/>
      <c r="AAL138" s="173"/>
      <c r="AAM138" s="173"/>
      <c r="AAN138" s="173"/>
      <c r="AAO138" s="173"/>
      <c r="AAP138" s="173"/>
      <c r="AAQ138" s="173"/>
      <c r="AAR138" s="173"/>
      <c r="AAS138" s="173"/>
      <c r="AAT138" s="173"/>
      <c r="AAU138" s="173"/>
      <c r="AAV138" s="173"/>
      <c r="AAW138" s="173"/>
      <c r="AAX138" s="173"/>
      <c r="AAY138" s="173"/>
      <c r="AAZ138" s="173"/>
      <c r="ABA138" s="173"/>
      <c r="ABB138" s="173"/>
      <c r="ABC138" s="173"/>
      <c r="ABD138" s="173"/>
      <c r="ABE138" s="173"/>
      <c r="ABF138" s="173"/>
      <c r="ABG138" s="173"/>
      <c r="ABH138" s="173"/>
      <c r="ABI138" s="173"/>
      <c r="ABJ138" s="173"/>
      <c r="ABK138" s="173"/>
      <c r="ABL138" s="173"/>
      <c r="ABM138" s="173"/>
      <c r="ABN138" s="173"/>
      <c r="ABO138" s="173"/>
      <c r="ABP138" s="173"/>
      <c r="ABQ138" s="173"/>
      <c r="ABR138" s="173"/>
      <c r="ABS138" s="173"/>
      <c r="ABT138" s="173"/>
      <c r="ABU138" s="173"/>
      <c r="ABV138" s="173"/>
      <c r="ABW138" s="173"/>
      <c r="ABX138" s="173"/>
      <c r="ABY138" s="173"/>
      <c r="ABZ138" s="173"/>
      <c r="ACA138" s="173"/>
      <c r="ACB138" s="173"/>
      <c r="ACC138" s="173"/>
      <c r="ACD138" s="173"/>
      <c r="ACE138" s="173"/>
      <c r="ACF138" s="173"/>
      <c r="ACG138" s="173"/>
      <c r="ACH138" s="173"/>
      <c r="ACI138" s="173"/>
      <c r="ACJ138" s="173"/>
      <c r="ACK138" s="173"/>
      <c r="ACL138" s="173"/>
      <c r="ACM138" s="173"/>
      <c r="ACN138" s="173"/>
      <c r="ACO138" s="173"/>
      <c r="ACP138" s="173"/>
      <c r="ACQ138" s="173"/>
      <c r="ACR138" s="173"/>
      <c r="ACS138" s="173"/>
      <c r="ACT138" s="173"/>
      <c r="ACU138" s="173"/>
      <c r="ACV138" s="173"/>
      <c r="ACW138" s="173"/>
      <c r="ACX138" s="173"/>
      <c r="ACY138" s="173"/>
      <c r="ACZ138" s="173"/>
      <c r="ADA138" s="173"/>
      <c r="ADB138" s="173"/>
      <c r="ADC138" s="173"/>
      <c r="ADD138" s="173"/>
      <c r="ADE138" s="173"/>
      <c r="ADF138" s="173"/>
      <c r="ADG138" s="173"/>
      <c r="ADH138" s="173"/>
      <c r="ADI138" s="173"/>
      <c r="ADJ138" s="173"/>
      <c r="ADK138" s="173"/>
      <c r="ADL138" s="173"/>
      <c r="ADM138" s="173"/>
      <c r="ADN138" s="173"/>
      <c r="ADO138" s="173"/>
      <c r="ADP138" s="173"/>
      <c r="ADQ138" s="173"/>
      <c r="ADR138" s="173"/>
      <c r="ADS138" s="173"/>
      <c r="ADT138" s="173"/>
      <c r="ADU138" s="173"/>
      <c r="ADV138" s="173"/>
      <c r="ADW138" s="173"/>
      <c r="ADX138" s="173"/>
      <c r="ADY138" s="173"/>
      <c r="ADZ138" s="173"/>
      <c r="AEA138" s="173"/>
      <c r="AEB138" s="173"/>
      <c r="AEC138" s="173"/>
      <c r="AED138" s="173"/>
      <c r="AEE138" s="173"/>
      <c r="AEF138" s="173"/>
      <c r="AEG138" s="173"/>
      <c r="AEH138" s="173"/>
      <c r="AEI138" s="173"/>
      <c r="AEJ138" s="173"/>
      <c r="AEK138" s="173"/>
      <c r="AEL138" s="173"/>
      <c r="AEM138" s="173"/>
      <c r="AEN138" s="173"/>
      <c r="AEO138" s="173"/>
      <c r="AEP138" s="173"/>
      <c r="AEQ138" s="173"/>
      <c r="AER138" s="173"/>
      <c r="AES138" s="173"/>
      <c r="AET138" s="173"/>
      <c r="AEU138" s="173"/>
      <c r="AEV138" s="173"/>
      <c r="AEW138" s="173"/>
      <c r="AEX138" s="173"/>
      <c r="AEY138" s="173"/>
      <c r="AEZ138" s="173"/>
      <c r="AFA138" s="173"/>
      <c r="AFB138" s="173"/>
      <c r="AFC138" s="173"/>
      <c r="AFD138" s="173"/>
      <c r="AFE138" s="173"/>
      <c r="AFF138" s="173"/>
      <c r="AFG138" s="173"/>
      <c r="AFH138" s="173"/>
      <c r="AFI138" s="173"/>
      <c r="AFJ138" s="173"/>
      <c r="AFK138" s="173"/>
      <c r="AFL138" s="173"/>
      <c r="AFM138" s="173"/>
      <c r="AFN138" s="173"/>
      <c r="AFO138" s="173"/>
      <c r="AFP138" s="173"/>
      <c r="AFQ138" s="173"/>
      <c r="AFR138" s="173"/>
      <c r="AFS138" s="173"/>
      <c r="AFT138" s="173"/>
      <c r="AFU138" s="173"/>
      <c r="AFV138" s="173"/>
      <c r="AFW138" s="173"/>
      <c r="AFX138" s="173"/>
      <c r="AFY138" s="173"/>
      <c r="AFZ138" s="173"/>
      <c r="AGA138" s="173"/>
      <c r="AGB138" s="173"/>
      <c r="AGC138" s="173"/>
      <c r="AGD138" s="173"/>
      <c r="AGE138" s="173"/>
      <c r="AGF138" s="173"/>
      <c r="AGG138" s="173"/>
      <c r="AGH138" s="173"/>
      <c r="AGI138" s="173"/>
      <c r="AGJ138" s="173"/>
      <c r="AGK138" s="173"/>
      <c r="AGL138" s="173"/>
      <c r="AGM138" s="173"/>
      <c r="AGN138" s="173"/>
      <c r="AGO138" s="173"/>
      <c r="AGP138" s="173"/>
      <c r="AGQ138" s="173"/>
      <c r="AGR138" s="173"/>
      <c r="AGS138" s="173"/>
      <c r="AGT138" s="173"/>
      <c r="AGU138" s="173"/>
      <c r="AGV138" s="173"/>
      <c r="AGW138" s="173"/>
      <c r="AGX138" s="173"/>
      <c r="AGY138" s="173"/>
      <c r="AGZ138" s="173"/>
      <c r="AHA138" s="173"/>
      <c r="AHB138" s="173"/>
      <c r="AHC138" s="173"/>
      <c r="AHD138" s="173"/>
      <c r="AHE138" s="173"/>
      <c r="AHF138" s="173"/>
      <c r="AHG138" s="173"/>
      <c r="AHH138" s="173"/>
      <c r="AHI138" s="173"/>
      <c r="AHJ138" s="173"/>
      <c r="AHK138" s="173"/>
      <c r="AHL138" s="173"/>
      <c r="AHM138" s="173"/>
      <c r="AHN138" s="173"/>
      <c r="AHO138" s="173"/>
      <c r="AHP138" s="173"/>
      <c r="AHQ138" s="173"/>
      <c r="AHR138" s="173"/>
      <c r="AHS138" s="173"/>
      <c r="AHT138" s="173"/>
      <c r="AHU138" s="173"/>
      <c r="AHV138" s="173"/>
      <c r="AHW138" s="173"/>
      <c r="AHX138" s="173"/>
      <c r="AHY138" s="173"/>
      <c r="AHZ138" s="173"/>
      <c r="AIA138" s="173"/>
      <c r="AIB138" s="173"/>
      <c r="AIC138" s="173"/>
      <c r="AID138" s="173"/>
      <c r="AIE138" s="173"/>
      <c r="AIF138" s="173"/>
      <c r="AIG138" s="173"/>
      <c r="AIH138" s="173"/>
      <c r="AII138" s="173"/>
      <c r="AIJ138" s="173"/>
      <c r="AIK138" s="173"/>
      <c r="AIL138" s="173"/>
      <c r="AIM138" s="173"/>
      <c r="AIN138" s="173"/>
      <c r="AIO138" s="173"/>
      <c r="AIP138" s="173"/>
      <c r="AIQ138" s="173"/>
      <c r="AIR138" s="173"/>
      <c r="AIS138" s="173"/>
      <c r="AIT138" s="173"/>
      <c r="AIU138" s="173"/>
      <c r="AIV138" s="173"/>
      <c r="AIW138" s="173"/>
      <c r="AIX138" s="173"/>
      <c r="AIY138" s="173"/>
      <c r="AIZ138" s="173"/>
      <c r="AJA138" s="173"/>
      <c r="AJB138" s="173"/>
      <c r="AJC138" s="173"/>
      <c r="AJD138" s="173"/>
      <c r="AJE138" s="173"/>
      <c r="AJF138" s="173"/>
      <c r="AJG138" s="173"/>
      <c r="AJH138" s="173"/>
      <c r="AJI138" s="173"/>
      <c r="AJJ138" s="173"/>
      <c r="AJK138" s="173"/>
      <c r="AJL138" s="173"/>
      <c r="AJM138" s="173"/>
      <c r="AJN138" s="173"/>
      <c r="AJO138" s="173"/>
      <c r="AJP138" s="173"/>
      <c r="AJQ138" s="173"/>
      <c r="AJR138" s="173"/>
      <c r="AJS138" s="173"/>
      <c r="AJT138" s="173"/>
      <c r="AJU138" s="173"/>
      <c r="AJV138" s="173"/>
      <c r="AJW138" s="173"/>
      <c r="AJX138" s="173"/>
      <c r="AJY138" s="173"/>
      <c r="AJZ138" s="173"/>
      <c r="AKA138" s="173"/>
      <c r="AKB138" s="173"/>
      <c r="AKC138" s="173"/>
      <c r="AKD138" s="173"/>
      <c r="AKE138" s="173"/>
      <c r="AKF138" s="173"/>
      <c r="AKG138" s="173"/>
      <c r="AKH138" s="173"/>
      <c r="AKI138" s="173"/>
      <c r="AKJ138" s="173"/>
      <c r="AKK138" s="173"/>
      <c r="AKL138" s="173"/>
      <c r="AKM138" s="173"/>
      <c r="AKN138" s="173"/>
      <c r="AKO138" s="173"/>
      <c r="AKP138" s="173"/>
      <c r="AKQ138" s="173"/>
      <c r="AKR138" s="173"/>
      <c r="AKS138" s="173"/>
      <c r="AKT138" s="173"/>
      <c r="AKU138" s="173"/>
      <c r="AKV138" s="173"/>
      <c r="AKW138" s="173"/>
      <c r="AKX138" s="173"/>
      <c r="AKY138" s="173"/>
      <c r="AKZ138" s="173"/>
      <c r="ALA138" s="173"/>
      <c r="ALB138" s="173"/>
      <c r="ALC138" s="173"/>
      <c r="ALD138" s="173"/>
      <c r="ALE138" s="173"/>
      <c r="ALF138" s="173"/>
      <c r="ALG138" s="173"/>
      <c r="ALH138" s="173"/>
      <c r="ALI138" s="173"/>
      <c r="ALJ138" s="173"/>
      <c r="ALK138" s="173"/>
      <c r="ALL138" s="173"/>
      <c r="ALM138" s="173"/>
      <c r="ALN138" s="173"/>
      <c r="ALO138" s="173"/>
      <c r="ALP138" s="173"/>
      <c r="ALQ138" s="173"/>
      <c r="ALR138" s="173"/>
      <c r="ALS138" s="173"/>
      <c r="ALT138" s="173"/>
      <c r="ALU138" s="173"/>
      <c r="ALV138" s="173"/>
      <c r="ALW138" s="173"/>
      <c r="ALX138" s="173"/>
      <c r="ALY138" s="173"/>
      <c r="ALZ138" s="173"/>
      <c r="AMA138" s="173"/>
      <c r="AMB138" s="173"/>
      <c r="AMC138" s="173"/>
      <c r="AMD138" s="173"/>
      <c r="AME138" s="173"/>
      <c r="AMF138" s="173"/>
      <c r="AMG138" s="173"/>
      <c r="AMH138" s="173"/>
      <c r="AMI138" s="173"/>
      <c r="AMJ138" s="173"/>
      <c r="AMK138" s="173"/>
      <c r="AML138" s="173"/>
      <c r="AMM138" s="173"/>
      <c r="AMN138" s="173"/>
      <c r="AMO138" s="173"/>
      <c r="AMP138" s="173"/>
      <c r="AMQ138" s="173"/>
      <c r="AMR138" s="173"/>
      <c r="AMS138" s="173"/>
      <c r="AMT138" s="173"/>
      <c r="AMU138" s="173"/>
      <c r="AMV138" s="173"/>
      <c r="AMW138" s="173"/>
      <c r="AMX138" s="173"/>
      <c r="AMY138" s="173"/>
      <c r="AMZ138" s="173"/>
      <c r="ANA138" s="173"/>
      <c r="ANB138" s="173"/>
      <c r="ANC138" s="173"/>
      <c r="AND138" s="173"/>
      <c r="ANE138" s="173"/>
      <c r="ANF138" s="173"/>
      <c r="ANG138" s="173"/>
      <c r="ANH138" s="173"/>
      <c r="ANI138" s="173"/>
      <c r="ANJ138" s="173"/>
      <c r="ANK138" s="173"/>
      <c r="ANL138" s="173"/>
      <c r="ANM138" s="173"/>
      <c r="ANN138" s="173"/>
      <c r="ANO138" s="173"/>
      <c r="ANP138" s="173"/>
      <c r="ANQ138" s="173"/>
      <c r="ANR138" s="173"/>
      <c r="ANS138" s="173"/>
      <c r="ANT138" s="173"/>
      <c r="ANU138" s="173"/>
      <c r="ANV138" s="173"/>
      <c r="ANW138" s="173"/>
      <c r="ANX138" s="173"/>
      <c r="ANY138" s="173"/>
      <c r="ANZ138" s="173"/>
      <c r="AOA138" s="173"/>
      <c r="AOB138" s="173"/>
      <c r="AOC138" s="173"/>
      <c r="AOD138" s="173"/>
      <c r="AOE138" s="173"/>
      <c r="AOF138" s="173"/>
      <c r="AOG138" s="173"/>
      <c r="AOH138" s="173"/>
      <c r="AOI138" s="173"/>
      <c r="AOJ138" s="173"/>
      <c r="AOK138" s="173"/>
      <c r="AOL138" s="173"/>
      <c r="AOM138" s="173"/>
      <c r="AON138" s="173"/>
      <c r="AOO138" s="173"/>
      <c r="AOP138" s="173"/>
      <c r="AOQ138" s="173"/>
      <c r="AOR138" s="173"/>
      <c r="AOS138" s="173"/>
      <c r="AOT138" s="173"/>
      <c r="AOU138" s="173"/>
      <c r="AOV138" s="173"/>
      <c r="AOW138" s="173"/>
      <c r="AOX138" s="173"/>
      <c r="AOY138" s="173"/>
      <c r="AOZ138" s="173"/>
      <c r="APA138" s="173"/>
      <c r="APB138" s="173"/>
      <c r="APC138" s="173"/>
      <c r="APD138" s="173"/>
      <c r="APE138" s="173"/>
      <c r="APF138" s="173"/>
      <c r="APG138" s="173"/>
      <c r="APH138" s="173"/>
      <c r="API138" s="173"/>
      <c r="APJ138" s="173"/>
      <c r="APK138" s="173"/>
      <c r="APL138" s="173"/>
      <c r="APM138" s="173"/>
      <c r="APN138" s="173"/>
      <c r="APO138" s="173"/>
      <c r="APP138" s="173"/>
      <c r="APQ138" s="173"/>
      <c r="APR138" s="173"/>
      <c r="APS138" s="173"/>
      <c r="APT138" s="173"/>
      <c r="APU138" s="173"/>
      <c r="APV138" s="173"/>
      <c r="APW138" s="173"/>
      <c r="APX138" s="173"/>
      <c r="APY138" s="173"/>
      <c r="APZ138" s="173"/>
      <c r="AQA138" s="173"/>
      <c r="AQB138" s="173"/>
      <c r="AQC138" s="173"/>
      <c r="AQD138" s="173"/>
      <c r="AQE138" s="173"/>
      <c r="AQF138" s="173"/>
      <c r="AQG138" s="173"/>
      <c r="AQH138" s="173"/>
      <c r="AQI138" s="173"/>
      <c r="AQJ138" s="173"/>
      <c r="AQK138" s="173"/>
      <c r="AQL138" s="173"/>
      <c r="AQM138" s="173"/>
      <c r="AQN138" s="173"/>
      <c r="AQO138" s="173"/>
      <c r="AQP138" s="173"/>
      <c r="AQQ138" s="173"/>
      <c r="AQR138" s="173"/>
      <c r="AQS138" s="173"/>
      <c r="AQT138" s="173"/>
      <c r="AQU138" s="173"/>
      <c r="AQV138" s="173"/>
      <c r="AQW138" s="173"/>
      <c r="AQX138" s="173"/>
      <c r="AQY138" s="173"/>
      <c r="AQZ138" s="173"/>
      <c r="ARA138" s="173"/>
      <c r="ARB138" s="173"/>
      <c r="ARC138" s="173"/>
      <c r="ARD138" s="173"/>
      <c r="ARE138" s="173"/>
      <c r="ARF138" s="173"/>
      <c r="ARG138" s="173"/>
      <c r="ARH138" s="173"/>
      <c r="ARI138" s="173"/>
      <c r="ARJ138" s="173"/>
      <c r="ARK138" s="173"/>
      <c r="ARL138" s="173"/>
      <c r="ARM138" s="173"/>
      <c r="ARN138" s="173"/>
      <c r="ARO138" s="173"/>
      <c r="ARP138" s="173"/>
      <c r="ARQ138" s="173"/>
      <c r="ARR138" s="173"/>
      <c r="ARS138" s="173"/>
      <c r="ART138" s="173"/>
      <c r="ARU138" s="173"/>
      <c r="ARV138" s="173"/>
      <c r="ARW138" s="173"/>
      <c r="ARX138" s="173"/>
      <c r="ARY138" s="173"/>
      <c r="ARZ138" s="173"/>
      <c r="ASA138" s="173"/>
      <c r="ASB138" s="173"/>
      <c r="ASC138" s="173"/>
      <c r="ASD138" s="173"/>
      <c r="ASE138" s="173"/>
      <c r="ASF138" s="173"/>
      <c r="ASG138" s="173"/>
      <c r="ASH138" s="173"/>
      <c r="ASI138" s="173"/>
      <c r="ASJ138" s="173"/>
      <c r="ASK138" s="173"/>
      <c r="ASL138" s="173"/>
      <c r="ASM138" s="173"/>
      <c r="ASN138" s="173"/>
      <c r="ASO138" s="173"/>
      <c r="ASP138" s="173"/>
      <c r="ASQ138" s="173"/>
      <c r="ASR138" s="173"/>
      <c r="ASS138" s="173"/>
      <c r="AST138" s="173"/>
      <c r="ASU138" s="173"/>
      <c r="ASV138" s="173"/>
      <c r="ASW138" s="173"/>
      <c r="ASX138" s="173"/>
      <c r="ASY138" s="173"/>
      <c r="ASZ138" s="173"/>
      <c r="ATA138" s="173"/>
      <c r="ATB138" s="173"/>
      <c r="ATC138" s="173"/>
      <c r="ATD138" s="173"/>
      <c r="ATE138" s="173"/>
      <c r="ATF138" s="173"/>
      <c r="ATG138" s="173"/>
      <c r="ATH138" s="173"/>
      <c r="ATI138" s="173"/>
      <c r="ATJ138" s="173"/>
      <c r="ATK138" s="173"/>
      <c r="ATL138" s="173"/>
      <c r="ATM138" s="173"/>
      <c r="ATN138" s="173"/>
      <c r="ATO138" s="173"/>
      <c r="ATP138" s="173"/>
      <c r="ATQ138" s="173"/>
      <c r="ATR138" s="173"/>
      <c r="ATS138" s="173"/>
      <c r="ATT138" s="173"/>
      <c r="ATU138" s="173"/>
      <c r="ATV138" s="173"/>
      <c r="ATW138" s="173"/>
      <c r="ATX138" s="173"/>
      <c r="ATY138" s="173"/>
      <c r="ATZ138" s="173"/>
      <c r="AUA138" s="173"/>
      <c r="AUB138" s="173"/>
      <c r="AUC138" s="173"/>
      <c r="AUD138" s="173"/>
      <c r="AUE138" s="173"/>
      <c r="AUF138" s="173"/>
      <c r="AUG138" s="173"/>
      <c r="AUH138" s="173"/>
      <c r="AUI138" s="173"/>
      <c r="AUJ138" s="173"/>
      <c r="AUK138" s="173"/>
      <c r="AUL138" s="173"/>
      <c r="AUM138" s="173"/>
      <c r="AUN138" s="173"/>
      <c r="AUO138" s="173"/>
      <c r="AUP138" s="173"/>
      <c r="AUQ138" s="173"/>
      <c r="AUR138" s="173"/>
      <c r="AUS138" s="173"/>
      <c r="AUT138" s="173"/>
      <c r="AUU138" s="173"/>
      <c r="AUV138" s="173"/>
      <c r="AUW138" s="173"/>
      <c r="AUX138" s="173"/>
      <c r="AUY138" s="173"/>
      <c r="AUZ138" s="173"/>
      <c r="AVA138" s="173"/>
      <c r="AVB138" s="173"/>
      <c r="AVC138" s="173"/>
      <c r="AVD138" s="173"/>
      <c r="AVE138" s="173"/>
      <c r="AVF138" s="173"/>
      <c r="AVG138" s="173"/>
      <c r="AVH138" s="173"/>
      <c r="AVI138" s="173"/>
      <c r="AVJ138" s="173"/>
      <c r="AVK138" s="173"/>
      <c r="AVL138" s="173"/>
      <c r="AVM138" s="173"/>
      <c r="AVN138" s="173"/>
      <c r="AVO138" s="173"/>
      <c r="AVP138" s="173"/>
      <c r="AVQ138" s="173"/>
      <c r="AVR138" s="173"/>
      <c r="AVS138" s="173"/>
      <c r="AVT138" s="173"/>
      <c r="AVU138" s="173"/>
      <c r="AVV138" s="173"/>
      <c r="AVW138" s="173"/>
      <c r="AVX138" s="173"/>
      <c r="AVY138" s="173"/>
      <c r="AVZ138" s="173"/>
      <c r="AWA138" s="173"/>
      <c r="AWB138" s="173"/>
      <c r="AWC138" s="173"/>
      <c r="AWD138" s="173"/>
      <c r="AWE138" s="173"/>
      <c r="AWF138" s="173"/>
      <c r="AWG138" s="173"/>
      <c r="AWH138" s="173"/>
      <c r="AWI138" s="173"/>
      <c r="AWJ138" s="173"/>
      <c r="AWK138" s="173"/>
      <c r="AWL138" s="173"/>
      <c r="AWM138" s="173"/>
      <c r="AWN138" s="173"/>
      <c r="AWO138" s="173"/>
      <c r="AWP138" s="173"/>
      <c r="AWQ138" s="173"/>
      <c r="AWR138" s="173"/>
      <c r="AWS138" s="173"/>
      <c r="AWT138" s="173"/>
      <c r="AWU138" s="173"/>
      <c r="AWV138" s="173"/>
      <c r="AWW138" s="173"/>
      <c r="AWX138" s="173"/>
      <c r="AWY138" s="173"/>
      <c r="AWZ138" s="173"/>
      <c r="AXA138" s="173"/>
      <c r="AXB138" s="173"/>
      <c r="AXC138" s="173"/>
      <c r="AXD138" s="173"/>
      <c r="AXE138" s="173"/>
      <c r="AXF138" s="173"/>
      <c r="AXG138" s="173"/>
      <c r="AXH138" s="173"/>
      <c r="AXI138" s="173"/>
      <c r="AXJ138" s="173"/>
      <c r="AXK138" s="173"/>
      <c r="AXL138" s="173"/>
      <c r="AXM138" s="173"/>
      <c r="AXN138" s="173"/>
      <c r="AXO138" s="173"/>
      <c r="AXP138" s="173"/>
      <c r="AXQ138" s="173"/>
      <c r="AXR138" s="173"/>
      <c r="AXS138" s="173"/>
      <c r="AXT138" s="173"/>
      <c r="AXU138" s="173"/>
      <c r="AXV138" s="173"/>
      <c r="AXW138" s="173"/>
      <c r="AXX138" s="173"/>
      <c r="AXY138" s="173"/>
      <c r="AXZ138" s="173"/>
      <c r="AYA138" s="173"/>
      <c r="AYB138" s="173"/>
      <c r="AYC138" s="173"/>
      <c r="AYD138" s="173"/>
      <c r="AYE138" s="173"/>
      <c r="AYF138" s="173"/>
      <c r="AYG138" s="173"/>
      <c r="AYH138" s="173"/>
      <c r="AYI138" s="173"/>
      <c r="AYJ138" s="173"/>
      <c r="AYK138" s="173"/>
      <c r="AYL138" s="173"/>
      <c r="AYM138" s="173"/>
      <c r="AYN138" s="173"/>
      <c r="AYO138" s="173"/>
      <c r="AYP138" s="173"/>
      <c r="AYQ138" s="173"/>
      <c r="AYR138" s="173"/>
      <c r="AYS138" s="173"/>
      <c r="AYT138" s="173"/>
      <c r="AYU138" s="173"/>
      <c r="AYV138" s="173"/>
      <c r="AYW138" s="173"/>
      <c r="AYX138" s="173"/>
      <c r="AYY138" s="173"/>
      <c r="AYZ138" s="173"/>
      <c r="AZA138" s="173"/>
      <c r="AZB138" s="173"/>
      <c r="AZC138" s="173"/>
      <c r="AZD138" s="173"/>
      <c r="AZE138" s="173"/>
      <c r="AZF138" s="173"/>
      <c r="AZG138" s="173"/>
      <c r="AZH138" s="173"/>
      <c r="AZI138" s="173"/>
      <c r="AZJ138" s="173"/>
      <c r="AZK138" s="173"/>
      <c r="AZL138" s="173"/>
      <c r="AZM138" s="173"/>
      <c r="AZN138" s="173"/>
      <c r="AZO138" s="173"/>
      <c r="AZP138" s="173"/>
      <c r="AZQ138" s="173"/>
      <c r="AZR138" s="173"/>
      <c r="AZS138" s="173"/>
      <c r="AZT138" s="173"/>
      <c r="AZU138" s="173"/>
      <c r="AZV138" s="173"/>
      <c r="AZW138" s="173"/>
      <c r="AZX138" s="173"/>
      <c r="AZY138" s="173"/>
      <c r="AZZ138" s="173"/>
      <c r="BAA138" s="173"/>
      <c r="BAB138" s="173"/>
      <c r="BAC138" s="173"/>
      <c r="BAD138" s="173"/>
      <c r="BAE138" s="173"/>
      <c r="BAF138" s="173"/>
      <c r="BAG138" s="173"/>
      <c r="BAH138" s="173"/>
      <c r="BAI138" s="173"/>
      <c r="BAJ138" s="173"/>
      <c r="BAK138" s="173"/>
      <c r="BAL138" s="173"/>
      <c r="BAM138" s="173"/>
      <c r="BAN138" s="173"/>
      <c r="BAO138" s="173"/>
      <c r="BAP138" s="173"/>
      <c r="BAQ138" s="173"/>
      <c r="BAR138" s="173"/>
      <c r="BAS138" s="173"/>
      <c r="BAT138" s="173"/>
      <c r="BAU138" s="173"/>
      <c r="BAV138" s="173"/>
      <c r="BAW138" s="173"/>
      <c r="BAX138" s="173"/>
      <c r="BAY138" s="173"/>
      <c r="BAZ138" s="173"/>
      <c r="BBA138" s="173"/>
      <c r="BBB138" s="173"/>
      <c r="BBC138" s="173"/>
      <c r="BBD138" s="173"/>
      <c r="BBE138" s="173"/>
      <c r="BBF138" s="173"/>
      <c r="BBG138" s="173"/>
      <c r="BBH138" s="173"/>
      <c r="BBI138" s="173"/>
      <c r="BBJ138" s="173"/>
      <c r="BBK138" s="173"/>
      <c r="BBL138" s="173"/>
      <c r="BBM138" s="173"/>
      <c r="BBN138" s="173"/>
      <c r="BBO138" s="173"/>
      <c r="BBP138" s="173"/>
      <c r="BBQ138" s="173"/>
      <c r="BBR138" s="173"/>
      <c r="BBS138" s="173"/>
      <c r="BBT138" s="173"/>
      <c r="BBU138" s="173"/>
      <c r="BBV138" s="173"/>
      <c r="BBW138" s="173"/>
      <c r="BBX138" s="173"/>
      <c r="BBY138" s="173"/>
      <c r="BBZ138" s="173"/>
      <c r="BCA138" s="173"/>
      <c r="BCB138" s="173"/>
      <c r="BCC138" s="173"/>
      <c r="BCD138" s="173"/>
      <c r="BCE138" s="173"/>
      <c r="BCF138" s="173"/>
      <c r="BCG138" s="173"/>
      <c r="BCH138" s="173"/>
      <c r="BCI138" s="173"/>
      <c r="BCJ138" s="173"/>
      <c r="BCK138" s="173"/>
      <c r="BCL138" s="173"/>
      <c r="BCM138" s="173"/>
      <c r="BCN138" s="173"/>
      <c r="BCO138" s="173"/>
      <c r="BCP138" s="173"/>
      <c r="BCQ138" s="173"/>
      <c r="BCR138" s="173"/>
      <c r="BCS138" s="173"/>
      <c r="BCT138" s="173"/>
      <c r="BCU138" s="173"/>
      <c r="BCV138" s="173"/>
      <c r="BCW138" s="173"/>
      <c r="BCX138" s="173"/>
      <c r="BCY138" s="173"/>
      <c r="BCZ138" s="173"/>
      <c r="BDA138" s="173"/>
      <c r="BDB138" s="173"/>
      <c r="BDC138" s="173"/>
      <c r="BDD138" s="173"/>
      <c r="BDE138" s="173"/>
      <c r="BDF138" s="173"/>
      <c r="BDG138" s="173"/>
      <c r="BDH138" s="173"/>
      <c r="BDI138" s="173"/>
      <c r="BDJ138" s="173"/>
      <c r="BDK138" s="173"/>
      <c r="BDL138" s="173"/>
      <c r="BDM138" s="173"/>
      <c r="BDN138" s="173"/>
      <c r="BDO138" s="173"/>
      <c r="BDP138" s="173"/>
      <c r="BDQ138" s="173"/>
      <c r="BDR138" s="173"/>
      <c r="BDS138" s="173"/>
      <c r="BDT138" s="173"/>
      <c r="BDU138" s="173"/>
      <c r="BDV138" s="173"/>
      <c r="BDW138" s="173"/>
      <c r="BDX138" s="173"/>
      <c r="BDY138" s="173"/>
      <c r="BDZ138" s="173"/>
      <c r="BEA138" s="173"/>
      <c r="BEB138" s="173"/>
      <c r="BEC138" s="173"/>
      <c r="BED138" s="173"/>
      <c r="BEE138" s="173"/>
      <c r="BEF138" s="173"/>
      <c r="BEG138" s="173"/>
      <c r="BEH138" s="173"/>
      <c r="BEI138" s="173"/>
      <c r="BEJ138" s="173"/>
      <c r="BEK138" s="173"/>
      <c r="BEL138" s="173"/>
      <c r="BEM138" s="173"/>
      <c r="BEN138" s="173"/>
      <c r="BEO138" s="173"/>
      <c r="BEP138" s="173"/>
      <c r="BEQ138" s="173"/>
      <c r="BER138" s="173"/>
      <c r="BES138" s="173"/>
      <c r="BET138" s="173"/>
      <c r="BEU138" s="173"/>
      <c r="BEV138" s="173"/>
      <c r="BEW138" s="173"/>
      <c r="BEX138" s="173"/>
      <c r="BEY138" s="173"/>
      <c r="BEZ138" s="173"/>
      <c r="BFA138" s="173"/>
      <c r="BFB138" s="173"/>
      <c r="BFC138" s="173"/>
      <c r="BFD138" s="173"/>
      <c r="BFE138" s="173"/>
      <c r="BFF138" s="173"/>
      <c r="BFG138" s="173"/>
      <c r="BFH138" s="173"/>
      <c r="BFI138" s="173"/>
      <c r="BFJ138" s="173"/>
      <c r="BFK138" s="173"/>
      <c r="BFL138" s="173"/>
      <c r="BFM138" s="173"/>
      <c r="BFN138" s="173"/>
      <c r="BFO138" s="173"/>
      <c r="BFP138" s="173"/>
      <c r="BFQ138" s="173"/>
      <c r="BFR138" s="173"/>
      <c r="BFS138" s="173"/>
      <c r="BFT138" s="173"/>
      <c r="BFU138" s="173"/>
      <c r="BFV138" s="173"/>
      <c r="BFW138" s="173"/>
      <c r="BFX138" s="173"/>
      <c r="BFY138" s="173"/>
      <c r="BFZ138" s="173"/>
      <c r="BGA138" s="173"/>
      <c r="BGB138" s="173"/>
      <c r="BGC138" s="173"/>
      <c r="BGD138" s="173"/>
      <c r="BGE138" s="173"/>
      <c r="BGF138" s="173"/>
      <c r="BGG138" s="173"/>
      <c r="BGH138" s="173"/>
      <c r="BGI138" s="173"/>
      <c r="BGJ138" s="173"/>
      <c r="BGK138" s="173"/>
      <c r="BGL138" s="173"/>
      <c r="BGM138" s="173"/>
      <c r="BGN138" s="173"/>
      <c r="BGO138" s="173"/>
      <c r="BGP138" s="173"/>
      <c r="BGQ138" s="173"/>
      <c r="BGR138" s="173"/>
      <c r="BGS138" s="173"/>
      <c r="BGT138" s="173"/>
      <c r="BGU138" s="173"/>
      <c r="BGV138" s="173"/>
      <c r="BGW138" s="173"/>
      <c r="BGX138" s="173"/>
      <c r="BGY138" s="173"/>
      <c r="BGZ138" s="173"/>
      <c r="BHA138" s="173"/>
      <c r="BHB138" s="173"/>
      <c r="BHC138" s="173"/>
      <c r="BHD138" s="173"/>
      <c r="BHE138" s="173"/>
      <c r="BHF138" s="173"/>
      <c r="BHG138" s="173"/>
      <c r="BHH138" s="173"/>
      <c r="BHI138" s="173"/>
      <c r="BHJ138" s="173"/>
      <c r="BHK138" s="173"/>
      <c r="BHL138" s="173"/>
      <c r="BHM138" s="173"/>
      <c r="BHN138" s="173"/>
      <c r="BHO138" s="173"/>
      <c r="BHP138" s="173"/>
      <c r="BHQ138" s="173"/>
      <c r="BHR138" s="173"/>
      <c r="BHS138" s="173"/>
      <c r="BHT138" s="173"/>
      <c r="BHU138" s="173"/>
      <c r="BHV138" s="173"/>
      <c r="BHW138" s="173"/>
      <c r="BHX138" s="173"/>
      <c r="BHY138" s="173"/>
      <c r="BHZ138" s="173"/>
      <c r="BIA138" s="173"/>
      <c r="BIB138" s="173"/>
      <c r="BIC138" s="173"/>
      <c r="BID138" s="173"/>
      <c r="BIE138" s="173"/>
      <c r="BIF138" s="173"/>
      <c r="BIG138" s="173"/>
      <c r="BIH138" s="173"/>
      <c r="BII138" s="173"/>
      <c r="BIJ138" s="173"/>
      <c r="BIK138" s="173"/>
      <c r="BIL138" s="173"/>
      <c r="BIM138" s="173"/>
      <c r="BIN138" s="173"/>
      <c r="BIO138" s="173"/>
      <c r="BIP138" s="173"/>
      <c r="BIQ138" s="173"/>
      <c r="BIR138" s="173"/>
      <c r="BIS138" s="173"/>
      <c r="BIT138" s="173"/>
      <c r="BIU138" s="173"/>
      <c r="BIV138" s="173"/>
      <c r="BIW138" s="173"/>
      <c r="BIX138" s="173"/>
      <c r="BIY138" s="173"/>
      <c r="BIZ138" s="173"/>
      <c r="BJA138" s="173"/>
      <c r="BJB138" s="173"/>
      <c r="BJC138" s="173"/>
      <c r="BJD138" s="173"/>
      <c r="BJE138" s="173"/>
      <c r="BJF138" s="173"/>
      <c r="BJG138" s="173"/>
      <c r="BJH138" s="173"/>
      <c r="BJI138" s="173"/>
      <c r="BJJ138" s="173"/>
      <c r="BJK138" s="173"/>
      <c r="BJL138" s="173"/>
      <c r="BJM138" s="173"/>
      <c r="BJN138" s="173"/>
      <c r="BJO138" s="173"/>
      <c r="BJP138" s="173"/>
      <c r="BJQ138" s="173"/>
      <c r="BJR138" s="173"/>
      <c r="BJS138" s="173"/>
      <c r="BJT138" s="173"/>
      <c r="BJU138" s="173"/>
      <c r="BJV138" s="173"/>
      <c r="BJW138" s="173"/>
      <c r="BJX138" s="173"/>
      <c r="BJY138" s="173"/>
      <c r="BJZ138" s="173"/>
      <c r="BKA138" s="173"/>
      <c r="BKB138" s="173"/>
      <c r="BKC138" s="173"/>
      <c r="BKD138" s="173"/>
      <c r="BKE138" s="173"/>
      <c r="BKF138" s="173"/>
      <c r="BKG138" s="173"/>
      <c r="BKH138" s="173"/>
      <c r="BKI138" s="173"/>
      <c r="BKJ138" s="173"/>
      <c r="BKK138" s="173"/>
      <c r="BKL138" s="173"/>
      <c r="BKM138" s="173"/>
      <c r="BKN138" s="173"/>
      <c r="BKO138" s="173"/>
      <c r="BKP138" s="173"/>
      <c r="BKQ138" s="173"/>
      <c r="BKR138" s="173"/>
      <c r="BKS138" s="173"/>
      <c r="BKT138" s="173"/>
      <c r="BKU138" s="173"/>
      <c r="BKV138" s="173"/>
      <c r="BKW138" s="173"/>
      <c r="BKX138" s="173"/>
      <c r="BKY138" s="173"/>
      <c r="BKZ138" s="173"/>
      <c r="BLA138" s="173"/>
      <c r="BLB138" s="173"/>
      <c r="BLC138" s="173"/>
      <c r="BLD138" s="173"/>
      <c r="BLE138" s="173"/>
      <c r="BLF138" s="173"/>
      <c r="BLG138" s="173"/>
      <c r="BLH138" s="173"/>
      <c r="BLI138" s="173"/>
      <c r="BLJ138" s="173"/>
      <c r="BLK138" s="173"/>
      <c r="BLL138" s="173"/>
      <c r="BLM138" s="173"/>
      <c r="BLN138" s="173"/>
      <c r="BLO138" s="173"/>
      <c r="BLP138" s="173"/>
      <c r="BLQ138" s="173"/>
      <c r="BLR138" s="173"/>
      <c r="BLS138" s="173"/>
      <c r="BLT138" s="173"/>
      <c r="BLU138" s="173"/>
      <c r="BLV138" s="173"/>
      <c r="BLW138" s="173"/>
      <c r="BLX138" s="173"/>
      <c r="BLY138" s="173"/>
      <c r="BLZ138" s="173"/>
      <c r="BMA138" s="173"/>
      <c r="BMB138" s="173"/>
      <c r="BMC138" s="173"/>
      <c r="BMD138" s="173"/>
      <c r="BME138" s="173"/>
      <c r="BMF138" s="173"/>
      <c r="BMG138" s="173"/>
      <c r="BMH138" s="173"/>
      <c r="BMI138" s="173"/>
      <c r="BMJ138" s="173"/>
      <c r="BMK138" s="173"/>
      <c r="BML138" s="173"/>
      <c r="BMM138" s="173"/>
      <c r="BMN138" s="173"/>
      <c r="BMO138" s="173"/>
      <c r="BMP138" s="173"/>
      <c r="BMQ138" s="173"/>
      <c r="BMR138" s="173"/>
      <c r="BMS138" s="173"/>
      <c r="BMT138" s="173"/>
      <c r="BMU138" s="173"/>
      <c r="BMV138" s="173"/>
      <c r="BMW138" s="173"/>
      <c r="BMX138" s="173"/>
      <c r="BMY138" s="173"/>
      <c r="BMZ138" s="173"/>
      <c r="BNA138" s="173"/>
      <c r="BNB138" s="173"/>
      <c r="BNC138" s="173"/>
      <c r="BND138" s="173"/>
      <c r="BNE138" s="173"/>
      <c r="BNF138" s="173"/>
      <c r="BNG138" s="173"/>
      <c r="BNH138" s="173"/>
      <c r="BNI138" s="173"/>
      <c r="BNJ138" s="173"/>
      <c r="BNK138" s="173"/>
      <c r="BNL138" s="173"/>
      <c r="BNM138" s="173"/>
      <c r="BNN138" s="173"/>
      <c r="BNO138" s="173"/>
      <c r="BNP138" s="173"/>
      <c r="BNQ138" s="173"/>
      <c r="BNR138" s="173"/>
      <c r="BNS138" s="173"/>
      <c r="BNT138" s="173"/>
      <c r="BNU138" s="173"/>
      <c r="BNV138" s="173"/>
      <c r="BNW138" s="173"/>
      <c r="BNX138" s="173"/>
      <c r="BNY138" s="173"/>
      <c r="BNZ138" s="173"/>
      <c r="BOA138" s="173"/>
      <c r="BOB138" s="173"/>
      <c r="BOC138" s="173"/>
      <c r="BOD138" s="173"/>
      <c r="BOE138" s="173"/>
      <c r="BOF138" s="173"/>
      <c r="BOG138" s="173"/>
      <c r="BOH138" s="173"/>
      <c r="BOI138" s="173"/>
      <c r="BOJ138" s="173"/>
      <c r="BOK138" s="173"/>
      <c r="BOL138" s="173"/>
      <c r="BOM138" s="173"/>
      <c r="BON138" s="173"/>
      <c r="BOO138" s="173"/>
      <c r="BOP138" s="173"/>
      <c r="BOQ138" s="173"/>
      <c r="BOR138" s="173"/>
      <c r="BOS138" s="173"/>
      <c r="BOT138" s="173"/>
      <c r="BOU138" s="173"/>
      <c r="BOV138" s="173"/>
      <c r="BOW138" s="173"/>
      <c r="BOX138" s="173"/>
      <c r="BOY138" s="173"/>
      <c r="BOZ138" s="173"/>
      <c r="BPA138" s="173"/>
      <c r="BPB138" s="173"/>
      <c r="BPC138" s="173"/>
      <c r="BPD138" s="173"/>
      <c r="BPE138" s="173"/>
      <c r="BPF138" s="173"/>
      <c r="BPG138" s="173"/>
      <c r="BPH138" s="173"/>
      <c r="BPI138" s="173"/>
      <c r="BPJ138" s="173"/>
      <c r="BPK138" s="173"/>
      <c r="BPL138" s="173"/>
      <c r="BPM138" s="173"/>
      <c r="BPN138" s="173"/>
      <c r="BPO138" s="173"/>
      <c r="BPP138" s="173"/>
      <c r="BPQ138" s="173"/>
      <c r="BPR138" s="173"/>
      <c r="BPS138" s="173"/>
      <c r="BPT138" s="173"/>
      <c r="BPU138" s="173"/>
      <c r="BPV138" s="173"/>
      <c r="BPW138" s="173"/>
      <c r="BPX138" s="173"/>
      <c r="BPY138" s="173"/>
      <c r="BPZ138" s="173"/>
      <c r="BQA138" s="173"/>
      <c r="BQB138" s="173"/>
      <c r="BQC138" s="173"/>
      <c r="BQD138" s="173"/>
      <c r="BQE138" s="173"/>
      <c r="BQF138" s="173"/>
      <c r="BQG138" s="173"/>
      <c r="BQH138" s="173"/>
      <c r="BQI138" s="173"/>
      <c r="BQJ138" s="173"/>
      <c r="BQK138" s="173"/>
      <c r="BQL138" s="173"/>
      <c r="BQM138" s="173"/>
      <c r="BQN138" s="173"/>
      <c r="BQO138" s="173"/>
      <c r="BQP138" s="173"/>
      <c r="BQQ138" s="173"/>
      <c r="BQR138" s="173"/>
      <c r="BQS138" s="173"/>
      <c r="BQT138" s="173"/>
      <c r="BQU138" s="173"/>
      <c r="BQV138" s="173"/>
      <c r="BQW138" s="173"/>
      <c r="BQX138" s="173"/>
      <c r="BQY138" s="173"/>
      <c r="BQZ138" s="173"/>
      <c r="BRA138" s="173"/>
      <c r="BRB138" s="173"/>
      <c r="BRC138" s="173"/>
      <c r="BRD138" s="173"/>
      <c r="BRE138" s="173"/>
      <c r="BRF138" s="173"/>
      <c r="BRG138" s="173"/>
      <c r="BRH138" s="173"/>
      <c r="BRI138" s="173"/>
      <c r="BRJ138" s="173"/>
      <c r="BRK138" s="173"/>
      <c r="BRL138" s="173"/>
      <c r="BRM138" s="173"/>
      <c r="BRN138" s="173"/>
      <c r="BRO138" s="173"/>
      <c r="BRP138" s="173"/>
      <c r="BRQ138" s="173"/>
      <c r="BRR138" s="173"/>
      <c r="BRS138" s="173"/>
      <c r="BRT138" s="173"/>
      <c r="BRU138" s="173"/>
      <c r="BRV138" s="173"/>
      <c r="BRW138" s="173"/>
      <c r="BRX138" s="173"/>
      <c r="BRY138" s="173"/>
      <c r="BRZ138" s="173"/>
      <c r="BSA138" s="173"/>
      <c r="BSB138" s="173"/>
      <c r="BSC138" s="173"/>
      <c r="BSD138" s="173"/>
      <c r="BSE138" s="173"/>
      <c r="BSF138" s="173"/>
      <c r="BSG138" s="173"/>
      <c r="BSH138" s="173"/>
      <c r="BSI138" s="173"/>
      <c r="BSJ138" s="173"/>
      <c r="BSK138" s="173"/>
      <c r="BSL138" s="173"/>
      <c r="BSM138" s="173"/>
      <c r="BSN138" s="173"/>
      <c r="BSO138" s="173"/>
      <c r="BSP138" s="173"/>
      <c r="BSQ138" s="173"/>
      <c r="BSR138" s="173"/>
      <c r="BSS138" s="173"/>
      <c r="BST138" s="173"/>
      <c r="BSU138" s="173"/>
      <c r="BSV138" s="173"/>
      <c r="BSW138" s="173"/>
      <c r="BSX138" s="173"/>
      <c r="BSY138" s="173"/>
      <c r="BSZ138" s="173"/>
      <c r="BTA138" s="173"/>
      <c r="BTB138" s="173"/>
      <c r="BTC138" s="173"/>
      <c r="BTD138" s="173"/>
      <c r="BTE138" s="173"/>
      <c r="BTF138" s="173"/>
      <c r="BTG138" s="173"/>
      <c r="BTH138" s="173"/>
      <c r="BTI138" s="173"/>
      <c r="BTJ138" s="173"/>
      <c r="BTK138" s="173"/>
      <c r="BTL138" s="173"/>
      <c r="BTM138" s="173"/>
      <c r="BTN138" s="173"/>
      <c r="BTO138" s="173"/>
      <c r="BTP138" s="173"/>
      <c r="BTQ138" s="173"/>
      <c r="BTR138" s="173"/>
      <c r="BTS138" s="173"/>
      <c r="BTT138" s="173"/>
      <c r="BTU138" s="173"/>
      <c r="BTV138" s="173"/>
      <c r="BTW138" s="173"/>
      <c r="BTX138" s="173"/>
      <c r="BTY138" s="173"/>
      <c r="BTZ138" s="173"/>
      <c r="BUA138" s="173"/>
      <c r="BUB138" s="173"/>
      <c r="BUC138" s="173"/>
      <c r="BUD138" s="173"/>
      <c r="BUE138" s="173"/>
      <c r="BUF138" s="173"/>
      <c r="BUG138" s="173"/>
      <c r="BUH138" s="173"/>
      <c r="BUI138" s="173"/>
      <c r="BUJ138" s="173"/>
      <c r="BUK138" s="173"/>
      <c r="BUL138" s="173"/>
      <c r="BUM138" s="173"/>
      <c r="BUN138" s="173"/>
      <c r="BUO138" s="173"/>
      <c r="BUP138" s="173"/>
      <c r="BUQ138" s="173"/>
      <c r="BUR138" s="173"/>
      <c r="BUS138" s="173"/>
      <c r="BUT138" s="173"/>
      <c r="BUU138" s="173"/>
      <c r="BUV138" s="173"/>
      <c r="BUW138" s="173"/>
      <c r="BUX138" s="173"/>
      <c r="BUY138" s="173"/>
      <c r="BUZ138" s="173"/>
      <c r="BVA138" s="173"/>
      <c r="BVB138" s="173"/>
      <c r="BVC138" s="173"/>
      <c r="BVD138" s="173"/>
      <c r="BVE138" s="173"/>
      <c r="BVF138" s="173"/>
      <c r="BVG138" s="173"/>
      <c r="BVH138" s="173"/>
      <c r="BVI138" s="173"/>
      <c r="BVJ138" s="173"/>
      <c r="BVK138" s="173"/>
      <c r="BVL138" s="173"/>
      <c r="BVM138" s="173"/>
      <c r="BVN138" s="173"/>
      <c r="BVO138" s="173"/>
      <c r="BVP138" s="173"/>
      <c r="BVQ138" s="173"/>
      <c r="BVR138" s="173"/>
      <c r="BVS138" s="173"/>
      <c r="BVT138" s="173"/>
      <c r="BVU138" s="173"/>
      <c r="BVV138" s="173"/>
      <c r="BVW138" s="173"/>
      <c r="BVX138" s="173"/>
      <c r="BVY138" s="173"/>
      <c r="BVZ138" s="173"/>
      <c r="BWA138" s="173"/>
      <c r="BWB138" s="173"/>
      <c r="BWC138" s="173"/>
      <c r="BWD138" s="173"/>
      <c r="BWE138" s="173"/>
      <c r="BWF138" s="173"/>
      <c r="BWG138" s="173"/>
      <c r="BWH138" s="173"/>
      <c r="BWI138" s="173"/>
      <c r="BWJ138" s="173"/>
      <c r="BWK138" s="173"/>
      <c r="BWL138" s="173"/>
      <c r="BWM138" s="173"/>
      <c r="BWN138" s="173"/>
      <c r="BWO138" s="173"/>
      <c r="BWP138" s="173"/>
      <c r="BWQ138" s="173"/>
      <c r="BWR138" s="173"/>
      <c r="BWS138" s="173"/>
      <c r="BWT138" s="173"/>
      <c r="BWU138" s="173"/>
      <c r="BWV138" s="173"/>
      <c r="BWW138" s="173"/>
      <c r="BWX138" s="173"/>
      <c r="BWY138" s="173"/>
      <c r="BWZ138" s="173"/>
      <c r="BXA138" s="173"/>
      <c r="BXB138" s="173"/>
      <c r="BXC138" s="173"/>
      <c r="BXD138" s="173"/>
      <c r="BXE138" s="173"/>
      <c r="BXF138" s="173"/>
      <c r="BXG138" s="173"/>
      <c r="BXH138" s="173"/>
      <c r="BXI138" s="173"/>
      <c r="BXJ138" s="173"/>
      <c r="BXK138" s="173"/>
      <c r="BXL138" s="173"/>
      <c r="BXM138" s="173"/>
      <c r="BXN138" s="173"/>
      <c r="BXO138" s="173"/>
      <c r="BXP138" s="173"/>
      <c r="BXQ138" s="173"/>
      <c r="BXR138" s="173"/>
      <c r="BXS138" s="173"/>
      <c r="BXT138" s="173"/>
      <c r="BXU138" s="173"/>
      <c r="BXV138" s="173"/>
      <c r="BXW138" s="173"/>
      <c r="BXX138" s="173"/>
      <c r="BXY138" s="173"/>
      <c r="BXZ138" s="173"/>
      <c r="BYA138" s="173"/>
      <c r="BYB138" s="173"/>
      <c r="BYC138" s="173"/>
      <c r="BYD138" s="173"/>
      <c r="BYE138" s="173"/>
      <c r="BYF138" s="173"/>
      <c r="BYG138" s="173"/>
      <c r="BYH138" s="173"/>
      <c r="BYI138" s="173"/>
      <c r="BYJ138" s="173"/>
      <c r="BYK138" s="173"/>
      <c r="BYL138" s="173"/>
      <c r="BYM138" s="173"/>
      <c r="BYN138" s="173"/>
      <c r="BYO138" s="173"/>
      <c r="BYP138" s="173"/>
      <c r="BYQ138" s="173"/>
      <c r="BYR138" s="173"/>
      <c r="BYS138" s="173"/>
      <c r="BYT138" s="173"/>
      <c r="BYU138" s="173"/>
      <c r="BYV138" s="173"/>
      <c r="BYW138" s="173"/>
      <c r="BYX138" s="173"/>
      <c r="BYY138" s="173"/>
      <c r="BYZ138" s="173"/>
      <c r="BZA138" s="173"/>
      <c r="BZB138" s="173"/>
      <c r="BZC138" s="173"/>
      <c r="BZD138" s="173"/>
      <c r="BZE138" s="173"/>
      <c r="BZF138" s="173"/>
      <c r="BZG138" s="173"/>
      <c r="BZH138" s="173"/>
      <c r="BZI138" s="173"/>
      <c r="BZJ138" s="173"/>
      <c r="BZK138" s="173"/>
      <c r="BZL138" s="173"/>
      <c r="BZM138" s="173"/>
      <c r="BZN138" s="173"/>
      <c r="BZO138" s="173"/>
      <c r="BZP138" s="173"/>
      <c r="BZQ138" s="173"/>
      <c r="BZR138" s="173"/>
      <c r="BZS138" s="173"/>
      <c r="BZT138" s="173"/>
      <c r="BZU138" s="173"/>
      <c r="BZV138" s="173"/>
      <c r="BZW138" s="173"/>
      <c r="BZX138" s="173"/>
      <c r="BZY138" s="173"/>
      <c r="BZZ138" s="173"/>
      <c r="CAA138" s="173"/>
      <c r="CAB138" s="173"/>
      <c r="CAC138" s="173"/>
      <c r="CAD138" s="173"/>
      <c r="CAE138" s="173"/>
      <c r="CAF138" s="173"/>
      <c r="CAG138" s="173"/>
      <c r="CAH138" s="173"/>
      <c r="CAI138" s="173"/>
      <c r="CAJ138" s="173"/>
      <c r="CAK138" s="173"/>
      <c r="CAL138" s="173"/>
      <c r="CAM138" s="173"/>
      <c r="CAN138" s="173"/>
      <c r="CAO138" s="173"/>
      <c r="CAP138" s="173"/>
      <c r="CAQ138" s="173"/>
      <c r="CAR138" s="173"/>
      <c r="CAS138" s="173"/>
      <c r="CAT138" s="173"/>
      <c r="CAU138" s="173"/>
      <c r="CAV138" s="173"/>
      <c r="CAW138" s="173"/>
      <c r="CAX138" s="173"/>
      <c r="CAY138" s="173"/>
      <c r="CAZ138" s="173"/>
      <c r="CBA138" s="173"/>
      <c r="CBB138" s="173"/>
      <c r="CBC138" s="173"/>
      <c r="CBD138" s="173"/>
      <c r="CBE138" s="173"/>
      <c r="CBF138" s="173"/>
      <c r="CBG138" s="173"/>
      <c r="CBH138" s="173"/>
      <c r="CBI138" s="173"/>
      <c r="CBJ138" s="173"/>
      <c r="CBK138" s="173"/>
      <c r="CBL138" s="173"/>
      <c r="CBM138" s="173"/>
      <c r="CBN138" s="173"/>
      <c r="CBO138" s="173"/>
      <c r="CBP138" s="173"/>
      <c r="CBQ138" s="173"/>
      <c r="CBR138" s="173"/>
      <c r="CBS138" s="173"/>
      <c r="CBT138" s="173"/>
      <c r="CBU138" s="173"/>
      <c r="CBV138" s="173"/>
      <c r="CBW138" s="173"/>
      <c r="CBX138" s="173"/>
      <c r="CBY138" s="173"/>
      <c r="CBZ138" s="173"/>
      <c r="CCA138" s="173"/>
      <c r="CCB138" s="173"/>
      <c r="CCC138" s="173"/>
      <c r="CCD138" s="173"/>
      <c r="CCE138" s="173"/>
      <c r="CCF138" s="173"/>
      <c r="CCG138" s="173"/>
      <c r="CCH138" s="173"/>
      <c r="CCI138" s="173"/>
      <c r="CCJ138" s="173"/>
      <c r="CCK138" s="173"/>
      <c r="CCL138" s="173"/>
      <c r="CCM138" s="173"/>
      <c r="CCN138" s="173"/>
      <c r="CCO138" s="173"/>
      <c r="CCP138" s="173"/>
      <c r="CCQ138" s="173"/>
      <c r="CCR138" s="173"/>
      <c r="CCS138" s="173"/>
      <c r="CCT138" s="173"/>
      <c r="CCU138" s="173"/>
      <c r="CCV138" s="173"/>
      <c r="CCW138" s="173"/>
      <c r="CCX138" s="173"/>
      <c r="CCY138" s="173"/>
      <c r="CCZ138" s="173"/>
      <c r="CDA138" s="173"/>
      <c r="CDB138" s="173"/>
      <c r="CDC138" s="173"/>
      <c r="CDD138" s="173"/>
      <c r="CDE138" s="173"/>
      <c r="CDF138" s="173"/>
      <c r="CDG138" s="173"/>
      <c r="CDH138" s="173"/>
      <c r="CDI138" s="173"/>
      <c r="CDJ138" s="173"/>
      <c r="CDK138" s="173"/>
      <c r="CDL138" s="173"/>
      <c r="CDM138" s="173"/>
      <c r="CDN138" s="173"/>
      <c r="CDO138" s="173"/>
      <c r="CDP138" s="173"/>
      <c r="CDQ138" s="173"/>
      <c r="CDR138" s="173"/>
      <c r="CDS138" s="173"/>
      <c r="CDT138" s="173"/>
      <c r="CDU138" s="173"/>
      <c r="CDV138" s="173"/>
      <c r="CDW138" s="173"/>
      <c r="CDX138" s="173"/>
      <c r="CDY138" s="173"/>
      <c r="CDZ138" s="173"/>
      <c r="CEA138" s="173"/>
      <c r="CEB138" s="173"/>
      <c r="CEC138" s="173"/>
      <c r="CED138" s="173"/>
      <c r="CEE138" s="173"/>
      <c r="CEF138" s="173"/>
      <c r="CEG138" s="173"/>
      <c r="CEH138" s="173"/>
      <c r="CEI138" s="173"/>
      <c r="CEJ138" s="173"/>
      <c r="CEK138" s="173"/>
      <c r="CEL138" s="173"/>
      <c r="CEM138" s="173"/>
      <c r="CEN138" s="173"/>
      <c r="CEO138" s="173"/>
      <c r="CEP138" s="173"/>
      <c r="CEQ138" s="173"/>
      <c r="CER138" s="173"/>
      <c r="CES138" s="173"/>
      <c r="CET138" s="173"/>
      <c r="CEU138" s="173"/>
      <c r="CEV138" s="173"/>
      <c r="CEW138" s="173"/>
      <c r="CEX138" s="173"/>
      <c r="CEY138" s="173"/>
      <c r="CEZ138" s="173"/>
      <c r="CFA138" s="173"/>
      <c r="CFB138" s="173"/>
      <c r="CFC138" s="173"/>
      <c r="CFD138" s="173"/>
      <c r="CFE138" s="173"/>
      <c r="CFF138" s="173"/>
      <c r="CFG138" s="173"/>
      <c r="CFH138" s="173"/>
      <c r="CFI138" s="173"/>
      <c r="CFJ138" s="173"/>
      <c r="CFK138" s="173"/>
      <c r="CFL138" s="173"/>
      <c r="CFM138" s="173"/>
      <c r="CFN138" s="173"/>
      <c r="CFO138" s="173"/>
      <c r="CFP138" s="173"/>
      <c r="CFQ138" s="173"/>
      <c r="CFR138" s="173"/>
      <c r="CFS138" s="173"/>
      <c r="CFT138" s="173"/>
      <c r="CFU138" s="173"/>
      <c r="CFV138" s="173"/>
      <c r="CFW138" s="173"/>
      <c r="CFX138" s="173"/>
      <c r="CFY138" s="173"/>
      <c r="CFZ138" s="173"/>
      <c r="CGA138" s="173"/>
      <c r="CGB138" s="173"/>
      <c r="CGC138" s="173"/>
      <c r="CGD138" s="173"/>
      <c r="CGE138" s="173"/>
      <c r="CGF138" s="173"/>
      <c r="CGG138" s="173"/>
      <c r="CGH138" s="173"/>
      <c r="CGI138" s="173"/>
      <c r="CGJ138" s="173"/>
      <c r="CGK138" s="173"/>
      <c r="CGL138" s="173"/>
      <c r="CGM138" s="173"/>
      <c r="CGN138" s="173"/>
      <c r="CGO138" s="173"/>
      <c r="CGP138" s="173"/>
      <c r="CGQ138" s="173"/>
      <c r="CGR138" s="173"/>
      <c r="CGS138" s="173"/>
      <c r="CGT138" s="173"/>
      <c r="CGU138" s="173"/>
      <c r="CGV138" s="173"/>
      <c r="CGW138" s="173"/>
      <c r="CGX138" s="173"/>
      <c r="CGY138" s="173"/>
      <c r="CGZ138" s="173"/>
      <c r="CHA138" s="173"/>
      <c r="CHB138" s="173"/>
      <c r="CHC138" s="173"/>
      <c r="CHD138" s="173"/>
      <c r="CHE138" s="173"/>
      <c r="CHF138" s="173"/>
      <c r="CHG138" s="173"/>
      <c r="CHH138" s="173"/>
      <c r="CHI138" s="173"/>
      <c r="CHJ138" s="173"/>
      <c r="CHK138" s="173"/>
      <c r="CHL138" s="173"/>
      <c r="CHM138" s="173"/>
      <c r="CHN138" s="173"/>
      <c r="CHO138" s="173"/>
      <c r="CHP138" s="173"/>
      <c r="CHQ138" s="173"/>
      <c r="CHR138" s="173"/>
      <c r="CHS138" s="173"/>
      <c r="CHT138" s="173"/>
      <c r="CHU138" s="173"/>
      <c r="CHV138" s="173"/>
      <c r="CHW138" s="173"/>
      <c r="CHX138" s="173"/>
      <c r="CHY138" s="173"/>
      <c r="CHZ138" s="173"/>
      <c r="CIA138" s="173"/>
      <c r="CIB138" s="173"/>
      <c r="CIC138" s="173"/>
      <c r="CID138" s="173"/>
      <c r="CIE138" s="173"/>
      <c r="CIF138" s="173"/>
      <c r="CIG138" s="173"/>
      <c r="CIH138" s="173"/>
      <c r="CII138" s="173"/>
      <c r="CIJ138" s="173"/>
      <c r="CIK138" s="173"/>
      <c r="CIL138" s="173"/>
      <c r="CIM138" s="173"/>
      <c r="CIN138" s="173"/>
      <c r="CIO138" s="173"/>
      <c r="CIP138" s="173"/>
      <c r="CIQ138" s="173"/>
      <c r="CIR138" s="173"/>
      <c r="CIS138" s="173"/>
      <c r="CIT138" s="173"/>
      <c r="CIU138" s="173"/>
      <c r="CIV138" s="173"/>
      <c r="CIW138" s="173"/>
      <c r="CIX138" s="173"/>
      <c r="CIY138" s="173"/>
      <c r="CIZ138" s="173"/>
      <c r="CJA138" s="173"/>
      <c r="CJB138" s="173"/>
      <c r="CJC138" s="173"/>
      <c r="CJD138" s="173"/>
      <c r="CJE138" s="173"/>
      <c r="CJF138" s="173"/>
      <c r="CJG138" s="173"/>
      <c r="CJH138" s="173"/>
      <c r="CJI138" s="173"/>
      <c r="CJJ138" s="173"/>
      <c r="CJK138" s="173"/>
      <c r="CJL138" s="173"/>
      <c r="CJM138" s="173"/>
      <c r="CJN138" s="173"/>
      <c r="CJO138" s="173"/>
      <c r="CJP138" s="173"/>
      <c r="CJQ138" s="173"/>
      <c r="CJR138" s="173"/>
      <c r="CJS138" s="173"/>
      <c r="CJT138" s="173"/>
      <c r="CJU138" s="173"/>
      <c r="CJV138" s="173"/>
      <c r="CJW138" s="173"/>
      <c r="CJX138" s="173"/>
      <c r="CJY138" s="173"/>
      <c r="CJZ138" s="173"/>
      <c r="CKA138" s="173"/>
      <c r="CKB138" s="173"/>
      <c r="CKC138" s="173"/>
      <c r="CKD138" s="173"/>
      <c r="CKE138" s="173"/>
      <c r="CKF138" s="173"/>
      <c r="CKG138" s="173"/>
      <c r="CKH138" s="173"/>
      <c r="CKI138" s="173"/>
      <c r="CKJ138" s="173"/>
      <c r="CKK138" s="173"/>
      <c r="CKL138" s="173"/>
      <c r="CKM138" s="173"/>
      <c r="CKN138" s="173"/>
      <c r="CKO138" s="173"/>
      <c r="CKP138" s="173"/>
      <c r="CKQ138" s="173"/>
      <c r="CKR138" s="173"/>
      <c r="CKS138" s="173"/>
      <c r="CKT138" s="173"/>
      <c r="CKU138" s="173"/>
      <c r="CKV138" s="173"/>
      <c r="CKW138" s="173"/>
      <c r="CKX138" s="173"/>
      <c r="CKY138" s="173"/>
      <c r="CKZ138" s="173"/>
      <c r="CLA138" s="173"/>
      <c r="CLB138" s="173"/>
      <c r="CLC138" s="173"/>
      <c r="CLD138" s="173"/>
      <c r="CLE138" s="173"/>
      <c r="CLF138" s="173"/>
      <c r="CLG138" s="173"/>
      <c r="CLH138" s="173"/>
      <c r="CLI138" s="173"/>
      <c r="CLJ138" s="173"/>
      <c r="CLK138" s="173"/>
      <c r="CLL138" s="173"/>
      <c r="CLM138" s="173"/>
      <c r="CLN138" s="173"/>
      <c r="CLO138" s="173"/>
      <c r="CLP138" s="173"/>
      <c r="CLQ138" s="173"/>
      <c r="CLR138" s="173"/>
      <c r="CLS138" s="173"/>
      <c r="CLT138" s="173"/>
      <c r="CLU138" s="173"/>
      <c r="CLV138" s="173"/>
      <c r="CLW138" s="173"/>
      <c r="CLX138" s="173"/>
      <c r="CLY138" s="173"/>
      <c r="CLZ138" s="173"/>
      <c r="CMA138" s="173"/>
      <c r="CMB138" s="173"/>
      <c r="CMC138" s="173"/>
      <c r="CMD138" s="173"/>
      <c r="CME138" s="173"/>
      <c r="CMF138" s="173"/>
      <c r="CMG138" s="173"/>
      <c r="CMH138" s="173"/>
      <c r="CMI138" s="173"/>
      <c r="CMJ138" s="173"/>
      <c r="CMK138" s="173"/>
      <c r="CML138" s="173"/>
      <c r="CMM138" s="173"/>
      <c r="CMN138" s="173"/>
      <c r="CMO138" s="173"/>
      <c r="CMP138" s="173"/>
      <c r="CMQ138" s="173"/>
      <c r="CMR138" s="173"/>
      <c r="CMS138" s="173"/>
      <c r="CMT138" s="173"/>
      <c r="CMU138" s="173"/>
      <c r="CMV138" s="173"/>
      <c r="CMW138" s="173"/>
      <c r="CMX138" s="173"/>
      <c r="CMY138" s="173"/>
      <c r="CMZ138" s="173"/>
      <c r="CNA138" s="173"/>
      <c r="CNB138" s="173"/>
      <c r="CNC138" s="173"/>
      <c r="CND138" s="173"/>
      <c r="CNE138" s="173"/>
      <c r="CNF138" s="173"/>
      <c r="CNG138" s="173"/>
      <c r="CNH138" s="173"/>
      <c r="CNI138" s="173"/>
      <c r="CNJ138" s="173"/>
      <c r="CNK138" s="173"/>
      <c r="CNL138" s="173"/>
      <c r="CNM138" s="173"/>
      <c r="CNN138" s="173"/>
      <c r="CNO138" s="173"/>
      <c r="CNP138" s="173"/>
      <c r="CNQ138" s="173"/>
      <c r="CNR138" s="173"/>
      <c r="CNS138" s="173"/>
      <c r="CNT138" s="173"/>
      <c r="CNU138" s="173"/>
      <c r="CNV138" s="173"/>
      <c r="CNW138" s="173"/>
      <c r="CNX138" s="173"/>
      <c r="CNY138" s="173"/>
      <c r="CNZ138" s="173"/>
      <c r="COA138" s="173"/>
      <c r="COB138" s="173"/>
      <c r="COC138" s="173"/>
      <c r="COD138" s="173"/>
      <c r="COE138" s="173"/>
      <c r="COF138" s="173"/>
      <c r="COG138" s="173"/>
      <c r="COH138" s="173"/>
      <c r="COI138" s="173"/>
      <c r="COJ138" s="173"/>
      <c r="COK138" s="173"/>
      <c r="COL138" s="173"/>
      <c r="COM138" s="173"/>
      <c r="CON138" s="173"/>
      <c r="COO138" s="173"/>
      <c r="COP138" s="173"/>
      <c r="COQ138" s="173"/>
      <c r="COR138" s="173"/>
      <c r="COS138" s="173"/>
      <c r="COT138" s="173"/>
      <c r="COU138" s="173"/>
      <c r="COV138" s="173"/>
      <c r="COW138" s="173"/>
      <c r="COX138" s="173"/>
      <c r="COY138" s="173"/>
      <c r="COZ138" s="173"/>
      <c r="CPA138" s="173"/>
      <c r="CPB138" s="173"/>
      <c r="CPC138" s="173"/>
      <c r="CPD138" s="173"/>
      <c r="CPE138" s="173"/>
      <c r="CPF138" s="173"/>
      <c r="CPG138" s="173"/>
      <c r="CPH138" s="173"/>
      <c r="CPI138" s="173"/>
      <c r="CPJ138" s="173"/>
      <c r="CPK138" s="173"/>
      <c r="CPL138" s="173"/>
      <c r="CPM138" s="173"/>
      <c r="CPN138" s="173"/>
      <c r="CPO138" s="173"/>
      <c r="CPP138" s="173"/>
      <c r="CPQ138" s="173"/>
      <c r="CPR138" s="173"/>
      <c r="CPS138" s="173"/>
      <c r="CPT138" s="173"/>
      <c r="CPU138" s="173"/>
      <c r="CPV138" s="173"/>
      <c r="CPW138" s="173"/>
      <c r="CPX138" s="173"/>
      <c r="CPY138" s="173"/>
      <c r="CPZ138" s="173"/>
      <c r="CQA138" s="173"/>
      <c r="CQB138" s="173"/>
      <c r="CQC138" s="173"/>
      <c r="CQD138" s="173"/>
      <c r="CQE138" s="173"/>
      <c r="CQF138" s="173"/>
      <c r="CQG138" s="173"/>
      <c r="CQH138" s="173"/>
      <c r="CQI138" s="173"/>
      <c r="CQJ138" s="173"/>
      <c r="CQK138" s="173"/>
      <c r="CQL138" s="173"/>
      <c r="CQM138" s="173"/>
      <c r="CQN138" s="173"/>
      <c r="CQO138" s="173"/>
      <c r="CQP138" s="173"/>
      <c r="CQQ138" s="173"/>
      <c r="CQR138" s="173"/>
      <c r="CQS138" s="173"/>
      <c r="CQT138" s="173"/>
      <c r="CQU138" s="173"/>
      <c r="CQV138" s="173"/>
      <c r="CQW138" s="173"/>
      <c r="CQX138" s="173"/>
      <c r="CQY138" s="173"/>
      <c r="CQZ138" s="173"/>
      <c r="CRA138" s="173"/>
      <c r="CRB138" s="173"/>
      <c r="CRC138" s="173"/>
      <c r="CRD138" s="173"/>
      <c r="CRE138" s="173"/>
      <c r="CRF138" s="173"/>
      <c r="CRG138" s="173"/>
      <c r="CRH138" s="173"/>
      <c r="CRI138" s="173"/>
      <c r="CRJ138" s="173"/>
      <c r="CRK138" s="173"/>
      <c r="CRL138" s="173"/>
      <c r="CRM138" s="173"/>
      <c r="CRN138" s="173"/>
      <c r="CRO138" s="173"/>
      <c r="CRP138" s="173"/>
      <c r="CRQ138" s="173"/>
      <c r="CRR138" s="173"/>
      <c r="CRS138" s="173"/>
      <c r="CRT138" s="173"/>
      <c r="CRU138" s="173"/>
      <c r="CRV138" s="173"/>
      <c r="CRW138" s="173"/>
      <c r="CRX138" s="173"/>
      <c r="CRY138" s="173"/>
      <c r="CRZ138" s="173"/>
      <c r="CSA138" s="173"/>
      <c r="CSB138" s="173"/>
      <c r="CSC138" s="173"/>
      <c r="CSD138" s="173"/>
      <c r="CSE138" s="173"/>
      <c r="CSF138" s="173"/>
      <c r="CSG138" s="173"/>
      <c r="CSH138" s="173"/>
      <c r="CSI138" s="173"/>
      <c r="CSJ138" s="173"/>
      <c r="CSK138" s="173"/>
      <c r="CSL138" s="173"/>
      <c r="CSM138" s="173"/>
      <c r="CSN138" s="173"/>
      <c r="CSO138" s="173"/>
      <c r="CSP138" s="173"/>
      <c r="CSQ138" s="173"/>
      <c r="CSR138" s="173"/>
      <c r="CSS138" s="173"/>
      <c r="CST138" s="173"/>
      <c r="CSU138" s="173"/>
      <c r="CSV138" s="173"/>
      <c r="CSW138" s="173"/>
      <c r="CSX138" s="173"/>
      <c r="CSY138" s="173"/>
      <c r="CSZ138" s="173"/>
      <c r="CTA138" s="173"/>
      <c r="CTB138" s="173"/>
      <c r="CTC138" s="173"/>
      <c r="CTD138" s="173"/>
      <c r="CTE138" s="173"/>
      <c r="CTF138" s="173"/>
      <c r="CTG138" s="173"/>
      <c r="CTH138" s="173"/>
      <c r="CTI138" s="173"/>
      <c r="CTJ138" s="173"/>
      <c r="CTK138" s="173"/>
      <c r="CTL138" s="173"/>
      <c r="CTM138" s="173"/>
      <c r="CTN138" s="173"/>
      <c r="CTO138" s="173"/>
      <c r="CTP138" s="173"/>
      <c r="CTQ138" s="173"/>
      <c r="CTR138" s="173"/>
      <c r="CTS138" s="173"/>
      <c r="CTT138" s="173"/>
      <c r="CTU138" s="173"/>
      <c r="CTV138" s="173"/>
      <c r="CTW138" s="173"/>
      <c r="CTX138" s="173"/>
      <c r="CTY138" s="173"/>
      <c r="CTZ138" s="173"/>
      <c r="CUA138" s="173"/>
      <c r="CUB138" s="173"/>
      <c r="CUC138" s="173"/>
      <c r="CUD138" s="173"/>
      <c r="CUE138" s="173"/>
      <c r="CUF138" s="173"/>
      <c r="CUG138" s="173"/>
      <c r="CUH138" s="173"/>
      <c r="CUI138" s="173"/>
      <c r="CUJ138" s="173"/>
      <c r="CUK138" s="173"/>
      <c r="CUL138" s="173"/>
      <c r="CUM138" s="173"/>
      <c r="CUN138" s="173"/>
      <c r="CUO138" s="173"/>
      <c r="CUP138" s="173"/>
      <c r="CUQ138" s="173"/>
      <c r="CUR138" s="173"/>
      <c r="CUS138" s="173"/>
      <c r="CUT138" s="173"/>
      <c r="CUU138" s="173"/>
      <c r="CUV138" s="173"/>
      <c r="CUW138" s="173"/>
      <c r="CUX138" s="173"/>
      <c r="CUY138" s="173"/>
      <c r="CUZ138" s="173"/>
      <c r="CVA138" s="173"/>
      <c r="CVB138" s="173"/>
      <c r="CVC138" s="173"/>
      <c r="CVD138" s="173"/>
      <c r="CVE138" s="173"/>
      <c r="CVF138" s="173"/>
      <c r="CVG138" s="173"/>
      <c r="CVH138" s="173"/>
      <c r="CVI138" s="173"/>
      <c r="CVJ138" s="173"/>
      <c r="CVK138" s="173"/>
      <c r="CVL138" s="173"/>
      <c r="CVM138" s="173"/>
      <c r="CVN138" s="173"/>
      <c r="CVO138" s="173"/>
      <c r="CVP138" s="173"/>
      <c r="CVQ138" s="173"/>
      <c r="CVR138" s="173"/>
      <c r="CVS138" s="173"/>
      <c r="CVT138" s="173"/>
      <c r="CVU138" s="173"/>
      <c r="CVV138" s="173"/>
      <c r="CVW138" s="173"/>
      <c r="CVX138" s="173"/>
      <c r="CVY138" s="173"/>
      <c r="CVZ138" s="173"/>
      <c r="CWA138" s="173"/>
      <c r="CWB138" s="173"/>
      <c r="CWC138" s="173"/>
      <c r="CWD138" s="173"/>
      <c r="CWE138" s="173"/>
      <c r="CWF138" s="173"/>
      <c r="CWG138" s="173"/>
      <c r="CWH138" s="173"/>
      <c r="CWI138" s="173"/>
      <c r="CWJ138" s="173"/>
      <c r="CWK138" s="173"/>
      <c r="CWL138" s="173"/>
      <c r="CWM138" s="173"/>
      <c r="CWN138" s="173"/>
      <c r="CWO138" s="173"/>
      <c r="CWP138" s="173"/>
      <c r="CWQ138" s="173"/>
      <c r="CWR138" s="173"/>
      <c r="CWS138" s="173"/>
      <c r="CWT138" s="173"/>
      <c r="CWU138" s="173"/>
      <c r="CWV138" s="173"/>
      <c r="CWW138" s="173"/>
      <c r="CWX138" s="173"/>
      <c r="CWY138" s="173"/>
      <c r="CWZ138" s="173"/>
      <c r="CXA138" s="173"/>
      <c r="CXB138" s="173"/>
      <c r="CXC138" s="173"/>
      <c r="CXD138" s="173"/>
      <c r="CXE138" s="173"/>
      <c r="CXF138" s="173"/>
      <c r="CXG138" s="173"/>
      <c r="CXH138" s="173"/>
      <c r="CXI138" s="173"/>
      <c r="CXJ138" s="173"/>
      <c r="CXK138" s="173"/>
      <c r="CXL138" s="173"/>
      <c r="CXM138" s="173"/>
      <c r="CXN138" s="173"/>
      <c r="CXO138" s="173"/>
      <c r="CXP138" s="173"/>
      <c r="CXQ138" s="173"/>
      <c r="CXR138" s="173"/>
      <c r="CXS138" s="173"/>
      <c r="CXT138" s="173"/>
      <c r="CXU138" s="173"/>
      <c r="CXV138" s="173"/>
      <c r="CXW138" s="173"/>
      <c r="CXX138" s="173"/>
      <c r="CXY138" s="173"/>
      <c r="CXZ138" s="173"/>
      <c r="CYA138" s="173"/>
      <c r="CYB138" s="173"/>
      <c r="CYC138" s="173"/>
      <c r="CYD138" s="173"/>
      <c r="CYE138" s="173"/>
      <c r="CYF138" s="173"/>
      <c r="CYG138" s="173"/>
      <c r="CYH138" s="173"/>
      <c r="CYI138" s="173"/>
      <c r="CYJ138" s="173"/>
      <c r="CYK138" s="173"/>
      <c r="CYL138" s="173"/>
      <c r="CYM138" s="173"/>
      <c r="CYN138" s="173"/>
      <c r="CYO138" s="173"/>
      <c r="CYP138" s="173"/>
      <c r="CYQ138" s="173"/>
      <c r="CYR138" s="173"/>
      <c r="CYS138" s="173"/>
      <c r="CYT138" s="173"/>
      <c r="CYU138" s="173"/>
      <c r="CYV138" s="173"/>
      <c r="CYW138" s="173"/>
      <c r="CYX138" s="173"/>
      <c r="CYY138" s="173"/>
      <c r="CYZ138" s="173"/>
      <c r="CZA138" s="173"/>
      <c r="CZB138" s="173"/>
      <c r="CZC138" s="173"/>
      <c r="CZD138" s="173"/>
      <c r="CZE138" s="173"/>
      <c r="CZF138" s="173"/>
      <c r="CZG138" s="173"/>
      <c r="CZH138" s="173"/>
      <c r="CZI138" s="173"/>
      <c r="CZJ138" s="173"/>
      <c r="CZK138" s="173"/>
      <c r="CZL138" s="173"/>
      <c r="CZM138" s="173"/>
      <c r="CZN138" s="173"/>
      <c r="CZO138" s="173"/>
      <c r="CZP138" s="173"/>
      <c r="CZQ138" s="173"/>
      <c r="CZR138" s="173"/>
      <c r="CZS138" s="173"/>
      <c r="CZT138" s="173"/>
      <c r="CZU138" s="173"/>
      <c r="CZV138" s="173"/>
      <c r="CZW138" s="173"/>
      <c r="CZX138" s="173"/>
      <c r="CZY138" s="173"/>
      <c r="CZZ138" s="173"/>
      <c r="DAA138" s="173"/>
      <c r="DAB138" s="173"/>
      <c r="DAC138" s="173"/>
      <c r="DAD138" s="173"/>
      <c r="DAE138" s="173"/>
      <c r="DAF138" s="173"/>
      <c r="DAG138" s="173"/>
      <c r="DAH138" s="173"/>
      <c r="DAI138" s="173"/>
      <c r="DAJ138" s="173"/>
      <c r="DAK138" s="173"/>
      <c r="DAL138" s="173"/>
      <c r="DAM138" s="173"/>
      <c r="DAN138" s="173"/>
      <c r="DAO138" s="173"/>
      <c r="DAP138" s="173"/>
      <c r="DAQ138" s="173"/>
      <c r="DAR138" s="173"/>
      <c r="DAS138" s="173"/>
      <c r="DAT138" s="173"/>
      <c r="DAU138" s="173"/>
      <c r="DAV138" s="173"/>
      <c r="DAW138" s="173"/>
      <c r="DAX138" s="173"/>
      <c r="DAY138" s="173"/>
      <c r="DAZ138" s="173"/>
      <c r="DBA138" s="173"/>
      <c r="DBB138" s="173"/>
      <c r="DBC138" s="173"/>
      <c r="DBD138" s="173"/>
      <c r="DBE138" s="173"/>
      <c r="DBF138" s="173"/>
      <c r="DBG138" s="173"/>
      <c r="DBH138" s="173"/>
      <c r="DBI138" s="173"/>
      <c r="DBJ138" s="173"/>
      <c r="DBK138" s="173"/>
      <c r="DBL138" s="173"/>
      <c r="DBM138" s="173"/>
      <c r="DBN138" s="173"/>
      <c r="DBO138" s="173"/>
      <c r="DBP138" s="173"/>
      <c r="DBQ138" s="173"/>
      <c r="DBR138" s="173"/>
      <c r="DBS138" s="173"/>
      <c r="DBT138" s="173"/>
      <c r="DBU138" s="173"/>
      <c r="DBV138" s="173"/>
      <c r="DBW138" s="173"/>
      <c r="DBX138" s="173"/>
      <c r="DBY138" s="173"/>
      <c r="DBZ138" s="173"/>
      <c r="DCA138" s="173"/>
      <c r="DCB138" s="173"/>
      <c r="DCC138" s="173"/>
      <c r="DCD138" s="173"/>
      <c r="DCE138" s="173"/>
      <c r="DCF138" s="173"/>
      <c r="DCG138" s="173"/>
      <c r="DCH138" s="173"/>
      <c r="DCI138" s="173"/>
      <c r="DCJ138" s="173"/>
      <c r="DCK138" s="173"/>
      <c r="DCL138" s="173"/>
      <c r="DCM138" s="173"/>
      <c r="DCN138" s="173"/>
      <c r="DCO138" s="173"/>
      <c r="DCP138" s="173"/>
      <c r="DCQ138" s="173"/>
      <c r="DCR138" s="173"/>
      <c r="DCS138" s="173"/>
      <c r="DCT138" s="173"/>
      <c r="DCU138" s="173"/>
      <c r="DCV138" s="173"/>
      <c r="DCW138" s="173"/>
      <c r="DCX138" s="173"/>
      <c r="DCY138" s="173"/>
      <c r="DCZ138" s="173"/>
      <c r="DDA138" s="173"/>
      <c r="DDB138" s="173"/>
      <c r="DDC138" s="173"/>
      <c r="DDD138" s="173"/>
      <c r="DDE138" s="173"/>
      <c r="DDF138" s="173"/>
      <c r="DDG138" s="173"/>
      <c r="DDH138" s="173"/>
      <c r="DDI138" s="173"/>
      <c r="DDJ138" s="173"/>
      <c r="DDK138" s="173"/>
      <c r="DDL138" s="173"/>
      <c r="DDM138" s="173"/>
      <c r="DDN138" s="173"/>
      <c r="DDO138" s="173"/>
      <c r="DDP138" s="173"/>
      <c r="DDQ138" s="173"/>
      <c r="DDR138" s="173"/>
      <c r="DDS138" s="173"/>
      <c r="DDT138" s="173"/>
      <c r="DDU138" s="173"/>
      <c r="DDV138" s="173"/>
      <c r="DDW138" s="173"/>
      <c r="DDX138" s="173"/>
      <c r="DDY138" s="173"/>
      <c r="DDZ138" s="173"/>
      <c r="DEA138" s="173"/>
      <c r="DEB138" s="173"/>
      <c r="DEC138" s="173"/>
      <c r="DED138" s="173"/>
      <c r="DEE138" s="173"/>
      <c r="DEF138" s="173"/>
      <c r="DEG138" s="173"/>
      <c r="DEH138" s="173"/>
      <c r="DEI138" s="173"/>
      <c r="DEJ138" s="173"/>
      <c r="DEK138" s="173"/>
      <c r="DEL138" s="173"/>
      <c r="DEM138" s="173"/>
      <c r="DEN138" s="173"/>
      <c r="DEO138" s="173"/>
      <c r="DEP138" s="173"/>
      <c r="DEQ138" s="173"/>
      <c r="DER138" s="173"/>
      <c r="DES138" s="173"/>
      <c r="DET138" s="173"/>
      <c r="DEU138" s="173"/>
      <c r="DEV138" s="173"/>
      <c r="DEW138" s="173"/>
      <c r="DEX138" s="173"/>
      <c r="DEY138" s="173"/>
      <c r="DEZ138" s="173"/>
      <c r="DFA138" s="173"/>
      <c r="DFB138" s="173"/>
      <c r="DFC138" s="173"/>
      <c r="DFD138" s="173"/>
      <c r="DFE138" s="173"/>
      <c r="DFF138" s="173"/>
      <c r="DFG138" s="173"/>
      <c r="DFH138" s="173"/>
      <c r="DFI138" s="173"/>
      <c r="DFJ138" s="173"/>
      <c r="DFK138" s="173"/>
      <c r="DFL138" s="173"/>
      <c r="DFM138" s="173"/>
      <c r="DFN138" s="173"/>
      <c r="DFO138" s="173"/>
      <c r="DFP138" s="173"/>
      <c r="DFQ138" s="173"/>
      <c r="DFR138" s="173"/>
      <c r="DFS138" s="173"/>
      <c r="DFT138" s="173"/>
      <c r="DFU138" s="173"/>
      <c r="DFV138" s="173"/>
      <c r="DFW138" s="173"/>
      <c r="DFX138" s="173"/>
      <c r="DFY138" s="173"/>
      <c r="DFZ138" s="173"/>
      <c r="DGA138" s="173"/>
      <c r="DGB138" s="173"/>
      <c r="DGC138" s="173"/>
      <c r="DGD138" s="173"/>
      <c r="DGE138" s="173"/>
      <c r="DGF138" s="173"/>
      <c r="DGG138" s="173"/>
      <c r="DGH138" s="173"/>
      <c r="DGI138" s="173"/>
      <c r="DGJ138" s="173"/>
      <c r="DGK138" s="173"/>
      <c r="DGL138" s="173"/>
      <c r="DGM138" s="173"/>
      <c r="DGN138" s="173"/>
      <c r="DGO138" s="173"/>
      <c r="DGP138" s="173"/>
      <c r="DGQ138" s="173"/>
      <c r="DGR138" s="173"/>
      <c r="DGS138" s="173"/>
      <c r="DGT138" s="173"/>
      <c r="DGU138" s="173"/>
      <c r="DGV138" s="173"/>
      <c r="DGW138" s="173"/>
      <c r="DGX138" s="173"/>
      <c r="DGY138" s="173"/>
      <c r="DGZ138" s="173"/>
      <c r="DHA138" s="173"/>
      <c r="DHB138" s="173"/>
      <c r="DHC138" s="173"/>
      <c r="DHD138" s="173"/>
      <c r="DHE138" s="173"/>
      <c r="DHF138" s="173"/>
      <c r="DHG138" s="173"/>
      <c r="DHH138" s="173"/>
      <c r="DHI138" s="173"/>
      <c r="DHJ138" s="173"/>
      <c r="DHK138" s="173"/>
      <c r="DHL138" s="173"/>
      <c r="DHM138" s="173"/>
      <c r="DHN138" s="173"/>
      <c r="DHO138" s="173"/>
      <c r="DHP138" s="173"/>
      <c r="DHQ138" s="173"/>
      <c r="DHR138" s="173"/>
      <c r="DHS138" s="173"/>
      <c r="DHT138" s="173"/>
      <c r="DHU138" s="173"/>
      <c r="DHV138" s="173"/>
      <c r="DHW138" s="173"/>
      <c r="DHX138" s="173"/>
      <c r="DHY138" s="173"/>
      <c r="DHZ138" s="173"/>
      <c r="DIA138" s="173"/>
      <c r="DIB138" s="173"/>
      <c r="DIC138" s="173"/>
      <c r="DID138" s="173"/>
      <c r="DIE138" s="173"/>
      <c r="DIF138" s="173"/>
      <c r="DIG138" s="173"/>
      <c r="DIH138" s="173"/>
      <c r="DII138" s="173"/>
      <c r="DIJ138" s="173"/>
      <c r="DIK138" s="173"/>
      <c r="DIL138" s="173"/>
      <c r="DIM138" s="173"/>
      <c r="DIN138" s="173"/>
      <c r="DIO138" s="173"/>
      <c r="DIP138" s="173"/>
      <c r="DIQ138" s="173"/>
      <c r="DIR138" s="173"/>
      <c r="DIS138" s="173"/>
      <c r="DIT138" s="173"/>
      <c r="DIU138" s="173"/>
      <c r="DIV138" s="173"/>
      <c r="DIW138" s="173"/>
      <c r="DIX138" s="173"/>
      <c r="DIY138" s="173"/>
      <c r="DIZ138" s="173"/>
      <c r="DJA138" s="173"/>
      <c r="DJB138" s="173"/>
      <c r="DJC138" s="173"/>
      <c r="DJD138" s="173"/>
      <c r="DJE138" s="173"/>
      <c r="DJF138" s="173"/>
      <c r="DJG138" s="173"/>
      <c r="DJH138" s="173"/>
      <c r="DJI138" s="173"/>
      <c r="DJJ138" s="173"/>
      <c r="DJK138" s="173"/>
      <c r="DJL138" s="173"/>
      <c r="DJM138" s="173"/>
      <c r="DJN138" s="173"/>
      <c r="DJO138" s="173"/>
      <c r="DJP138" s="173"/>
      <c r="DJQ138" s="173"/>
      <c r="DJR138" s="173"/>
      <c r="DJS138" s="173"/>
      <c r="DJT138" s="173"/>
      <c r="DJU138" s="173"/>
      <c r="DJV138" s="173"/>
      <c r="DJW138" s="173"/>
      <c r="DJX138" s="173"/>
      <c r="DJY138" s="173"/>
      <c r="DJZ138" s="173"/>
      <c r="DKA138" s="173"/>
      <c r="DKB138" s="173"/>
      <c r="DKC138" s="173"/>
      <c r="DKD138" s="173"/>
      <c r="DKE138" s="173"/>
      <c r="DKF138" s="173"/>
      <c r="DKG138" s="173"/>
      <c r="DKH138" s="173"/>
      <c r="DKI138" s="173"/>
      <c r="DKJ138" s="173"/>
      <c r="DKK138" s="173"/>
      <c r="DKL138" s="173"/>
      <c r="DKM138" s="173"/>
      <c r="DKN138" s="173"/>
      <c r="DKO138" s="173"/>
      <c r="DKP138" s="173"/>
      <c r="DKQ138" s="173"/>
      <c r="DKR138" s="173"/>
      <c r="DKS138" s="173"/>
      <c r="DKT138" s="173"/>
      <c r="DKU138" s="173"/>
      <c r="DKV138" s="173"/>
      <c r="DKW138" s="173"/>
      <c r="DKX138" s="173"/>
      <c r="DKY138" s="173"/>
      <c r="DKZ138" s="173"/>
      <c r="DLA138" s="173"/>
      <c r="DLB138" s="173"/>
      <c r="DLC138" s="173"/>
      <c r="DLD138" s="173"/>
      <c r="DLE138" s="173"/>
      <c r="DLF138" s="173"/>
      <c r="DLG138" s="173"/>
      <c r="DLH138" s="173"/>
      <c r="DLI138" s="173"/>
      <c r="DLJ138" s="173"/>
      <c r="DLK138" s="173"/>
      <c r="DLL138" s="173"/>
      <c r="DLM138" s="173"/>
      <c r="DLN138" s="173"/>
      <c r="DLO138" s="173"/>
      <c r="DLP138" s="173"/>
      <c r="DLQ138" s="173"/>
      <c r="DLR138" s="173"/>
      <c r="DLS138" s="173"/>
      <c r="DLT138" s="173"/>
      <c r="DLU138" s="173"/>
      <c r="DLV138" s="173"/>
      <c r="DLW138" s="173"/>
      <c r="DLX138" s="173"/>
      <c r="DLY138" s="173"/>
      <c r="DLZ138" s="173"/>
      <c r="DMA138" s="173"/>
      <c r="DMB138" s="173"/>
      <c r="DMC138" s="173"/>
      <c r="DMD138" s="173"/>
      <c r="DME138" s="173"/>
      <c r="DMF138" s="173"/>
      <c r="DMG138" s="173"/>
      <c r="DMH138" s="173"/>
      <c r="DMI138" s="173"/>
      <c r="DMJ138" s="173"/>
      <c r="DMK138" s="173"/>
      <c r="DML138" s="173"/>
      <c r="DMM138" s="173"/>
      <c r="DMN138" s="173"/>
      <c r="DMO138" s="173"/>
      <c r="DMP138" s="173"/>
      <c r="DMQ138" s="173"/>
      <c r="DMR138" s="173"/>
      <c r="DMS138" s="173"/>
      <c r="DMT138" s="173"/>
      <c r="DMU138" s="173"/>
      <c r="DMV138" s="173"/>
      <c r="DMW138" s="173"/>
      <c r="DMX138" s="173"/>
      <c r="DMY138" s="173"/>
      <c r="DMZ138" s="173"/>
      <c r="DNA138" s="173"/>
      <c r="DNB138" s="173"/>
      <c r="DNC138" s="173"/>
      <c r="DND138" s="173"/>
      <c r="DNE138" s="173"/>
      <c r="DNF138" s="173"/>
      <c r="DNG138" s="173"/>
      <c r="DNH138" s="173"/>
      <c r="DNI138" s="173"/>
      <c r="DNJ138" s="173"/>
      <c r="DNK138" s="173"/>
      <c r="DNL138" s="173"/>
      <c r="DNM138" s="173"/>
      <c r="DNN138" s="173"/>
      <c r="DNO138" s="173"/>
      <c r="DNP138" s="173"/>
      <c r="DNQ138" s="173"/>
      <c r="DNR138" s="173"/>
      <c r="DNS138" s="173"/>
      <c r="DNT138" s="173"/>
      <c r="DNU138" s="173"/>
      <c r="DNV138" s="173"/>
      <c r="DNW138" s="173"/>
      <c r="DNX138" s="173"/>
      <c r="DNY138" s="173"/>
      <c r="DNZ138" s="173"/>
      <c r="DOA138" s="173"/>
      <c r="DOB138" s="173"/>
      <c r="DOC138" s="173"/>
      <c r="DOD138" s="173"/>
      <c r="DOE138" s="173"/>
      <c r="DOF138" s="173"/>
      <c r="DOG138" s="173"/>
      <c r="DOH138" s="173"/>
      <c r="DOI138" s="173"/>
      <c r="DOJ138" s="173"/>
      <c r="DOK138" s="173"/>
      <c r="DOL138" s="173"/>
      <c r="DOM138" s="173"/>
      <c r="DON138" s="173"/>
      <c r="DOO138" s="173"/>
      <c r="DOP138" s="173"/>
      <c r="DOQ138" s="173"/>
      <c r="DOR138" s="173"/>
      <c r="DOS138" s="173"/>
      <c r="DOT138" s="173"/>
      <c r="DOU138" s="173"/>
      <c r="DOV138" s="173"/>
      <c r="DOW138" s="173"/>
      <c r="DOX138" s="173"/>
      <c r="DOY138" s="173"/>
      <c r="DOZ138" s="173"/>
      <c r="DPA138" s="173"/>
      <c r="DPB138" s="173"/>
      <c r="DPC138" s="173"/>
      <c r="DPD138" s="173"/>
      <c r="DPE138" s="173"/>
      <c r="DPF138" s="173"/>
      <c r="DPG138" s="173"/>
      <c r="DPH138" s="173"/>
      <c r="DPI138" s="173"/>
      <c r="DPJ138" s="173"/>
      <c r="DPK138" s="173"/>
      <c r="DPL138" s="173"/>
      <c r="DPM138" s="173"/>
      <c r="DPN138" s="173"/>
      <c r="DPO138" s="173"/>
      <c r="DPP138" s="173"/>
      <c r="DPQ138" s="173"/>
      <c r="DPR138" s="173"/>
      <c r="DPS138" s="173"/>
      <c r="DPT138" s="173"/>
      <c r="DPU138" s="173"/>
      <c r="DPV138" s="173"/>
      <c r="DPW138" s="173"/>
      <c r="DPX138" s="173"/>
      <c r="DPY138" s="173"/>
      <c r="DPZ138" s="173"/>
      <c r="DQA138" s="173"/>
      <c r="DQB138" s="173"/>
      <c r="DQC138" s="173"/>
      <c r="DQD138" s="173"/>
      <c r="DQE138" s="173"/>
      <c r="DQF138" s="173"/>
      <c r="DQG138" s="173"/>
      <c r="DQH138" s="173"/>
      <c r="DQI138" s="173"/>
      <c r="DQJ138" s="173"/>
      <c r="DQK138" s="173"/>
      <c r="DQL138" s="173"/>
      <c r="DQM138" s="173"/>
      <c r="DQN138" s="173"/>
      <c r="DQO138" s="173"/>
      <c r="DQP138" s="173"/>
      <c r="DQQ138" s="173"/>
      <c r="DQR138" s="173"/>
      <c r="DQS138" s="173"/>
      <c r="DQT138" s="173"/>
      <c r="DQU138" s="173"/>
      <c r="DQV138" s="173"/>
      <c r="DQW138" s="173"/>
      <c r="DQX138" s="173"/>
      <c r="DQY138" s="173"/>
      <c r="DQZ138" s="173"/>
      <c r="DRA138" s="173"/>
      <c r="DRB138" s="173"/>
      <c r="DRC138" s="173"/>
      <c r="DRD138" s="173"/>
      <c r="DRE138" s="173"/>
      <c r="DRF138" s="173"/>
      <c r="DRG138" s="173"/>
      <c r="DRH138" s="173"/>
      <c r="DRI138" s="173"/>
      <c r="DRJ138" s="173"/>
      <c r="DRK138" s="173"/>
      <c r="DRL138" s="173"/>
      <c r="DRM138" s="173"/>
      <c r="DRN138" s="173"/>
      <c r="DRO138" s="173"/>
      <c r="DRP138" s="173"/>
      <c r="DRQ138" s="173"/>
      <c r="DRR138" s="173"/>
      <c r="DRS138" s="173"/>
      <c r="DRT138" s="173"/>
      <c r="DRU138" s="173"/>
      <c r="DRV138" s="173"/>
      <c r="DRW138" s="173"/>
      <c r="DRX138" s="173"/>
      <c r="DRY138" s="173"/>
      <c r="DRZ138" s="173"/>
      <c r="DSA138" s="173"/>
      <c r="DSB138" s="173"/>
      <c r="DSC138" s="173"/>
      <c r="DSD138" s="173"/>
      <c r="DSE138" s="173"/>
      <c r="DSF138" s="173"/>
      <c r="DSG138" s="173"/>
      <c r="DSH138" s="173"/>
      <c r="DSI138" s="173"/>
      <c r="DSJ138" s="173"/>
      <c r="DSK138" s="173"/>
      <c r="DSL138" s="173"/>
      <c r="DSM138" s="173"/>
      <c r="DSN138" s="173"/>
      <c r="DSO138" s="173"/>
      <c r="DSP138" s="173"/>
      <c r="DSQ138" s="173"/>
      <c r="DSR138" s="173"/>
      <c r="DSS138" s="173"/>
      <c r="DST138" s="173"/>
      <c r="DSU138" s="173"/>
      <c r="DSV138" s="173"/>
      <c r="DSW138" s="173"/>
      <c r="DSX138" s="173"/>
      <c r="DSY138" s="173"/>
      <c r="DSZ138" s="173"/>
      <c r="DTA138" s="173"/>
      <c r="DTB138" s="173"/>
      <c r="DTC138" s="173"/>
      <c r="DTD138" s="173"/>
      <c r="DTE138" s="173"/>
      <c r="DTF138" s="173"/>
      <c r="DTG138" s="173"/>
      <c r="DTH138" s="173"/>
      <c r="DTI138" s="173"/>
      <c r="DTJ138" s="173"/>
      <c r="DTK138" s="173"/>
      <c r="DTL138" s="173"/>
      <c r="DTM138" s="173"/>
      <c r="DTN138" s="173"/>
      <c r="DTO138" s="173"/>
      <c r="DTP138" s="173"/>
      <c r="DTQ138" s="173"/>
      <c r="DTR138" s="173"/>
      <c r="DTS138" s="173"/>
      <c r="DTT138" s="173"/>
      <c r="DTU138" s="173"/>
      <c r="DTV138" s="173"/>
      <c r="DTW138" s="173"/>
      <c r="DTX138" s="173"/>
      <c r="DTY138" s="173"/>
      <c r="DTZ138" s="173"/>
      <c r="DUA138" s="173"/>
      <c r="DUB138" s="173"/>
      <c r="DUC138" s="173"/>
      <c r="DUD138" s="173"/>
      <c r="DUE138" s="173"/>
      <c r="DUF138" s="173"/>
      <c r="DUG138" s="173"/>
      <c r="DUH138" s="173"/>
      <c r="DUI138" s="173"/>
      <c r="DUJ138" s="173"/>
      <c r="DUK138" s="173"/>
      <c r="DUL138" s="173"/>
      <c r="DUM138" s="173"/>
      <c r="DUN138" s="173"/>
      <c r="DUO138" s="173"/>
      <c r="DUP138" s="173"/>
      <c r="DUQ138" s="173"/>
      <c r="DUR138" s="173"/>
      <c r="DUS138" s="173"/>
      <c r="DUT138" s="173"/>
      <c r="DUU138" s="173"/>
      <c r="DUV138" s="173"/>
      <c r="DUW138" s="173"/>
      <c r="DUX138" s="173"/>
      <c r="DUY138" s="173"/>
      <c r="DUZ138" s="173"/>
      <c r="DVA138" s="173"/>
      <c r="DVB138" s="173"/>
      <c r="DVC138" s="173"/>
      <c r="DVD138" s="173"/>
      <c r="DVE138" s="173"/>
      <c r="DVF138" s="173"/>
      <c r="DVG138" s="173"/>
      <c r="DVH138" s="173"/>
      <c r="DVI138" s="173"/>
      <c r="DVJ138" s="173"/>
      <c r="DVK138" s="173"/>
      <c r="DVL138" s="173"/>
      <c r="DVM138" s="173"/>
      <c r="DVN138" s="173"/>
      <c r="DVO138" s="173"/>
      <c r="DVP138" s="173"/>
      <c r="DVQ138" s="173"/>
      <c r="DVR138" s="173"/>
      <c r="DVS138" s="173"/>
      <c r="DVT138" s="173"/>
      <c r="DVU138" s="173"/>
      <c r="DVV138" s="173"/>
      <c r="DVW138" s="173"/>
      <c r="DVX138" s="173"/>
      <c r="DVY138" s="173"/>
      <c r="DVZ138" s="173"/>
      <c r="DWA138" s="173"/>
      <c r="DWB138" s="173"/>
      <c r="DWC138" s="173"/>
      <c r="DWD138" s="173"/>
      <c r="DWE138" s="173"/>
      <c r="DWF138" s="173"/>
      <c r="DWG138" s="173"/>
      <c r="DWH138" s="173"/>
      <c r="DWI138" s="173"/>
      <c r="DWJ138" s="173"/>
      <c r="DWK138" s="173"/>
      <c r="DWL138" s="173"/>
      <c r="DWM138" s="173"/>
      <c r="DWN138" s="173"/>
      <c r="DWO138" s="173"/>
      <c r="DWP138" s="173"/>
      <c r="DWQ138" s="173"/>
      <c r="DWR138" s="173"/>
      <c r="DWS138" s="173"/>
      <c r="DWT138" s="173"/>
      <c r="DWU138" s="173"/>
      <c r="DWV138" s="173"/>
      <c r="DWW138" s="173"/>
      <c r="DWX138" s="173"/>
      <c r="DWY138" s="173"/>
      <c r="DWZ138" s="173"/>
      <c r="DXA138" s="173"/>
      <c r="DXB138" s="173"/>
      <c r="DXC138" s="173"/>
      <c r="DXD138" s="173"/>
      <c r="DXE138" s="173"/>
      <c r="DXF138" s="173"/>
      <c r="DXG138" s="173"/>
      <c r="DXH138" s="173"/>
      <c r="DXI138" s="173"/>
      <c r="DXJ138" s="173"/>
      <c r="DXK138" s="173"/>
      <c r="DXL138" s="173"/>
      <c r="DXM138" s="173"/>
      <c r="DXN138" s="173"/>
      <c r="DXO138" s="173"/>
      <c r="DXP138" s="173"/>
      <c r="DXQ138" s="173"/>
      <c r="DXR138" s="173"/>
      <c r="DXS138" s="173"/>
      <c r="DXT138" s="173"/>
      <c r="DXU138" s="173"/>
      <c r="DXV138" s="173"/>
      <c r="DXW138" s="173"/>
      <c r="DXX138" s="173"/>
      <c r="DXY138" s="173"/>
      <c r="DXZ138" s="173"/>
      <c r="DYA138" s="173"/>
      <c r="DYB138" s="173"/>
      <c r="DYC138" s="173"/>
      <c r="DYD138" s="173"/>
      <c r="DYE138" s="173"/>
      <c r="DYF138" s="173"/>
      <c r="DYG138" s="173"/>
      <c r="DYH138" s="173"/>
      <c r="DYI138" s="173"/>
      <c r="DYJ138" s="173"/>
      <c r="DYK138" s="173"/>
      <c r="DYL138" s="173"/>
      <c r="DYM138" s="173"/>
      <c r="DYN138" s="173"/>
      <c r="DYO138" s="173"/>
      <c r="DYP138" s="173"/>
      <c r="DYQ138" s="173"/>
      <c r="DYR138" s="173"/>
      <c r="DYS138" s="173"/>
      <c r="DYT138" s="173"/>
      <c r="DYU138" s="173"/>
      <c r="DYV138" s="173"/>
      <c r="DYW138" s="173"/>
      <c r="DYX138" s="173"/>
      <c r="DYY138" s="173"/>
      <c r="DYZ138" s="173"/>
      <c r="DZA138" s="173"/>
      <c r="DZB138" s="173"/>
      <c r="DZC138" s="173"/>
      <c r="DZD138" s="173"/>
      <c r="DZE138" s="173"/>
      <c r="DZF138" s="173"/>
      <c r="DZG138" s="173"/>
      <c r="DZH138" s="173"/>
      <c r="DZI138" s="173"/>
      <c r="DZJ138" s="173"/>
      <c r="DZK138" s="173"/>
      <c r="DZL138" s="173"/>
      <c r="DZM138" s="173"/>
      <c r="DZN138" s="173"/>
      <c r="DZO138" s="173"/>
      <c r="DZP138" s="173"/>
      <c r="DZQ138" s="173"/>
      <c r="DZR138" s="173"/>
      <c r="DZS138" s="173"/>
      <c r="DZT138" s="173"/>
      <c r="DZU138" s="173"/>
      <c r="DZV138" s="173"/>
      <c r="DZW138" s="173"/>
      <c r="DZX138" s="173"/>
      <c r="DZY138" s="173"/>
      <c r="DZZ138" s="173"/>
      <c r="EAA138" s="173"/>
      <c r="EAB138" s="173"/>
      <c r="EAC138" s="173"/>
      <c r="EAD138" s="173"/>
      <c r="EAE138" s="173"/>
      <c r="EAF138" s="173"/>
      <c r="EAG138" s="173"/>
      <c r="EAH138" s="173"/>
      <c r="EAI138" s="173"/>
      <c r="EAJ138" s="173"/>
      <c r="EAK138" s="173"/>
      <c r="EAL138" s="173"/>
      <c r="EAM138" s="173"/>
      <c r="EAN138" s="173"/>
      <c r="EAO138" s="173"/>
      <c r="EAP138" s="173"/>
      <c r="EAQ138" s="173"/>
      <c r="EAR138" s="173"/>
      <c r="EAS138" s="173"/>
      <c r="EAT138" s="173"/>
      <c r="EAU138" s="173"/>
      <c r="EAV138" s="173"/>
      <c r="EAW138" s="173"/>
      <c r="EAX138" s="173"/>
      <c r="EAY138" s="173"/>
      <c r="EAZ138" s="173"/>
      <c r="EBA138" s="173"/>
      <c r="EBB138" s="173"/>
      <c r="EBC138" s="173"/>
      <c r="EBD138" s="173"/>
      <c r="EBE138" s="173"/>
      <c r="EBF138" s="173"/>
      <c r="EBG138" s="173"/>
      <c r="EBH138" s="173"/>
      <c r="EBI138" s="173"/>
      <c r="EBJ138" s="173"/>
      <c r="EBK138" s="173"/>
      <c r="EBL138" s="173"/>
      <c r="EBM138" s="173"/>
      <c r="EBN138" s="173"/>
      <c r="EBO138" s="173"/>
      <c r="EBP138" s="173"/>
      <c r="EBQ138" s="173"/>
      <c r="EBR138" s="173"/>
      <c r="EBS138" s="173"/>
      <c r="EBT138" s="173"/>
      <c r="EBU138" s="173"/>
      <c r="EBV138" s="173"/>
      <c r="EBW138" s="173"/>
      <c r="EBX138" s="173"/>
      <c r="EBY138" s="173"/>
      <c r="EBZ138" s="173"/>
      <c r="ECA138" s="173"/>
      <c r="ECB138" s="173"/>
      <c r="ECC138" s="173"/>
      <c r="ECD138" s="173"/>
      <c r="ECE138" s="173"/>
      <c r="ECF138" s="173"/>
      <c r="ECG138" s="173"/>
      <c r="ECH138" s="173"/>
      <c r="ECI138" s="173"/>
      <c r="ECJ138" s="173"/>
      <c r="ECK138" s="173"/>
      <c r="ECL138" s="173"/>
      <c r="ECM138" s="173"/>
      <c r="ECN138" s="173"/>
      <c r="ECO138" s="173"/>
      <c r="ECP138" s="173"/>
      <c r="ECQ138" s="173"/>
      <c r="ECR138" s="173"/>
      <c r="ECS138" s="173"/>
      <c r="ECT138" s="173"/>
      <c r="ECU138" s="173"/>
      <c r="ECV138" s="173"/>
      <c r="ECW138" s="173"/>
      <c r="ECX138" s="173"/>
      <c r="ECY138" s="173"/>
      <c r="ECZ138" s="173"/>
      <c r="EDA138" s="173"/>
      <c r="EDB138" s="173"/>
      <c r="EDC138" s="173"/>
      <c r="EDD138" s="173"/>
      <c r="EDE138" s="173"/>
      <c r="EDF138" s="173"/>
      <c r="EDG138" s="173"/>
      <c r="EDH138" s="173"/>
      <c r="EDI138" s="173"/>
      <c r="EDJ138" s="173"/>
      <c r="EDK138" s="173"/>
      <c r="EDL138" s="173"/>
      <c r="EDM138" s="173"/>
      <c r="EDN138" s="173"/>
      <c r="EDO138" s="173"/>
      <c r="EDP138" s="173"/>
      <c r="EDQ138" s="173"/>
      <c r="EDR138" s="173"/>
      <c r="EDS138" s="173"/>
      <c r="EDT138" s="173"/>
      <c r="EDU138" s="173"/>
      <c r="EDV138" s="173"/>
      <c r="EDW138" s="173"/>
      <c r="EDX138" s="173"/>
      <c r="EDY138" s="173"/>
      <c r="EDZ138" s="173"/>
      <c r="EEA138" s="173"/>
      <c r="EEB138" s="173"/>
      <c r="EEC138" s="173"/>
      <c r="EED138" s="173"/>
      <c r="EEE138" s="173"/>
      <c r="EEF138" s="173"/>
      <c r="EEG138" s="173"/>
      <c r="EEH138" s="173"/>
      <c r="EEI138" s="173"/>
      <c r="EEJ138" s="173"/>
      <c r="EEK138" s="173"/>
      <c r="EEL138" s="173"/>
      <c r="EEM138" s="173"/>
      <c r="EEN138" s="173"/>
      <c r="EEO138" s="173"/>
      <c r="EEP138" s="173"/>
      <c r="EEQ138" s="173"/>
      <c r="EER138" s="173"/>
      <c r="EES138" s="173"/>
      <c r="EET138" s="173"/>
      <c r="EEU138" s="173"/>
      <c r="EEV138" s="173"/>
      <c r="EEW138" s="173"/>
      <c r="EEX138" s="173"/>
      <c r="EEY138" s="173"/>
      <c r="EEZ138" s="173"/>
      <c r="EFA138" s="173"/>
      <c r="EFB138" s="173"/>
      <c r="EFC138" s="173"/>
      <c r="EFD138" s="173"/>
      <c r="EFE138" s="173"/>
      <c r="EFF138" s="173"/>
      <c r="EFG138" s="173"/>
      <c r="EFH138" s="173"/>
      <c r="EFI138" s="173"/>
      <c r="EFJ138" s="173"/>
      <c r="EFK138" s="173"/>
      <c r="EFL138" s="173"/>
      <c r="EFM138" s="173"/>
      <c r="EFN138" s="173"/>
      <c r="EFO138" s="173"/>
      <c r="EFP138" s="173"/>
      <c r="EFQ138" s="173"/>
      <c r="EFR138" s="173"/>
      <c r="EFS138" s="173"/>
      <c r="EFT138" s="173"/>
      <c r="EFU138" s="173"/>
      <c r="EFV138" s="173"/>
      <c r="EFW138" s="173"/>
      <c r="EFX138" s="173"/>
      <c r="EFY138" s="173"/>
      <c r="EFZ138" s="173"/>
      <c r="EGA138" s="173"/>
      <c r="EGB138" s="173"/>
      <c r="EGC138" s="173"/>
      <c r="EGD138" s="173"/>
      <c r="EGE138" s="173"/>
      <c r="EGF138" s="173"/>
      <c r="EGG138" s="173"/>
      <c r="EGH138" s="173"/>
      <c r="EGI138" s="173"/>
      <c r="EGJ138" s="173"/>
      <c r="EGK138" s="173"/>
      <c r="EGL138" s="173"/>
      <c r="EGM138" s="173"/>
      <c r="EGN138" s="173"/>
      <c r="EGO138" s="173"/>
      <c r="EGP138" s="173"/>
      <c r="EGQ138" s="173"/>
      <c r="EGR138" s="173"/>
      <c r="EGS138" s="173"/>
      <c r="EGT138" s="173"/>
      <c r="EGU138" s="173"/>
      <c r="EGV138" s="173"/>
      <c r="EGW138" s="173"/>
      <c r="EGX138" s="173"/>
      <c r="EGY138" s="173"/>
      <c r="EGZ138" s="173"/>
      <c r="EHA138" s="173"/>
      <c r="EHB138" s="173"/>
      <c r="EHC138" s="173"/>
      <c r="EHD138" s="173"/>
      <c r="EHE138" s="173"/>
      <c r="EHF138" s="173"/>
      <c r="EHG138" s="173"/>
      <c r="EHH138" s="173"/>
      <c r="EHI138" s="173"/>
      <c r="EHJ138" s="173"/>
      <c r="EHK138" s="173"/>
      <c r="EHL138" s="173"/>
      <c r="EHM138" s="173"/>
      <c r="EHN138" s="173"/>
      <c r="EHO138" s="173"/>
      <c r="EHP138" s="173"/>
      <c r="EHQ138" s="173"/>
      <c r="EHR138" s="173"/>
      <c r="EHS138" s="173"/>
      <c r="EHT138" s="173"/>
      <c r="EHU138" s="173"/>
      <c r="EHV138" s="173"/>
      <c r="EHW138" s="173"/>
      <c r="EHX138" s="173"/>
      <c r="EHY138" s="173"/>
      <c r="EHZ138" s="173"/>
      <c r="EIA138" s="173"/>
      <c r="EIB138" s="173"/>
      <c r="EIC138" s="173"/>
      <c r="EID138" s="173"/>
      <c r="EIE138" s="173"/>
      <c r="EIF138" s="173"/>
      <c r="EIG138" s="173"/>
      <c r="EIH138" s="173"/>
      <c r="EII138" s="173"/>
      <c r="EIJ138" s="173"/>
      <c r="EIK138" s="173"/>
      <c r="EIL138" s="173"/>
      <c r="EIM138" s="173"/>
      <c r="EIN138" s="173"/>
      <c r="EIO138" s="173"/>
      <c r="EIP138" s="173"/>
      <c r="EIQ138" s="173"/>
      <c r="EIR138" s="173"/>
      <c r="EIS138" s="173"/>
      <c r="EIT138" s="173"/>
      <c r="EIU138" s="173"/>
      <c r="EIV138" s="173"/>
      <c r="EIW138" s="173"/>
      <c r="EIX138" s="173"/>
      <c r="EIY138" s="173"/>
      <c r="EIZ138" s="173"/>
      <c r="EJA138" s="173"/>
      <c r="EJB138" s="173"/>
      <c r="EJC138" s="173"/>
      <c r="EJD138" s="173"/>
      <c r="EJE138" s="173"/>
      <c r="EJF138" s="173"/>
      <c r="EJG138" s="173"/>
      <c r="EJH138" s="173"/>
      <c r="EJI138" s="173"/>
      <c r="EJJ138" s="173"/>
      <c r="EJK138" s="173"/>
      <c r="EJL138" s="173"/>
      <c r="EJM138" s="173"/>
      <c r="EJN138" s="173"/>
      <c r="EJO138" s="173"/>
      <c r="EJP138" s="173"/>
      <c r="EJQ138" s="173"/>
      <c r="EJR138" s="173"/>
      <c r="EJS138" s="173"/>
      <c r="EJT138" s="173"/>
      <c r="EJU138" s="173"/>
      <c r="EJV138" s="173"/>
      <c r="EJW138" s="173"/>
      <c r="EJX138" s="173"/>
      <c r="EJY138" s="173"/>
      <c r="EJZ138" s="173"/>
      <c r="EKA138" s="173"/>
      <c r="EKB138" s="173"/>
      <c r="EKC138" s="173"/>
      <c r="EKD138" s="173"/>
      <c r="EKE138" s="173"/>
      <c r="EKF138" s="173"/>
      <c r="EKG138" s="173"/>
      <c r="EKH138" s="173"/>
      <c r="EKI138" s="173"/>
      <c r="EKJ138" s="173"/>
      <c r="EKK138" s="173"/>
      <c r="EKL138" s="173"/>
      <c r="EKM138" s="173"/>
      <c r="EKN138" s="173"/>
      <c r="EKO138" s="173"/>
      <c r="EKP138" s="173"/>
      <c r="EKQ138" s="173"/>
      <c r="EKR138" s="173"/>
      <c r="EKS138" s="173"/>
      <c r="EKT138" s="173"/>
      <c r="EKU138" s="173"/>
      <c r="EKV138" s="173"/>
      <c r="EKW138" s="173"/>
      <c r="EKX138" s="173"/>
      <c r="EKY138" s="173"/>
      <c r="EKZ138" s="173"/>
      <c r="ELA138" s="173"/>
      <c r="ELB138" s="173"/>
      <c r="ELC138" s="173"/>
      <c r="ELD138" s="173"/>
      <c r="ELE138" s="173"/>
      <c r="ELF138" s="173"/>
      <c r="ELG138" s="173"/>
      <c r="ELH138" s="173"/>
      <c r="ELI138" s="173"/>
      <c r="ELJ138" s="173"/>
      <c r="ELK138" s="173"/>
      <c r="ELL138" s="173"/>
      <c r="ELM138" s="173"/>
      <c r="ELN138" s="173"/>
      <c r="ELO138" s="173"/>
      <c r="ELP138" s="173"/>
      <c r="ELQ138" s="173"/>
      <c r="ELR138" s="173"/>
      <c r="ELS138" s="173"/>
      <c r="ELT138" s="173"/>
      <c r="ELU138" s="173"/>
      <c r="ELV138" s="173"/>
      <c r="ELW138" s="173"/>
      <c r="ELX138" s="173"/>
      <c r="ELY138" s="173"/>
      <c r="ELZ138" s="173"/>
      <c r="EMA138" s="173"/>
      <c r="EMB138" s="173"/>
      <c r="EMC138" s="173"/>
      <c r="EMD138" s="173"/>
      <c r="EME138" s="173"/>
      <c r="EMF138" s="173"/>
      <c r="EMG138" s="173"/>
      <c r="EMH138" s="173"/>
      <c r="EMI138" s="173"/>
      <c r="EMJ138" s="173"/>
      <c r="EMK138" s="173"/>
      <c r="EML138" s="173"/>
      <c r="EMM138" s="173"/>
      <c r="EMN138" s="173"/>
      <c r="EMO138" s="173"/>
      <c r="EMP138" s="173"/>
      <c r="EMQ138" s="173"/>
      <c r="EMR138" s="173"/>
      <c r="EMS138" s="173"/>
      <c r="EMT138" s="173"/>
      <c r="EMU138" s="173"/>
      <c r="EMV138" s="173"/>
      <c r="EMW138" s="173"/>
      <c r="EMX138" s="173"/>
      <c r="EMY138" s="173"/>
      <c r="EMZ138" s="173"/>
      <c r="ENA138" s="173"/>
      <c r="ENB138" s="173"/>
      <c r="ENC138" s="173"/>
      <c r="END138" s="173"/>
      <c r="ENE138" s="173"/>
      <c r="ENF138" s="173"/>
      <c r="ENG138" s="173"/>
      <c r="ENH138" s="173"/>
      <c r="ENI138" s="173"/>
      <c r="ENJ138" s="173"/>
      <c r="ENK138" s="173"/>
      <c r="ENL138" s="173"/>
      <c r="ENM138" s="173"/>
      <c r="ENN138" s="173"/>
      <c r="ENO138" s="173"/>
      <c r="ENP138" s="173"/>
      <c r="ENQ138" s="173"/>
      <c r="ENR138" s="173"/>
      <c r="ENS138" s="173"/>
      <c r="ENT138" s="173"/>
      <c r="ENU138" s="173"/>
      <c r="ENV138" s="173"/>
      <c r="ENW138" s="173"/>
      <c r="ENX138" s="173"/>
      <c r="ENY138" s="173"/>
      <c r="ENZ138" s="173"/>
      <c r="EOA138" s="173"/>
      <c r="EOB138" s="173"/>
      <c r="EOC138" s="173"/>
      <c r="EOD138" s="173"/>
      <c r="EOE138" s="173"/>
      <c r="EOF138" s="173"/>
      <c r="EOG138" s="173"/>
      <c r="EOH138" s="173"/>
      <c r="EOI138" s="173"/>
      <c r="EOJ138" s="173"/>
      <c r="EOK138" s="173"/>
      <c r="EOL138" s="173"/>
      <c r="EOM138" s="173"/>
      <c r="EON138" s="173"/>
      <c r="EOO138" s="173"/>
      <c r="EOP138" s="173"/>
      <c r="EOQ138" s="173"/>
      <c r="EOR138" s="173"/>
      <c r="EOS138" s="173"/>
      <c r="EOT138" s="173"/>
      <c r="EOU138" s="173"/>
      <c r="EOV138" s="173"/>
      <c r="EOW138" s="173"/>
      <c r="EOX138" s="173"/>
      <c r="EOY138" s="173"/>
      <c r="EOZ138" s="173"/>
      <c r="EPA138" s="173"/>
      <c r="EPB138" s="173"/>
      <c r="EPC138" s="173"/>
      <c r="EPD138" s="173"/>
      <c r="EPE138" s="173"/>
      <c r="EPF138" s="173"/>
      <c r="EPG138" s="173"/>
      <c r="EPH138" s="173"/>
      <c r="EPI138" s="173"/>
      <c r="EPJ138" s="173"/>
      <c r="EPK138" s="173"/>
      <c r="EPL138" s="173"/>
      <c r="EPM138" s="173"/>
      <c r="EPN138" s="173"/>
      <c r="EPO138" s="173"/>
      <c r="EPP138" s="173"/>
      <c r="EPQ138" s="173"/>
      <c r="EPR138" s="173"/>
      <c r="EPS138" s="173"/>
      <c r="EPT138" s="173"/>
      <c r="EPU138" s="173"/>
      <c r="EPV138" s="173"/>
      <c r="EPW138" s="173"/>
      <c r="EPX138" s="173"/>
      <c r="EPY138" s="173"/>
      <c r="EPZ138" s="173"/>
      <c r="EQA138" s="173"/>
      <c r="EQB138" s="173"/>
      <c r="EQC138" s="173"/>
      <c r="EQD138" s="173"/>
      <c r="EQE138" s="173"/>
      <c r="EQF138" s="173"/>
      <c r="EQG138" s="173"/>
      <c r="EQH138" s="173"/>
      <c r="EQI138" s="173"/>
      <c r="EQJ138" s="173"/>
      <c r="EQK138" s="173"/>
      <c r="EQL138" s="173"/>
      <c r="EQM138" s="173"/>
      <c r="EQN138" s="173"/>
      <c r="EQO138" s="173"/>
      <c r="EQP138" s="173"/>
      <c r="EQQ138" s="173"/>
      <c r="EQR138" s="173"/>
      <c r="EQS138" s="173"/>
      <c r="EQT138" s="173"/>
      <c r="EQU138" s="173"/>
      <c r="EQV138" s="173"/>
      <c r="EQW138" s="173"/>
      <c r="EQX138" s="173"/>
      <c r="EQY138" s="173"/>
      <c r="EQZ138" s="173"/>
      <c r="ERA138" s="173"/>
      <c r="ERB138" s="173"/>
      <c r="ERC138" s="173"/>
      <c r="ERD138" s="173"/>
      <c r="ERE138" s="173"/>
      <c r="ERF138" s="173"/>
      <c r="ERG138" s="173"/>
      <c r="ERH138" s="173"/>
      <c r="ERI138" s="173"/>
      <c r="ERJ138" s="173"/>
      <c r="ERK138" s="173"/>
      <c r="ERL138" s="173"/>
      <c r="ERM138" s="173"/>
      <c r="ERN138" s="173"/>
      <c r="ERO138" s="173"/>
      <c r="ERP138" s="173"/>
      <c r="ERQ138" s="173"/>
      <c r="ERR138" s="173"/>
      <c r="ERS138" s="173"/>
      <c r="ERT138" s="173"/>
      <c r="ERU138" s="173"/>
      <c r="ERV138" s="173"/>
      <c r="ERW138" s="173"/>
      <c r="ERX138" s="173"/>
      <c r="ERY138" s="173"/>
      <c r="ERZ138" s="173"/>
      <c r="ESA138" s="173"/>
      <c r="ESB138" s="173"/>
      <c r="ESC138" s="173"/>
      <c r="ESD138" s="173"/>
      <c r="ESE138" s="173"/>
      <c r="ESF138" s="173"/>
      <c r="ESG138" s="173"/>
      <c r="ESH138" s="173"/>
      <c r="ESI138" s="173"/>
      <c r="ESJ138" s="173"/>
      <c r="ESK138" s="173"/>
      <c r="ESL138" s="173"/>
      <c r="ESM138" s="173"/>
      <c r="ESN138" s="173"/>
      <c r="ESO138" s="173"/>
      <c r="ESP138" s="173"/>
      <c r="ESQ138" s="173"/>
      <c r="ESR138" s="173"/>
      <c r="ESS138" s="173"/>
      <c r="EST138" s="173"/>
      <c r="ESU138" s="173"/>
      <c r="ESV138" s="173"/>
      <c r="ESW138" s="173"/>
      <c r="ESX138" s="173"/>
      <c r="ESY138" s="173"/>
      <c r="ESZ138" s="173"/>
      <c r="ETA138" s="173"/>
      <c r="ETB138" s="173"/>
      <c r="ETC138" s="173"/>
      <c r="ETD138" s="173"/>
      <c r="ETE138" s="173"/>
      <c r="ETF138" s="173"/>
      <c r="ETG138" s="173"/>
      <c r="ETH138" s="173"/>
      <c r="ETI138" s="173"/>
      <c r="ETJ138" s="173"/>
      <c r="ETK138" s="173"/>
      <c r="ETL138" s="173"/>
      <c r="ETM138" s="173"/>
      <c r="ETN138" s="173"/>
      <c r="ETO138" s="173"/>
      <c r="ETP138" s="173"/>
      <c r="ETQ138" s="173"/>
      <c r="ETR138" s="173"/>
      <c r="ETS138" s="173"/>
      <c r="ETT138" s="173"/>
      <c r="ETU138" s="173"/>
      <c r="ETV138" s="173"/>
      <c r="ETW138" s="173"/>
      <c r="ETX138" s="173"/>
      <c r="ETY138" s="173"/>
      <c r="ETZ138" s="173"/>
      <c r="EUA138" s="173"/>
      <c r="EUB138" s="173"/>
      <c r="EUC138" s="173"/>
      <c r="EUD138" s="173"/>
      <c r="EUE138" s="173"/>
      <c r="EUF138" s="173"/>
      <c r="EUG138" s="173"/>
      <c r="EUH138" s="173"/>
      <c r="EUI138" s="173"/>
      <c r="EUJ138" s="173"/>
      <c r="EUK138" s="173"/>
      <c r="EUL138" s="173"/>
      <c r="EUM138" s="173"/>
      <c r="EUN138" s="173"/>
      <c r="EUO138" s="173"/>
      <c r="EUP138" s="173"/>
      <c r="EUQ138" s="173"/>
      <c r="EUR138" s="173"/>
      <c r="EUS138" s="173"/>
      <c r="EUT138" s="173"/>
      <c r="EUU138" s="173"/>
      <c r="EUV138" s="173"/>
      <c r="EUW138" s="173"/>
      <c r="EUX138" s="173"/>
      <c r="EUY138" s="173"/>
      <c r="EUZ138" s="173"/>
      <c r="EVA138" s="173"/>
      <c r="EVB138" s="173"/>
      <c r="EVC138" s="173"/>
      <c r="EVD138" s="173"/>
      <c r="EVE138" s="173"/>
      <c r="EVF138" s="173"/>
      <c r="EVG138" s="173"/>
      <c r="EVH138" s="173"/>
      <c r="EVI138" s="173"/>
      <c r="EVJ138" s="173"/>
      <c r="EVK138" s="173"/>
      <c r="EVL138" s="173"/>
      <c r="EVM138" s="173"/>
      <c r="EVN138" s="173"/>
      <c r="EVO138" s="173"/>
      <c r="EVP138" s="173"/>
      <c r="EVQ138" s="173"/>
      <c r="EVR138" s="173"/>
      <c r="EVS138" s="173"/>
      <c r="EVT138" s="173"/>
      <c r="EVU138" s="173"/>
      <c r="EVV138" s="173"/>
      <c r="EVW138" s="173"/>
      <c r="EVX138" s="173"/>
      <c r="EVY138" s="173"/>
      <c r="EVZ138" s="173"/>
      <c r="EWA138" s="173"/>
      <c r="EWB138" s="173"/>
      <c r="EWC138" s="173"/>
      <c r="EWD138" s="173"/>
      <c r="EWE138" s="173"/>
      <c r="EWF138" s="173"/>
      <c r="EWG138" s="173"/>
      <c r="EWH138" s="173"/>
      <c r="EWI138" s="173"/>
      <c r="EWJ138" s="173"/>
      <c r="EWK138" s="173"/>
      <c r="EWL138" s="173"/>
      <c r="EWM138" s="173"/>
      <c r="EWN138" s="173"/>
      <c r="EWO138" s="173"/>
      <c r="EWP138" s="173"/>
      <c r="EWQ138" s="173"/>
      <c r="EWR138" s="173"/>
      <c r="EWS138" s="173"/>
      <c r="EWT138" s="173"/>
      <c r="EWU138" s="173"/>
      <c r="EWV138" s="173"/>
      <c r="EWW138" s="173"/>
      <c r="EWX138" s="173"/>
      <c r="EWY138" s="173"/>
      <c r="EWZ138" s="173"/>
      <c r="EXA138" s="173"/>
      <c r="EXB138" s="173"/>
      <c r="EXC138" s="173"/>
      <c r="EXD138" s="173"/>
      <c r="EXE138" s="173"/>
      <c r="EXF138" s="173"/>
      <c r="EXG138" s="173"/>
      <c r="EXH138" s="173"/>
      <c r="EXI138" s="173"/>
      <c r="EXJ138" s="173"/>
      <c r="EXK138" s="173"/>
      <c r="EXL138" s="173"/>
      <c r="EXM138" s="173"/>
      <c r="EXN138" s="173"/>
      <c r="EXO138" s="173"/>
      <c r="EXP138" s="173"/>
      <c r="EXQ138" s="173"/>
      <c r="EXR138" s="173"/>
      <c r="EXS138" s="173"/>
      <c r="EXT138" s="173"/>
      <c r="EXU138" s="173"/>
      <c r="EXV138" s="173"/>
      <c r="EXW138" s="173"/>
      <c r="EXX138" s="173"/>
      <c r="EXY138" s="173"/>
      <c r="EXZ138" s="173"/>
      <c r="EYA138" s="173"/>
      <c r="EYB138" s="173"/>
      <c r="EYC138" s="173"/>
      <c r="EYD138" s="173"/>
      <c r="EYE138" s="173"/>
      <c r="EYF138" s="173"/>
      <c r="EYG138" s="173"/>
      <c r="EYH138" s="173"/>
      <c r="EYI138" s="173"/>
      <c r="EYJ138" s="173"/>
      <c r="EYK138" s="173"/>
      <c r="EYL138" s="173"/>
      <c r="EYM138" s="173"/>
      <c r="EYN138" s="173"/>
      <c r="EYO138" s="173"/>
      <c r="EYP138" s="173"/>
      <c r="EYQ138" s="173"/>
      <c r="EYR138" s="173"/>
      <c r="EYS138" s="173"/>
      <c r="EYT138" s="173"/>
      <c r="EYU138" s="173"/>
      <c r="EYV138" s="173"/>
      <c r="EYW138" s="173"/>
      <c r="EYX138" s="173"/>
      <c r="EYY138" s="173"/>
      <c r="EYZ138" s="173"/>
      <c r="EZA138" s="173"/>
      <c r="EZB138" s="173"/>
      <c r="EZC138" s="173"/>
      <c r="EZD138" s="173"/>
      <c r="EZE138" s="173"/>
      <c r="EZF138" s="173"/>
      <c r="EZG138" s="173"/>
      <c r="EZH138" s="173"/>
      <c r="EZI138" s="173"/>
      <c r="EZJ138" s="173"/>
      <c r="EZK138" s="173"/>
      <c r="EZL138" s="173"/>
      <c r="EZM138" s="173"/>
      <c r="EZN138" s="173"/>
      <c r="EZO138" s="173"/>
      <c r="EZP138" s="173"/>
      <c r="EZQ138" s="173"/>
      <c r="EZR138" s="173"/>
      <c r="EZS138" s="173"/>
      <c r="EZT138" s="173"/>
      <c r="EZU138" s="173"/>
      <c r="EZV138" s="173"/>
      <c r="EZW138" s="173"/>
      <c r="EZX138" s="173"/>
      <c r="EZY138" s="173"/>
      <c r="EZZ138" s="173"/>
      <c r="FAA138" s="173"/>
      <c r="FAB138" s="173"/>
      <c r="FAC138" s="173"/>
      <c r="FAD138" s="173"/>
      <c r="FAE138" s="173"/>
      <c r="FAF138" s="173"/>
      <c r="FAG138" s="173"/>
      <c r="FAH138" s="173"/>
      <c r="FAI138" s="173"/>
      <c r="FAJ138" s="173"/>
      <c r="FAK138" s="173"/>
      <c r="FAL138" s="173"/>
      <c r="FAM138" s="173"/>
      <c r="FAN138" s="173"/>
      <c r="FAO138" s="173"/>
      <c r="FAP138" s="173"/>
      <c r="FAQ138" s="173"/>
      <c r="FAR138" s="173"/>
      <c r="FAS138" s="173"/>
      <c r="FAT138" s="173"/>
      <c r="FAU138" s="173"/>
      <c r="FAV138" s="173"/>
      <c r="FAW138" s="173"/>
      <c r="FAX138" s="173"/>
      <c r="FAY138" s="173"/>
      <c r="FAZ138" s="173"/>
      <c r="FBA138" s="173"/>
      <c r="FBB138" s="173"/>
      <c r="FBC138" s="173"/>
      <c r="FBD138" s="173"/>
      <c r="FBE138" s="173"/>
      <c r="FBF138" s="173"/>
      <c r="FBG138" s="173"/>
      <c r="FBH138" s="173"/>
      <c r="FBI138" s="173"/>
      <c r="FBJ138" s="173"/>
      <c r="FBK138" s="173"/>
      <c r="FBL138" s="173"/>
      <c r="FBM138" s="173"/>
      <c r="FBN138" s="173"/>
      <c r="FBO138" s="173"/>
      <c r="FBP138" s="173"/>
      <c r="FBQ138" s="173"/>
      <c r="FBR138" s="173"/>
      <c r="FBS138" s="173"/>
      <c r="FBT138" s="173"/>
      <c r="FBU138" s="173"/>
      <c r="FBV138" s="173"/>
      <c r="FBW138" s="173"/>
      <c r="FBX138" s="173"/>
      <c r="FBY138" s="173"/>
      <c r="FBZ138" s="173"/>
      <c r="FCA138" s="173"/>
      <c r="FCB138" s="173"/>
      <c r="FCC138" s="173"/>
      <c r="FCD138" s="173"/>
      <c r="FCE138" s="173"/>
      <c r="FCF138" s="173"/>
      <c r="FCG138" s="173"/>
      <c r="FCH138" s="173"/>
      <c r="FCI138" s="173"/>
      <c r="FCJ138" s="173"/>
      <c r="FCK138" s="173"/>
      <c r="FCL138" s="173"/>
      <c r="FCM138" s="173"/>
      <c r="FCN138" s="173"/>
      <c r="FCO138" s="173"/>
      <c r="FCP138" s="173"/>
      <c r="FCQ138" s="173"/>
      <c r="FCR138" s="173"/>
      <c r="FCS138" s="173"/>
      <c r="FCT138" s="173"/>
      <c r="FCU138" s="173"/>
      <c r="FCV138" s="173"/>
      <c r="FCW138" s="173"/>
      <c r="FCX138" s="173"/>
      <c r="FCY138" s="173"/>
      <c r="FCZ138" s="173"/>
      <c r="FDA138" s="173"/>
      <c r="FDB138" s="173"/>
      <c r="FDC138" s="173"/>
      <c r="FDD138" s="173"/>
      <c r="FDE138" s="173"/>
      <c r="FDF138" s="173"/>
      <c r="FDG138" s="173"/>
      <c r="FDH138" s="173"/>
      <c r="FDI138" s="173"/>
      <c r="FDJ138" s="173"/>
      <c r="FDK138" s="173"/>
      <c r="FDL138" s="173"/>
      <c r="FDM138" s="173"/>
      <c r="FDN138" s="173"/>
      <c r="FDO138" s="173"/>
      <c r="FDP138" s="173"/>
      <c r="FDQ138" s="173"/>
      <c r="FDR138" s="173"/>
      <c r="FDS138" s="173"/>
      <c r="FDT138" s="173"/>
      <c r="FDU138" s="173"/>
      <c r="FDV138" s="173"/>
      <c r="FDW138" s="173"/>
      <c r="FDX138" s="173"/>
      <c r="FDY138" s="173"/>
      <c r="FDZ138" s="173"/>
      <c r="FEA138" s="173"/>
      <c r="FEB138" s="173"/>
      <c r="FEC138" s="173"/>
      <c r="FED138" s="173"/>
      <c r="FEE138" s="173"/>
      <c r="FEF138" s="173"/>
      <c r="FEG138" s="173"/>
      <c r="FEH138" s="173"/>
      <c r="FEI138" s="173"/>
      <c r="FEJ138" s="173"/>
      <c r="FEK138" s="173"/>
      <c r="FEL138" s="173"/>
      <c r="FEM138" s="173"/>
      <c r="FEN138" s="173"/>
      <c r="FEO138" s="173"/>
      <c r="FEP138" s="173"/>
      <c r="FEQ138" s="173"/>
      <c r="FER138" s="173"/>
      <c r="FES138" s="173"/>
      <c r="FET138" s="173"/>
      <c r="FEU138" s="173"/>
      <c r="FEV138" s="173"/>
      <c r="FEW138" s="173"/>
      <c r="FEX138" s="173"/>
      <c r="FEY138" s="173"/>
      <c r="FEZ138" s="173"/>
      <c r="FFA138" s="173"/>
      <c r="FFB138" s="173"/>
      <c r="FFC138" s="173"/>
      <c r="FFD138" s="173"/>
      <c r="FFE138" s="173"/>
      <c r="FFF138" s="173"/>
      <c r="FFG138" s="173"/>
      <c r="FFH138" s="173"/>
      <c r="FFI138" s="173"/>
      <c r="FFJ138" s="173"/>
      <c r="FFK138" s="173"/>
      <c r="FFL138" s="173"/>
      <c r="FFM138" s="173"/>
      <c r="FFN138" s="173"/>
      <c r="FFO138" s="173"/>
      <c r="FFP138" s="173"/>
      <c r="FFQ138" s="173"/>
      <c r="FFR138" s="173"/>
      <c r="FFS138" s="173"/>
      <c r="FFT138" s="173"/>
      <c r="FFU138" s="173"/>
      <c r="FFV138" s="173"/>
      <c r="FFW138" s="173"/>
      <c r="FFX138" s="173"/>
      <c r="FFY138" s="173"/>
      <c r="FFZ138" s="173"/>
      <c r="FGA138" s="173"/>
      <c r="FGB138" s="173"/>
      <c r="FGC138" s="173"/>
      <c r="FGD138" s="173"/>
      <c r="FGE138" s="173"/>
      <c r="FGF138" s="173"/>
      <c r="FGG138" s="173"/>
      <c r="FGH138" s="173"/>
      <c r="FGI138" s="173"/>
      <c r="FGJ138" s="173"/>
      <c r="FGK138" s="173"/>
      <c r="FGL138" s="173"/>
      <c r="FGM138" s="173"/>
      <c r="FGN138" s="173"/>
      <c r="FGO138" s="173"/>
      <c r="FGP138" s="173"/>
      <c r="FGQ138" s="173"/>
      <c r="FGR138" s="173"/>
      <c r="FGS138" s="173"/>
      <c r="FGT138" s="173"/>
      <c r="FGU138" s="173"/>
      <c r="FGV138" s="173"/>
      <c r="FGW138" s="173"/>
      <c r="FGX138" s="173"/>
      <c r="FGY138" s="173"/>
      <c r="FGZ138" s="173"/>
      <c r="FHA138" s="173"/>
      <c r="FHB138" s="173"/>
      <c r="FHC138" s="173"/>
      <c r="FHD138" s="173"/>
      <c r="FHE138" s="173"/>
      <c r="FHF138" s="173"/>
      <c r="FHG138" s="173"/>
      <c r="FHH138" s="173"/>
      <c r="FHI138" s="173"/>
      <c r="FHJ138" s="173"/>
      <c r="FHK138" s="173"/>
      <c r="FHL138" s="173"/>
      <c r="FHM138" s="173"/>
      <c r="FHN138" s="173"/>
      <c r="FHO138" s="173"/>
      <c r="FHP138" s="173"/>
      <c r="FHQ138" s="173"/>
      <c r="FHR138" s="173"/>
      <c r="FHS138" s="173"/>
      <c r="FHT138" s="173"/>
      <c r="FHU138" s="173"/>
      <c r="FHV138" s="173"/>
      <c r="FHW138" s="173"/>
      <c r="FHX138" s="173"/>
      <c r="FHY138" s="173"/>
      <c r="FHZ138" s="173"/>
      <c r="FIA138" s="173"/>
      <c r="FIB138" s="173"/>
      <c r="FIC138" s="173"/>
      <c r="FID138" s="173"/>
      <c r="FIE138" s="173"/>
      <c r="FIF138" s="173"/>
      <c r="FIG138" s="173"/>
      <c r="FIH138" s="173"/>
      <c r="FII138" s="173"/>
      <c r="FIJ138" s="173"/>
      <c r="FIK138" s="173"/>
      <c r="FIL138" s="173"/>
      <c r="FIM138" s="173"/>
      <c r="FIN138" s="173"/>
      <c r="FIO138" s="173"/>
      <c r="FIP138" s="173"/>
      <c r="FIQ138" s="173"/>
      <c r="FIR138" s="173"/>
      <c r="FIS138" s="173"/>
      <c r="FIT138" s="173"/>
      <c r="FIU138" s="173"/>
      <c r="FIV138" s="173"/>
      <c r="FIW138" s="173"/>
      <c r="FIX138" s="173"/>
      <c r="FIY138" s="173"/>
      <c r="FIZ138" s="173"/>
      <c r="FJA138" s="173"/>
      <c r="FJB138" s="173"/>
      <c r="FJC138" s="173"/>
      <c r="FJD138" s="173"/>
      <c r="FJE138" s="173"/>
      <c r="FJF138" s="173"/>
      <c r="FJG138" s="173"/>
      <c r="FJH138" s="173"/>
      <c r="FJI138" s="173"/>
      <c r="FJJ138" s="173"/>
      <c r="FJK138" s="173"/>
      <c r="FJL138" s="173"/>
      <c r="FJM138" s="173"/>
      <c r="FJN138" s="173"/>
      <c r="FJO138" s="173"/>
      <c r="FJP138" s="173"/>
      <c r="FJQ138" s="173"/>
      <c r="FJR138" s="173"/>
      <c r="FJS138" s="173"/>
      <c r="FJT138" s="173"/>
      <c r="FJU138" s="173"/>
      <c r="FJV138" s="173"/>
      <c r="FJW138" s="173"/>
      <c r="FJX138" s="173"/>
      <c r="FJY138" s="173"/>
      <c r="FJZ138" s="173"/>
      <c r="FKA138" s="173"/>
      <c r="FKB138" s="173"/>
      <c r="FKC138" s="173"/>
      <c r="FKD138" s="173"/>
      <c r="FKE138" s="173"/>
      <c r="FKF138" s="173"/>
      <c r="FKG138" s="173"/>
      <c r="FKH138" s="173"/>
      <c r="FKI138" s="173"/>
      <c r="FKJ138" s="173"/>
      <c r="FKK138" s="173"/>
      <c r="FKL138" s="173"/>
      <c r="FKM138" s="173"/>
      <c r="FKN138" s="173"/>
      <c r="FKO138" s="173"/>
      <c r="FKP138" s="173"/>
      <c r="FKQ138" s="173"/>
      <c r="FKR138" s="173"/>
      <c r="FKS138" s="173"/>
      <c r="FKT138" s="173"/>
      <c r="FKU138" s="173"/>
      <c r="FKV138" s="173"/>
      <c r="FKW138" s="173"/>
      <c r="FKX138" s="173"/>
      <c r="FKY138" s="173"/>
      <c r="FKZ138" s="173"/>
      <c r="FLA138" s="173"/>
      <c r="FLB138" s="173"/>
      <c r="FLC138" s="173"/>
      <c r="FLD138" s="173"/>
      <c r="FLE138" s="173"/>
      <c r="FLF138" s="173"/>
      <c r="FLG138" s="173"/>
      <c r="FLH138" s="173"/>
      <c r="FLI138" s="173"/>
      <c r="FLJ138" s="173"/>
      <c r="FLK138" s="173"/>
      <c r="FLL138" s="173"/>
      <c r="FLM138" s="173"/>
      <c r="FLN138" s="173"/>
      <c r="FLO138" s="173"/>
      <c r="FLP138" s="173"/>
      <c r="FLQ138" s="173"/>
      <c r="FLR138" s="173"/>
      <c r="FLS138" s="173"/>
      <c r="FLT138" s="173"/>
      <c r="FLU138" s="173"/>
      <c r="FLV138" s="173"/>
      <c r="FLW138" s="173"/>
      <c r="FLX138" s="173"/>
      <c r="FLY138" s="173"/>
      <c r="FLZ138" s="173"/>
      <c r="FMA138" s="173"/>
      <c r="FMB138" s="173"/>
      <c r="FMC138" s="173"/>
      <c r="FMD138" s="173"/>
      <c r="FME138" s="173"/>
      <c r="FMF138" s="173"/>
      <c r="FMG138" s="173"/>
      <c r="FMH138" s="173"/>
      <c r="FMI138" s="173"/>
      <c r="FMJ138" s="173"/>
      <c r="FMK138" s="173"/>
      <c r="FML138" s="173"/>
      <c r="FMM138" s="173"/>
      <c r="FMN138" s="173"/>
      <c r="FMO138" s="173"/>
      <c r="FMP138" s="173"/>
      <c r="FMQ138" s="173"/>
      <c r="FMR138" s="173"/>
      <c r="FMS138" s="173"/>
      <c r="FMT138" s="173"/>
      <c r="FMU138" s="173"/>
      <c r="FMV138" s="173"/>
      <c r="FMW138" s="173"/>
      <c r="FMX138" s="173"/>
      <c r="FMY138" s="173"/>
      <c r="FMZ138" s="173"/>
      <c r="FNA138" s="173"/>
      <c r="FNB138" s="173"/>
      <c r="FNC138" s="173"/>
      <c r="FND138" s="173"/>
      <c r="FNE138" s="173"/>
      <c r="FNF138" s="173"/>
      <c r="FNG138" s="173"/>
      <c r="FNH138" s="173"/>
      <c r="FNI138" s="173"/>
      <c r="FNJ138" s="173"/>
      <c r="FNK138" s="173"/>
      <c r="FNL138" s="173"/>
      <c r="FNM138" s="173"/>
      <c r="FNN138" s="173"/>
      <c r="FNO138" s="173"/>
      <c r="FNP138" s="173"/>
      <c r="FNQ138" s="173"/>
      <c r="FNR138" s="173"/>
      <c r="FNS138" s="173"/>
      <c r="FNT138" s="173"/>
      <c r="FNU138" s="173"/>
      <c r="FNV138" s="173"/>
      <c r="FNW138" s="173"/>
      <c r="FNX138" s="173"/>
      <c r="FNY138" s="173"/>
      <c r="FNZ138" s="173"/>
      <c r="FOA138" s="173"/>
      <c r="FOB138" s="173"/>
      <c r="FOC138" s="173"/>
      <c r="FOD138" s="173"/>
      <c r="FOE138" s="173"/>
      <c r="FOF138" s="173"/>
      <c r="FOG138" s="173"/>
      <c r="FOH138" s="173"/>
      <c r="FOI138" s="173"/>
      <c r="FOJ138" s="173"/>
      <c r="FOK138" s="173"/>
      <c r="FOL138" s="173"/>
      <c r="FOM138" s="173"/>
      <c r="FON138" s="173"/>
      <c r="FOO138" s="173"/>
      <c r="FOP138" s="173"/>
      <c r="FOQ138" s="173"/>
      <c r="FOR138" s="173"/>
      <c r="FOS138" s="173"/>
      <c r="FOT138" s="173"/>
      <c r="FOU138" s="173"/>
      <c r="FOV138" s="173"/>
      <c r="FOW138" s="173"/>
      <c r="FOX138" s="173"/>
      <c r="FOY138" s="173"/>
      <c r="FOZ138" s="173"/>
      <c r="FPA138" s="173"/>
      <c r="FPB138" s="173"/>
      <c r="FPC138" s="173"/>
      <c r="FPD138" s="173"/>
      <c r="FPE138" s="173"/>
      <c r="FPF138" s="173"/>
      <c r="FPG138" s="173"/>
      <c r="FPH138" s="173"/>
      <c r="FPI138" s="173"/>
      <c r="FPJ138" s="173"/>
      <c r="FPK138" s="173"/>
      <c r="FPL138" s="173"/>
      <c r="FPM138" s="173"/>
      <c r="FPN138" s="173"/>
      <c r="FPO138" s="173"/>
      <c r="FPP138" s="173"/>
      <c r="FPQ138" s="173"/>
      <c r="FPR138" s="173"/>
      <c r="FPS138" s="173"/>
      <c r="FPT138" s="173"/>
      <c r="FPU138" s="173"/>
      <c r="FPV138" s="173"/>
      <c r="FPW138" s="173"/>
      <c r="FPX138" s="173"/>
      <c r="FPY138" s="173"/>
      <c r="FPZ138" s="173"/>
      <c r="FQA138" s="173"/>
      <c r="FQB138" s="173"/>
      <c r="FQC138" s="173"/>
      <c r="FQD138" s="173"/>
      <c r="FQE138" s="173"/>
      <c r="FQF138" s="173"/>
      <c r="FQG138" s="173"/>
      <c r="FQH138" s="173"/>
      <c r="FQI138" s="173"/>
      <c r="FQJ138" s="173"/>
      <c r="FQK138" s="173"/>
      <c r="FQL138" s="173"/>
      <c r="FQM138" s="173"/>
      <c r="FQN138" s="173"/>
      <c r="FQO138" s="173"/>
      <c r="FQP138" s="173"/>
      <c r="FQQ138" s="173"/>
      <c r="FQR138" s="173"/>
      <c r="FQS138" s="173"/>
      <c r="FQT138" s="173"/>
      <c r="FQU138" s="173"/>
      <c r="FQV138" s="173"/>
      <c r="FQW138" s="173"/>
      <c r="FQX138" s="173"/>
      <c r="FQY138" s="173"/>
      <c r="FQZ138" s="173"/>
      <c r="FRA138" s="173"/>
      <c r="FRB138" s="173"/>
      <c r="FRC138" s="173"/>
      <c r="FRD138" s="173"/>
      <c r="FRE138" s="173"/>
      <c r="FRF138" s="173"/>
      <c r="FRG138" s="173"/>
      <c r="FRH138" s="173"/>
      <c r="FRI138" s="173"/>
      <c r="FRJ138" s="173"/>
      <c r="FRK138" s="173"/>
      <c r="FRL138" s="173"/>
      <c r="FRM138" s="173"/>
      <c r="FRN138" s="173"/>
      <c r="FRO138" s="173"/>
      <c r="FRP138" s="173"/>
      <c r="FRQ138" s="173"/>
      <c r="FRR138" s="173"/>
      <c r="FRS138" s="173"/>
      <c r="FRT138" s="173"/>
      <c r="FRU138" s="173"/>
      <c r="FRV138" s="173"/>
      <c r="FRW138" s="173"/>
      <c r="FRX138" s="173"/>
      <c r="FRY138" s="173"/>
      <c r="FRZ138" s="173"/>
      <c r="FSA138" s="173"/>
      <c r="FSB138" s="173"/>
      <c r="FSC138" s="173"/>
      <c r="FSD138" s="173"/>
      <c r="FSE138" s="173"/>
      <c r="FSF138" s="173"/>
      <c r="FSG138" s="173"/>
      <c r="FSH138" s="173"/>
      <c r="FSI138" s="173"/>
      <c r="FSJ138" s="173"/>
      <c r="FSK138" s="173"/>
      <c r="FSL138" s="173"/>
      <c r="FSM138" s="173"/>
      <c r="FSN138" s="173"/>
      <c r="FSO138" s="173"/>
      <c r="FSP138" s="173"/>
      <c r="FSQ138" s="173"/>
      <c r="FSR138" s="173"/>
      <c r="FSS138" s="173"/>
      <c r="FST138" s="173"/>
      <c r="FSU138" s="173"/>
      <c r="FSV138" s="173"/>
      <c r="FSW138" s="173"/>
      <c r="FSX138" s="173"/>
      <c r="FSY138" s="173"/>
      <c r="FSZ138" s="173"/>
      <c r="FTA138" s="173"/>
      <c r="FTB138" s="173"/>
      <c r="FTC138" s="173"/>
      <c r="FTD138" s="173"/>
      <c r="FTE138" s="173"/>
      <c r="FTF138" s="173"/>
      <c r="FTG138" s="173"/>
      <c r="FTH138" s="173"/>
      <c r="FTI138" s="173"/>
      <c r="FTJ138" s="173"/>
      <c r="FTK138" s="173"/>
      <c r="FTL138" s="173"/>
      <c r="FTM138" s="173"/>
      <c r="FTN138" s="173"/>
      <c r="FTO138" s="173"/>
      <c r="FTP138" s="173"/>
      <c r="FTQ138" s="173"/>
      <c r="FTR138" s="173"/>
      <c r="FTS138" s="173"/>
      <c r="FTT138" s="173"/>
      <c r="FTU138" s="173"/>
      <c r="FTV138" s="173"/>
      <c r="FTW138" s="173"/>
      <c r="FTX138" s="173"/>
      <c r="FTY138" s="173"/>
      <c r="FTZ138" s="173"/>
      <c r="FUA138" s="173"/>
      <c r="FUB138" s="173"/>
      <c r="FUC138" s="173"/>
      <c r="FUD138" s="173"/>
      <c r="FUE138" s="173"/>
      <c r="FUF138" s="173"/>
      <c r="FUG138" s="173"/>
      <c r="FUH138" s="173"/>
      <c r="FUI138" s="173"/>
      <c r="FUJ138" s="173"/>
      <c r="FUK138" s="173"/>
      <c r="FUL138" s="173"/>
      <c r="FUM138" s="173"/>
      <c r="FUN138" s="173"/>
      <c r="FUO138" s="173"/>
      <c r="FUP138" s="173"/>
      <c r="FUQ138" s="173"/>
      <c r="FUR138" s="173"/>
      <c r="FUS138" s="173"/>
      <c r="FUT138" s="173"/>
      <c r="FUU138" s="173"/>
      <c r="FUV138" s="173"/>
      <c r="FUW138" s="173"/>
      <c r="FUX138" s="173"/>
      <c r="FUY138" s="173"/>
      <c r="FUZ138" s="173"/>
      <c r="FVA138" s="173"/>
      <c r="FVB138" s="173"/>
      <c r="FVC138" s="173"/>
      <c r="FVD138" s="173"/>
      <c r="FVE138" s="173"/>
      <c r="FVF138" s="173"/>
      <c r="FVG138" s="173"/>
      <c r="FVH138" s="173"/>
      <c r="FVI138" s="173"/>
      <c r="FVJ138" s="173"/>
      <c r="FVK138" s="173"/>
      <c r="FVL138" s="173"/>
      <c r="FVM138" s="173"/>
      <c r="FVN138" s="173"/>
      <c r="FVO138" s="173"/>
      <c r="FVP138" s="173"/>
      <c r="FVQ138" s="173"/>
      <c r="FVR138" s="173"/>
      <c r="FVS138" s="173"/>
      <c r="FVT138" s="173"/>
      <c r="FVU138" s="173"/>
      <c r="FVV138" s="173"/>
      <c r="FVW138" s="173"/>
      <c r="FVX138" s="173"/>
      <c r="FVY138" s="173"/>
      <c r="FVZ138" s="173"/>
      <c r="FWA138" s="173"/>
      <c r="FWB138" s="173"/>
      <c r="FWC138" s="173"/>
      <c r="FWD138" s="173"/>
      <c r="FWE138" s="173"/>
      <c r="FWF138" s="173"/>
      <c r="FWG138" s="173"/>
      <c r="FWH138" s="173"/>
      <c r="FWI138" s="173"/>
      <c r="FWJ138" s="173"/>
      <c r="FWK138" s="173"/>
      <c r="FWL138" s="173"/>
      <c r="FWM138" s="173"/>
      <c r="FWN138" s="173"/>
      <c r="FWO138" s="173"/>
      <c r="FWP138" s="173"/>
      <c r="FWQ138" s="173"/>
      <c r="FWR138" s="173"/>
      <c r="FWS138" s="173"/>
      <c r="FWT138" s="173"/>
      <c r="FWU138" s="173"/>
      <c r="FWV138" s="173"/>
      <c r="FWW138" s="173"/>
      <c r="FWX138" s="173"/>
      <c r="FWY138" s="173"/>
      <c r="FWZ138" s="173"/>
      <c r="FXA138" s="173"/>
      <c r="FXB138" s="173"/>
      <c r="FXC138" s="173"/>
      <c r="FXD138" s="173"/>
      <c r="FXE138" s="173"/>
      <c r="FXF138" s="173"/>
      <c r="FXG138" s="173"/>
      <c r="FXH138" s="173"/>
      <c r="FXI138" s="173"/>
      <c r="FXJ138" s="173"/>
      <c r="FXK138" s="173"/>
      <c r="FXL138" s="173"/>
      <c r="FXM138" s="173"/>
      <c r="FXN138" s="173"/>
      <c r="FXO138" s="173"/>
      <c r="FXP138" s="173"/>
      <c r="FXQ138" s="173"/>
      <c r="FXR138" s="173"/>
      <c r="FXS138" s="173"/>
      <c r="FXT138" s="173"/>
      <c r="FXU138" s="173"/>
      <c r="FXV138" s="173"/>
      <c r="FXW138" s="173"/>
      <c r="FXX138" s="173"/>
      <c r="FXY138" s="173"/>
      <c r="FXZ138" s="173"/>
      <c r="FYA138" s="173"/>
      <c r="FYB138" s="173"/>
      <c r="FYC138" s="173"/>
      <c r="FYD138" s="173"/>
      <c r="FYE138" s="173"/>
      <c r="FYF138" s="173"/>
      <c r="FYG138" s="173"/>
      <c r="FYH138" s="173"/>
      <c r="FYI138" s="173"/>
      <c r="FYJ138" s="173"/>
      <c r="FYK138" s="173"/>
      <c r="FYL138" s="173"/>
      <c r="FYM138" s="173"/>
      <c r="FYN138" s="173"/>
      <c r="FYO138" s="173"/>
      <c r="FYP138" s="173"/>
      <c r="FYQ138" s="173"/>
      <c r="FYR138" s="173"/>
      <c r="FYS138" s="173"/>
      <c r="FYT138" s="173"/>
      <c r="FYU138" s="173"/>
      <c r="FYV138" s="173"/>
      <c r="FYW138" s="173"/>
      <c r="FYX138" s="173"/>
      <c r="FYY138" s="173"/>
      <c r="FYZ138" s="173"/>
      <c r="FZA138" s="173"/>
      <c r="FZB138" s="173"/>
      <c r="FZC138" s="173"/>
      <c r="FZD138" s="173"/>
      <c r="FZE138" s="173"/>
      <c r="FZF138" s="173"/>
      <c r="FZG138" s="173"/>
      <c r="FZH138" s="173"/>
      <c r="FZI138" s="173"/>
      <c r="FZJ138" s="173"/>
      <c r="FZK138" s="173"/>
      <c r="FZL138" s="173"/>
      <c r="FZM138" s="173"/>
      <c r="FZN138" s="173"/>
      <c r="FZO138" s="173"/>
      <c r="FZP138" s="173"/>
      <c r="FZQ138" s="173"/>
      <c r="FZR138" s="173"/>
      <c r="FZS138" s="173"/>
      <c r="FZT138" s="173"/>
      <c r="FZU138" s="173"/>
      <c r="FZV138" s="173"/>
      <c r="FZW138" s="173"/>
      <c r="FZX138" s="173"/>
      <c r="FZY138" s="173"/>
      <c r="FZZ138" s="173"/>
      <c r="GAA138" s="173"/>
      <c r="GAB138" s="173"/>
      <c r="GAC138" s="173"/>
      <c r="GAD138" s="173"/>
      <c r="GAE138" s="173"/>
      <c r="GAF138" s="173"/>
      <c r="GAG138" s="173"/>
      <c r="GAH138" s="173"/>
      <c r="GAI138" s="173"/>
      <c r="GAJ138" s="173"/>
      <c r="GAK138" s="173"/>
      <c r="GAL138" s="173"/>
      <c r="GAM138" s="173"/>
      <c r="GAN138" s="173"/>
      <c r="GAO138" s="173"/>
      <c r="GAP138" s="173"/>
      <c r="GAQ138" s="173"/>
      <c r="GAR138" s="173"/>
      <c r="GAS138" s="173"/>
      <c r="GAT138" s="173"/>
      <c r="GAU138" s="173"/>
      <c r="GAV138" s="173"/>
      <c r="GAW138" s="173"/>
      <c r="GAX138" s="173"/>
      <c r="GAY138" s="173"/>
      <c r="GAZ138" s="173"/>
      <c r="GBA138" s="173"/>
      <c r="GBB138" s="173"/>
      <c r="GBC138" s="173"/>
      <c r="GBD138" s="173"/>
      <c r="GBE138" s="173"/>
      <c r="GBF138" s="173"/>
      <c r="GBG138" s="173"/>
      <c r="GBH138" s="173"/>
      <c r="GBI138" s="173"/>
      <c r="GBJ138" s="173"/>
      <c r="GBK138" s="173"/>
      <c r="GBL138" s="173"/>
      <c r="GBM138" s="173"/>
      <c r="GBN138" s="173"/>
      <c r="GBO138" s="173"/>
      <c r="GBP138" s="173"/>
      <c r="GBQ138" s="173"/>
      <c r="GBR138" s="173"/>
      <c r="GBS138" s="173"/>
      <c r="GBT138" s="173"/>
      <c r="GBU138" s="173"/>
      <c r="GBV138" s="173"/>
      <c r="GBW138" s="173"/>
      <c r="GBX138" s="173"/>
      <c r="GBY138" s="173"/>
      <c r="GBZ138" s="173"/>
      <c r="GCA138" s="173"/>
      <c r="GCB138" s="173"/>
      <c r="GCC138" s="173"/>
      <c r="GCD138" s="173"/>
      <c r="GCE138" s="173"/>
      <c r="GCF138" s="173"/>
      <c r="GCG138" s="173"/>
      <c r="GCH138" s="173"/>
      <c r="GCI138" s="173"/>
      <c r="GCJ138" s="173"/>
      <c r="GCK138" s="173"/>
      <c r="GCL138" s="173"/>
      <c r="GCM138" s="173"/>
      <c r="GCN138" s="173"/>
      <c r="GCO138" s="173"/>
      <c r="GCP138" s="173"/>
      <c r="GCQ138" s="173"/>
      <c r="GCR138" s="173"/>
      <c r="GCS138" s="173"/>
      <c r="GCT138" s="173"/>
      <c r="GCU138" s="173"/>
      <c r="GCV138" s="173"/>
      <c r="GCW138" s="173"/>
      <c r="GCX138" s="173"/>
      <c r="GCY138" s="173"/>
      <c r="GCZ138" s="173"/>
      <c r="GDA138" s="173"/>
      <c r="GDB138" s="173"/>
      <c r="GDC138" s="173"/>
      <c r="GDD138" s="173"/>
      <c r="GDE138" s="173"/>
      <c r="GDF138" s="173"/>
      <c r="GDG138" s="173"/>
      <c r="GDH138" s="173"/>
      <c r="GDI138" s="173"/>
      <c r="GDJ138" s="173"/>
      <c r="GDK138" s="173"/>
      <c r="GDL138" s="173"/>
      <c r="GDM138" s="173"/>
      <c r="GDN138" s="173"/>
      <c r="GDO138" s="173"/>
      <c r="GDP138" s="173"/>
      <c r="GDQ138" s="173"/>
      <c r="GDR138" s="173"/>
      <c r="GDS138" s="173"/>
      <c r="GDT138" s="173"/>
      <c r="GDU138" s="173"/>
      <c r="GDV138" s="173"/>
      <c r="GDW138" s="173"/>
      <c r="GDX138" s="173"/>
      <c r="GDY138" s="173"/>
      <c r="GDZ138" s="173"/>
      <c r="GEA138" s="173"/>
      <c r="GEB138" s="173"/>
      <c r="GEC138" s="173"/>
      <c r="GED138" s="173"/>
      <c r="GEE138" s="173"/>
      <c r="GEF138" s="173"/>
      <c r="GEG138" s="173"/>
      <c r="GEH138" s="173"/>
      <c r="GEI138" s="173"/>
      <c r="GEJ138" s="173"/>
      <c r="GEK138" s="173"/>
      <c r="GEL138" s="173"/>
      <c r="GEM138" s="173"/>
      <c r="GEN138" s="173"/>
      <c r="GEO138" s="173"/>
      <c r="GEP138" s="173"/>
      <c r="GEQ138" s="173"/>
      <c r="GER138" s="173"/>
      <c r="GES138" s="173"/>
      <c r="GET138" s="173"/>
      <c r="GEU138" s="173"/>
      <c r="GEV138" s="173"/>
      <c r="GEW138" s="173"/>
      <c r="GEX138" s="173"/>
      <c r="GEY138" s="173"/>
      <c r="GEZ138" s="173"/>
      <c r="GFA138" s="173"/>
      <c r="GFB138" s="173"/>
      <c r="GFC138" s="173"/>
      <c r="GFD138" s="173"/>
      <c r="GFE138" s="173"/>
      <c r="GFF138" s="173"/>
      <c r="GFG138" s="173"/>
      <c r="GFH138" s="173"/>
      <c r="GFI138" s="173"/>
      <c r="GFJ138" s="173"/>
      <c r="GFK138" s="173"/>
      <c r="GFL138" s="173"/>
      <c r="GFM138" s="173"/>
      <c r="GFN138" s="173"/>
      <c r="GFO138" s="173"/>
      <c r="GFP138" s="173"/>
      <c r="GFQ138" s="173"/>
      <c r="GFR138" s="173"/>
      <c r="GFS138" s="173"/>
      <c r="GFT138" s="173"/>
      <c r="GFU138" s="173"/>
      <c r="GFV138" s="173"/>
      <c r="GFW138" s="173"/>
      <c r="GFX138" s="173"/>
      <c r="GFY138" s="173"/>
      <c r="GFZ138" s="173"/>
      <c r="GGA138" s="173"/>
      <c r="GGB138" s="173"/>
      <c r="GGC138" s="173"/>
      <c r="GGD138" s="173"/>
      <c r="GGE138" s="173"/>
      <c r="GGF138" s="173"/>
      <c r="GGG138" s="173"/>
      <c r="GGH138" s="173"/>
      <c r="GGI138" s="173"/>
      <c r="GGJ138" s="173"/>
      <c r="GGK138" s="173"/>
      <c r="GGL138" s="173"/>
      <c r="GGM138" s="173"/>
      <c r="GGN138" s="173"/>
      <c r="GGO138" s="173"/>
      <c r="GGP138" s="173"/>
      <c r="GGQ138" s="173"/>
      <c r="GGR138" s="173"/>
      <c r="GGS138" s="173"/>
      <c r="GGT138" s="173"/>
      <c r="GGU138" s="173"/>
      <c r="GGV138" s="173"/>
      <c r="GGW138" s="173"/>
      <c r="GGX138" s="173"/>
      <c r="GGY138" s="173"/>
      <c r="GGZ138" s="173"/>
      <c r="GHA138" s="173"/>
      <c r="GHB138" s="173"/>
      <c r="GHC138" s="173"/>
      <c r="GHD138" s="173"/>
      <c r="GHE138" s="173"/>
      <c r="GHF138" s="173"/>
      <c r="GHG138" s="173"/>
      <c r="GHH138" s="173"/>
      <c r="GHI138" s="173"/>
      <c r="GHJ138" s="173"/>
      <c r="GHK138" s="173"/>
      <c r="GHL138" s="173"/>
      <c r="GHM138" s="173"/>
      <c r="GHN138" s="173"/>
      <c r="GHO138" s="173"/>
      <c r="GHP138" s="173"/>
      <c r="GHQ138" s="173"/>
      <c r="GHR138" s="173"/>
      <c r="GHS138" s="173"/>
      <c r="GHT138" s="173"/>
      <c r="GHU138" s="173"/>
      <c r="GHV138" s="173"/>
      <c r="GHW138" s="173"/>
      <c r="GHX138" s="173"/>
      <c r="GHY138" s="173"/>
      <c r="GHZ138" s="173"/>
      <c r="GIA138" s="173"/>
      <c r="GIB138" s="173"/>
      <c r="GIC138" s="173"/>
      <c r="GID138" s="173"/>
      <c r="GIE138" s="173"/>
      <c r="GIF138" s="173"/>
      <c r="GIG138" s="173"/>
      <c r="GIH138" s="173"/>
      <c r="GII138" s="173"/>
      <c r="GIJ138" s="173"/>
      <c r="GIK138" s="173"/>
      <c r="GIL138" s="173"/>
      <c r="GIM138" s="173"/>
      <c r="GIN138" s="173"/>
      <c r="GIO138" s="173"/>
      <c r="GIP138" s="173"/>
      <c r="GIQ138" s="173"/>
      <c r="GIR138" s="173"/>
      <c r="GIS138" s="173"/>
      <c r="GIT138" s="173"/>
      <c r="GIU138" s="173"/>
      <c r="GIV138" s="173"/>
      <c r="GIW138" s="173"/>
      <c r="GIX138" s="173"/>
      <c r="GIY138" s="173"/>
      <c r="GIZ138" s="173"/>
      <c r="GJA138" s="173"/>
      <c r="GJB138" s="173"/>
      <c r="GJC138" s="173"/>
      <c r="GJD138" s="173"/>
      <c r="GJE138" s="173"/>
      <c r="GJF138" s="173"/>
      <c r="GJG138" s="173"/>
      <c r="GJH138" s="173"/>
      <c r="GJI138" s="173"/>
      <c r="GJJ138" s="173"/>
      <c r="GJK138" s="173"/>
      <c r="GJL138" s="173"/>
      <c r="GJM138" s="173"/>
      <c r="GJN138" s="173"/>
      <c r="GJO138" s="173"/>
      <c r="GJP138" s="173"/>
      <c r="GJQ138" s="173"/>
      <c r="GJR138" s="173"/>
      <c r="GJS138" s="173"/>
      <c r="GJT138" s="173"/>
      <c r="GJU138" s="173"/>
      <c r="GJV138" s="173"/>
      <c r="GJW138" s="173"/>
      <c r="GJX138" s="173"/>
      <c r="GJY138" s="173"/>
      <c r="GJZ138" s="173"/>
      <c r="GKA138" s="173"/>
      <c r="GKB138" s="173"/>
      <c r="GKC138" s="173"/>
      <c r="GKD138" s="173"/>
      <c r="GKE138" s="173"/>
      <c r="GKF138" s="173"/>
      <c r="GKG138" s="173"/>
      <c r="GKH138" s="173"/>
      <c r="GKI138" s="173"/>
      <c r="GKJ138" s="173"/>
      <c r="GKK138" s="173"/>
      <c r="GKL138" s="173"/>
      <c r="GKM138" s="173"/>
      <c r="GKN138" s="173"/>
      <c r="GKO138" s="173"/>
      <c r="GKP138" s="173"/>
      <c r="GKQ138" s="173"/>
      <c r="GKR138" s="173"/>
      <c r="GKS138" s="173"/>
      <c r="GKT138" s="173"/>
      <c r="GKU138" s="173"/>
      <c r="GKV138" s="173"/>
      <c r="GKW138" s="173"/>
      <c r="GKX138" s="173"/>
      <c r="GKY138" s="173"/>
      <c r="GKZ138" s="173"/>
      <c r="GLA138" s="173"/>
      <c r="GLB138" s="173"/>
      <c r="GLC138" s="173"/>
      <c r="GLD138" s="173"/>
      <c r="GLE138" s="173"/>
      <c r="GLF138" s="173"/>
      <c r="GLG138" s="173"/>
      <c r="GLH138" s="173"/>
      <c r="GLI138" s="173"/>
      <c r="GLJ138" s="173"/>
      <c r="GLK138" s="173"/>
      <c r="GLL138" s="173"/>
      <c r="GLM138" s="173"/>
      <c r="GLN138" s="173"/>
      <c r="GLO138" s="173"/>
      <c r="GLP138" s="173"/>
      <c r="GLQ138" s="173"/>
      <c r="GLR138" s="173"/>
      <c r="GLS138" s="173"/>
      <c r="GLT138" s="173"/>
      <c r="GLU138" s="173"/>
      <c r="GLV138" s="173"/>
      <c r="GLW138" s="173"/>
      <c r="GLX138" s="173"/>
      <c r="GLY138" s="173"/>
      <c r="GLZ138" s="173"/>
      <c r="GMA138" s="173"/>
      <c r="GMB138" s="173"/>
      <c r="GMC138" s="173"/>
      <c r="GMD138" s="173"/>
      <c r="GME138" s="173"/>
      <c r="GMF138" s="173"/>
      <c r="GMG138" s="173"/>
      <c r="GMH138" s="173"/>
      <c r="GMI138" s="173"/>
      <c r="GMJ138" s="173"/>
      <c r="GMK138" s="173"/>
      <c r="GML138" s="173"/>
      <c r="GMM138" s="173"/>
      <c r="GMN138" s="173"/>
      <c r="GMO138" s="173"/>
      <c r="GMP138" s="173"/>
      <c r="GMQ138" s="173"/>
      <c r="GMR138" s="173"/>
      <c r="GMS138" s="173"/>
      <c r="GMT138" s="173"/>
      <c r="GMU138" s="173"/>
      <c r="GMV138" s="173"/>
      <c r="GMW138" s="173"/>
      <c r="GMX138" s="173"/>
      <c r="GMY138" s="173"/>
      <c r="GMZ138" s="173"/>
      <c r="GNA138" s="173"/>
      <c r="GNB138" s="173"/>
      <c r="GNC138" s="173"/>
      <c r="GND138" s="173"/>
      <c r="GNE138" s="173"/>
      <c r="GNF138" s="173"/>
      <c r="GNG138" s="173"/>
      <c r="GNH138" s="173"/>
      <c r="GNI138" s="173"/>
      <c r="GNJ138" s="173"/>
      <c r="GNK138" s="173"/>
      <c r="GNL138" s="173"/>
      <c r="GNM138" s="173"/>
      <c r="GNN138" s="173"/>
      <c r="GNO138" s="173"/>
      <c r="GNP138" s="173"/>
      <c r="GNQ138" s="173"/>
      <c r="GNR138" s="173"/>
      <c r="GNS138" s="173"/>
      <c r="GNT138" s="173"/>
      <c r="GNU138" s="173"/>
      <c r="GNV138" s="173"/>
      <c r="GNW138" s="173"/>
      <c r="GNX138" s="173"/>
      <c r="GNY138" s="173"/>
      <c r="GNZ138" s="173"/>
      <c r="GOA138" s="173"/>
      <c r="GOB138" s="173"/>
      <c r="GOC138" s="173"/>
      <c r="GOD138" s="173"/>
      <c r="GOE138" s="173"/>
      <c r="GOF138" s="173"/>
      <c r="GOG138" s="173"/>
      <c r="GOH138" s="173"/>
      <c r="GOI138" s="173"/>
      <c r="GOJ138" s="173"/>
      <c r="GOK138" s="173"/>
      <c r="GOL138" s="173"/>
      <c r="GOM138" s="173"/>
      <c r="GON138" s="173"/>
      <c r="GOO138" s="173"/>
      <c r="GOP138" s="173"/>
      <c r="GOQ138" s="173"/>
      <c r="GOR138" s="173"/>
      <c r="GOS138" s="173"/>
      <c r="GOT138" s="173"/>
      <c r="GOU138" s="173"/>
      <c r="GOV138" s="173"/>
      <c r="GOW138" s="173"/>
      <c r="GOX138" s="173"/>
      <c r="GOY138" s="173"/>
      <c r="GOZ138" s="173"/>
      <c r="GPA138" s="173"/>
      <c r="GPB138" s="173"/>
      <c r="GPC138" s="173"/>
      <c r="GPD138" s="173"/>
      <c r="GPE138" s="173"/>
      <c r="GPF138" s="173"/>
      <c r="GPG138" s="173"/>
      <c r="GPH138" s="173"/>
      <c r="GPI138" s="173"/>
      <c r="GPJ138" s="173"/>
      <c r="GPK138" s="173"/>
      <c r="GPL138" s="173"/>
      <c r="GPM138" s="173"/>
      <c r="GPN138" s="173"/>
      <c r="GPO138" s="173"/>
      <c r="GPP138" s="173"/>
      <c r="GPQ138" s="173"/>
      <c r="GPR138" s="173"/>
      <c r="GPS138" s="173"/>
      <c r="GPT138" s="173"/>
      <c r="GPU138" s="173"/>
      <c r="GPV138" s="173"/>
      <c r="GPW138" s="173"/>
      <c r="GPX138" s="173"/>
      <c r="GPY138" s="173"/>
      <c r="GPZ138" s="173"/>
      <c r="GQA138" s="173"/>
      <c r="GQB138" s="173"/>
      <c r="GQC138" s="173"/>
      <c r="GQD138" s="173"/>
      <c r="GQE138" s="173"/>
      <c r="GQF138" s="173"/>
      <c r="GQG138" s="173"/>
      <c r="GQH138" s="173"/>
      <c r="GQI138" s="173"/>
      <c r="GQJ138" s="173"/>
      <c r="GQK138" s="173"/>
      <c r="GQL138" s="173"/>
      <c r="GQM138" s="173"/>
      <c r="GQN138" s="173"/>
      <c r="GQO138" s="173"/>
      <c r="GQP138" s="173"/>
      <c r="GQQ138" s="173"/>
      <c r="GQR138" s="173"/>
      <c r="GQS138" s="173"/>
      <c r="GQT138" s="173"/>
      <c r="GQU138" s="173"/>
      <c r="GQV138" s="173"/>
      <c r="GQW138" s="173"/>
      <c r="GQX138" s="173"/>
      <c r="GQY138" s="173"/>
      <c r="GQZ138" s="173"/>
      <c r="GRA138" s="173"/>
      <c r="GRB138" s="173"/>
      <c r="GRC138" s="173"/>
      <c r="GRD138" s="173"/>
      <c r="GRE138" s="173"/>
      <c r="GRF138" s="173"/>
      <c r="GRG138" s="173"/>
      <c r="GRH138" s="173"/>
      <c r="GRI138" s="173"/>
      <c r="GRJ138" s="173"/>
      <c r="GRK138" s="173"/>
      <c r="GRL138" s="173"/>
      <c r="GRM138" s="173"/>
      <c r="GRN138" s="173"/>
      <c r="GRO138" s="173"/>
      <c r="GRP138" s="173"/>
      <c r="GRQ138" s="173"/>
      <c r="GRR138" s="173"/>
      <c r="GRS138" s="173"/>
      <c r="GRT138" s="173"/>
      <c r="GRU138" s="173"/>
      <c r="GRV138" s="173"/>
      <c r="GRW138" s="173"/>
      <c r="GRX138" s="173"/>
      <c r="GRY138" s="173"/>
      <c r="GRZ138" s="173"/>
      <c r="GSA138" s="173"/>
      <c r="GSB138" s="173"/>
      <c r="GSC138" s="173"/>
      <c r="GSD138" s="173"/>
      <c r="GSE138" s="173"/>
      <c r="GSF138" s="173"/>
      <c r="GSG138" s="173"/>
      <c r="GSH138" s="173"/>
      <c r="GSI138" s="173"/>
      <c r="GSJ138" s="173"/>
      <c r="GSK138" s="173"/>
      <c r="GSL138" s="173"/>
      <c r="GSM138" s="173"/>
      <c r="GSN138" s="173"/>
      <c r="GSO138" s="173"/>
      <c r="GSP138" s="173"/>
      <c r="GSQ138" s="173"/>
      <c r="GSR138" s="173"/>
      <c r="GSS138" s="173"/>
      <c r="GST138" s="173"/>
      <c r="GSU138" s="173"/>
      <c r="GSV138" s="173"/>
      <c r="GSW138" s="173"/>
      <c r="GSX138" s="173"/>
      <c r="GSY138" s="173"/>
      <c r="GSZ138" s="173"/>
      <c r="GTA138" s="173"/>
      <c r="GTB138" s="173"/>
      <c r="GTC138" s="173"/>
      <c r="GTD138" s="173"/>
      <c r="GTE138" s="173"/>
      <c r="GTF138" s="173"/>
      <c r="GTG138" s="173"/>
      <c r="GTH138" s="173"/>
      <c r="GTI138" s="173"/>
      <c r="GTJ138" s="173"/>
      <c r="GTK138" s="173"/>
      <c r="GTL138" s="173"/>
      <c r="GTM138" s="173"/>
      <c r="GTN138" s="173"/>
      <c r="GTO138" s="173"/>
      <c r="GTP138" s="173"/>
      <c r="GTQ138" s="173"/>
      <c r="GTR138" s="173"/>
      <c r="GTS138" s="173"/>
      <c r="GTT138" s="173"/>
      <c r="GTU138" s="173"/>
      <c r="GTV138" s="173"/>
      <c r="GTW138" s="173"/>
      <c r="GTX138" s="173"/>
      <c r="GTY138" s="173"/>
      <c r="GTZ138" s="173"/>
      <c r="GUA138" s="173"/>
      <c r="GUB138" s="173"/>
      <c r="GUC138" s="173"/>
      <c r="GUD138" s="173"/>
      <c r="GUE138" s="173"/>
      <c r="GUF138" s="173"/>
      <c r="GUG138" s="173"/>
      <c r="GUH138" s="173"/>
      <c r="GUI138" s="173"/>
      <c r="GUJ138" s="173"/>
      <c r="GUK138" s="173"/>
      <c r="GUL138" s="173"/>
      <c r="GUM138" s="173"/>
      <c r="GUN138" s="173"/>
      <c r="GUO138" s="173"/>
      <c r="GUP138" s="173"/>
      <c r="GUQ138" s="173"/>
      <c r="GUR138" s="173"/>
      <c r="GUS138" s="173"/>
      <c r="GUT138" s="173"/>
      <c r="GUU138" s="173"/>
      <c r="GUV138" s="173"/>
      <c r="GUW138" s="173"/>
      <c r="GUX138" s="173"/>
      <c r="GUY138" s="173"/>
      <c r="GUZ138" s="173"/>
      <c r="GVA138" s="173"/>
      <c r="GVB138" s="173"/>
      <c r="GVC138" s="173"/>
      <c r="GVD138" s="173"/>
      <c r="GVE138" s="173"/>
      <c r="GVF138" s="173"/>
      <c r="GVG138" s="173"/>
      <c r="GVH138" s="173"/>
      <c r="GVI138" s="173"/>
      <c r="GVJ138" s="173"/>
      <c r="GVK138" s="173"/>
      <c r="GVL138" s="173"/>
      <c r="GVM138" s="173"/>
      <c r="GVN138" s="173"/>
      <c r="GVO138" s="173"/>
      <c r="GVP138" s="173"/>
      <c r="GVQ138" s="173"/>
      <c r="GVR138" s="173"/>
      <c r="GVS138" s="173"/>
      <c r="GVT138" s="173"/>
      <c r="GVU138" s="173"/>
      <c r="GVV138" s="173"/>
      <c r="GVW138" s="173"/>
      <c r="GVX138" s="173"/>
      <c r="GVY138" s="173"/>
      <c r="GVZ138" s="173"/>
      <c r="GWA138" s="173"/>
      <c r="GWB138" s="173"/>
      <c r="GWC138" s="173"/>
      <c r="GWD138" s="173"/>
      <c r="GWE138" s="173"/>
      <c r="GWF138" s="173"/>
      <c r="GWG138" s="173"/>
      <c r="GWH138" s="173"/>
      <c r="GWI138" s="173"/>
      <c r="GWJ138" s="173"/>
      <c r="GWK138" s="173"/>
      <c r="GWL138" s="173"/>
      <c r="GWM138" s="173"/>
      <c r="GWN138" s="173"/>
      <c r="GWO138" s="173"/>
      <c r="GWP138" s="173"/>
      <c r="GWQ138" s="173"/>
      <c r="GWR138" s="173"/>
      <c r="GWS138" s="173"/>
      <c r="GWT138" s="173"/>
      <c r="GWU138" s="173"/>
      <c r="GWV138" s="173"/>
      <c r="GWW138" s="173"/>
      <c r="GWX138" s="173"/>
      <c r="GWY138" s="173"/>
      <c r="GWZ138" s="173"/>
      <c r="GXA138" s="173"/>
      <c r="GXB138" s="173"/>
      <c r="GXC138" s="173"/>
      <c r="GXD138" s="173"/>
      <c r="GXE138" s="173"/>
      <c r="GXF138" s="173"/>
      <c r="GXG138" s="173"/>
      <c r="GXH138" s="173"/>
      <c r="GXI138" s="173"/>
      <c r="GXJ138" s="173"/>
      <c r="GXK138" s="173"/>
      <c r="GXL138" s="173"/>
      <c r="GXM138" s="173"/>
      <c r="GXN138" s="173"/>
      <c r="GXO138" s="173"/>
      <c r="GXP138" s="173"/>
      <c r="GXQ138" s="173"/>
      <c r="GXR138" s="173"/>
      <c r="GXS138" s="173"/>
      <c r="GXT138" s="173"/>
      <c r="GXU138" s="173"/>
      <c r="GXV138" s="173"/>
      <c r="GXW138" s="173"/>
      <c r="GXX138" s="173"/>
      <c r="GXY138" s="173"/>
      <c r="GXZ138" s="173"/>
      <c r="GYA138" s="173"/>
      <c r="GYB138" s="173"/>
      <c r="GYC138" s="173"/>
      <c r="GYD138" s="173"/>
      <c r="GYE138" s="173"/>
      <c r="GYF138" s="173"/>
      <c r="GYG138" s="173"/>
      <c r="GYH138" s="173"/>
      <c r="GYI138" s="173"/>
      <c r="GYJ138" s="173"/>
      <c r="GYK138" s="173"/>
      <c r="GYL138" s="173"/>
      <c r="GYM138" s="173"/>
      <c r="GYN138" s="173"/>
      <c r="GYO138" s="173"/>
      <c r="GYP138" s="173"/>
      <c r="GYQ138" s="173"/>
      <c r="GYR138" s="173"/>
      <c r="GYS138" s="173"/>
      <c r="GYT138" s="173"/>
      <c r="GYU138" s="173"/>
      <c r="GYV138" s="173"/>
      <c r="GYW138" s="173"/>
      <c r="GYX138" s="173"/>
      <c r="GYY138" s="173"/>
      <c r="GYZ138" s="173"/>
      <c r="GZA138" s="173"/>
      <c r="GZB138" s="173"/>
      <c r="GZC138" s="173"/>
      <c r="GZD138" s="173"/>
      <c r="GZE138" s="173"/>
      <c r="GZF138" s="173"/>
      <c r="GZG138" s="173"/>
      <c r="GZH138" s="173"/>
      <c r="GZI138" s="173"/>
      <c r="GZJ138" s="173"/>
      <c r="GZK138" s="173"/>
      <c r="GZL138" s="173"/>
      <c r="GZM138" s="173"/>
      <c r="GZN138" s="173"/>
      <c r="GZO138" s="173"/>
      <c r="GZP138" s="173"/>
      <c r="GZQ138" s="173"/>
      <c r="GZR138" s="173"/>
      <c r="GZS138" s="173"/>
      <c r="GZT138" s="173"/>
      <c r="GZU138" s="173"/>
      <c r="GZV138" s="173"/>
      <c r="GZW138" s="173"/>
      <c r="GZX138" s="173"/>
      <c r="GZY138" s="173"/>
      <c r="GZZ138" s="173"/>
      <c r="HAA138" s="173"/>
      <c r="HAB138" s="173"/>
      <c r="HAC138" s="173"/>
      <c r="HAD138" s="173"/>
      <c r="HAE138" s="173"/>
      <c r="HAF138" s="173"/>
      <c r="HAG138" s="173"/>
      <c r="HAH138" s="173"/>
      <c r="HAI138" s="173"/>
      <c r="HAJ138" s="173"/>
      <c r="HAK138" s="173"/>
      <c r="HAL138" s="173"/>
      <c r="HAM138" s="173"/>
      <c r="HAN138" s="173"/>
      <c r="HAO138" s="173"/>
      <c r="HAP138" s="173"/>
      <c r="HAQ138" s="173"/>
      <c r="HAR138" s="173"/>
      <c r="HAS138" s="173"/>
      <c r="HAT138" s="173"/>
      <c r="HAU138" s="173"/>
      <c r="HAV138" s="173"/>
      <c r="HAW138" s="173"/>
      <c r="HAX138" s="173"/>
      <c r="HAY138" s="173"/>
      <c r="HAZ138" s="173"/>
      <c r="HBA138" s="173"/>
      <c r="HBB138" s="173"/>
      <c r="HBC138" s="173"/>
      <c r="HBD138" s="173"/>
      <c r="HBE138" s="173"/>
      <c r="HBF138" s="173"/>
      <c r="HBG138" s="173"/>
      <c r="HBH138" s="173"/>
      <c r="HBI138" s="173"/>
      <c r="HBJ138" s="173"/>
      <c r="HBK138" s="173"/>
      <c r="HBL138" s="173"/>
      <c r="HBM138" s="173"/>
      <c r="HBN138" s="173"/>
      <c r="HBO138" s="173"/>
      <c r="HBP138" s="173"/>
      <c r="HBQ138" s="173"/>
      <c r="HBR138" s="173"/>
      <c r="HBS138" s="173"/>
      <c r="HBT138" s="173"/>
      <c r="HBU138" s="173"/>
      <c r="HBV138" s="173"/>
      <c r="HBW138" s="173"/>
      <c r="HBX138" s="173"/>
      <c r="HBY138" s="173"/>
      <c r="HBZ138" s="173"/>
      <c r="HCA138" s="173"/>
      <c r="HCB138" s="173"/>
      <c r="HCC138" s="173"/>
      <c r="HCD138" s="173"/>
      <c r="HCE138" s="173"/>
      <c r="HCF138" s="173"/>
      <c r="HCG138" s="173"/>
      <c r="HCH138" s="173"/>
      <c r="HCI138" s="173"/>
      <c r="HCJ138" s="173"/>
      <c r="HCK138" s="173"/>
      <c r="HCL138" s="173"/>
      <c r="HCM138" s="173"/>
      <c r="HCN138" s="173"/>
      <c r="HCO138" s="173"/>
      <c r="HCP138" s="173"/>
      <c r="HCQ138" s="173"/>
      <c r="HCR138" s="173"/>
      <c r="HCS138" s="173"/>
      <c r="HCT138" s="173"/>
      <c r="HCU138" s="173"/>
      <c r="HCV138" s="173"/>
      <c r="HCW138" s="173"/>
      <c r="HCX138" s="173"/>
      <c r="HCY138" s="173"/>
      <c r="HCZ138" s="173"/>
      <c r="HDA138" s="173"/>
      <c r="HDB138" s="173"/>
      <c r="HDC138" s="173"/>
      <c r="HDD138" s="173"/>
      <c r="HDE138" s="173"/>
      <c r="HDF138" s="173"/>
      <c r="HDG138" s="173"/>
      <c r="HDH138" s="173"/>
      <c r="HDI138" s="173"/>
      <c r="HDJ138" s="173"/>
      <c r="HDK138" s="173"/>
      <c r="HDL138" s="173"/>
      <c r="HDM138" s="173"/>
      <c r="HDN138" s="173"/>
      <c r="HDO138" s="173"/>
      <c r="HDP138" s="173"/>
      <c r="HDQ138" s="173"/>
      <c r="HDR138" s="173"/>
      <c r="HDS138" s="173"/>
      <c r="HDT138" s="173"/>
      <c r="HDU138" s="173"/>
      <c r="HDV138" s="173"/>
      <c r="HDW138" s="173"/>
      <c r="HDX138" s="173"/>
      <c r="HDY138" s="173"/>
      <c r="HDZ138" s="173"/>
      <c r="HEA138" s="173"/>
      <c r="HEB138" s="173"/>
      <c r="HEC138" s="173"/>
      <c r="HED138" s="173"/>
      <c r="HEE138" s="173"/>
      <c r="HEF138" s="173"/>
      <c r="HEG138" s="173"/>
      <c r="HEH138" s="173"/>
      <c r="HEI138" s="173"/>
      <c r="HEJ138" s="173"/>
      <c r="HEK138" s="173"/>
      <c r="HEL138" s="173"/>
      <c r="HEM138" s="173"/>
      <c r="HEN138" s="173"/>
      <c r="HEO138" s="173"/>
      <c r="HEP138" s="173"/>
      <c r="HEQ138" s="173"/>
      <c r="HER138" s="173"/>
      <c r="HES138" s="173"/>
      <c r="HET138" s="173"/>
      <c r="HEU138" s="173"/>
      <c r="HEV138" s="173"/>
      <c r="HEW138" s="173"/>
      <c r="HEX138" s="173"/>
      <c r="HEY138" s="173"/>
      <c r="HEZ138" s="173"/>
      <c r="HFA138" s="173"/>
      <c r="HFB138" s="173"/>
      <c r="HFC138" s="173"/>
      <c r="HFD138" s="173"/>
      <c r="HFE138" s="173"/>
      <c r="HFF138" s="173"/>
      <c r="HFG138" s="173"/>
      <c r="HFH138" s="173"/>
      <c r="HFI138" s="173"/>
      <c r="HFJ138" s="173"/>
      <c r="HFK138" s="173"/>
      <c r="HFL138" s="173"/>
      <c r="HFM138" s="173"/>
      <c r="HFN138" s="173"/>
      <c r="HFO138" s="173"/>
      <c r="HFP138" s="173"/>
      <c r="HFQ138" s="173"/>
      <c r="HFR138" s="173"/>
      <c r="HFS138" s="173"/>
      <c r="HFT138" s="173"/>
      <c r="HFU138" s="173"/>
      <c r="HFV138" s="173"/>
      <c r="HFW138" s="173"/>
      <c r="HFX138" s="173"/>
      <c r="HFY138" s="173"/>
      <c r="HFZ138" s="173"/>
      <c r="HGA138" s="173"/>
      <c r="HGB138" s="173"/>
      <c r="HGC138" s="173"/>
      <c r="HGD138" s="173"/>
      <c r="HGE138" s="173"/>
      <c r="HGF138" s="173"/>
      <c r="HGG138" s="173"/>
      <c r="HGH138" s="173"/>
      <c r="HGI138" s="173"/>
      <c r="HGJ138" s="173"/>
      <c r="HGK138" s="173"/>
      <c r="HGL138" s="173"/>
      <c r="HGM138" s="173"/>
      <c r="HGN138" s="173"/>
      <c r="HGO138" s="173"/>
      <c r="HGP138" s="173"/>
      <c r="HGQ138" s="173"/>
      <c r="HGR138" s="173"/>
      <c r="HGS138" s="173"/>
      <c r="HGT138" s="173"/>
      <c r="HGU138" s="173"/>
      <c r="HGV138" s="173"/>
      <c r="HGW138" s="173"/>
      <c r="HGX138" s="173"/>
      <c r="HGY138" s="173"/>
      <c r="HGZ138" s="173"/>
      <c r="HHA138" s="173"/>
      <c r="HHB138" s="173"/>
      <c r="HHC138" s="173"/>
      <c r="HHD138" s="173"/>
      <c r="HHE138" s="173"/>
      <c r="HHF138" s="173"/>
      <c r="HHG138" s="173"/>
      <c r="HHH138" s="173"/>
      <c r="HHI138" s="173"/>
      <c r="HHJ138" s="173"/>
      <c r="HHK138" s="173"/>
      <c r="HHL138" s="173"/>
      <c r="HHM138" s="173"/>
      <c r="HHN138" s="173"/>
      <c r="HHO138" s="173"/>
      <c r="HHP138" s="173"/>
      <c r="HHQ138" s="173"/>
      <c r="HHR138" s="173"/>
      <c r="HHS138" s="173"/>
      <c r="HHT138" s="173"/>
      <c r="HHU138" s="173"/>
      <c r="HHV138" s="173"/>
      <c r="HHW138" s="173"/>
      <c r="HHX138" s="173"/>
      <c r="HHY138" s="173"/>
      <c r="HHZ138" s="173"/>
      <c r="HIA138" s="173"/>
      <c r="HIB138" s="173"/>
      <c r="HIC138" s="173"/>
      <c r="HID138" s="173"/>
      <c r="HIE138" s="173"/>
      <c r="HIF138" s="173"/>
      <c r="HIG138" s="173"/>
      <c r="HIH138" s="173"/>
      <c r="HII138" s="173"/>
      <c r="HIJ138" s="173"/>
      <c r="HIK138" s="173"/>
      <c r="HIL138" s="173"/>
      <c r="HIM138" s="173"/>
      <c r="HIN138" s="173"/>
      <c r="HIO138" s="173"/>
      <c r="HIP138" s="173"/>
      <c r="HIQ138" s="173"/>
      <c r="HIR138" s="173"/>
      <c r="HIS138" s="173"/>
      <c r="HIT138" s="173"/>
      <c r="HIU138" s="173"/>
      <c r="HIV138" s="173"/>
      <c r="HIW138" s="173"/>
      <c r="HIX138" s="173"/>
      <c r="HIY138" s="173"/>
      <c r="HIZ138" s="173"/>
      <c r="HJA138" s="173"/>
      <c r="HJB138" s="173"/>
      <c r="HJC138" s="173"/>
      <c r="HJD138" s="173"/>
      <c r="HJE138" s="173"/>
      <c r="HJF138" s="173"/>
      <c r="HJG138" s="173"/>
      <c r="HJH138" s="173"/>
      <c r="HJI138" s="173"/>
      <c r="HJJ138" s="173"/>
      <c r="HJK138" s="173"/>
      <c r="HJL138" s="173"/>
      <c r="HJM138" s="173"/>
      <c r="HJN138" s="173"/>
      <c r="HJO138" s="173"/>
      <c r="HJP138" s="173"/>
      <c r="HJQ138" s="173"/>
      <c r="HJR138" s="173"/>
      <c r="HJS138" s="173"/>
      <c r="HJT138" s="173"/>
      <c r="HJU138" s="173"/>
      <c r="HJV138" s="173"/>
      <c r="HJW138" s="173"/>
      <c r="HJX138" s="173"/>
      <c r="HJY138" s="173"/>
      <c r="HJZ138" s="173"/>
      <c r="HKA138" s="173"/>
      <c r="HKB138" s="173"/>
      <c r="HKC138" s="173"/>
      <c r="HKD138" s="173"/>
      <c r="HKE138" s="173"/>
      <c r="HKF138" s="173"/>
      <c r="HKG138" s="173"/>
      <c r="HKH138" s="173"/>
      <c r="HKI138" s="173"/>
      <c r="HKJ138" s="173"/>
      <c r="HKK138" s="173"/>
      <c r="HKL138" s="173"/>
      <c r="HKM138" s="173"/>
      <c r="HKN138" s="173"/>
      <c r="HKO138" s="173"/>
      <c r="HKP138" s="173"/>
      <c r="HKQ138" s="173"/>
      <c r="HKR138" s="173"/>
      <c r="HKS138" s="173"/>
      <c r="HKT138" s="173"/>
      <c r="HKU138" s="173"/>
      <c r="HKV138" s="173"/>
      <c r="HKW138" s="173"/>
      <c r="HKX138" s="173"/>
      <c r="HKY138" s="173"/>
      <c r="HKZ138" s="173"/>
      <c r="HLA138" s="173"/>
      <c r="HLB138" s="173"/>
      <c r="HLC138" s="173"/>
      <c r="HLD138" s="173"/>
      <c r="HLE138" s="173"/>
      <c r="HLF138" s="173"/>
      <c r="HLG138" s="173"/>
      <c r="HLH138" s="173"/>
      <c r="HLI138" s="173"/>
      <c r="HLJ138" s="173"/>
      <c r="HLK138" s="173"/>
      <c r="HLL138" s="173"/>
      <c r="HLM138" s="173"/>
      <c r="HLN138" s="173"/>
      <c r="HLO138" s="173"/>
      <c r="HLP138" s="173"/>
      <c r="HLQ138" s="173"/>
      <c r="HLR138" s="173"/>
      <c r="HLS138" s="173"/>
      <c r="HLT138" s="173"/>
      <c r="HLU138" s="173"/>
      <c r="HLV138" s="173"/>
      <c r="HLW138" s="173"/>
      <c r="HLX138" s="173"/>
      <c r="HLY138" s="173"/>
      <c r="HLZ138" s="173"/>
      <c r="HMA138" s="173"/>
      <c r="HMB138" s="173"/>
      <c r="HMC138" s="173"/>
      <c r="HMD138" s="173"/>
      <c r="HME138" s="173"/>
      <c r="HMF138" s="173"/>
      <c r="HMG138" s="173"/>
      <c r="HMH138" s="173"/>
      <c r="HMI138" s="173"/>
      <c r="HMJ138" s="173"/>
      <c r="HMK138" s="173"/>
      <c r="HML138" s="173"/>
      <c r="HMM138" s="173"/>
      <c r="HMN138" s="173"/>
      <c r="HMO138" s="173"/>
      <c r="HMP138" s="173"/>
      <c r="HMQ138" s="173"/>
      <c r="HMR138" s="173"/>
      <c r="HMS138" s="173"/>
      <c r="HMT138" s="173"/>
      <c r="HMU138" s="173"/>
      <c r="HMV138" s="173"/>
      <c r="HMW138" s="173"/>
      <c r="HMX138" s="173"/>
      <c r="HMY138" s="173"/>
      <c r="HMZ138" s="173"/>
      <c r="HNA138" s="173"/>
      <c r="HNB138" s="173"/>
      <c r="HNC138" s="173"/>
      <c r="HND138" s="173"/>
      <c r="HNE138" s="173"/>
      <c r="HNF138" s="173"/>
      <c r="HNG138" s="173"/>
      <c r="HNH138" s="173"/>
      <c r="HNI138" s="173"/>
      <c r="HNJ138" s="173"/>
      <c r="HNK138" s="173"/>
      <c r="HNL138" s="173"/>
      <c r="HNM138" s="173"/>
      <c r="HNN138" s="173"/>
      <c r="HNO138" s="173"/>
      <c r="HNP138" s="173"/>
      <c r="HNQ138" s="173"/>
      <c r="HNR138" s="173"/>
      <c r="HNS138" s="173"/>
      <c r="HNT138" s="173"/>
      <c r="HNU138" s="173"/>
      <c r="HNV138" s="173"/>
      <c r="HNW138" s="173"/>
      <c r="HNX138" s="173"/>
      <c r="HNY138" s="173"/>
      <c r="HNZ138" s="173"/>
      <c r="HOA138" s="173"/>
      <c r="HOB138" s="173"/>
      <c r="HOC138" s="173"/>
      <c r="HOD138" s="173"/>
      <c r="HOE138" s="173"/>
      <c r="HOF138" s="173"/>
      <c r="HOG138" s="173"/>
      <c r="HOH138" s="173"/>
      <c r="HOI138" s="173"/>
      <c r="HOJ138" s="173"/>
      <c r="HOK138" s="173"/>
      <c r="HOL138" s="173"/>
      <c r="HOM138" s="173"/>
      <c r="HON138" s="173"/>
      <c r="HOO138" s="173"/>
      <c r="HOP138" s="173"/>
      <c r="HOQ138" s="173"/>
      <c r="HOR138" s="173"/>
      <c r="HOS138" s="173"/>
      <c r="HOT138" s="173"/>
      <c r="HOU138" s="173"/>
      <c r="HOV138" s="173"/>
      <c r="HOW138" s="173"/>
      <c r="HOX138" s="173"/>
      <c r="HOY138" s="173"/>
      <c r="HOZ138" s="173"/>
      <c r="HPA138" s="173"/>
      <c r="HPB138" s="173"/>
      <c r="HPC138" s="173"/>
      <c r="HPD138" s="173"/>
      <c r="HPE138" s="173"/>
      <c r="HPF138" s="173"/>
      <c r="HPG138" s="173"/>
      <c r="HPH138" s="173"/>
      <c r="HPI138" s="173"/>
      <c r="HPJ138" s="173"/>
      <c r="HPK138" s="173"/>
      <c r="HPL138" s="173"/>
      <c r="HPM138" s="173"/>
      <c r="HPN138" s="173"/>
      <c r="HPO138" s="173"/>
      <c r="HPP138" s="173"/>
      <c r="HPQ138" s="173"/>
      <c r="HPR138" s="173"/>
      <c r="HPS138" s="173"/>
      <c r="HPT138" s="173"/>
      <c r="HPU138" s="173"/>
      <c r="HPV138" s="173"/>
      <c r="HPW138" s="173"/>
      <c r="HPX138" s="173"/>
      <c r="HPY138" s="173"/>
      <c r="HPZ138" s="173"/>
      <c r="HQA138" s="173"/>
      <c r="HQB138" s="173"/>
      <c r="HQC138" s="173"/>
      <c r="HQD138" s="173"/>
      <c r="HQE138" s="173"/>
      <c r="HQF138" s="173"/>
      <c r="HQG138" s="173"/>
      <c r="HQH138" s="173"/>
      <c r="HQI138" s="173"/>
      <c r="HQJ138" s="173"/>
      <c r="HQK138" s="173"/>
      <c r="HQL138" s="173"/>
      <c r="HQM138" s="173"/>
      <c r="HQN138" s="173"/>
      <c r="HQO138" s="173"/>
      <c r="HQP138" s="173"/>
      <c r="HQQ138" s="173"/>
      <c r="HQR138" s="173"/>
      <c r="HQS138" s="173"/>
      <c r="HQT138" s="173"/>
      <c r="HQU138" s="173"/>
      <c r="HQV138" s="173"/>
      <c r="HQW138" s="173"/>
      <c r="HQX138" s="173"/>
      <c r="HQY138" s="173"/>
      <c r="HQZ138" s="173"/>
      <c r="HRA138" s="173"/>
      <c r="HRB138" s="173"/>
      <c r="HRC138" s="173"/>
      <c r="HRD138" s="173"/>
      <c r="HRE138" s="173"/>
      <c r="HRF138" s="173"/>
      <c r="HRG138" s="173"/>
      <c r="HRH138" s="173"/>
      <c r="HRI138" s="173"/>
      <c r="HRJ138" s="173"/>
      <c r="HRK138" s="173"/>
      <c r="HRL138" s="173"/>
      <c r="HRM138" s="173"/>
      <c r="HRN138" s="173"/>
      <c r="HRO138" s="173"/>
      <c r="HRP138" s="173"/>
      <c r="HRQ138" s="173"/>
      <c r="HRR138" s="173"/>
      <c r="HRS138" s="173"/>
      <c r="HRT138" s="173"/>
      <c r="HRU138" s="173"/>
      <c r="HRV138" s="173"/>
      <c r="HRW138" s="173"/>
      <c r="HRX138" s="173"/>
      <c r="HRY138" s="173"/>
      <c r="HRZ138" s="173"/>
      <c r="HSA138" s="173"/>
      <c r="HSB138" s="173"/>
      <c r="HSC138" s="173"/>
      <c r="HSD138" s="173"/>
      <c r="HSE138" s="173"/>
      <c r="HSF138" s="173"/>
      <c r="HSG138" s="173"/>
      <c r="HSH138" s="173"/>
      <c r="HSI138" s="173"/>
      <c r="HSJ138" s="173"/>
      <c r="HSK138" s="173"/>
      <c r="HSL138" s="173"/>
      <c r="HSM138" s="173"/>
      <c r="HSN138" s="173"/>
      <c r="HSO138" s="173"/>
      <c r="HSP138" s="173"/>
      <c r="HSQ138" s="173"/>
      <c r="HSR138" s="173"/>
      <c r="HSS138" s="173"/>
      <c r="HST138" s="173"/>
      <c r="HSU138" s="173"/>
      <c r="HSV138" s="173"/>
      <c r="HSW138" s="173"/>
      <c r="HSX138" s="173"/>
      <c r="HSY138" s="173"/>
      <c r="HSZ138" s="173"/>
      <c r="HTA138" s="173"/>
      <c r="HTB138" s="173"/>
      <c r="HTC138" s="173"/>
      <c r="HTD138" s="173"/>
      <c r="HTE138" s="173"/>
      <c r="HTF138" s="173"/>
      <c r="HTG138" s="173"/>
      <c r="HTH138" s="173"/>
      <c r="HTI138" s="173"/>
      <c r="HTJ138" s="173"/>
      <c r="HTK138" s="173"/>
      <c r="HTL138" s="173"/>
      <c r="HTM138" s="173"/>
      <c r="HTN138" s="173"/>
      <c r="HTO138" s="173"/>
      <c r="HTP138" s="173"/>
      <c r="HTQ138" s="173"/>
      <c r="HTR138" s="173"/>
      <c r="HTS138" s="173"/>
      <c r="HTT138" s="173"/>
      <c r="HTU138" s="173"/>
      <c r="HTV138" s="173"/>
      <c r="HTW138" s="173"/>
      <c r="HTX138" s="173"/>
      <c r="HTY138" s="173"/>
      <c r="HTZ138" s="173"/>
      <c r="HUA138" s="173"/>
      <c r="HUB138" s="173"/>
      <c r="HUC138" s="173"/>
      <c r="HUD138" s="173"/>
      <c r="HUE138" s="173"/>
      <c r="HUF138" s="173"/>
      <c r="HUG138" s="173"/>
      <c r="HUH138" s="173"/>
      <c r="HUI138" s="173"/>
      <c r="HUJ138" s="173"/>
      <c r="HUK138" s="173"/>
      <c r="HUL138" s="173"/>
      <c r="HUM138" s="173"/>
      <c r="HUN138" s="173"/>
      <c r="HUO138" s="173"/>
      <c r="HUP138" s="173"/>
      <c r="HUQ138" s="173"/>
      <c r="HUR138" s="173"/>
      <c r="HUS138" s="173"/>
      <c r="HUT138" s="173"/>
      <c r="HUU138" s="173"/>
      <c r="HUV138" s="173"/>
      <c r="HUW138" s="173"/>
      <c r="HUX138" s="173"/>
      <c r="HUY138" s="173"/>
      <c r="HUZ138" s="173"/>
      <c r="HVA138" s="173"/>
      <c r="HVB138" s="173"/>
      <c r="HVC138" s="173"/>
      <c r="HVD138" s="173"/>
      <c r="HVE138" s="173"/>
      <c r="HVF138" s="173"/>
      <c r="HVG138" s="173"/>
      <c r="HVH138" s="173"/>
      <c r="HVI138" s="173"/>
      <c r="HVJ138" s="173"/>
      <c r="HVK138" s="173"/>
      <c r="HVL138" s="173"/>
      <c r="HVM138" s="173"/>
      <c r="HVN138" s="173"/>
      <c r="HVO138" s="173"/>
      <c r="HVP138" s="173"/>
      <c r="HVQ138" s="173"/>
      <c r="HVR138" s="173"/>
      <c r="HVS138" s="173"/>
      <c r="HVT138" s="173"/>
      <c r="HVU138" s="173"/>
      <c r="HVV138" s="173"/>
      <c r="HVW138" s="173"/>
      <c r="HVX138" s="173"/>
      <c r="HVY138" s="173"/>
      <c r="HVZ138" s="173"/>
      <c r="HWA138" s="173"/>
      <c r="HWB138" s="173"/>
      <c r="HWC138" s="173"/>
      <c r="HWD138" s="173"/>
      <c r="HWE138" s="173"/>
      <c r="HWF138" s="173"/>
      <c r="HWG138" s="173"/>
      <c r="HWH138" s="173"/>
      <c r="HWI138" s="173"/>
      <c r="HWJ138" s="173"/>
      <c r="HWK138" s="173"/>
      <c r="HWL138" s="173"/>
      <c r="HWM138" s="173"/>
      <c r="HWN138" s="173"/>
      <c r="HWO138" s="173"/>
      <c r="HWP138" s="173"/>
      <c r="HWQ138" s="173"/>
      <c r="HWR138" s="173"/>
      <c r="HWS138" s="173"/>
      <c r="HWT138" s="173"/>
      <c r="HWU138" s="173"/>
      <c r="HWV138" s="173"/>
      <c r="HWW138" s="173"/>
      <c r="HWX138" s="173"/>
      <c r="HWY138" s="173"/>
      <c r="HWZ138" s="173"/>
      <c r="HXA138" s="173"/>
      <c r="HXB138" s="173"/>
      <c r="HXC138" s="173"/>
      <c r="HXD138" s="173"/>
      <c r="HXE138" s="173"/>
      <c r="HXF138" s="173"/>
      <c r="HXG138" s="173"/>
      <c r="HXH138" s="173"/>
      <c r="HXI138" s="173"/>
      <c r="HXJ138" s="173"/>
      <c r="HXK138" s="173"/>
      <c r="HXL138" s="173"/>
      <c r="HXM138" s="173"/>
      <c r="HXN138" s="173"/>
      <c r="HXO138" s="173"/>
      <c r="HXP138" s="173"/>
      <c r="HXQ138" s="173"/>
      <c r="HXR138" s="173"/>
      <c r="HXS138" s="173"/>
      <c r="HXT138" s="173"/>
      <c r="HXU138" s="173"/>
      <c r="HXV138" s="173"/>
      <c r="HXW138" s="173"/>
      <c r="HXX138" s="173"/>
      <c r="HXY138" s="173"/>
      <c r="HXZ138" s="173"/>
      <c r="HYA138" s="173"/>
      <c r="HYB138" s="173"/>
      <c r="HYC138" s="173"/>
      <c r="HYD138" s="173"/>
      <c r="HYE138" s="173"/>
      <c r="HYF138" s="173"/>
      <c r="HYG138" s="173"/>
      <c r="HYH138" s="173"/>
      <c r="HYI138" s="173"/>
      <c r="HYJ138" s="173"/>
      <c r="HYK138" s="173"/>
      <c r="HYL138" s="173"/>
      <c r="HYM138" s="173"/>
      <c r="HYN138" s="173"/>
      <c r="HYO138" s="173"/>
      <c r="HYP138" s="173"/>
      <c r="HYQ138" s="173"/>
      <c r="HYR138" s="173"/>
      <c r="HYS138" s="173"/>
      <c r="HYT138" s="173"/>
      <c r="HYU138" s="173"/>
      <c r="HYV138" s="173"/>
      <c r="HYW138" s="173"/>
      <c r="HYX138" s="173"/>
      <c r="HYY138" s="173"/>
      <c r="HYZ138" s="173"/>
      <c r="HZA138" s="173"/>
      <c r="HZB138" s="173"/>
      <c r="HZC138" s="173"/>
      <c r="HZD138" s="173"/>
      <c r="HZE138" s="173"/>
      <c r="HZF138" s="173"/>
      <c r="HZG138" s="173"/>
      <c r="HZH138" s="173"/>
      <c r="HZI138" s="173"/>
      <c r="HZJ138" s="173"/>
      <c r="HZK138" s="173"/>
      <c r="HZL138" s="173"/>
      <c r="HZM138" s="173"/>
      <c r="HZN138" s="173"/>
      <c r="HZO138" s="173"/>
      <c r="HZP138" s="173"/>
      <c r="HZQ138" s="173"/>
      <c r="HZR138" s="173"/>
      <c r="HZS138" s="173"/>
      <c r="HZT138" s="173"/>
      <c r="HZU138" s="173"/>
      <c r="HZV138" s="173"/>
      <c r="HZW138" s="173"/>
      <c r="HZX138" s="173"/>
      <c r="HZY138" s="173"/>
      <c r="HZZ138" s="173"/>
      <c r="IAA138" s="173"/>
      <c r="IAB138" s="173"/>
      <c r="IAC138" s="173"/>
      <c r="IAD138" s="173"/>
      <c r="IAE138" s="173"/>
      <c r="IAF138" s="173"/>
      <c r="IAG138" s="173"/>
      <c r="IAH138" s="173"/>
      <c r="IAI138" s="173"/>
      <c r="IAJ138" s="173"/>
      <c r="IAK138" s="173"/>
      <c r="IAL138" s="173"/>
      <c r="IAM138" s="173"/>
      <c r="IAN138" s="173"/>
      <c r="IAO138" s="173"/>
      <c r="IAP138" s="173"/>
      <c r="IAQ138" s="173"/>
      <c r="IAR138" s="173"/>
      <c r="IAS138" s="173"/>
      <c r="IAT138" s="173"/>
      <c r="IAU138" s="173"/>
      <c r="IAV138" s="173"/>
      <c r="IAW138" s="173"/>
      <c r="IAX138" s="173"/>
      <c r="IAY138" s="173"/>
      <c r="IAZ138" s="173"/>
      <c r="IBA138" s="173"/>
      <c r="IBB138" s="173"/>
      <c r="IBC138" s="173"/>
      <c r="IBD138" s="173"/>
      <c r="IBE138" s="173"/>
      <c r="IBF138" s="173"/>
      <c r="IBG138" s="173"/>
      <c r="IBH138" s="173"/>
      <c r="IBI138" s="173"/>
      <c r="IBJ138" s="173"/>
      <c r="IBK138" s="173"/>
      <c r="IBL138" s="173"/>
      <c r="IBM138" s="173"/>
      <c r="IBN138" s="173"/>
      <c r="IBO138" s="173"/>
      <c r="IBP138" s="173"/>
      <c r="IBQ138" s="173"/>
      <c r="IBR138" s="173"/>
      <c r="IBS138" s="173"/>
      <c r="IBT138" s="173"/>
      <c r="IBU138" s="173"/>
      <c r="IBV138" s="173"/>
      <c r="IBW138" s="173"/>
      <c r="IBX138" s="173"/>
      <c r="IBY138" s="173"/>
      <c r="IBZ138" s="173"/>
      <c r="ICA138" s="173"/>
      <c r="ICB138" s="173"/>
      <c r="ICC138" s="173"/>
      <c r="ICD138" s="173"/>
      <c r="ICE138" s="173"/>
      <c r="ICF138" s="173"/>
      <c r="ICG138" s="173"/>
      <c r="ICH138" s="173"/>
      <c r="ICI138" s="173"/>
      <c r="ICJ138" s="173"/>
      <c r="ICK138" s="173"/>
      <c r="ICL138" s="173"/>
      <c r="ICM138" s="173"/>
      <c r="ICN138" s="173"/>
      <c r="ICO138" s="173"/>
      <c r="ICP138" s="173"/>
      <c r="ICQ138" s="173"/>
      <c r="ICR138" s="173"/>
      <c r="ICS138" s="173"/>
      <c r="ICT138" s="173"/>
      <c r="ICU138" s="173"/>
      <c r="ICV138" s="173"/>
      <c r="ICW138" s="173"/>
      <c r="ICX138" s="173"/>
      <c r="ICY138" s="173"/>
      <c r="ICZ138" s="173"/>
      <c r="IDA138" s="173"/>
      <c r="IDB138" s="173"/>
      <c r="IDC138" s="173"/>
      <c r="IDD138" s="173"/>
      <c r="IDE138" s="173"/>
      <c r="IDF138" s="173"/>
      <c r="IDG138" s="173"/>
      <c r="IDH138" s="173"/>
      <c r="IDI138" s="173"/>
      <c r="IDJ138" s="173"/>
      <c r="IDK138" s="173"/>
      <c r="IDL138" s="173"/>
      <c r="IDM138" s="173"/>
      <c r="IDN138" s="173"/>
      <c r="IDO138" s="173"/>
      <c r="IDP138" s="173"/>
      <c r="IDQ138" s="173"/>
      <c r="IDR138" s="173"/>
      <c r="IDS138" s="173"/>
      <c r="IDT138" s="173"/>
      <c r="IDU138" s="173"/>
      <c r="IDV138" s="173"/>
      <c r="IDW138" s="173"/>
      <c r="IDX138" s="173"/>
      <c r="IDY138" s="173"/>
      <c r="IDZ138" s="173"/>
      <c r="IEA138" s="173"/>
      <c r="IEB138" s="173"/>
      <c r="IEC138" s="173"/>
      <c r="IED138" s="173"/>
      <c r="IEE138" s="173"/>
      <c r="IEF138" s="173"/>
      <c r="IEG138" s="173"/>
      <c r="IEH138" s="173"/>
      <c r="IEI138" s="173"/>
      <c r="IEJ138" s="173"/>
      <c r="IEK138" s="173"/>
      <c r="IEL138" s="173"/>
      <c r="IEM138" s="173"/>
      <c r="IEN138" s="173"/>
      <c r="IEO138" s="173"/>
      <c r="IEP138" s="173"/>
      <c r="IEQ138" s="173"/>
      <c r="IER138" s="173"/>
      <c r="IES138" s="173"/>
      <c r="IET138" s="173"/>
      <c r="IEU138" s="173"/>
      <c r="IEV138" s="173"/>
      <c r="IEW138" s="173"/>
      <c r="IEX138" s="173"/>
      <c r="IEY138" s="173"/>
      <c r="IEZ138" s="173"/>
      <c r="IFA138" s="173"/>
      <c r="IFB138" s="173"/>
      <c r="IFC138" s="173"/>
      <c r="IFD138" s="173"/>
      <c r="IFE138" s="173"/>
      <c r="IFF138" s="173"/>
      <c r="IFG138" s="173"/>
      <c r="IFH138" s="173"/>
      <c r="IFI138" s="173"/>
      <c r="IFJ138" s="173"/>
      <c r="IFK138" s="173"/>
      <c r="IFL138" s="173"/>
      <c r="IFM138" s="173"/>
      <c r="IFN138" s="173"/>
      <c r="IFO138" s="173"/>
      <c r="IFP138" s="173"/>
      <c r="IFQ138" s="173"/>
      <c r="IFR138" s="173"/>
      <c r="IFS138" s="173"/>
      <c r="IFT138" s="173"/>
      <c r="IFU138" s="173"/>
      <c r="IFV138" s="173"/>
      <c r="IFW138" s="173"/>
      <c r="IFX138" s="173"/>
      <c r="IFY138" s="173"/>
      <c r="IFZ138" s="173"/>
      <c r="IGA138" s="173"/>
      <c r="IGB138" s="173"/>
      <c r="IGC138" s="173"/>
      <c r="IGD138" s="173"/>
      <c r="IGE138" s="173"/>
      <c r="IGF138" s="173"/>
      <c r="IGG138" s="173"/>
      <c r="IGH138" s="173"/>
      <c r="IGI138" s="173"/>
      <c r="IGJ138" s="173"/>
      <c r="IGK138" s="173"/>
      <c r="IGL138" s="173"/>
      <c r="IGM138" s="173"/>
      <c r="IGN138" s="173"/>
      <c r="IGO138" s="173"/>
      <c r="IGP138" s="173"/>
      <c r="IGQ138" s="173"/>
      <c r="IGR138" s="173"/>
      <c r="IGS138" s="173"/>
      <c r="IGT138" s="173"/>
      <c r="IGU138" s="173"/>
      <c r="IGV138" s="173"/>
      <c r="IGW138" s="173"/>
      <c r="IGX138" s="173"/>
      <c r="IGY138" s="173"/>
      <c r="IGZ138" s="173"/>
      <c r="IHA138" s="173"/>
      <c r="IHB138" s="173"/>
      <c r="IHC138" s="173"/>
      <c r="IHD138" s="173"/>
      <c r="IHE138" s="173"/>
      <c r="IHF138" s="173"/>
      <c r="IHG138" s="173"/>
      <c r="IHH138" s="173"/>
      <c r="IHI138" s="173"/>
      <c r="IHJ138" s="173"/>
      <c r="IHK138" s="173"/>
      <c r="IHL138" s="173"/>
      <c r="IHM138" s="173"/>
      <c r="IHN138" s="173"/>
      <c r="IHO138" s="173"/>
      <c r="IHP138" s="173"/>
      <c r="IHQ138" s="173"/>
      <c r="IHR138" s="173"/>
      <c r="IHS138" s="173"/>
      <c r="IHT138" s="173"/>
      <c r="IHU138" s="173"/>
      <c r="IHV138" s="173"/>
      <c r="IHW138" s="173"/>
      <c r="IHX138" s="173"/>
      <c r="IHY138" s="173"/>
      <c r="IHZ138" s="173"/>
      <c r="IIA138" s="173"/>
      <c r="IIB138" s="173"/>
      <c r="IIC138" s="173"/>
      <c r="IID138" s="173"/>
      <c r="IIE138" s="173"/>
      <c r="IIF138" s="173"/>
      <c r="IIG138" s="173"/>
      <c r="IIH138" s="173"/>
      <c r="III138" s="173"/>
      <c r="IIJ138" s="173"/>
      <c r="IIK138" s="173"/>
      <c r="IIL138" s="173"/>
      <c r="IIM138" s="173"/>
      <c r="IIN138" s="173"/>
      <c r="IIO138" s="173"/>
      <c r="IIP138" s="173"/>
      <c r="IIQ138" s="173"/>
      <c r="IIR138" s="173"/>
      <c r="IIS138" s="173"/>
      <c r="IIT138" s="173"/>
      <c r="IIU138" s="173"/>
      <c r="IIV138" s="173"/>
      <c r="IIW138" s="173"/>
      <c r="IIX138" s="173"/>
      <c r="IIY138" s="173"/>
      <c r="IIZ138" s="173"/>
      <c r="IJA138" s="173"/>
      <c r="IJB138" s="173"/>
      <c r="IJC138" s="173"/>
      <c r="IJD138" s="173"/>
      <c r="IJE138" s="173"/>
      <c r="IJF138" s="173"/>
      <c r="IJG138" s="173"/>
      <c r="IJH138" s="173"/>
      <c r="IJI138" s="173"/>
      <c r="IJJ138" s="173"/>
      <c r="IJK138" s="173"/>
      <c r="IJL138" s="173"/>
      <c r="IJM138" s="173"/>
      <c r="IJN138" s="173"/>
      <c r="IJO138" s="173"/>
      <c r="IJP138" s="173"/>
      <c r="IJQ138" s="173"/>
      <c r="IJR138" s="173"/>
      <c r="IJS138" s="173"/>
      <c r="IJT138" s="173"/>
      <c r="IJU138" s="173"/>
      <c r="IJV138" s="173"/>
      <c r="IJW138" s="173"/>
      <c r="IJX138" s="173"/>
      <c r="IJY138" s="173"/>
      <c r="IJZ138" s="173"/>
      <c r="IKA138" s="173"/>
      <c r="IKB138" s="173"/>
      <c r="IKC138" s="173"/>
      <c r="IKD138" s="173"/>
      <c r="IKE138" s="173"/>
      <c r="IKF138" s="173"/>
      <c r="IKG138" s="173"/>
      <c r="IKH138" s="173"/>
      <c r="IKI138" s="173"/>
      <c r="IKJ138" s="173"/>
      <c r="IKK138" s="173"/>
      <c r="IKL138" s="173"/>
      <c r="IKM138" s="173"/>
      <c r="IKN138" s="173"/>
      <c r="IKO138" s="173"/>
      <c r="IKP138" s="173"/>
      <c r="IKQ138" s="173"/>
      <c r="IKR138" s="173"/>
      <c r="IKS138" s="173"/>
      <c r="IKT138" s="173"/>
      <c r="IKU138" s="173"/>
      <c r="IKV138" s="173"/>
      <c r="IKW138" s="173"/>
      <c r="IKX138" s="173"/>
      <c r="IKY138" s="173"/>
      <c r="IKZ138" s="173"/>
      <c r="ILA138" s="173"/>
      <c r="ILB138" s="173"/>
      <c r="ILC138" s="173"/>
      <c r="ILD138" s="173"/>
      <c r="ILE138" s="173"/>
      <c r="ILF138" s="173"/>
      <c r="ILG138" s="173"/>
      <c r="ILH138" s="173"/>
      <c r="ILI138" s="173"/>
      <c r="ILJ138" s="173"/>
      <c r="ILK138" s="173"/>
      <c r="ILL138" s="173"/>
      <c r="ILM138" s="173"/>
      <c r="ILN138" s="173"/>
      <c r="ILO138" s="173"/>
      <c r="ILP138" s="173"/>
      <c r="ILQ138" s="173"/>
      <c r="ILR138" s="173"/>
      <c r="ILS138" s="173"/>
      <c r="ILT138" s="173"/>
      <c r="ILU138" s="173"/>
      <c r="ILV138" s="173"/>
      <c r="ILW138" s="173"/>
      <c r="ILX138" s="173"/>
      <c r="ILY138" s="173"/>
      <c r="ILZ138" s="173"/>
      <c r="IMA138" s="173"/>
      <c r="IMB138" s="173"/>
      <c r="IMC138" s="173"/>
      <c r="IMD138" s="173"/>
      <c r="IME138" s="173"/>
      <c r="IMF138" s="173"/>
      <c r="IMG138" s="173"/>
      <c r="IMH138" s="173"/>
      <c r="IMI138" s="173"/>
      <c r="IMJ138" s="173"/>
      <c r="IMK138" s="173"/>
      <c r="IML138" s="173"/>
      <c r="IMM138" s="173"/>
      <c r="IMN138" s="173"/>
      <c r="IMO138" s="173"/>
      <c r="IMP138" s="173"/>
      <c r="IMQ138" s="173"/>
      <c r="IMR138" s="173"/>
      <c r="IMS138" s="173"/>
      <c r="IMT138" s="173"/>
      <c r="IMU138" s="173"/>
      <c r="IMV138" s="173"/>
      <c r="IMW138" s="173"/>
      <c r="IMX138" s="173"/>
      <c r="IMY138" s="173"/>
      <c r="IMZ138" s="173"/>
      <c r="INA138" s="173"/>
      <c r="INB138" s="173"/>
      <c r="INC138" s="173"/>
      <c r="IND138" s="173"/>
      <c r="INE138" s="173"/>
      <c r="INF138" s="173"/>
      <c r="ING138" s="173"/>
      <c r="INH138" s="173"/>
      <c r="INI138" s="173"/>
      <c r="INJ138" s="173"/>
      <c r="INK138" s="173"/>
      <c r="INL138" s="173"/>
      <c r="INM138" s="173"/>
      <c r="INN138" s="173"/>
      <c r="INO138" s="173"/>
      <c r="INP138" s="173"/>
      <c r="INQ138" s="173"/>
      <c r="INR138" s="173"/>
      <c r="INS138" s="173"/>
      <c r="INT138" s="173"/>
      <c r="INU138" s="173"/>
      <c r="INV138" s="173"/>
      <c r="INW138" s="173"/>
      <c r="INX138" s="173"/>
      <c r="INY138" s="173"/>
      <c r="INZ138" s="173"/>
      <c r="IOA138" s="173"/>
      <c r="IOB138" s="173"/>
      <c r="IOC138" s="173"/>
      <c r="IOD138" s="173"/>
      <c r="IOE138" s="173"/>
      <c r="IOF138" s="173"/>
      <c r="IOG138" s="173"/>
      <c r="IOH138" s="173"/>
      <c r="IOI138" s="173"/>
      <c r="IOJ138" s="173"/>
      <c r="IOK138" s="173"/>
      <c r="IOL138" s="173"/>
      <c r="IOM138" s="173"/>
      <c r="ION138" s="173"/>
      <c r="IOO138" s="173"/>
      <c r="IOP138" s="173"/>
      <c r="IOQ138" s="173"/>
      <c r="IOR138" s="173"/>
      <c r="IOS138" s="173"/>
      <c r="IOT138" s="173"/>
      <c r="IOU138" s="173"/>
      <c r="IOV138" s="173"/>
      <c r="IOW138" s="173"/>
      <c r="IOX138" s="173"/>
      <c r="IOY138" s="173"/>
      <c r="IOZ138" s="173"/>
      <c r="IPA138" s="173"/>
      <c r="IPB138" s="173"/>
      <c r="IPC138" s="173"/>
      <c r="IPD138" s="173"/>
      <c r="IPE138" s="173"/>
      <c r="IPF138" s="173"/>
      <c r="IPG138" s="173"/>
      <c r="IPH138" s="173"/>
      <c r="IPI138" s="173"/>
      <c r="IPJ138" s="173"/>
      <c r="IPK138" s="173"/>
      <c r="IPL138" s="173"/>
      <c r="IPM138" s="173"/>
      <c r="IPN138" s="173"/>
      <c r="IPO138" s="173"/>
      <c r="IPP138" s="173"/>
      <c r="IPQ138" s="173"/>
      <c r="IPR138" s="173"/>
      <c r="IPS138" s="173"/>
      <c r="IPT138" s="173"/>
      <c r="IPU138" s="173"/>
      <c r="IPV138" s="173"/>
      <c r="IPW138" s="173"/>
      <c r="IPX138" s="173"/>
      <c r="IPY138" s="173"/>
      <c r="IPZ138" s="173"/>
      <c r="IQA138" s="173"/>
      <c r="IQB138" s="173"/>
      <c r="IQC138" s="173"/>
      <c r="IQD138" s="173"/>
      <c r="IQE138" s="173"/>
      <c r="IQF138" s="173"/>
      <c r="IQG138" s="173"/>
      <c r="IQH138" s="173"/>
      <c r="IQI138" s="173"/>
      <c r="IQJ138" s="173"/>
      <c r="IQK138" s="173"/>
      <c r="IQL138" s="173"/>
      <c r="IQM138" s="173"/>
      <c r="IQN138" s="173"/>
      <c r="IQO138" s="173"/>
      <c r="IQP138" s="173"/>
      <c r="IQQ138" s="173"/>
      <c r="IQR138" s="173"/>
      <c r="IQS138" s="173"/>
      <c r="IQT138" s="173"/>
      <c r="IQU138" s="173"/>
      <c r="IQV138" s="173"/>
      <c r="IQW138" s="173"/>
      <c r="IQX138" s="173"/>
      <c r="IQY138" s="173"/>
      <c r="IQZ138" s="173"/>
      <c r="IRA138" s="173"/>
      <c r="IRB138" s="173"/>
      <c r="IRC138" s="173"/>
      <c r="IRD138" s="173"/>
      <c r="IRE138" s="173"/>
      <c r="IRF138" s="173"/>
      <c r="IRG138" s="173"/>
      <c r="IRH138" s="173"/>
      <c r="IRI138" s="173"/>
      <c r="IRJ138" s="173"/>
      <c r="IRK138" s="173"/>
      <c r="IRL138" s="173"/>
      <c r="IRM138" s="173"/>
      <c r="IRN138" s="173"/>
      <c r="IRO138" s="173"/>
      <c r="IRP138" s="173"/>
      <c r="IRQ138" s="173"/>
      <c r="IRR138" s="173"/>
      <c r="IRS138" s="173"/>
      <c r="IRT138" s="173"/>
      <c r="IRU138" s="173"/>
      <c r="IRV138" s="173"/>
      <c r="IRW138" s="173"/>
      <c r="IRX138" s="173"/>
      <c r="IRY138" s="173"/>
      <c r="IRZ138" s="173"/>
      <c r="ISA138" s="173"/>
      <c r="ISB138" s="173"/>
      <c r="ISC138" s="173"/>
      <c r="ISD138" s="173"/>
      <c r="ISE138" s="173"/>
      <c r="ISF138" s="173"/>
      <c r="ISG138" s="173"/>
      <c r="ISH138" s="173"/>
      <c r="ISI138" s="173"/>
      <c r="ISJ138" s="173"/>
      <c r="ISK138" s="173"/>
      <c r="ISL138" s="173"/>
      <c r="ISM138" s="173"/>
      <c r="ISN138" s="173"/>
      <c r="ISO138" s="173"/>
      <c r="ISP138" s="173"/>
      <c r="ISQ138" s="173"/>
      <c r="ISR138" s="173"/>
      <c r="ISS138" s="173"/>
      <c r="IST138" s="173"/>
      <c r="ISU138" s="173"/>
      <c r="ISV138" s="173"/>
      <c r="ISW138" s="173"/>
      <c r="ISX138" s="173"/>
      <c r="ISY138" s="173"/>
      <c r="ISZ138" s="173"/>
      <c r="ITA138" s="173"/>
      <c r="ITB138" s="173"/>
      <c r="ITC138" s="173"/>
      <c r="ITD138" s="173"/>
      <c r="ITE138" s="173"/>
      <c r="ITF138" s="173"/>
      <c r="ITG138" s="173"/>
      <c r="ITH138" s="173"/>
      <c r="ITI138" s="173"/>
      <c r="ITJ138" s="173"/>
      <c r="ITK138" s="173"/>
      <c r="ITL138" s="173"/>
      <c r="ITM138" s="173"/>
      <c r="ITN138" s="173"/>
      <c r="ITO138" s="173"/>
      <c r="ITP138" s="173"/>
      <c r="ITQ138" s="173"/>
      <c r="ITR138" s="173"/>
      <c r="ITS138" s="173"/>
      <c r="ITT138" s="173"/>
      <c r="ITU138" s="173"/>
      <c r="ITV138" s="173"/>
      <c r="ITW138" s="173"/>
      <c r="ITX138" s="173"/>
      <c r="ITY138" s="173"/>
      <c r="ITZ138" s="173"/>
      <c r="IUA138" s="173"/>
      <c r="IUB138" s="173"/>
      <c r="IUC138" s="173"/>
      <c r="IUD138" s="173"/>
      <c r="IUE138" s="173"/>
      <c r="IUF138" s="173"/>
      <c r="IUG138" s="173"/>
      <c r="IUH138" s="173"/>
      <c r="IUI138" s="173"/>
      <c r="IUJ138" s="173"/>
      <c r="IUK138" s="173"/>
      <c r="IUL138" s="173"/>
      <c r="IUM138" s="173"/>
      <c r="IUN138" s="173"/>
      <c r="IUO138" s="173"/>
      <c r="IUP138" s="173"/>
      <c r="IUQ138" s="173"/>
      <c r="IUR138" s="173"/>
      <c r="IUS138" s="173"/>
      <c r="IUT138" s="173"/>
      <c r="IUU138" s="173"/>
      <c r="IUV138" s="173"/>
      <c r="IUW138" s="173"/>
      <c r="IUX138" s="173"/>
      <c r="IUY138" s="173"/>
      <c r="IUZ138" s="173"/>
      <c r="IVA138" s="173"/>
      <c r="IVB138" s="173"/>
      <c r="IVC138" s="173"/>
      <c r="IVD138" s="173"/>
      <c r="IVE138" s="173"/>
      <c r="IVF138" s="173"/>
      <c r="IVG138" s="173"/>
      <c r="IVH138" s="173"/>
      <c r="IVI138" s="173"/>
      <c r="IVJ138" s="173"/>
      <c r="IVK138" s="173"/>
      <c r="IVL138" s="173"/>
      <c r="IVM138" s="173"/>
      <c r="IVN138" s="173"/>
      <c r="IVO138" s="173"/>
      <c r="IVP138" s="173"/>
      <c r="IVQ138" s="173"/>
      <c r="IVR138" s="173"/>
      <c r="IVS138" s="173"/>
      <c r="IVT138" s="173"/>
      <c r="IVU138" s="173"/>
      <c r="IVV138" s="173"/>
      <c r="IVW138" s="173"/>
      <c r="IVX138" s="173"/>
      <c r="IVY138" s="173"/>
      <c r="IVZ138" s="173"/>
      <c r="IWA138" s="173"/>
      <c r="IWB138" s="173"/>
      <c r="IWC138" s="173"/>
      <c r="IWD138" s="173"/>
      <c r="IWE138" s="173"/>
      <c r="IWF138" s="173"/>
      <c r="IWG138" s="173"/>
      <c r="IWH138" s="173"/>
      <c r="IWI138" s="173"/>
      <c r="IWJ138" s="173"/>
      <c r="IWK138" s="173"/>
      <c r="IWL138" s="173"/>
      <c r="IWM138" s="173"/>
      <c r="IWN138" s="173"/>
      <c r="IWO138" s="173"/>
      <c r="IWP138" s="173"/>
      <c r="IWQ138" s="173"/>
      <c r="IWR138" s="173"/>
      <c r="IWS138" s="173"/>
      <c r="IWT138" s="173"/>
      <c r="IWU138" s="173"/>
      <c r="IWV138" s="173"/>
      <c r="IWW138" s="173"/>
      <c r="IWX138" s="173"/>
      <c r="IWY138" s="173"/>
      <c r="IWZ138" s="173"/>
      <c r="IXA138" s="173"/>
      <c r="IXB138" s="173"/>
      <c r="IXC138" s="173"/>
      <c r="IXD138" s="173"/>
      <c r="IXE138" s="173"/>
      <c r="IXF138" s="173"/>
      <c r="IXG138" s="173"/>
      <c r="IXH138" s="173"/>
      <c r="IXI138" s="173"/>
      <c r="IXJ138" s="173"/>
      <c r="IXK138" s="173"/>
      <c r="IXL138" s="173"/>
      <c r="IXM138" s="173"/>
      <c r="IXN138" s="173"/>
      <c r="IXO138" s="173"/>
      <c r="IXP138" s="173"/>
      <c r="IXQ138" s="173"/>
      <c r="IXR138" s="173"/>
      <c r="IXS138" s="173"/>
      <c r="IXT138" s="173"/>
      <c r="IXU138" s="173"/>
      <c r="IXV138" s="173"/>
      <c r="IXW138" s="173"/>
      <c r="IXX138" s="173"/>
      <c r="IXY138" s="173"/>
      <c r="IXZ138" s="173"/>
      <c r="IYA138" s="173"/>
      <c r="IYB138" s="173"/>
      <c r="IYC138" s="173"/>
      <c r="IYD138" s="173"/>
      <c r="IYE138" s="173"/>
      <c r="IYF138" s="173"/>
      <c r="IYG138" s="173"/>
      <c r="IYH138" s="173"/>
      <c r="IYI138" s="173"/>
      <c r="IYJ138" s="173"/>
      <c r="IYK138" s="173"/>
      <c r="IYL138" s="173"/>
      <c r="IYM138" s="173"/>
      <c r="IYN138" s="173"/>
      <c r="IYO138" s="173"/>
      <c r="IYP138" s="173"/>
      <c r="IYQ138" s="173"/>
      <c r="IYR138" s="173"/>
      <c r="IYS138" s="173"/>
      <c r="IYT138" s="173"/>
      <c r="IYU138" s="173"/>
      <c r="IYV138" s="173"/>
      <c r="IYW138" s="173"/>
      <c r="IYX138" s="173"/>
      <c r="IYY138" s="173"/>
      <c r="IYZ138" s="173"/>
      <c r="IZA138" s="173"/>
      <c r="IZB138" s="173"/>
      <c r="IZC138" s="173"/>
      <c r="IZD138" s="173"/>
      <c r="IZE138" s="173"/>
      <c r="IZF138" s="173"/>
      <c r="IZG138" s="173"/>
      <c r="IZH138" s="173"/>
      <c r="IZI138" s="173"/>
      <c r="IZJ138" s="173"/>
      <c r="IZK138" s="173"/>
      <c r="IZL138" s="173"/>
      <c r="IZM138" s="173"/>
      <c r="IZN138" s="173"/>
      <c r="IZO138" s="173"/>
      <c r="IZP138" s="173"/>
      <c r="IZQ138" s="173"/>
      <c r="IZR138" s="173"/>
      <c r="IZS138" s="173"/>
      <c r="IZT138" s="173"/>
      <c r="IZU138" s="173"/>
      <c r="IZV138" s="173"/>
      <c r="IZW138" s="173"/>
      <c r="IZX138" s="173"/>
      <c r="IZY138" s="173"/>
      <c r="IZZ138" s="173"/>
      <c r="JAA138" s="173"/>
      <c r="JAB138" s="173"/>
      <c r="JAC138" s="173"/>
      <c r="JAD138" s="173"/>
      <c r="JAE138" s="173"/>
      <c r="JAF138" s="173"/>
      <c r="JAG138" s="173"/>
      <c r="JAH138" s="173"/>
      <c r="JAI138" s="173"/>
      <c r="JAJ138" s="173"/>
      <c r="JAK138" s="173"/>
      <c r="JAL138" s="173"/>
      <c r="JAM138" s="173"/>
      <c r="JAN138" s="173"/>
      <c r="JAO138" s="173"/>
      <c r="JAP138" s="173"/>
      <c r="JAQ138" s="173"/>
      <c r="JAR138" s="173"/>
      <c r="JAS138" s="173"/>
      <c r="JAT138" s="173"/>
      <c r="JAU138" s="173"/>
      <c r="JAV138" s="173"/>
      <c r="JAW138" s="173"/>
      <c r="JAX138" s="173"/>
      <c r="JAY138" s="173"/>
      <c r="JAZ138" s="173"/>
      <c r="JBA138" s="173"/>
      <c r="JBB138" s="173"/>
      <c r="JBC138" s="173"/>
      <c r="JBD138" s="173"/>
      <c r="JBE138" s="173"/>
      <c r="JBF138" s="173"/>
      <c r="JBG138" s="173"/>
      <c r="JBH138" s="173"/>
      <c r="JBI138" s="173"/>
      <c r="JBJ138" s="173"/>
      <c r="JBK138" s="173"/>
      <c r="JBL138" s="173"/>
      <c r="JBM138" s="173"/>
      <c r="JBN138" s="173"/>
      <c r="JBO138" s="173"/>
      <c r="JBP138" s="173"/>
      <c r="JBQ138" s="173"/>
      <c r="JBR138" s="173"/>
      <c r="JBS138" s="173"/>
      <c r="JBT138" s="173"/>
      <c r="JBU138" s="173"/>
      <c r="JBV138" s="173"/>
      <c r="JBW138" s="173"/>
      <c r="JBX138" s="173"/>
      <c r="JBY138" s="173"/>
      <c r="JBZ138" s="173"/>
      <c r="JCA138" s="173"/>
      <c r="JCB138" s="173"/>
      <c r="JCC138" s="173"/>
      <c r="JCD138" s="173"/>
      <c r="JCE138" s="173"/>
      <c r="JCF138" s="173"/>
      <c r="JCG138" s="173"/>
      <c r="JCH138" s="173"/>
      <c r="JCI138" s="173"/>
      <c r="JCJ138" s="173"/>
      <c r="JCK138" s="173"/>
      <c r="JCL138" s="173"/>
      <c r="JCM138" s="173"/>
      <c r="JCN138" s="173"/>
      <c r="JCO138" s="173"/>
      <c r="JCP138" s="173"/>
      <c r="JCQ138" s="173"/>
      <c r="JCR138" s="173"/>
      <c r="JCS138" s="173"/>
      <c r="JCT138" s="173"/>
      <c r="JCU138" s="173"/>
      <c r="JCV138" s="173"/>
      <c r="JCW138" s="173"/>
      <c r="JCX138" s="173"/>
      <c r="JCY138" s="173"/>
      <c r="JCZ138" s="173"/>
      <c r="JDA138" s="173"/>
      <c r="JDB138" s="173"/>
      <c r="JDC138" s="173"/>
      <c r="JDD138" s="173"/>
      <c r="JDE138" s="173"/>
      <c r="JDF138" s="173"/>
      <c r="JDG138" s="173"/>
      <c r="JDH138" s="173"/>
      <c r="JDI138" s="173"/>
      <c r="JDJ138" s="173"/>
      <c r="JDK138" s="173"/>
      <c r="JDL138" s="173"/>
      <c r="JDM138" s="173"/>
      <c r="JDN138" s="173"/>
      <c r="JDO138" s="173"/>
      <c r="JDP138" s="173"/>
      <c r="JDQ138" s="173"/>
      <c r="JDR138" s="173"/>
      <c r="JDS138" s="173"/>
      <c r="JDT138" s="173"/>
      <c r="JDU138" s="173"/>
      <c r="JDV138" s="173"/>
      <c r="JDW138" s="173"/>
      <c r="JDX138" s="173"/>
      <c r="JDY138" s="173"/>
      <c r="JDZ138" s="173"/>
      <c r="JEA138" s="173"/>
      <c r="JEB138" s="173"/>
      <c r="JEC138" s="173"/>
      <c r="JED138" s="173"/>
      <c r="JEE138" s="173"/>
      <c r="JEF138" s="173"/>
      <c r="JEG138" s="173"/>
      <c r="JEH138" s="173"/>
      <c r="JEI138" s="173"/>
      <c r="JEJ138" s="173"/>
      <c r="JEK138" s="173"/>
      <c r="JEL138" s="173"/>
      <c r="JEM138" s="173"/>
      <c r="JEN138" s="173"/>
      <c r="JEO138" s="173"/>
      <c r="JEP138" s="173"/>
      <c r="JEQ138" s="173"/>
      <c r="JER138" s="173"/>
      <c r="JES138" s="173"/>
      <c r="JET138" s="173"/>
      <c r="JEU138" s="173"/>
      <c r="JEV138" s="173"/>
      <c r="JEW138" s="173"/>
      <c r="JEX138" s="173"/>
      <c r="JEY138" s="173"/>
      <c r="JEZ138" s="173"/>
      <c r="JFA138" s="173"/>
      <c r="JFB138" s="173"/>
      <c r="JFC138" s="173"/>
      <c r="JFD138" s="173"/>
      <c r="JFE138" s="173"/>
      <c r="JFF138" s="173"/>
      <c r="JFG138" s="173"/>
      <c r="JFH138" s="173"/>
      <c r="JFI138" s="173"/>
      <c r="JFJ138" s="173"/>
      <c r="JFK138" s="173"/>
      <c r="JFL138" s="173"/>
      <c r="JFM138" s="173"/>
      <c r="JFN138" s="173"/>
      <c r="JFO138" s="173"/>
      <c r="JFP138" s="173"/>
      <c r="JFQ138" s="173"/>
      <c r="JFR138" s="173"/>
      <c r="JFS138" s="173"/>
      <c r="JFT138" s="173"/>
      <c r="JFU138" s="173"/>
      <c r="JFV138" s="173"/>
      <c r="JFW138" s="173"/>
      <c r="JFX138" s="173"/>
      <c r="JFY138" s="173"/>
      <c r="JFZ138" s="173"/>
      <c r="JGA138" s="173"/>
      <c r="JGB138" s="173"/>
      <c r="JGC138" s="173"/>
      <c r="JGD138" s="173"/>
      <c r="JGE138" s="173"/>
      <c r="JGF138" s="173"/>
      <c r="JGG138" s="173"/>
      <c r="JGH138" s="173"/>
      <c r="JGI138" s="173"/>
      <c r="JGJ138" s="173"/>
      <c r="JGK138" s="173"/>
      <c r="JGL138" s="173"/>
      <c r="JGM138" s="173"/>
      <c r="JGN138" s="173"/>
      <c r="JGO138" s="173"/>
      <c r="JGP138" s="173"/>
      <c r="JGQ138" s="173"/>
      <c r="JGR138" s="173"/>
      <c r="JGS138" s="173"/>
      <c r="JGT138" s="173"/>
      <c r="JGU138" s="173"/>
      <c r="JGV138" s="173"/>
      <c r="JGW138" s="173"/>
      <c r="JGX138" s="173"/>
      <c r="JGY138" s="173"/>
      <c r="JGZ138" s="173"/>
      <c r="JHA138" s="173"/>
      <c r="JHB138" s="173"/>
      <c r="JHC138" s="173"/>
      <c r="JHD138" s="173"/>
      <c r="JHE138" s="173"/>
      <c r="JHF138" s="173"/>
      <c r="JHG138" s="173"/>
      <c r="JHH138" s="173"/>
      <c r="JHI138" s="173"/>
      <c r="JHJ138" s="173"/>
      <c r="JHK138" s="173"/>
      <c r="JHL138" s="173"/>
      <c r="JHM138" s="173"/>
      <c r="JHN138" s="173"/>
      <c r="JHO138" s="173"/>
      <c r="JHP138" s="173"/>
      <c r="JHQ138" s="173"/>
      <c r="JHR138" s="173"/>
      <c r="JHS138" s="173"/>
      <c r="JHT138" s="173"/>
      <c r="JHU138" s="173"/>
      <c r="JHV138" s="173"/>
      <c r="JHW138" s="173"/>
      <c r="JHX138" s="173"/>
      <c r="JHY138" s="173"/>
      <c r="JHZ138" s="173"/>
      <c r="JIA138" s="173"/>
      <c r="JIB138" s="173"/>
      <c r="JIC138" s="173"/>
      <c r="JID138" s="173"/>
      <c r="JIE138" s="173"/>
      <c r="JIF138" s="173"/>
      <c r="JIG138" s="173"/>
      <c r="JIH138" s="173"/>
      <c r="JII138" s="173"/>
      <c r="JIJ138" s="173"/>
      <c r="JIK138" s="173"/>
      <c r="JIL138" s="173"/>
      <c r="JIM138" s="173"/>
      <c r="JIN138" s="173"/>
      <c r="JIO138" s="173"/>
      <c r="JIP138" s="173"/>
      <c r="JIQ138" s="173"/>
      <c r="JIR138" s="173"/>
      <c r="JIS138" s="173"/>
      <c r="JIT138" s="173"/>
      <c r="JIU138" s="173"/>
      <c r="JIV138" s="173"/>
      <c r="JIW138" s="173"/>
      <c r="JIX138" s="173"/>
      <c r="JIY138" s="173"/>
      <c r="JIZ138" s="173"/>
      <c r="JJA138" s="173"/>
      <c r="JJB138" s="173"/>
      <c r="JJC138" s="173"/>
      <c r="JJD138" s="173"/>
      <c r="JJE138" s="173"/>
      <c r="JJF138" s="173"/>
      <c r="JJG138" s="173"/>
      <c r="JJH138" s="173"/>
      <c r="JJI138" s="173"/>
      <c r="JJJ138" s="173"/>
      <c r="JJK138" s="173"/>
      <c r="JJL138" s="173"/>
      <c r="JJM138" s="173"/>
      <c r="JJN138" s="173"/>
      <c r="JJO138" s="173"/>
      <c r="JJP138" s="173"/>
      <c r="JJQ138" s="173"/>
      <c r="JJR138" s="173"/>
      <c r="JJS138" s="173"/>
      <c r="JJT138" s="173"/>
      <c r="JJU138" s="173"/>
      <c r="JJV138" s="173"/>
      <c r="JJW138" s="173"/>
      <c r="JJX138" s="173"/>
      <c r="JJY138" s="173"/>
      <c r="JJZ138" s="173"/>
      <c r="JKA138" s="173"/>
      <c r="JKB138" s="173"/>
      <c r="JKC138" s="173"/>
      <c r="JKD138" s="173"/>
      <c r="JKE138" s="173"/>
      <c r="JKF138" s="173"/>
      <c r="JKG138" s="173"/>
      <c r="JKH138" s="173"/>
      <c r="JKI138" s="173"/>
      <c r="JKJ138" s="173"/>
      <c r="JKK138" s="173"/>
      <c r="JKL138" s="173"/>
      <c r="JKM138" s="173"/>
      <c r="JKN138" s="173"/>
      <c r="JKO138" s="173"/>
      <c r="JKP138" s="173"/>
      <c r="JKQ138" s="173"/>
      <c r="JKR138" s="173"/>
      <c r="JKS138" s="173"/>
      <c r="JKT138" s="173"/>
      <c r="JKU138" s="173"/>
      <c r="JKV138" s="173"/>
      <c r="JKW138" s="173"/>
      <c r="JKX138" s="173"/>
      <c r="JKY138" s="173"/>
      <c r="JKZ138" s="173"/>
      <c r="JLA138" s="173"/>
      <c r="JLB138" s="173"/>
      <c r="JLC138" s="173"/>
      <c r="JLD138" s="173"/>
      <c r="JLE138" s="173"/>
      <c r="JLF138" s="173"/>
      <c r="JLG138" s="173"/>
      <c r="JLH138" s="173"/>
      <c r="JLI138" s="173"/>
      <c r="JLJ138" s="173"/>
      <c r="JLK138" s="173"/>
      <c r="JLL138" s="173"/>
      <c r="JLM138" s="173"/>
      <c r="JLN138" s="173"/>
      <c r="JLO138" s="173"/>
      <c r="JLP138" s="173"/>
      <c r="JLQ138" s="173"/>
      <c r="JLR138" s="173"/>
      <c r="JLS138" s="173"/>
      <c r="JLT138" s="173"/>
      <c r="JLU138" s="173"/>
      <c r="JLV138" s="173"/>
      <c r="JLW138" s="173"/>
      <c r="JLX138" s="173"/>
      <c r="JLY138" s="173"/>
      <c r="JLZ138" s="173"/>
      <c r="JMA138" s="173"/>
      <c r="JMB138" s="173"/>
      <c r="JMC138" s="173"/>
      <c r="JMD138" s="173"/>
      <c r="JME138" s="173"/>
      <c r="JMF138" s="173"/>
      <c r="JMG138" s="173"/>
      <c r="JMH138" s="173"/>
      <c r="JMI138" s="173"/>
      <c r="JMJ138" s="173"/>
      <c r="JMK138" s="173"/>
      <c r="JML138" s="173"/>
      <c r="JMM138" s="173"/>
      <c r="JMN138" s="173"/>
      <c r="JMO138" s="173"/>
      <c r="JMP138" s="173"/>
      <c r="JMQ138" s="173"/>
      <c r="JMR138" s="173"/>
      <c r="JMS138" s="173"/>
      <c r="JMT138" s="173"/>
      <c r="JMU138" s="173"/>
      <c r="JMV138" s="173"/>
      <c r="JMW138" s="173"/>
      <c r="JMX138" s="173"/>
      <c r="JMY138" s="173"/>
      <c r="JMZ138" s="173"/>
      <c r="JNA138" s="173"/>
      <c r="JNB138" s="173"/>
      <c r="JNC138" s="173"/>
      <c r="JND138" s="173"/>
      <c r="JNE138" s="173"/>
      <c r="JNF138" s="173"/>
      <c r="JNG138" s="173"/>
      <c r="JNH138" s="173"/>
      <c r="JNI138" s="173"/>
      <c r="JNJ138" s="173"/>
      <c r="JNK138" s="173"/>
      <c r="JNL138" s="173"/>
      <c r="JNM138" s="173"/>
      <c r="JNN138" s="173"/>
      <c r="JNO138" s="173"/>
      <c r="JNP138" s="173"/>
      <c r="JNQ138" s="173"/>
      <c r="JNR138" s="173"/>
      <c r="JNS138" s="173"/>
      <c r="JNT138" s="173"/>
      <c r="JNU138" s="173"/>
      <c r="JNV138" s="173"/>
      <c r="JNW138" s="173"/>
      <c r="JNX138" s="173"/>
      <c r="JNY138" s="173"/>
      <c r="JNZ138" s="173"/>
      <c r="JOA138" s="173"/>
      <c r="JOB138" s="173"/>
      <c r="JOC138" s="173"/>
      <c r="JOD138" s="173"/>
      <c r="JOE138" s="173"/>
      <c r="JOF138" s="173"/>
      <c r="JOG138" s="173"/>
      <c r="JOH138" s="173"/>
      <c r="JOI138" s="173"/>
      <c r="JOJ138" s="173"/>
      <c r="JOK138" s="173"/>
      <c r="JOL138" s="173"/>
      <c r="JOM138" s="173"/>
      <c r="JON138" s="173"/>
      <c r="JOO138" s="173"/>
      <c r="JOP138" s="173"/>
      <c r="JOQ138" s="173"/>
      <c r="JOR138" s="173"/>
      <c r="JOS138" s="173"/>
      <c r="JOT138" s="173"/>
      <c r="JOU138" s="173"/>
      <c r="JOV138" s="173"/>
      <c r="JOW138" s="173"/>
      <c r="JOX138" s="173"/>
      <c r="JOY138" s="173"/>
      <c r="JOZ138" s="173"/>
      <c r="JPA138" s="173"/>
      <c r="JPB138" s="173"/>
      <c r="JPC138" s="173"/>
      <c r="JPD138" s="173"/>
      <c r="JPE138" s="173"/>
      <c r="JPF138" s="173"/>
      <c r="JPG138" s="173"/>
      <c r="JPH138" s="173"/>
      <c r="JPI138" s="173"/>
      <c r="JPJ138" s="173"/>
      <c r="JPK138" s="173"/>
      <c r="JPL138" s="173"/>
      <c r="JPM138" s="173"/>
      <c r="JPN138" s="173"/>
      <c r="JPO138" s="173"/>
      <c r="JPP138" s="173"/>
      <c r="JPQ138" s="173"/>
      <c r="JPR138" s="173"/>
      <c r="JPS138" s="173"/>
      <c r="JPT138" s="173"/>
      <c r="JPU138" s="173"/>
      <c r="JPV138" s="173"/>
      <c r="JPW138" s="173"/>
      <c r="JPX138" s="173"/>
      <c r="JPY138" s="173"/>
      <c r="JPZ138" s="173"/>
      <c r="JQA138" s="173"/>
      <c r="JQB138" s="173"/>
      <c r="JQC138" s="173"/>
      <c r="JQD138" s="173"/>
      <c r="JQE138" s="173"/>
      <c r="JQF138" s="173"/>
      <c r="JQG138" s="173"/>
      <c r="JQH138" s="173"/>
      <c r="JQI138" s="173"/>
      <c r="JQJ138" s="173"/>
      <c r="JQK138" s="173"/>
      <c r="JQL138" s="173"/>
      <c r="JQM138" s="173"/>
      <c r="JQN138" s="173"/>
      <c r="JQO138" s="173"/>
      <c r="JQP138" s="173"/>
      <c r="JQQ138" s="173"/>
      <c r="JQR138" s="173"/>
      <c r="JQS138" s="173"/>
      <c r="JQT138" s="173"/>
      <c r="JQU138" s="173"/>
      <c r="JQV138" s="173"/>
      <c r="JQW138" s="173"/>
      <c r="JQX138" s="173"/>
      <c r="JQY138" s="173"/>
      <c r="JQZ138" s="173"/>
      <c r="JRA138" s="173"/>
      <c r="JRB138" s="173"/>
      <c r="JRC138" s="173"/>
      <c r="JRD138" s="173"/>
      <c r="JRE138" s="173"/>
      <c r="JRF138" s="173"/>
      <c r="JRG138" s="173"/>
      <c r="JRH138" s="173"/>
      <c r="JRI138" s="173"/>
      <c r="JRJ138" s="173"/>
      <c r="JRK138" s="173"/>
      <c r="JRL138" s="173"/>
      <c r="JRM138" s="173"/>
      <c r="JRN138" s="173"/>
      <c r="JRO138" s="173"/>
      <c r="JRP138" s="173"/>
      <c r="JRQ138" s="173"/>
      <c r="JRR138" s="173"/>
      <c r="JRS138" s="173"/>
      <c r="JRT138" s="173"/>
      <c r="JRU138" s="173"/>
      <c r="JRV138" s="173"/>
      <c r="JRW138" s="173"/>
      <c r="JRX138" s="173"/>
      <c r="JRY138" s="173"/>
      <c r="JRZ138" s="173"/>
      <c r="JSA138" s="173"/>
      <c r="JSB138" s="173"/>
      <c r="JSC138" s="173"/>
      <c r="JSD138" s="173"/>
      <c r="JSE138" s="173"/>
      <c r="JSF138" s="173"/>
      <c r="JSG138" s="173"/>
      <c r="JSH138" s="173"/>
      <c r="JSI138" s="173"/>
      <c r="JSJ138" s="173"/>
      <c r="JSK138" s="173"/>
      <c r="JSL138" s="173"/>
      <c r="JSM138" s="173"/>
      <c r="JSN138" s="173"/>
      <c r="JSO138" s="173"/>
      <c r="JSP138" s="173"/>
      <c r="JSQ138" s="173"/>
      <c r="JSR138" s="173"/>
      <c r="JSS138" s="173"/>
      <c r="JST138" s="173"/>
      <c r="JSU138" s="173"/>
      <c r="JSV138" s="173"/>
      <c r="JSW138" s="173"/>
      <c r="JSX138" s="173"/>
      <c r="JSY138" s="173"/>
      <c r="JSZ138" s="173"/>
      <c r="JTA138" s="173"/>
      <c r="JTB138" s="173"/>
      <c r="JTC138" s="173"/>
      <c r="JTD138" s="173"/>
      <c r="JTE138" s="173"/>
      <c r="JTF138" s="173"/>
      <c r="JTG138" s="173"/>
      <c r="JTH138" s="173"/>
      <c r="JTI138" s="173"/>
      <c r="JTJ138" s="173"/>
      <c r="JTK138" s="173"/>
      <c r="JTL138" s="173"/>
      <c r="JTM138" s="173"/>
      <c r="JTN138" s="173"/>
      <c r="JTO138" s="173"/>
      <c r="JTP138" s="173"/>
      <c r="JTQ138" s="173"/>
      <c r="JTR138" s="173"/>
      <c r="JTS138" s="173"/>
      <c r="JTT138" s="173"/>
      <c r="JTU138" s="173"/>
      <c r="JTV138" s="173"/>
      <c r="JTW138" s="173"/>
      <c r="JTX138" s="173"/>
      <c r="JTY138" s="173"/>
      <c r="JTZ138" s="173"/>
      <c r="JUA138" s="173"/>
      <c r="JUB138" s="173"/>
      <c r="JUC138" s="173"/>
      <c r="JUD138" s="173"/>
      <c r="JUE138" s="173"/>
      <c r="JUF138" s="173"/>
      <c r="JUG138" s="173"/>
      <c r="JUH138" s="173"/>
      <c r="JUI138" s="173"/>
      <c r="JUJ138" s="173"/>
      <c r="JUK138" s="173"/>
      <c r="JUL138" s="173"/>
      <c r="JUM138" s="173"/>
      <c r="JUN138" s="173"/>
      <c r="JUO138" s="173"/>
      <c r="JUP138" s="173"/>
      <c r="JUQ138" s="173"/>
      <c r="JUR138" s="173"/>
      <c r="JUS138" s="173"/>
      <c r="JUT138" s="173"/>
      <c r="JUU138" s="173"/>
      <c r="JUV138" s="173"/>
      <c r="JUW138" s="173"/>
      <c r="JUX138" s="173"/>
      <c r="JUY138" s="173"/>
      <c r="JUZ138" s="173"/>
      <c r="JVA138" s="173"/>
      <c r="JVB138" s="173"/>
      <c r="JVC138" s="173"/>
      <c r="JVD138" s="173"/>
      <c r="JVE138" s="173"/>
      <c r="JVF138" s="173"/>
      <c r="JVG138" s="173"/>
      <c r="JVH138" s="173"/>
      <c r="JVI138" s="173"/>
      <c r="JVJ138" s="173"/>
      <c r="JVK138" s="173"/>
      <c r="JVL138" s="173"/>
      <c r="JVM138" s="173"/>
      <c r="JVN138" s="173"/>
      <c r="JVO138" s="173"/>
      <c r="JVP138" s="173"/>
      <c r="JVQ138" s="173"/>
      <c r="JVR138" s="173"/>
      <c r="JVS138" s="173"/>
      <c r="JVT138" s="173"/>
      <c r="JVU138" s="173"/>
      <c r="JVV138" s="173"/>
      <c r="JVW138" s="173"/>
      <c r="JVX138" s="173"/>
      <c r="JVY138" s="173"/>
      <c r="JVZ138" s="173"/>
      <c r="JWA138" s="173"/>
      <c r="JWB138" s="173"/>
      <c r="JWC138" s="173"/>
      <c r="JWD138" s="173"/>
      <c r="JWE138" s="173"/>
      <c r="JWF138" s="173"/>
      <c r="JWG138" s="173"/>
      <c r="JWH138" s="173"/>
      <c r="JWI138" s="173"/>
      <c r="JWJ138" s="173"/>
      <c r="JWK138" s="173"/>
      <c r="JWL138" s="173"/>
      <c r="JWM138" s="173"/>
      <c r="JWN138" s="173"/>
      <c r="JWO138" s="173"/>
      <c r="JWP138" s="173"/>
      <c r="JWQ138" s="173"/>
      <c r="JWR138" s="173"/>
      <c r="JWS138" s="173"/>
      <c r="JWT138" s="173"/>
      <c r="JWU138" s="173"/>
      <c r="JWV138" s="173"/>
      <c r="JWW138" s="173"/>
      <c r="JWX138" s="173"/>
      <c r="JWY138" s="173"/>
      <c r="JWZ138" s="173"/>
      <c r="JXA138" s="173"/>
      <c r="JXB138" s="173"/>
      <c r="JXC138" s="173"/>
      <c r="JXD138" s="173"/>
      <c r="JXE138" s="173"/>
      <c r="JXF138" s="173"/>
      <c r="JXG138" s="173"/>
      <c r="JXH138" s="173"/>
      <c r="JXI138" s="173"/>
      <c r="JXJ138" s="173"/>
      <c r="JXK138" s="173"/>
      <c r="JXL138" s="173"/>
      <c r="JXM138" s="173"/>
      <c r="JXN138" s="173"/>
      <c r="JXO138" s="173"/>
      <c r="JXP138" s="173"/>
      <c r="JXQ138" s="173"/>
      <c r="JXR138" s="173"/>
      <c r="JXS138" s="173"/>
      <c r="JXT138" s="173"/>
      <c r="JXU138" s="173"/>
      <c r="JXV138" s="173"/>
      <c r="JXW138" s="173"/>
      <c r="JXX138" s="173"/>
      <c r="JXY138" s="173"/>
      <c r="JXZ138" s="173"/>
      <c r="JYA138" s="173"/>
      <c r="JYB138" s="173"/>
      <c r="JYC138" s="173"/>
      <c r="JYD138" s="173"/>
      <c r="JYE138" s="173"/>
      <c r="JYF138" s="173"/>
      <c r="JYG138" s="173"/>
      <c r="JYH138" s="173"/>
      <c r="JYI138" s="173"/>
      <c r="JYJ138" s="173"/>
      <c r="JYK138" s="173"/>
      <c r="JYL138" s="173"/>
      <c r="JYM138" s="173"/>
      <c r="JYN138" s="173"/>
      <c r="JYO138" s="173"/>
      <c r="JYP138" s="173"/>
      <c r="JYQ138" s="173"/>
      <c r="JYR138" s="173"/>
      <c r="JYS138" s="173"/>
      <c r="JYT138" s="173"/>
      <c r="JYU138" s="173"/>
      <c r="JYV138" s="173"/>
      <c r="JYW138" s="173"/>
      <c r="JYX138" s="173"/>
      <c r="JYY138" s="173"/>
      <c r="JYZ138" s="173"/>
      <c r="JZA138" s="173"/>
      <c r="JZB138" s="173"/>
      <c r="JZC138" s="173"/>
      <c r="JZD138" s="173"/>
      <c r="JZE138" s="173"/>
      <c r="JZF138" s="173"/>
      <c r="JZG138" s="173"/>
      <c r="JZH138" s="173"/>
      <c r="JZI138" s="173"/>
      <c r="JZJ138" s="173"/>
      <c r="JZK138" s="173"/>
      <c r="JZL138" s="173"/>
      <c r="JZM138" s="173"/>
      <c r="JZN138" s="173"/>
      <c r="JZO138" s="173"/>
      <c r="JZP138" s="173"/>
      <c r="JZQ138" s="173"/>
      <c r="JZR138" s="173"/>
      <c r="JZS138" s="173"/>
      <c r="JZT138" s="173"/>
      <c r="JZU138" s="173"/>
      <c r="JZV138" s="173"/>
      <c r="JZW138" s="173"/>
      <c r="JZX138" s="173"/>
      <c r="JZY138" s="173"/>
      <c r="JZZ138" s="173"/>
      <c r="KAA138" s="173"/>
      <c r="KAB138" s="173"/>
      <c r="KAC138" s="173"/>
      <c r="KAD138" s="173"/>
      <c r="KAE138" s="173"/>
      <c r="KAF138" s="173"/>
      <c r="KAG138" s="173"/>
      <c r="KAH138" s="173"/>
      <c r="KAI138" s="173"/>
      <c r="KAJ138" s="173"/>
      <c r="KAK138" s="173"/>
      <c r="KAL138" s="173"/>
      <c r="KAM138" s="173"/>
      <c r="KAN138" s="173"/>
      <c r="KAO138" s="173"/>
      <c r="KAP138" s="173"/>
      <c r="KAQ138" s="173"/>
      <c r="KAR138" s="173"/>
      <c r="KAS138" s="173"/>
      <c r="KAT138" s="173"/>
      <c r="KAU138" s="173"/>
      <c r="KAV138" s="173"/>
      <c r="KAW138" s="173"/>
      <c r="KAX138" s="173"/>
      <c r="KAY138" s="173"/>
      <c r="KAZ138" s="173"/>
      <c r="KBA138" s="173"/>
      <c r="KBB138" s="173"/>
      <c r="KBC138" s="173"/>
      <c r="KBD138" s="173"/>
      <c r="KBE138" s="173"/>
      <c r="KBF138" s="173"/>
      <c r="KBG138" s="173"/>
      <c r="KBH138" s="173"/>
      <c r="KBI138" s="173"/>
      <c r="KBJ138" s="173"/>
      <c r="KBK138" s="173"/>
      <c r="KBL138" s="173"/>
      <c r="KBM138" s="173"/>
      <c r="KBN138" s="173"/>
      <c r="KBO138" s="173"/>
      <c r="KBP138" s="173"/>
      <c r="KBQ138" s="173"/>
      <c r="KBR138" s="173"/>
      <c r="KBS138" s="173"/>
      <c r="KBT138" s="173"/>
      <c r="KBU138" s="173"/>
      <c r="KBV138" s="173"/>
      <c r="KBW138" s="173"/>
      <c r="KBX138" s="173"/>
      <c r="KBY138" s="173"/>
      <c r="KBZ138" s="173"/>
      <c r="KCA138" s="173"/>
      <c r="KCB138" s="173"/>
      <c r="KCC138" s="173"/>
      <c r="KCD138" s="173"/>
      <c r="KCE138" s="173"/>
      <c r="KCF138" s="173"/>
      <c r="KCG138" s="173"/>
      <c r="KCH138" s="173"/>
      <c r="KCI138" s="173"/>
      <c r="KCJ138" s="173"/>
      <c r="KCK138" s="173"/>
      <c r="KCL138" s="173"/>
      <c r="KCM138" s="173"/>
      <c r="KCN138" s="173"/>
      <c r="KCO138" s="173"/>
      <c r="KCP138" s="173"/>
      <c r="KCQ138" s="173"/>
      <c r="KCR138" s="173"/>
      <c r="KCS138" s="173"/>
      <c r="KCT138" s="173"/>
      <c r="KCU138" s="173"/>
      <c r="KCV138" s="173"/>
      <c r="KCW138" s="173"/>
      <c r="KCX138" s="173"/>
      <c r="KCY138" s="173"/>
      <c r="KCZ138" s="173"/>
      <c r="KDA138" s="173"/>
      <c r="KDB138" s="173"/>
      <c r="KDC138" s="173"/>
      <c r="KDD138" s="173"/>
      <c r="KDE138" s="173"/>
      <c r="KDF138" s="173"/>
      <c r="KDG138" s="173"/>
      <c r="KDH138" s="173"/>
      <c r="KDI138" s="173"/>
      <c r="KDJ138" s="173"/>
      <c r="KDK138" s="173"/>
      <c r="KDL138" s="173"/>
      <c r="KDM138" s="173"/>
      <c r="KDN138" s="173"/>
      <c r="KDO138" s="173"/>
      <c r="KDP138" s="173"/>
      <c r="KDQ138" s="173"/>
      <c r="KDR138" s="173"/>
      <c r="KDS138" s="173"/>
      <c r="KDT138" s="173"/>
      <c r="KDU138" s="173"/>
      <c r="KDV138" s="173"/>
      <c r="KDW138" s="173"/>
      <c r="KDX138" s="173"/>
      <c r="KDY138" s="173"/>
      <c r="KDZ138" s="173"/>
      <c r="KEA138" s="173"/>
      <c r="KEB138" s="173"/>
      <c r="KEC138" s="173"/>
      <c r="KED138" s="173"/>
      <c r="KEE138" s="173"/>
      <c r="KEF138" s="173"/>
      <c r="KEG138" s="173"/>
      <c r="KEH138" s="173"/>
      <c r="KEI138" s="173"/>
      <c r="KEJ138" s="173"/>
      <c r="KEK138" s="173"/>
      <c r="KEL138" s="173"/>
      <c r="KEM138" s="173"/>
      <c r="KEN138" s="173"/>
      <c r="KEO138" s="173"/>
      <c r="KEP138" s="173"/>
      <c r="KEQ138" s="173"/>
      <c r="KER138" s="173"/>
      <c r="KES138" s="173"/>
      <c r="KET138" s="173"/>
      <c r="KEU138" s="173"/>
      <c r="KEV138" s="173"/>
      <c r="KEW138" s="173"/>
      <c r="KEX138" s="173"/>
      <c r="KEY138" s="173"/>
      <c r="KEZ138" s="173"/>
      <c r="KFA138" s="173"/>
      <c r="KFB138" s="173"/>
      <c r="KFC138" s="173"/>
      <c r="KFD138" s="173"/>
      <c r="KFE138" s="173"/>
      <c r="KFF138" s="173"/>
      <c r="KFG138" s="173"/>
      <c r="KFH138" s="173"/>
      <c r="KFI138" s="173"/>
      <c r="KFJ138" s="173"/>
      <c r="KFK138" s="173"/>
      <c r="KFL138" s="173"/>
      <c r="KFM138" s="173"/>
      <c r="KFN138" s="173"/>
      <c r="KFO138" s="173"/>
      <c r="KFP138" s="173"/>
      <c r="KFQ138" s="173"/>
      <c r="KFR138" s="173"/>
      <c r="KFS138" s="173"/>
      <c r="KFT138" s="173"/>
      <c r="KFU138" s="173"/>
      <c r="KFV138" s="173"/>
      <c r="KFW138" s="173"/>
      <c r="KFX138" s="173"/>
      <c r="KFY138" s="173"/>
      <c r="KFZ138" s="173"/>
      <c r="KGA138" s="173"/>
      <c r="KGB138" s="173"/>
      <c r="KGC138" s="173"/>
      <c r="KGD138" s="173"/>
      <c r="KGE138" s="173"/>
      <c r="KGF138" s="173"/>
      <c r="KGG138" s="173"/>
      <c r="KGH138" s="173"/>
      <c r="KGI138" s="173"/>
      <c r="KGJ138" s="173"/>
      <c r="KGK138" s="173"/>
      <c r="KGL138" s="173"/>
      <c r="KGM138" s="173"/>
      <c r="KGN138" s="173"/>
      <c r="KGO138" s="173"/>
      <c r="KGP138" s="173"/>
      <c r="KGQ138" s="173"/>
      <c r="KGR138" s="173"/>
      <c r="KGS138" s="173"/>
      <c r="KGT138" s="173"/>
      <c r="KGU138" s="173"/>
      <c r="KGV138" s="173"/>
      <c r="KGW138" s="173"/>
      <c r="KGX138" s="173"/>
      <c r="KGY138" s="173"/>
      <c r="KGZ138" s="173"/>
      <c r="KHA138" s="173"/>
      <c r="KHB138" s="173"/>
      <c r="KHC138" s="173"/>
      <c r="KHD138" s="173"/>
      <c r="KHE138" s="173"/>
      <c r="KHF138" s="173"/>
      <c r="KHG138" s="173"/>
      <c r="KHH138" s="173"/>
      <c r="KHI138" s="173"/>
      <c r="KHJ138" s="173"/>
      <c r="KHK138" s="173"/>
      <c r="KHL138" s="173"/>
      <c r="KHM138" s="173"/>
      <c r="KHN138" s="173"/>
      <c r="KHO138" s="173"/>
      <c r="KHP138" s="173"/>
      <c r="KHQ138" s="173"/>
      <c r="KHR138" s="173"/>
      <c r="KHS138" s="173"/>
      <c r="KHT138" s="173"/>
      <c r="KHU138" s="173"/>
      <c r="KHV138" s="173"/>
      <c r="KHW138" s="173"/>
      <c r="KHX138" s="173"/>
      <c r="KHY138" s="173"/>
      <c r="KHZ138" s="173"/>
      <c r="KIA138" s="173"/>
      <c r="KIB138" s="173"/>
      <c r="KIC138" s="173"/>
      <c r="KID138" s="173"/>
      <c r="KIE138" s="173"/>
      <c r="KIF138" s="173"/>
      <c r="KIG138" s="173"/>
      <c r="KIH138" s="173"/>
      <c r="KII138" s="173"/>
      <c r="KIJ138" s="173"/>
      <c r="KIK138" s="173"/>
      <c r="KIL138" s="173"/>
      <c r="KIM138" s="173"/>
      <c r="KIN138" s="173"/>
      <c r="KIO138" s="173"/>
      <c r="KIP138" s="173"/>
      <c r="KIQ138" s="173"/>
      <c r="KIR138" s="173"/>
      <c r="KIS138" s="173"/>
      <c r="KIT138" s="173"/>
      <c r="KIU138" s="173"/>
      <c r="KIV138" s="173"/>
      <c r="KIW138" s="173"/>
      <c r="KIX138" s="173"/>
      <c r="KIY138" s="173"/>
      <c r="KIZ138" s="173"/>
      <c r="KJA138" s="173"/>
      <c r="KJB138" s="173"/>
      <c r="KJC138" s="173"/>
      <c r="KJD138" s="173"/>
      <c r="KJE138" s="173"/>
      <c r="KJF138" s="173"/>
      <c r="KJG138" s="173"/>
      <c r="KJH138" s="173"/>
      <c r="KJI138" s="173"/>
      <c r="KJJ138" s="173"/>
      <c r="KJK138" s="173"/>
      <c r="KJL138" s="173"/>
      <c r="KJM138" s="173"/>
      <c r="KJN138" s="173"/>
      <c r="KJO138" s="173"/>
      <c r="KJP138" s="173"/>
      <c r="KJQ138" s="173"/>
      <c r="KJR138" s="173"/>
      <c r="KJS138" s="173"/>
      <c r="KJT138" s="173"/>
      <c r="KJU138" s="173"/>
      <c r="KJV138" s="173"/>
      <c r="KJW138" s="173"/>
      <c r="KJX138" s="173"/>
      <c r="KJY138" s="173"/>
      <c r="KJZ138" s="173"/>
      <c r="KKA138" s="173"/>
      <c r="KKB138" s="173"/>
      <c r="KKC138" s="173"/>
      <c r="KKD138" s="173"/>
      <c r="KKE138" s="173"/>
      <c r="KKF138" s="173"/>
      <c r="KKG138" s="173"/>
      <c r="KKH138" s="173"/>
      <c r="KKI138" s="173"/>
      <c r="KKJ138" s="173"/>
      <c r="KKK138" s="173"/>
      <c r="KKL138" s="173"/>
      <c r="KKM138" s="173"/>
      <c r="KKN138" s="173"/>
      <c r="KKO138" s="173"/>
      <c r="KKP138" s="173"/>
      <c r="KKQ138" s="173"/>
      <c r="KKR138" s="173"/>
      <c r="KKS138" s="173"/>
      <c r="KKT138" s="173"/>
      <c r="KKU138" s="173"/>
      <c r="KKV138" s="173"/>
      <c r="KKW138" s="173"/>
      <c r="KKX138" s="173"/>
      <c r="KKY138" s="173"/>
      <c r="KKZ138" s="173"/>
      <c r="KLA138" s="173"/>
      <c r="KLB138" s="173"/>
      <c r="KLC138" s="173"/>
      <c r="KLD138" s="173"/>
      <c r="KLE138" s="173"/>
      <c r="KLF138" s="173"/>
      <c r="KLG138" s="173"/>
      <c r="KLH138" s="173"/>
      <c r="KLI138" s="173"/>
      <c r="KLJ138" s="173"/>
      <c r="KLK138" s="173"/>
      <c r="KLL138" s="173"/>
      <c r="KLM138" s="173"/>
      <c r="KLN138" s="173"/>
      <c r="KLO138" s="173"/>
      <c r="KLP138" s="173"/>
      <c r="KLQ138" s="173"/>
      <c r="KLR138" s="173"/>
      <c r="KLS138" s="173"/>
      <c r="KLT138" s="173"/>
      <c r="KLU138" s="173"/>
      <c r="KLV138" s="173"/>
      <c r="KLW138" s="173"/>
      <c r="KLX138" s="173"/>
      <c r="KLY138" s="173"/>
      <c r="KLZ138" s="173"/>
      <c r="KMA138" s="173"/>
      <c r="KMB138" s="173"/>
      <c r="KMC138" s="173"/>
      <c r="KMD138" s="173"/>
      <c r="KME138" s="173"/>
      <c r="KMF138" s="173"/>
      <c r="KMG138" s="173"/>
      <c r="KMH138" s="173"/>
      <c r="KMI138" s="173"/>
      <c r="KMJ138" s="173"/>
      <c r="KMK138" s="173"/>
      <c r="KML138" s="173"/>
      <c r="KMM138" s="173"/>
      <c r="KMN138" s="173"/>
      <c r="KMO138" s="173"/>
      <c r="KMP138" s="173"/>
      <c r="KMQ138" s="173"/>
      <c r="KMR138" s="173"/>
      <c r="KMS138" s="173"/>
      <c r="KMT138" s="173"/>
      <c r="KMU138" s="173"/>
      <c r="KMV138" s="173"/>
      <c r="KMW138" s="173"/>
      <c r="KMX138" s="173"/>
      <c r="KMY138" s="173"/>
      <c r="KMZ138" s="173"/>
      <c r="KNA138" s="173"/>
      <c r="KNB138" s="173"/>
      <c r="KNC138" s="173"/>
      <c r="KND138" s="173"/>
      <c r="KNE138" s="173"/>
      <c r="KNF138" s="173"/>
      <c r="KNG138" s="173"/>
      <c r="KNH138" s="173"/>
      <c r="KNI138" s="173"/>
      <c r="KNJ138" s="173"/>
      <c r="KNK138" s="173"/>
      <c r="KNL138" s="173"/>
      <c r="KNM138" s="173"/>
      <c r="KNN138" s="173"/>
      <c r="KNO138" s="173"/>
      <c r="KNP138" s="173"/>
      <c r="KNQ138" s="173"/>
      <c r="KNR138" s="173"/>
      <c r="KNS138" s="173"/>
      <c r="KNT138" s="173"/>
      <c r="KNU138" s="173"/>
      <c r="KNV138" s="173"/>
      <c r="KNW138" s="173"/>
      <c r="KNX138" s="173"/>
      <c r="KNY138" s="173"/>
      <c r="KNZ138" s="173"/>
      <c r="KOA138" s="173"/>
      <c r="KOB138" s="173"/>
      <c r="KOC138" s="173"/>
      <c r="KOD138" s="173"/>
      <c r="KOE138" s="173"/>
      <c r="KOF138" s="173"/>
      <c r="KOG138" s="173"/>
      <c r="KOH138" s="173"/>
      <c r="KOI138" s="173"/>
      <c r="KOJ138" s="173"/>
      <c r="KOK138" s="173"/>
      <c r="KOL138" s="173"/>
      <c r="KOM138" s="173"/>
      <c r="KON138" s="173"/>
      <c r="KOO138" s="173"/>
      <c r="KOP138" s="173"/>
      <c r="KOQ138" s="173"/>
      <c r="KOR138" s="173"/>
      <c r="KOS138" s="173"/>
      <c r="KOT138" s="173"/>
      <c r="KOU138" s="173"/>
      <c r="KOV138" s="173"/>
      <c r="KOW138" s="173"/>
      <c r="KOX138" s="173"/>
      <c r="KOY138" s="173"/>
      <c r="KOZ138" s="173"/>
      <c r="KPA138" s="173"/>
      <c r="KPB138" s="173"/>
      <c r="KPC138" s="173"/>
      <c r="KPD138" s="173"/>
      <c r="KPE138" s="173"/>
      <c r="KPF138" s="173"/>
      <c r="KPG138" s="173"/>
      <c r="KPH138" s="173"/>
      <c r="KPI138" s="173"/>
      <c r="KPJ138" s="173"/>
      <c r="KPK138" s="173"/>
      <c r="KPL138" s="173"/>
      <c r="KPM138" s="173"/>
      <c r="KPN138" s="173"/>
      <c r="KPO138" s="173"/>
      <c r="KPP138" s="173"/>
      <c r="KPQ138" s="173"/>
      <c r="KPR138" s="173"/>
      <c r="KPS138" s="173"/>
      <c r="KPT138" s="173"/>
      <c r="KPU138" s="173"/>
      <c r="KPV138" s="173"/>
      <c r="KPW138" s="173"/>
      <c r="KPX138" s="173"/>
      <c r="KPY138" s="173"/>
      <c r="KPZ138" s="173"/>
      <c r="KQA138" s="173"/>
      <c r="KQB138" s="173"/>
      <c r="KQC138" s="173"/>
      <c r="KQD138" s="173"/>
      <c r="KQE138" s="173"/>
      <c r="KQF138" s="173"/>
      <c r="KQG138" s="173"/>
      <c r="KQH138" s="173"/>
      <c r="KQI138" s="173"/>
      <c r="KQJ138" s="173"/>
      <c r="KQK138" s="173"/>
      <c r="KQL138" s="173"/>
      <c r="KQM138" s="173"/>
      <c r="KQN138" s="173"/>
      <c r="KQO138" s="173"/>
      <c r="KQP138" s="173"/>
      <c r="KQQ138" s="173"/>
      <c r="KQR138" s="173"/>
      <c r="KQS138" s="173"/>
      <c r="KQT138" s="173"/>
      <c r="KQU138" s="173"/>
      <c r="KQV138" s="173"/>
      <c r="KQW138" s="173"/>
      <c r="KQX138" s="173"/>
      <c r="KQY138" s="173"/>
      <c r="KQZ138" s="173"/>
      <c r="KRA138" s="173"/>
      <c r="KRB138" s="173"/>
      <c r="KRC138" s="173"/>
      <c r="KRD138" s="173"/>
      <c r="KRE138" s="173"/>
      <c r="KRF138" s="173"/>
      <c r="KRG138" s="173"/>
      <c r="KRH138" s="173"/>
      <c r="KRI138" s="173"/>
      <c r="KRJ138" s="173"/>
      <c r="KRK138" s="173"/>
      <c r="KRL138" s="173"/>
      <c r="KRM138" s="173"/>
      <c r="KRN138" s="173"/>
      <c r="KRO138" s="173"/>
      <c r="KRP138" s="173"/>
      <c r="KRQ138" s="173"/>
      <c r="KRR138" s="173"/>
      <c r="KRS138" s="173"/>
      <c r="KRT138" s="173"/>
      <c r="KRU138" s="173"/>
      <c r="KRV138" s="173"/>
      <c r="KRW138" s="173"/>
      <c r="KRX138" s="173"/>
      <c r="KRY138" s="173"/>
      <c r="KRZ138" s="173"/>
      <c r="KSA138" s="173"/>
      <c r="KSB138" s="173"/>
      <c r="KSC138" s="173"/>
      <c r="KSD138" s="173"/>
      <c r="KSE138" s="173"/>
      <c r="KSF138" s="173"/>
      <c r="KSG138" s="173"/>
      <c r="KSH138" s="173"/>
      <c r="KSI138" s="173"/>
      <c r="KSJ138" s="173"/>
      <c r="KSK138" s="173"/>
      <c r="KSL138" s="173"/>
      <c r="KSM138" s="173"/>
      <c r="KSN138" s="173"/>
      <c r="KSO138" s="173"/>
      <c r="KSP138" s="173"/>
      <c r="KSQ138" s="173"/>
      <c r="KSR138" s="173"/>
      <c r="KSS138" s="173"/>
      <c r="KST138" s="173"/>
      <c r="KSU138" s="173"/>
      <c r="KSV138" s="173"/>
      <c r="KSW138" s="173"/>
      <c r="KSX138" s="173"/>
      <c r="KSY138" s="173"/>
      <c r="KSZ138" s="173"/>
      <c r="KTA138" s="173"/>
      <c r="KTB138" s="173"/>
      <c r="KTC138" s="173"/>
      <c r="KTD138" s="173"/>
      <c r="KTE138" s="173"/>
      <c r="KTF138" s="173"/>
      <c r="KTG138" s="173"/>
      <c r="KTH138" s="173"/>
      <c r="KTI138" s="173"/>
      <c r="KTJ138" s="173"/>
      <c r="KTK138" s="173"/>
      <c r="KTL138" s="173"/>
      <c r="KTM138" s="173"/>
      <c r="KTN138" s="173"/>
      <c r="KTO138" s="173"/>
      <c r="KTP138" s="173"/>
      <c r="KTQ138" s="173"/>
      <c r="KTR138" s="173"/>
      <c r="KTS138" s="173"/>
      <c r="KTT138" s="173"/>
      <c r="KTU138" s="173"/>
      <c r="KTV138" s="173"/>
      <c r="KTW138" s="173"/>
      <c r="KTX138" s="173"/>
      <c r="KTY138" s="173"/>
      <c r="KTZ138" s="173"/>
      <c r="KUA138" s="173"/>
      <c r="KUB138" s="173"/>
      <c r="KUC138" s="173"/>
      <c r="KUD138" s="173"/>
      <c r="KUE138" s="173"/>
      <c r="KUF138" s="173"/>
      <c r="KUG138" s="173"/>
      <c r="KUH138" s="173"/>
      <c r="KUI138" s="173"/>
      <c r="KUJ138" s="173"/>
      <c r="KUK138" s="173"/>
      <c r="KUL138" s="173"/>
      <c r="KUM138" s="173"/>
      <c r="KUN138" s="173"/>
      <c r="KUO138" s="173"/>
      <c r="KUP138" s="173"/>
      <c r="KUQ138" s="173"/>
      <c r="KUR138" s="173"/>
      <c r="KUS138" s="173"/>
      <c r="KUT138" s="173"/>
      <c r="KUU138" s="173"/>
      <c r="KUV138" s="173"/>
      <c r="KUW138" s="173"/>
      <c r="KUX138" s="173"/>
      <c r="KUY138" s="173"/>
      <c r="KUZ138" s="173"/>
      <c r="KVA138" s="173"/>
      <c r="KVB138" s="173"/>
      <c r="KVC138" s="173"/>
      <c r="KVD138" s="173"/>
      <c r="KVE138" s="173"/>
      <c r="KVF138" s="173"/>
      <c r="KVG138" s="173"/>
      <c r="KVH138" s="173"/>
      <c r="KVI138" s="173"/>
      <c r="KVJ138" s="173"/>
      <c r="KVK138" s="173"/>
      <c r="KVL138" s="173"/>
      <c r="KVM138" s="173"/>
      <c r="KVN138" s="173"/>
      <c r="KVO138" s="173"/>
      <c r="KVP138" s="173"/>
      <c r="KVQ138" s="173"/>
      <c r="KVR138" s="173"/>
      <c r="KVS138" s="173"/>
      <c r="KVT138" s="173"/>
      <c r="KVU138" s="173"/>
      <c r="KVV138" s="173"/>
      <c r="KVW138" s="173"/>
      <c r="KVX138" s="173"/>
      <c r="KVY138" s="173"/>
      <c r="KVZ138" s="173"/>
      <c r="KWA138" s="173"/>
      <c r="KWB138" s="173"/>
      <c r="KWC138" s="173"/>
      <c r="KWD138" s="173"/>
      <c r="KWE138" s="173"/>
      <c r="KWF138" s="173"/>
      <c r="KWG138" s="173"/>
      <c r="KWH138" s="173"/>
      <c r="KWI138" s="173"/>
      <c r="KWJ138" s="173"/>
      <c r="KWK138" s="173"/>
      <c r="KWL138" s="173"/>
      <c r="KWM138" s="173"/>
      <c r="KWN138" s="173"/>
      <c r="KWO138" s="173"/>
      <c r="KWP138" s="173"/>
      <c r="KWQ138" s="173"/>
      <c r="KWR138" s="173"/>
      <c r="KWS138" s="173"/>
      <c r="KWT138" s="173"/>
      <c r="KWU138" s="173"/>
      <c r="KWV138" s="173"/>
      <c r="KWW138" s="173"/>
      <c r="KWX138" s="173"/>
      <c r="KWY138" s="173"/>
      <c r="KWZ138" s="173"/>
      <c r="KXA138" s="173"/>
      <c r="KXB138" s="173"/>
      <c r="KXC138" s="173"/>
      <c r="KXD138" s="173"/>
      <c r="KXE138" s="173"/>
      <c r="KXF138" s="173"/>
      <c r="KXG138" s="173"/>
      <c r="KXH138" s="173"/>
      <c r="KXI138" s="173"/>
      <c r="KXJ138" s="173"/>
      <c r="KXK138" s="173"/>
      <c r="KXL138" s="173"/>
      <c r="KXM138" s="173"/>
      <c r="KXN138" s="173"/>
      <c r="KXO138" s="173"/>
      <c r="KXP138" s="173"/>
      <c r="KXQ138" s="173"/>
      <c r="KXR138" s="173"/>
      <c r="KXS138" s="173"/>
      <c r="KXT138" s="173"/>
      <c r="KXU138" s="173"/>
      <c r="KXV138" s="173"/>
      <c r="KXW138" s="173"/>
      <c r="KXX138" s="173"/>
      <c r="KXY138" s="173"/>
      <c r="KXZ138" s="173"/>
      <c r="KYA138" s="173"/>
      <c r="KYB138" s="173"/>
      <c r="KYC138" s="173"/>
      <c r="KYD138" s="173"/>
      <c r="KYE138" s="173"/>
      <c r="KYF138" s="173"/>
      <c r="KYG138" s="173"/>
      <c r="KYH138" s="173"/>
      <c r="KYI138" s="173"/>
      <c r="KYJ138" s="173"/>
      <c r="KYK138" s="173"/>
      <c r="KYL138" s="173"/>
      <c r="KYM138" s="173"/>
      <c r="KYN138" s="173"/>
      <c r="KYO138" s="173"/>
      <c r="KYP138" s="173"/>
      <c r="KYQ138" s="173"/>
      <c r="KYR138" s="173"/>
      <c r="KYS138" s="173"/>
      <c r="KYT138" s="173"/>
      <c r="KYU138" s="173"/>
      <c r="KYV138" s="173"/>
      <c r="KYW138" s="173"/>
      <c r="KYX138" s="173"/>
      <c r="KYY138" s="173"/>
      <c r="KYZ138" s="173"/>
      <c r="KZA138" s="173"/>
      <c r="KZB138" s="173"/>
      <c r="KZC138" s="173"/>
      <c r="KZD138" s="173"/>
      <c r="KZE138" s="173"/>
      <c r="KZF138" s="173"/>
      <c r="KZG138" s="173"/>
      <c r="KZH138" s="173"/>
      <c r="KZI138" s="173"/>
      <c r="KZJ138" s="173"/>
      <c r="KZK138" s="173"/>
      <c r="KZL138" s="173"/>
      <c r="KZM138" s="173"/>
      <c r="KZN138" s="173"/>
      <c r="KZO138" s="173"/>
      <c r="KZP138" s="173"/>
      <c r="KZQ138" s="173"/>
      <c r="KZR138" s="173"/>
      <c r="KZS138" s="173"/>
      <c r="KZT138" s="173"/>
      <c r="KZU138" s="173"/>
      <c r="KZV138" s="173"/>
      <c r="KZW138" s="173"/>
      <c r="KZX138" s="173"/>
      <c r="KZY138" s="173"/>
      <c r="KZZ138" s="173"/>
      <c r="LAA138" s="173"/>
      <c r="LAB138" s="173"/>
      <c r="LAC138" s="173"/>
      <c r="LAD138" s="173"/>
      <c r="LAE138" s="173"/>
      <c r="LAF138" s="173"/>
      <c r="LAG138" s="173"/>
      <c r="LAH138" s="173"/>
      <c r="LAI138" s="173"/>
      <c r="LAJ138" s="173"/>
      <c r="LAK138" s="173"/>
      <c r="LAL138" s="173"/>
      <c r="LAM138" s="173"/>
      <c r="LAN138" s="173"/>
      <c r="LAO138" s="173"/>
      <c r="LAP138" s="173"/>
      <c r="LAQ138" s="173"/>
      <c r="LAR138" s="173"/>
      <c r="LAS138" s="173"/>
      <c r="LAT138" s="173"/>
      <c r="LAU138" s="173"/>
      <c r="LAV138" s="173"/>
      <c r="LAW138" s="173"/>
      <c r="LAX138" s="173"/>
      <c r="LAY138" s="173"/>
      <c r="LAZ138" s="173"/>
      <c r="LBA138" s="173"/>
      <c r="LBB138" s="173"/>
      <c r="LBC138" s="173"/>
      <c r="LBD138" s="173"/>
      <c r="LBE138" s="173"/>
      <c r="LBF138" s="173"/>
      <c r="LBG138" s="173"/>
      <c r="LBH138" s="173"/>
      <c r="LBI138" s="173"/>
      <c r="LBJ138" s="173"/>
      <c r="LBK138" s="173"/>
      <c r="LBL138" s="173"/>
      <c r="LBM138" s="173"/>
      <c r="LBN138" s="173"/>
      <c r="LBO138" s="173"/>
      <c r="LBP138" s="173"/>
      <c r="LBQ138" s="173"/>
      <c r="LBR138" s="173"/>
      <c r="LBS138" s="173"/>
      <c r="LBT138" s="173"/>
      <c r="LBU138" s="173"/>
      <c r="LBV138" s="173"/>
      <c r="LBW138" s="173"/>
      <c r="LBX138" s="173"/>
      <c r="LBY138" s="173"/>
      <c r="LBZ138" s="173"/>
      <c r="LCA138" s="173"/>
      <c r="LCB138" s="173"/>
      <c r="LCC138" s="173"/>
      <c r="LCD138" s="173"/>
      <c r="LCE138" s="173"/>
      <c r="LCF138" s="173"/>
      <c r="LCG138" s="173"/>
      <c r="LCH138" s="173"/>
      <c r="LCI138" s="173"/>
      <c r="LCJ138" s="173"/>
      <c r="LCK138" s="173"/>
      <c r="LCL138" s="173"/>
      <c r="LCM138" s="173"/>
      <c r="LCN138" s="173"/>
      <c r="LCO138" s="173"/>
      <c r="LCP138" s="173"/>
      <c r="LCQ138" s="173"/>
      <c r="LCR138" s="173"/>
      <c r="LCS138" s="173"/>
      <c r="LCT138" s="173"/>
      <c r="LCU138" s="173"/>
      <c r="LCV138" s="173"/>
      <c r="LCW138" s="173"/>
      <c r="LCX138" s="173"/>
      <c r="LCY138" s="173"/>
      <c r="LCZ138" s="173"/>
      <c r="LDA138" s="173"/>
      <c r="LDB138" s="173"/>
      <c r="LDC138" s="173"/>
      <c r="LDD138" s="173"/>
      <c r="LDE138" s="173"/>
      <c r="LDF138" s="173"/>
      <c r="LDG138" s="173"/>
      <c r="LDH138" s="173"/>
      <c r="LDI138" s="173"/>
      <c r="LDJ138" s="173"/>
      <c r="LDK138" s="173"/>
      <c r="LDL138" s="173"/>
      <c r="LDM138" s="173"/>
      <c r="LDN138" s="173"/>
      <c r="LDO138" s="173"/>
      <c r="LDP138" s="173"/>
      <c r="LDQ138" s="173"/>
      <c r="LDR138" s="173"/>
      <c r="LDS138" s="173"/>
      <c r="LDT138" s="173"/>
      <c r="LDU138" s="173"/>
      <c r="LDV138" s="173"/>
      <c r="LDW138" s="173"/>
      <c r="LDX138" s="173"/>
      <c r="LDY138" s="173"/>
      <c r="LDZ138" s="173"/>
      <c r="LEA138" s="173"/>
      <c r="LEB138" s="173"/>
      <c r="LEC138" s="173"/>
      <c r="LED138" s="173"/>
      <c r="LEE138" s="173"/>
      <c r="LEF138" s="173"/>
      <c r="LEG138" s="173"/>
      <c r="LEH138" s="173"/>
      <c r="LEI138" s="173"/>
      <c r="LEJ138" s="173"/>
      <c r="LEK138" s="173"/>
      <c r="LEL138" s="173"/>
      <c r="LEM138" s="173"/>
      <c r="LEN138" s="173"/>
      <c r="LEO138" s="173"/>
      <c r="LEP138" s="173"/>
      <c r="LEQ138" s="173"/>
      <c r="LER138" s="173"/>
      <c r="LES138" s="173"/>
      <c r="LET138" s="173"/>
      <c r="LEU138" s="173"/>
      <c r="LEV138" s="173"/>
      <c r="LEW138" s="173"/>
      <c r="LEX138" s="173"/>
      <c r="LEY138" s="173"/>
      <c r="LEZ138" s="173"/>
      <c r="LFA138" s="173"/>
      <c r="LFB138" s="173"/>
      <c r="LFC138" s="173"/>
      <c r="LFD138" s="173"/>
      <c r="LFE138" s="173"/>
      <c r="LFF138" s="173"/>
      <c r="LFG138" s="173"/>
      <c r="LFH138" s="173"/>
      <c r="LFI138" s="173"/>
      <c r="LFJ138" s="173"/>
      <c r="LFK138" s="173"/>
      <c r="LFL138" s="173"/>
      <c r="LFM138" s="173"/>
      <c r="LFN138" s="173"/>
      <c r="LFO138" s="173"/>
      <c r="LFP138" s="173"/>
      <c r="LFQ138" s="173"/>
      <c r="LFR138" s="173"/>
      <c r="LFS138" s="173"/>
      <c r="LFT138" s="173"/>
      <c r="LFU138" s="173"/>
      <c r="LFV138" s="173"/>
      <c r="LFW138" s="173"/>
      <c r="LFX138" s="173"/>
      <c r="LFY138" s="173"/>
      <c r="LFZ138" s="173"/>
      <c r="LGA138" s="173"/>
      <c r="LGB138" s="173"/>
      <c r="LGC138" s="173"/>
      <c r="LGD138" s="173"/>
      <c r="LGE138" s="173"/>
      <c r="LGF138" s="173"/>
      <c r="LGG138" s="173"/>
      <c r="LGH138" s="173"/>
      <c r="LGI138" s="173"/>
      <c r="LGJ138" s="173"/>
      <c r="LGK138" s="173"/>
      <c r="LGL138" s="173"/>
      <c r="LGM138" s="173"/>
      <c r="LGN138" s="173"/>
      <c r="LGO138" s="173"/>
      <c r="LGP138" s="173"/>
      <c r="LGQ138" s="173"/>
      <c r="LGR138" s="173"/>
      <c r="LGS138" s="173"/>
      <c r="LGT138" s="173"/>
      <c r="LGU138" s="173"/>
      <c r="LGV138" s="173"/>
      <c r="LGW138" s="173"/>
      <c r="LGX138" s="173"/>
      <c r="LGY138" s="173"/>
      <c r="LGZ138" s="173"/>
      <c r="LHA138" s="173"/>
      <c r="LHB138" s="173"/>
      <c r="LHC138" s="173"/>
      <c r="LHD138" s="173"/>
      <c r="LHE138" s="173"/>
      <c r="LHF138" s="173"/>
      <c r="LHG138" s="173"/>
      <c r="LHH138" s="173"/>
      <c r="LHI138" s="173"/>
      <c r="LHJ138" s="173"/>
      <c r="LHK138" s="173"/>
      <c r="LHL138" s="173"/>
      <c r="LHM138" s="173"/>
      <c r="LHN138" s="173"/>
      <c r="LHO138" s="173"/>
      <c r="LHP138" s="173"/>
      <c r="LHQ138" s="173"/>
      <c r="LHR138" s="173"/>
      <c r="LHS138" s="173"/>
      <c r="LHT138" s="173"/>
      <c r="LHU138" s="173"/>
      <c r="LHV138" s="173"/>
      <c r="LHW138" s="173"/>
      <c r="LHX138" s="173"/>
      <c r="LHY138" s="173"/>
      <c r="LHZ138" s="173"/>
      <c r="LIA138" s="173"/>
      <c r="LIB138" s="173"/>
      <c r="LIC138" s="173"/>
      <c r="LID138" s="173"/>
      <c r="LIE138" s="173"/>
      <c r="LIF138" s="173"/>
      <c r="LIG138" s="173"/>
      <c r="LIH138" s="173"/>
      <c r="LII138" s="173"/>
      <c r="LIJ138" s="173"/>
      <c r="LIK138" s="173"/>
      <c r="LIL138" s="173"/>
      <c r="LIM138" s="173"/>
      <c r="LIN138" s="173"/>
      <c r="LIO138" s="173"/>
      <c r="LIP138" s="173"/>
      <c r="LIQ138" s="173"/>
      <c r="LIR138" s="173"/>
      <c r="LIS138" s="173"/>
      <c r="LIT138" s="173"/>
      <c r="LIU138" s="173"/>
      <c r="LIV138" s="173"/>
      <c r="LIW138" s="173"/>
      <c r="LIX138" s="173"/>
      <c r="LIY138" s="173"/>
      <c r="LIZ138" s="173"/>
      <c r="LJA138" s="173"/>
      <c r="LJB138" s="173"/>
      <c r="LJC138" s="173"/>
      <c r="LJD138" s="173"/>
      <c r="LJE138" s="173"/>
      <c r="LJF138" s="173"/>
      <c r="LJG138" s="173"/>
      <c r="LJH138" s="173"/>
      <c r="LJI138" s="173"/>
      <c r="LJJ138" s="173"/>
      <c r="LJK138" s="173"/>
      <c r="LJL138" s="173"/>
      <c r="LJM138" s="173"/>
      <c r="LJN138" s="173"/>
      <c r="LJO138" s="173"/>
      <c r="LJP138" s="173"/>
      <c r="LJQ138" s="173"/>
      <c r="LJR138" s="173"/>
      <c r="LJS138" s="173"/>
      <c r="LJT138" s="173"/>
      <c r="LJU138" s="173"/>
      <c r="LJV138" s="173"/>
      <c r="LJW138" s="173"/>
      <c r="LJX138" s="173"/>
      <c r="LJY138" s="173"/>
      <c r="LJZ138" s="173"/>
      <c r="LKA138" s="173"/>
      <c r="LKB138" s="173"/>
      <c r="LKC138" s="173"/>
      <c r="LKD138" s="173"/>
      <c r="LKE138" s="173"/>
      <c r="LKF138" s="173"/>
      <c r="LKG138" s="173"/>
      <c r="LKH138" s="173"/>
      <c r="LKI138" s="173"/>
      <c r="LKJ138" s="173"/>
      <c r="LKK138" s="173"/>
      <c r="LKL138" s="173"/>
      <c r="LKM138" s="173"/>
      <c r="LKN138" s="173"/>
      <c r="LKO138" s="173"/>
      <c r="LKP138" s="173"/>
      <c r="LKQ138" s="173"/>
      <c r="LKR138" s="173"/>
      <c r="LKS138" s="173"/>
      <c r="LKT138" s="173"/>
      <c r="LKU138" s="173"/>
      <c r="LKV138" s="173"/>
      <c r="LKW138" s="173"/>
      <c r="LKX138" s="173"/>
      <c r="LKY138" s="173"/>
      <c r="LKZ138" s="173"/>
      <c r="LLA138" s="173"/>
      <c r="LLB138" s="173"/>
      <c r="LLC138" s="173"/>
      <c r="LLD138" s="173"/>
      <c r="LLE138" s="173"/>
      <c r="LLF138" s="173"/>
      <c r="LLG138" s="173"/>
      <c r="LLH138" s="173"/>
      <c r="LLI138" s="173"/>
      <c r="LLJ138" s="173"/>
      <c r="LLK138" s="173"/>
      <c r="LLL138" s="173"/>
      <c r="LLM138" s="173"/>
      <c r="LLN138" s="173"/>
      <c r="LLO138" s="173"/>
      <c r="LLP138" s="173"/>
      <c r="LLQ138" s="173"/>
      <c r="LLR138" s="173"/>
      <c r="LLS138" s="173"/>
      <c r="LLT138" s="173"/>
      <c r="LLU138" s="173"/>
      <c r="LLV138" s="173"/>
      <c r="LLW138" s="173"/>
      <c r="LLX138" s="173"/>
      <c r="LLY138" s="173"/>
      <c r="LLZ138" s="173"/>
      <c r="LMA138" s="173"/>
      <c r="LMB138" s="173"/>
      <c r="LMC138" s="173"/>
      <c r="LMD138" s="173"/>
      <c r="LME138" s="173"/>
      <c r="LMF138" s="173"/>
      <c r="LMG138" s="173"/>
      <c r="LMH138" s="173"/>
      <c r="LMI138" s="173"/>
      <c r="LMJ138" s="173"/>
      <c r="LMK138" s="173"/>
      <c r="LML138" s="173"/>
      <c r="LMM138" s="173"/>
      <c r="LMN138" s="173"/>
      <c r="LMO138" s="173"/>
      <c r="LMP138" s="173"/>
      <c r="LMQ138" s="173"/>
      <c r="LMR138" s="173"/>
      <c r="LMS138" s="173"/>
      <c r="LMT138" s="173"/>
      <c r="LMU138" s="173"/>
      <c r="LMV138" s="173"/>
      <c r="LMW138" s="173"/>
      <c r="LMX138" s="173"/>
      <c r="LMY138" s="173"/>
      <c r="LMZ138" s="173"/>
      <c r="LNA138" s="173"/>
      <c r="LNB138" s="173"/>
      <c r="LNC138" s="173"/>
      <c r="LND138" s="173"/>
      <c r="LNE138" s="173"/>
      <c r="LNF138" s="173"/>
      <c r="LNG138" s="173"/>
      <c r="LNH138" s="173"/>
      <c r="LNI138" s="173"/>
      <c r="LNJ138" s="173"/>
      <c r="LNK138" s="173"/>
      <c r="LNL138" s="173"/>
      <c r="LNM138" s="173"/>
      <c r="LNN138" s="173"/>
      <c r="LNO138" s="173"/>
      <c r="LNP138" s="173"/>
      <c r="LNQ138" s="173"/>
      <c r="LNR138" s="173"/>
      <c r="LNS138" s="173"/>
      <c r="LNT138" s="173"/>
      <c r="LNU138" s="173"/>
      <c r="LNV138" s="173"/>
      <c r="LNW138" s="173"/>
      <c r="LNX138" s="173"/>
      <c r="LNY138" s="173"/>
      <c r="LNZ138" s="173"/>
      <c r="LOA138" s="173"/>
      <c r="LOB138" s="173"/>
      <c r="LOC138" s="173"/>
      <c r="LOD138" s="173"/>
      <c r="LOE138" s="173"/>
      <c r="LOF138" s="173"/>
      <c r="LOG138" s="173"/>
      <c r="LOH138" s="173"/>
      <c r="LOI138" s="173"/>
      <c r="LOJ138" s="173"/>
      <c r="LOK138" s="173"/>
      <c r="LOL138" s="173"/>
      <c r="LOM138" s="173"/>
      <c r="LON138" s="173"/>
      <c r="LOO138" s="173"/>
      <c r="LOP138" s="173"/>
      <c r="LOQ138" s="173"/>
      <c r="LOR138" s="173"/>
      <c r="LOS138" s="173"/>
      <c r="LOT138" s="173"/>
      <c r="LOU138" s="173"/>
      <c r="LOV138" s="173"/>
      <c r="LOW138" s="173"/>
      <c r="LOX138" s="173"/>
      <c r="LOY138" s="173"/>
      <c r="LOZ138" s="173"/>
      <c r="LPA138" s="173"/>
      <c r="LPB138" s="173"/>
      <c r="LPC138" s="173"/>
      <c r="LPD138" s="173"/>
      <c r="LPE138" s="173"/>
      <c r="LPF138" s="173"/>
      <c r="LPG138" s="173"/>
      <c r="LPH138" s="173"/>
      <c r="LPI138" s="173"/>
      <c r="LPJ138" s="173"/>
      <c r="LPK138" s="173"/>
      <c r="LPL138" s="173"/>
      <c r="LPM138" s="173"/>
      <c r="LPN138" s="173"/>
      <c r="LPO138" s="173"/>
      <c r="LPP138" s="173"/>
      <c r="LPQ138" s="173"/>
      <c r="LPR138" s="173"/>
      <c r="LPS138" s="173"/>
      <c r="LPT138" s="173"/>
      <c r="LPU138" s="173"/>
      <c r="LPV138" s="173"/>
      <c r="LPW138" s="173"/>
      <c r="LPX138" s="173"/>
      <c r="LPY138" s="173"/>
      <c r="LPZ138" s="173"/>
      <c r="LQA138" s="173"/>
      <c r="LQB138" s="173"/>
      <c r="LQC138" s="173"/>
      <c r="LQD138" s="173"/>
      <c r="LQE138" s="173"/>
      <c r="LQF138" s="173"/>
      <c r="LQG138" s="173"/>
      <c r="LQH138" s="173"/>
      <c r="LQI138" s="173"/>
      <c r="LQJ138" s="173"/>
      <c r="LQK138" s="173"/>
      <c r="LQL138" s="173"/>
      <c r="LQM138" s="173"/>
      <c r="LQN138" s="173"/>
      <c r="LQO138" s="173"/>
      <c r="LQP138" s="173"/>
      <c r="LQQ138" s="173"/>
      <c r="LQR138" s="173"/>
      <c r="LQS138" s="173"/>
      <c r="LQT138" s="173"/>
      <c r="LQU138" s="173"/>
      <c r="LQV138" s="173"/>
      <c r="LQW138" s="173"/>
      <c r="LQX138" s="173"/>
      <c r="LQY138" s="173"/>
      <c r="LQZ138" s="173"/>
      <c r="LRA138" s="173"/>
      <c r="LRB138" s="173"/>
      <c r="LRC138" s="173"/>
      <c r="LRD138" s="173"/>
      <c r="LRE138" s="173"/>
      <c r="LRF138" s="173"/>
      <c r="LRG138" s="173"/>
      <c r="LRH138" s="173"/>
      <c r="LRI138" s="173"/>
      <c r="LRJ138" s="173"/>
      <c r="LRK138" s="173"/>
      <c r="LRL138" s="173"/>
      <c r="LRM138" s="173"/>
      <c r="LRN138" s="173"/>
      <c r="LRO138" s="173"/>
      <c r="LRP138" s="173"/>
      <c r="LRQ138" s="173"/>
      <c r="LRR138" s="173"/>
      <c r="LRS138" s="173"/>
      <c r="LRT138" s="173"/>
      <c r="LRU138" s="173"/>
      <c r="LRV138" s="173"/>
      <c r="LRW138" s="173"/>
      <c r="LRX138" s="173"/>
      <c r="LRY138" s="173"/>
      <c r="LRZ138" s="173"/>
      <c r="LSA138" s="173"/>
      <c r="LSB138" s="173"/>
      <c r="LSC138" s="173"/>
      <c r="LSD138" s="173"/>
      <c r="LSE138" s="173"/>
      <c r="LSF138" s="173"/>
      <c r="LSG138" s="173"/>
      <c r="LSH138" s="173"/>
      <c r="LSI138" s="173"/>
      <c r="LSJ138" s="173"/>
      <c r="LSK138" s="173"/>
      <c r="LSL138" s="173"/>
      <c r="LSM138" s="173"/>
      <c r="LSN138" s="173"/>
      <c r="LSO138" s="173"/>
      <c r="LSP138" s="173"/>
      <c r="LSQ138" s="173"/>
      <c r="LSR138" s="173"/>
      <c r="LSS138" s="173"/>
      <c r="LST138" s="173"/>
      <c r="LSU138" s="173"/>
      <c r="LSV138" s="173"/>
      <c r="LSW138" s="173"/>
      <c r="LSX138" s="173"/>
      <c r="LSY138" s="173"/>
      <c r="LSZ138" s="173"/>
      <c r="LTA138" s="173"/>
      <c r="LTB138" s="173"/>
      <c r="LTC138" s="173"/>
      <c r="LTD138" s="173"/>
      <c r="LTE138" s="173"/>
      <c r="LTF138" s="173"/>
      <c r="LTG138" s="173"/>
      <c r="LTH138" s="173"/>
      <c r="LTI138" s="173"/>
      <c r="LTJ138" s="173"/>
      <c r="LTK138" s="173"/>
      <c r="LTL138" s="173"/>
      <c r="LTM138" s="173"/>
      <c r="LTN138" s="173"/>
      <c r="LTO138" s="173"/>
      <c r="LTP138" s="173"/>
      <c r="LTQ138" s="173"/>
      <c r="LTR138" s="173"/>
      <c r="LTS138" s="173"/>
      <c r="LTT138" s="173"/>
      <c r="LTU138" s="173"/>
      <c r="LTV138" s="173"/>
      <c r="LTW138" s="173"/>
      <c r="LTX138" s="173"/>
      <c r="LTY138" s="173"/>
      <c r="LTZ138" s="173"/>
      <c r="LUA138" s="173"/>
      <c r="LUB138" s="173"/>
      <c r="LUC138" s="173"/>
      <c r="LUD138" s="173"/>
      <c r="LUE138" s="173"/>
      <c r="LUF138" s="173"/>
      <c r="LUG138" s="173"/>
      <c r="LUH138" s="173"/>
      <c r="LUI138" s="173"/>
      <c r="LUJ138" s="173"/>
      <c r="LUK138" s="173"/>
      <c r="LUL138" s="173"/>
      <c r="LUM138" s="173"/>
      <c r="LUN138" s="173"/>
      <c r="LUO138" s="173"/>
      <c r="LUP138" s="173"/>
      <c r="LUQ138" s="173"/>
      <c r="LUR138" s="173"/>
      <c r="LUS138" s="173"/>
      <c r="LUT138" s="173"/>
      <c r="LUU138" s="173"/>
      <c r="LUV138" s="173"/>
      <c r="LUW138" s="173"/>
      <c r="LUX138" s="173"/>
      <c r="LUY138" s="173"/>
      <c r="LUZ138" s="173"/>
      <c r="LVA138" s="173"/>
      <c r="LVB138" s="173"/>
      <c r="LVC138" s="173"/>
      <c r="LVD138" s="173"/>
      <c r="LVE138" s="173"/>
      <c r="LVF138" s="173"/>
      <c r="LVG138" s="173"/>
      <c r="LVH138" s="173"/>
      <c r="LVI138" s="173"/>
      <c r="LVJ138" s="173"/>
      <c r="LVK138" s="173"/>
      <c r="LVL138" s="173"/>
      <c r="LVM138" s="173"/>
      <c r="LVN138" s="173"/>
      <c r="LVO138" s="173"/>
      <c r="LVP138" s="173"/>
      <c r="LVQ138" s="173"/>
      <c r="LVR138" s="173"/>
      <c r="LVS138" s="173"/>
      <c r="LVT138" s="173"/>
      <c r="LVU138" s="173"/>
      <c r="LVV138" s="173"/>
      <c r="LVW138" s="173"/>
      <c r="LVX138" s="173"/>
      <c r="LVY138" s="173"/>
      <c r="LVZ138" s="173"/>
      <c r="LWA138" s="173"/>
      <c r="LWB138" s="173"/>
      <c r="LWC138" s="173"/>
      <c r="LWD138" s="173"/>
      <c r="LWE138" s="173"/>
      <c r="LWF138" s="173"/>
      <c r="LWG138" s="173"/>
      <c r="LWH138" s="173"/>
      <c r="LWI138" s="173"/>
      <c r="LWJ138" s="173"/>
      <c r="LWK138" s="173"/>
      <c r="LWL138" s="173"/>
      <c r="LWM138" s="173"/>
      <c r="LWN138" s="173"/>
      <c r="LWO138" s="173"/>
      <c r="LWP138" s="173"/>
      <c r="LWQ138" s="173"/>
      <c r="LWR138" s="173"/>
      <c r="LWS138" s="173"/>
      <c r="LWT138" s="173"/>
      <c r="LWU138" s="173"/>
      <c r="LWV138" s="173"/>
      <c r="LWW138" s="173"/>
      <c r="LWX138" s="173"/>
      <c r="LWY138" s="173"/>
      <c r="LWZ138" s="173"/>
      <c r="LXA138" s="173"/>
      <c r="LXB138" s="173"/>
      <c r="LXC138" s="173"/>
      <c r="LXD138" s="173"/>
      <c r="LXE138" s="173"/>
      <c r="LXF138" s="173"/>
      <c r="LXG138" s="173"/>
      <c r="LXH138" s="173"/>
      <c r="LXI138" s="173"/>
      <c r="LXJ138" s="173"/>
      <c r="LXK138" s="173"/>
      <c r="LXL138" s="173"/>
      <c r="LXM138" s="173"/>
      <c r="LXN138" s="173"/>
      <c r="LXO138" s="173"/>
      <c r="LXP138" s="173"/>
      <c r="LXQ138" s="173"/>
      <c r="LXR138" s="173"/>
      <c r="LXS138" s="173"/>
      <c r="LXT138" s="173"/>
      <c r="LXU138" s="173"/>
      <c r="LXV138" s="173"/>
      <c r="LXW138" s="173"/>
      <c r="LXX138" s="173"/>
      <c r="LXY138" s="173"/>
      <c r="LXZ138" s="173"/>
      <c r="LYA138" s="173"/>
      <c r="LYB138" s="173"/>
      <c r="LYC138" s="173"/>
      <c r="LYD138" s="173"/>
      <c r="LYE138" s="173"/>
      <c r="LYF138" s="173"/>
      <c r="LYG138" s="173"/>
      <c r="LYH138" s="173"/>
      <c r="LYI138" s="173"/>
      <c r="LYJ138" s="173"/>
      <c r="LYK138" s="173"/>
      <c r="LYL138" s="173"/>
      <c r="LYM138" s="173"/>
      <c r="LYN138" s="173"/>
      <c r="LYO138" s="173"/>
      <c r="LYP138" s="173"/>
      <c r="LYQ138" s="173"/>
      <c r="LYR138" s="173"/>
      <c r="LYS138" s="173"/>
      <c r="LYT138" s="173"/>
      <c r="LYU138" s="173"/>
      <c r="LYV138" s="173"/>
      <c r="LYW138" s="173"/>
      <c r="LYX138" s="173"/>
      <c r="LYY138" s="173"/>
      <c r="LYZ138" s="173"/>
      <c r="LZA138" s="173"/>
      <c r="LZB138" s="173"/>
      <c r="LZC138" s="173"/>
      <c r="LZD138" s="173"/>
      <c r="LZE138" s="173"/>
      <c r="LZF138" s="173"/>
      <c r="LZG138" s="173"/>
      <c r="LZH138" s="173"/>
      <c r="LZI138" s="173"/>
      <c r="LZJ138" s="173"/>
      <c r="LZK138" s="173"/>
      <c r="LZL138" s="173"/>
      <c r="LZM138" s="173"/>
      <c r="LZN138" s="173"/>
      <c r="LZO138" s="173"/>
      <c r="LZP138" s="173"/>
      <c r="LZQ138" s="173"/>
      <c r="LZR138" s="173"/>
      <c r="LZS138" s="173"/>
      <c r="LZT138" s="173"/>
      <c r="LZU138" s="173"/>
      <c r="LZV138" s="173"/>
      <c r="LZW138" s="173"/>
      <c r="LZX138" s="173"/>
      <c r="LZY138" s="173"/>
      <c r="LZZ138" s="173"/>
      <c r="MAA138" s="173"/>
      <c r="MAB138" s="173"/>
      <c r="MAC138" s="173"/>
      <c r="MAD138" s="173"/>
      <c r="MAE138" s="173"/>
      <c r="MAF138" s="173"/>
      <c r="MAG138" s="173"/>
      <c r="MAH138" s="173"/>
      <c r="MAI138" s="173"/>
      <c r="MAJ138" s="173"/>
      <c r="MAK138" s="173"/>
      <c r="MAL138" s="173"/>
      <c r="MAM138" s="173"/>
      <c r="MAN138" s="173"/>
      <c r="MAO138" s="173"/>
      <c r="MAP138" s="173"/>
      <c r="MAQ138" s="173"/>
      <c r="MAR138" s="173"/>
      <c r="MAS138" s="173"/>
      <c r="MAT138" s="173"/>
      <c r="MAU138" s="173"/>
      <c r="MAV138" s="173"/>
      <c r="MAW138" s="173"/>
      <c r="MAX138" s="173"/>
      <c r="MAY138" s="173"/>
      <c r="MAZ138" s="173"/>
      <c r="MBA138" s="173"/>
      <c r="MBB138" s="173"/>
      <c r="MBC138" s="173"/>
      <c r="MBD138" s="173"/>
      <c r="MBE138" s="173"/>
      <c r="MBF138" s="173"/>
      <c r="MBG138" s="173"/>
      <c r="MBH138" s="173"/>
      <c r="MBI138" s="173"/>
      <c r="MBJ138" s="173"/>
      <c r="MBK138" s="173"/>
      <c r="MBL138" s="173"/>
      <c r="MBM138" s="173"/>
      <c r="MBN138" s="173"/>
      <c r="MBO138" s="173"/>
      <c r="MBP138" s="173"/>
      <c r="MBQ138" s="173"/>
      <c r="MBR138" s="173"/>
      <c r="MBS138" s="173"/>
      <c r="MBT138" s="173"/>
      <c r="MBU138" s="173"/>
      <c r="MBV138" s="173"/>
      <c r="MBW138" s="173"/>
      <c r="MBX138" s="173"/>
      <c r="MBY138" s="173"/>
      <c r="MBZ138" s="173"/>
      <c r="MCA138" s="173"/>
      <c r="MCB138" s="173"/>
      <c r="MCC138" s="173"/>
      <c r="MCD138" s="173"/>
      <c r="MCE138" s="173"/>
      <c r="MCF138" s="173"/>
      <c r="MCG138" s="173"/>
      <c r="MCH138" s="173"/>
      <c r="MCI138" s="173"/>
      <c r="MCJ138" s="173"/>
      <c r="MCK138" s="173"/>
      <c r="MCL138" s="173"/>
      <c r="MCM138" s="173"/>
      <c r="MCN138" s="173"/>
      <c r="MCO138" s="173"/>
      <c r="MCP138" s="173"/>
      <c r="MCQ138" s="173"/>
      <c r="MCR138" s="173"/>
      <c r="MCS138" s="173"/>
      <c r="MCT138" s="173"/>
      <c r="MCU138" s="173"/>
      <c r="MCV138" s="173"/>
      <c r="MCW138" s="173"/>
      <c r="MCX138" s="173"/>
      <c r="MCY138" s="173"/>
      <c r="MCZ138" s="173"/>
      <c r="MDA138" s="173"/>
      <c r="MDB138" s="173"/>
      <c r="MDC138" s="173"/>
      <c r="MDD138" s="173"/>
      <c r="MDE138" s="173"/>
      <c r="MDF138" s="173"/>
      <c r="MDG138" s="173"/>
      <c r="MDH138" s="173"/>
      <c r="MDI138" s="173"/>
      <c r="MDJ138" s="173"/>
      <c r="MDK138" s="173"/>
      <c r="MDL138" s="173"/>
      <c r="MDM138" s="173"/>
      <c r="MDN138" s="173"/>
      <c r="MDO138" s="173"/>
      <c r="MDP138" s="173"/>
      <c r="MDQ138" s="173"/>
      <c r="MDR138" s="173"/>
      <c r="MDS138" s="173"/>
      <c r="MDT138" s="173"/>
      <c r="MDU138" s="173"/>
      <c r="MDV138" s="173"/>
      <c r="MDW138" s="173"/>
      <c r="MDX138" s="173"/>
      <c r="MDY138" s="173"/>
      <c r="MDZ138" s="173"/>
      <c r="MEA138" s="173"/>
      <c r="MEB138" s="173"/>
      <c r="MEC138" s="173"/>
      <c r="MED138" s="173"/>
      <c r="MEE138" s="173"/>
      <c r="MEF138" s="173"/>
      <c r="MEG138" s="173"/>
      <c r="MEH138" s="173"/>
      <c r="MEI138" s="173"/>
      <c r="MEJ138" s="173"/>
      <c r="MEK138" s="173"/>
      <c r="MEL138" s="173"/>
      <c r="MEM138" s="173"/>
      <c r="MEN138" s="173"/>
      <c r="MEO138" s="173"/>
      <c r="MEP138" s="173"/>
      <c r="MEQ138" s="173"/>
      <c r="MER138" s="173"/>
      <c r="MES138" s="173"/>
      <c r="MET138" s="173"/>
      <c r="MEU138" s="173"/>
      <c r="MEV138" s="173"/>
      <c r="MEW138" s="173"/>
      <c r="MEX138" s="173"/>
      <c r="MEY138" s="173"/>
      <c r="MEZ138" s="173"/>
      <c r="MFA138" s="173"/>
      <c r="MFB138" s="173"/>
      <c r="MFC138" s="173"/>
      <c r="MFD138" s="173"/>
      <c r="MFE138" s="173"/>
      <c r="MFF138" s="173"/>
      <c r="MFG138" s="173"/>
      <c r="MFH138" s="173"/>
      <c r="MFI138" s="173"/>
      <c r="MFJ138" s="173"/>
      <c r="MFK138" s="173"/>
      <c r="MFL138" s="173"/>
      <c r="MFM138" s="173"/>
      <c r="MFN138" s="173"/>
      <c r="MFO138" s="173"/>
      <c r="MFP138" s="173"/>
      <c r="MFQ138" s="173"/>
      <c r="MFR138" s="173"/>
      <c r="MFS138" s="173"/>
      <c r="MFT138" s="173"/>
      <c r="MFU138" s="173"/>
      <c r="MFV138" s="173"/>
      <c r="MFW138" s="173"/>
      <c r="MFX138" s="173"/>
      <c r="MFY138" s="173"/>
      <c r="MFZ138" s="173"/>
      <c r="MGA138" s="173"/>
      <c r="MGB138" s="173"/>
      <c r="MGC138" s="173"/>
      <c r="MGD138" s="173"/>
      <c r="MGE138" s="173"/>
      <c r="MGF138" s="173"/>
      <c r="MGG138" s="173"/>
      <c r="MGH138" s="173"/>
      <c r="MGI138" s="173"/>
      <c r="MGJ138" s="173"/>
      <c r="MGK138" s="173"/>
      <c r="MGL138" s="173"/>
      <c r="MGM138" s="173"/>
      <c r="MGN138" s="173"/>
      <c r="MGO138" s="173"/>
      <c r="MGP138" s="173"/>
      <c r="MGQ138" s="173"/>
      <c r="MGR138" s="173"/>
      <c r="MGS138" s="173"/>
      <c r="MGT138" s="173"/>
      <c r="MGU138" s="173"/>
      <c r="MGV138" s="173"/>
      <c r="MGW138" s="173"/>
      <c r="MGX138" s="173"/>
      <c r="MGY138" s="173"/>
      <c r="MGZ138" s="173"/>
      <c r="MHA138" s="173"/>
      <c r="MHB138" s="173"/>
      <c r="MHC138" s="173"/>
      <c r="MHD138" s="173"/>
      <c r="MHE138" s="173"/>
      <c r="MHF138" s="173"/>
      <c r="MHG138" s="173"/>
      <c r="MHH138" s="173"/>
      <c r="MHI138" s="173"/>
      <c r="MHJ138" s="173"/>
      <c r="MHK138" s="173"/>
      <c r="MHL138" s="173"/>
      <c r="MHM138" s="173"/>
      <c r="MHN138" s="173"/>
      <c r="MHO138" s="173"/>
      <c r="MHP138" s="173"/>
      <c r="MHQ138" s="173"/>
      <c r="MHR138" s="173"/>
      <c r="MHS138" s="173"/>
      <c r="MHT138" s="173"/>
      <c r="MHU138" s="173"/>
      <c r="MHV138" s="173"/>
      <c r="MHW138" s="173"/>
      <c r="MHX138" s="173"/>
      <c r="MHY138" s="173"/>
      <c r="MHZ138" s="173"/>
      <c r="MIA138" s="173"/>
      <c r="MIB138" s="173"/>
      <c r="MIC138" s="173"/>
      <c r="MID138" s="173"/>
      <c r="MIE138" s="173"/>
      <c r="MIF138" s="173"/>
      <c r="MIG138" s="173"/>
      <c r="MIH138" s="173"/>
      <c r="MII138" s="173"/>
      <c r="MIJ138" s="173"/>
      <c r="MIK138" s="173"/>
      <c r="MIL138" s="173"/>
      <c r="MIM138" s="173"/>
      <c r="MIN138" s="173"/>
      <c r="MIO138" s="173"/>
      <c r="MIP138" s="173"/>
      <c r="MIQ138" s="173"/>
      <c r="MIR138" s="173"/>
      <c r="MIS138" s="173"/>
      <c r="MIT138" s="173"/>
      <c r="MIU138" s="173"/>
      <c r="MIV138" s="173"/>
      <c r="MIW138" s="173"/>
      <c r="MIX138" s="173"/>
      <c r="MIY138" s="173"/>
      <c r="MIZ138" s="173"/>
      <c r="MJA138" s="173"/>
      <c r="MJB138" s="173"/>
      <c r="MJC138" s="173"/>
      <c r="MJD138" s="173"/>
      <c r="MJE138" s="173"/>
      <c r="MJF138" s="173"/>
      <c r="MJG138" s="173"/>
      <c r="MJH138" s="173"/>
      <c r="MJI138" s="173"/>
      <c r="MJJ138" s="173"/>
      <c r="MJK138" s="173"/>
      <c r="MJL138" s="173"/>
      <c r="MJM138" s="173"/>
      <c r="MJN138" s="173"/>
      <c r="MJO138" s="173"/>
      <c r="MJP138" s="173"/>
      <c r="MJQ138" s="173"/>
      <c r="MJR138" s="173"/>
      <c r="MJS138" s="173"/>
      <c r="MJT138" s="173"/>
      <c r="MJU138" s="173"/>
      <c r="MJV138" s="173"/>
      <c r="MJW138" s="173"/>
      <c r="MJX138" s="173"/>
      <c r="MJY138" s="173"/>
      <c r="MJZ138" s="173"/>
      <c r="MKA138" s="173"/>
      <c r="MKB138" s="173"/>
      <c r="MKC138" s="173"/>
      <c r="MKD138" s="173"/>
      <c r="MKE138" s="173"/>
      <c r="MKF138" s="173"/>
      <c r="MKG138" s="173"/>
      <c r="MKH138" s="173"/>
      <c r="MKI138" s="173"/>
      <c r="MKJ138" s="173"/>
      <c r="MKK138" s="173"/>
      <c r="MKL138" s="173"/>
      <c r="MKM138" s="173"/>
      <c r="MKN138" s="173"/>
      <c r="MKO138" s="173"/>
      <c r="MKP138" s="173"/>
      <c r="MKQ138" s="173"/>
      <c r="MKR138" s="173"/>
      <c r="MKS138" s="173"/>
      <c r="MKT138" s="173"/>
      <c r="MKU138" s="173"/>
      <c r="MKV138" s="173"/>
      <c r="MKW138" s="173"/>
      <c r="MKX138" s="173"/>
      <c r="MKY138" s="173"/>
      <c r="MKZ138" s="173"/>
      <c r="MLA138" s="173"/>
      <c r="MLB138" s="173"/>
      <c r="MLC138" s="173"/>
      <c r="MLD138" s="173"/>
      <c r="MLE138" s="173"/>
      <c r="MLF138" s="173"/>
      <c r="MLG138" s="173"/>
      <c r="MLH138" s="173"/>
      <c r="MLI138" s="173"/>
      <c r="MLJ138" s="173"/>
      <c r="MLK138" s="173"/>
      <c r="MLL138" s="173"/>
      <c r="MLM138" s="173"/>
      <c r="MLN138" s="173"/>
      <c r="MLO138" s="173"/>
      <c r="MLP138" s="173"/>
      <c r="MLQ138" s="173"/>
      <c r="MLR138" s="173"/>
      <c r="MLS138" s="173"/>
      <c r="MLT138" s="173"/>
      <c r="MLU138" s="173"/>
      <c r="MLV138" s="173"/>
      <c r="MLW138" s="173"/>
      <c r="MLX138" s="173"/>
      <c r="MLY138" s="173"/>
      <c r="MLZ138" s="173"/>
      <c r="MMA138" s="173"/>
      <c r="MMB138" s="173"/>
      <c r="MMC138" s="173"/>
      <c r="MMD138" s="173"/>
      <c r="MME138" s="173"/>
      <c r="MMF138" s="173"/>
      <c r="MMG138" s="173"/>
      <c r="MMH138" s="173"/>
      <c r="MMI138" s="173"/>
      <c r="MMJ138" s="173"/>
      <c r="MMK138" s="173"/>
      <c r="MML138" s="173"/>
      <c r="MMM138" s="173"/>
      <c r="MMN138" s="173"/>
      <c r="MMO138" s="173"/>
      <c r="MMP138" s="173"/>
      <c r="MMQ138" s="173"/>
      <c r="MMR138" s="173"/>
      <c r="MMS138" s="173"/>
      <c r="MMT138" s="173"/>
      <c r="MMU138" s="173"/>
      <c r="MMV138" s="173"/>
      <c r="MMW138" s="173"/>
      <c r="MMX138" s="173"/>
      <c r="MMY138" s="173"/>
      <c r="MMZ138" s="173"/>
      <c r="MNA138" s="173"/>
      <c r="MNB138" s="173"/>
      <c r="MNC138" s="173"/>
      <c r="MND138" s="173"/>
      <c r="MNE138" s="173"/>
      <c r="MNF138" s="173"/>
      <c r="MNG138" s="173"/>
      <c r="MNH138" s="173"/>
      <c r="MNI138" s="173"/>
      <c r="MNJ138" s="173"/>
      <c r="MNK138" s="173"/>
      <c r="MNL138" s="173"/>
      <c r="MNM138" s="173"/>
      <c r="MNN138" s="173"/>
      <c r="MNO138" s="173"/>
      <c r="MNP138" s="173"/>
      <c r="MNQ138" s="173"/>
      <c r="MNR138" s="173"/>
      <c r="MNS138" s="173"/>
      <c r="MNT138" s="173"/>
      <c r="MNU138" s="173"/>
      <c r="MNV138" s="173"/>
      <c r="MNW138" s="173"/>
      <c r="MNX138" s="173"/>
      <c r="MNY138" s="173"/>
      <c r="MNZ138" s="173"/>
      <c r="MOA138" s="173"/>
      <c r="MOB138" s="173"/>
      <c r="MOC138" s="173"/>
      <c r="MOD138" s="173"/>
      <c r="MOE138" s="173"/>
      <c r="MOF138" s="173"/>
      <c r="MOG138" s="173"/>
      <c r="MOH138" s="173"/>
      <c r="MOI138" s="173"/>
      <c r="MOJ138" s="173"/>
      <c r="MOK138" s="173"/>
      <c r="MOL138" s="173"/>
      <c r="MOM138" s="173"/>
      <c r="MON138" s="173"/>
      <c r="MOO138" s="173"/>
      <c r="MOP138" s="173"/>
      <c r="MOQ138" s="173"/>
      <c r="MOR138" s="173"/>
      <c r="MOS138" s="173"/>
      <c r="MOT138" s="173"/>
      <c r="MOU138" s="173"/>
      <c r="MOV138" s="173"/>
      <c r="MOW138" s="173"/>
      <c r="MOX138" s="173"/>
      <c r="MOY138" s="173"/>
      <c r="MOZ138" s="173"/>
      <c r="MPA138" s="173"/>
      <c r="MPB138" s="173"/>
      <c r="MPC138" s="173"/>
      <c r="MPD138" s="173"/>
      <c r="MPE138" s="173"/>
      <c r="MPF138" s="173"/>
      <c r="MPG138" s="173"/>
      <c r="MPH138" s="173"/>
      <c r="MPI138" s="173"/>
      <c r="MPJ138" s="173"/>
      <c r="MPK138" s="173"/>
      <c r="MPL138" s="173"/>
      <c r="MPM138" s="173"/>
      <c r="MPN138" s="173"/>
      <c r="MPO138" s="173"/>
      <c r="MPP138" s="173"/>
      <c r="MPQ138" s="173"/>
      <c r="MPR138" s="173"/>
      <c r="MPS138" s="173"/>
      <c r="MPT138" s="173"/>
      <c r="MPU138" s="173"/>
      <c r="MPV138" s="173"/>
      <c r="MPW138" s="173"/>
      <c r="MPX138" s="173"/>
      <c r="MPY138" s="173"/>
      <c r="MPZ138" s="173"/>
      <c r="MQA138" s="173"/>
      <c r="MQB138" s="173"/>
      <c r="MQC138" s="173"/>
      <c r="MQD138" s="173"/>
      <c r="MQE138" s="173"/>
      <c r="MQF138" s="173"/>
      <c r="MQG138" s="173"/>
      <c r="MQH138" s="173"/>
      <c r="MQI138" s="173"/>
      <c r="MQJ138" s="173"/>
      <c r="MQK138" s="173"/>
      <c r="MQL138" s="173"/>
      <c r="MQM138" s="173"/>
      <c r="MQN138" s="173"/>
      <c r="MQO138" s="173"/>
      <c r="MQP138" s="173"/>
      <c r="MQQ138" s="173"/>
      <c r="MQR138" s="173"/>
      <c r="MQS138" s="173"/>
      <c r="MQT138" s="173"/>
      <c r="MQU138" s="173"/>
      <c r="MQV138" s="173"/>
      <c r="MQW138" s="173"/>
      <c r="MQX138" s="173"/>
      <c r="MQY138" s="173"/>
      <c r="MQZ138" s="173"/>
      <c r="MRA138" s="173"/>
      <c r="MRB138" s="173"/>
      <c r="MRC138" s="173"/>
      <c r="MRD138" s="173"/>
      <c r="MRE138" s="173"/>
      <c r="MRF138" s="173"/>
      <c r="MRG138" s="173"/>
      <c r="MRH138" s="173"/>
      <c r="MRI138" s="173"/>
      <c r="MRJ138" s="173"/>
      <c r="MRK138" s="173"/>
      <c r="MRL138" s="173"/>
      <c r="MRM138" s="173"/>
      <c r="MRN138" s="173"/>
      <c r="MRO138" s="173"/>
      <c r="MRP138" s="173"/>
      <c r="MRQ138" s="173"/>
      <c r="MRR138" s="173"/>
      <c r="MRS138" s="173"/>
      <c r="MRT138" s="173"/>
      <c r="MRU138" s="173"/>
      <c r="MRV138" s="173"/>
      <c r="MRW138" s="173"/>
      <c r="MRX138" s="173"/>
      <c r="MRY138" s="173"/>
      <c r="MRZ138" s="173"/>
      <c r="MSA138" s="173"/>
      <c r="MSB138" s="173"/>
      <c r="MSC138" s="173"/>
      <c r="MSD138" s="173"/>
      <c r="MSE138" s="173"/>
      <c r="MSF138" s="173"/>
      <c r="MSG138" s="173"/>
      <c r="MSH138" s="173"/>
      <c r="MSI138" s="173"/>
      <c r="MSJ138" s="173"/>
      <c r="MSK138" s="173"/>
      <c r="MSL138" s="173"/>
      <c r="MSM138" s="173"/>
      <c r="MSN138" s="173"/>
      <c r="MSO138" s="173"/>
      <c r="MSP138" s="173"/>
      <c r="MSQ138" s="173"/>
      <c r="MSR138" s="173"/>
      <c r="MSS138" s="173"/>
      <c r="MST138" s="173"/>
      <c r="MSU138" s="173"/>
      <c r="MSV138" s="173"/>
      <c r="MSW138" s="173"/>
      <c r="MSX138" s="173"/>
      <c r="MSY138" s="173"/>
      <c r="MSZ138" s="173"/>
      <c r="MTA138" s="173"/>
      <c r="MTB138" s="173"/>
      <c r="MTC138" s="173"/>
      <c r="MTD138" s="173"/>
      <c r="MTE138" s="173"/>
      <c r="MTF138" s="173"/>
      <c r="MTG138" s="173"/>
      <c r="MTH138" s="173"/>
      <c r="MTI138" s="173"/>
      <c r="MTJ138" s="173"/>
      <c r="MTK138" s="173"/>
      <c r="MTL138" s="173"/>
      <c r="MTM138" s="173"/>
      <c r="MTN138" s="173"/>
      <c r="MTO138" s="173"/>
      <c r="MTP138" s="173"/>
      <c r="MTQ138" s="173"/>
      <c r="MTR138" s="173"/>
      <c r="MTS138" s="173"/>
      <c r="MTT138" s="173"/>
      <c r="MTU138" s="173"/>
      <c r="MTV138" s="173"/>
      <c r="MTW138" s="173"/>
      <c r="MTX138" s="173"/>
      <c r="MTY138" s="173"/>
      <c r="MTZ138" s="173"/>
      <c r="MUA138" s="173"/>
      <c r="MUB138" s="173"/>
      <c r="MUC138" s="173"/>
      <c r="MUD138" s="173"/>
      <c r="MUE138" s="173"/>
      <c r="MUF138" s="173"/>
      <c r="MUG138" s="173"/>
      <c r="MUH138" s="173"/>
      <c r="MUI138" s="173"/>
      <c r="MUJ138" s="173"/>
      <c r="MUK138" s="173"/>
      <c r="MUL138" s="173"/>
      <c r="MUM138" s="173"/>
      <c r="MUN138" s="173"/>
      <c r="MUO138" s="173"/>
      <c r="MUP138" s="173"/>
      <c r="MUQ138" s="173"/>
      <c r="MUR138" s="173"/>
      <c r="MUS138" s="173"/>
      <c r="MUT138" s="173"/>
      <c r="MUU138" s="173"/>
      <c r="MUV138" s="173"/>
      <c r="MUW138" s="173"/>
      <c r="MUX138" s="173"/>
      <c r="MUY138" s="173"/>
      <c r="MUZ138" s="173"/>
      <c r="MVA138" s="173"/>
      <c r="MVB138" s="173"/>
      <c r="MVC138" s="173"/>
      <c r="MVD138" s="173"/>
      <c r="MVE138" s="173"/>
      <c r="MVF138" s="173"/>
      <c r="MVG138" s="173"/>
      <c r="MVH138" s="173"/>
      <c r="MVI138" s="173"/>
      <c r="MVJ138" s="173"/>
      <c r="MVK138" s="173"/>
      <c r="MVL138" s="173"/>
      <c r="MVM138" s="173"/>
      <c r="MVN138" s="173"/>
      <c r="MVO138" s="173"/>
      <c r="MVP138" s="173"/>
      <c r="MVQ138" s="173"/>
      <c r="MVR138" s="173"/>
      <c r="MVS138" s="173"/>
      <c r="MVT138" s="173"/>
      <c r="MVU138" s="173"/>
      <c r="MVV138" s="173"/>
      <c r="MVW138" s="173"/>
      <c r="MVX138" s="173"/>
      <c r="MVY138" s="173"/>
      <c r="MVZ138" s="173"/>
      <c r="MWA138" s="173"/>
      <c r="MWB138" s="173"/>
      <c r="MWC138" s="173"/>
      <c r="MWD138" s="173"/>
      <c r="MWE138" s="173"/>
      <c r="MWF138" s="173"/>
      <c r="MWG138" s="173"/>
      <c r="MWH138" s="173"/>
      <c r="MWI138" s="173"/>
      <c r="MWJ138" s="173"/>
      <c r="MWK138" s="173"/>
      <c r="MWL138" s="173"/>
      <c r="MWM138" s="173"/>
      <c r="MWN138" s="173"/>
      <c r="MWO138" s="173"/>
      <c r="MWP138" s="173"/>
      <c r="MWQ138" s="173"/>
      <c r="MWR138" s="173"/>
      <c r="MWS138" s="173"/>
      <c r="MWT138" s="173"/>
      <c r="MWU138" s="173"/>
      <c r="MWV138" s="173"/>
      <c r="MWW138" s="173"/>
      <c r="MWX138" s="173"/>
      <c r="MWY138" s="173"/>
      <c r="MWZ138" s="173"/>
      <c r="MXA138" s="173"/>
      <c r="MXB138" s="173"/>
      <c r="MXC138" s="173"/>
      <c r="MXD138" s="173"/>
      <c r="MXE138" s="173"/>
      <c r="MXF138" s="173"/>
      <c r="MXG138" s="173"/>
      <c r="MXH138" s="173"/>
      <c r="MXI138" s="173"/>
      <c r="MXJ138" s="173"/>
      <c r="MXK138" s="173"/>
      <c r="MXL138" s="173"/>
      <c r="MXM138" s="173"/>
      <c r="MXN138" s="173"/>
      <c r="MXO138" s="173"/>
      <c r="MXP138" s="173"/>
      <c r="MXQ138" s="173"/>
      <c r="MXR138" s="173"/>
      <c r="MXS138" s="173"/>
      <c r="MXT138" s="173"/>
      <c r="MXU138" s="173"/>
      <c r="MXV138" s="173"/>
      <c r="MXW138" s="173"/>
      <c r="MXX138" s="173"/>
      <c r="MXY138" s="173"/>
      <c r="MXZ138" s="173"/>
      <c r="MYA138" s="173"/>
      <c r="MYB138" s="173"/>
      <c r="MYC138" s="173"/>
      <c r="MYD138" s="173"/>
      <c r="MYE138" s="173"/>
      <c r="MYF138" s="173"/>
      <c r="MYG138" s="173"/>
      <c r="MYH138" s="173"/>
      <c r="MYI138" s="173"/>
      <c r="MYJ138" s="173"/>
      <c r="MYK138" s="173"/>
      <c r="MYL138" s="173"/>
      <c r="MYM138" s="173"/>
      <c r="MYN138" s="173"/>
      <c r="MYO138" s="173"/>
      <c r="MYP138" s="173"/>
      <c r="MYQ138" s="173"/>
      <c r="MYR138" s="173"/>
      <c r="MYS138" s="173"/>
      <c r="MYT138" s="173"/>
      <c r="MYU138" s="173"/>
      <c r="MYV138" s="173"/>
      <c r="MYW138" s="173"/>
      <c r="MYX138" s="173"/>
      <c r="MYY138" s="173"/>
      <c r="MYZ138" s="173"/>
      <c r="MZA138" s="173"/>
      <c r="MZB138" s="173"/>
      <c r="MZC138" s="173"/>
      <c r="MZD138" s="173"/>
      <c r="MZE138" s="173"/>
      <c r="MZF138" s="173"/>
      <c r="MZG138" s="173"/>
      <c r="MZH138" s="173"/>
      <c r="MZI138" s="173"/>
      <c r="MZJ138" s="173"/>
      <c r="MZK138" s="173"/>
      <c r="MZL138" s="173"/>
      <c r="MZM138" s="173"/>
      <c r="MZN138" s="173"/>
      <c r="MZO138" s="173"/>
      <c r="MZP138" s="173"/>
      <c r="MZQ138" s="173"/>
      <c r="MZR138" s="173"/>
      <c r="MZS138" s="173"/>
      <c r="MZT138" s="173"/>
      <c r="MZU138" s="173"/>
      <c r="MZV138" s="173"/>
      <c r="MZW138" s="173"/>
      <c r="MZX138" s="173"/>
      <c r="MZY138" s="173"/>
      <c r="MZZ138" s="173"/>
      <c r="NAA138" s="173"/>
      <c r="NAB138" s="173"/>
      <c r="NAC138" s="173"/>
      <c r="NAD138" s="173"/>
      <c r="NAE138" s="173"/>
      <c r="NAF138" s="173"/>
      <c r="NAG138" s="173"/>
      <c r="NAH138" s="173"/>
      <c r="NAI138" s="173"/>
      <c r="NAJ138" s="173"/>
      <c r="NAK138" s="173"/>
      <c r="NAL138" s="173"/>
      <c r="NAM138" s="173"/>
      <c r="NAN138" s="173"/>
      <c r="NAO138" s="173"/>
      <c r="NAP138" s="173"/>
      <c r="NAQ138" s="173"/>
      <c r="NAR138" s="173"/>
      <c r="NAS138" s="173"/>
      <c r="NAT138" s="173"/>
      <c r="NAU138" s="173"/>
      <c r="NAV138" s="173"/>
      <c r="NAW138" s="173"/>
      <c r="NAX138" s="173"/>
      <c r="NAY138" s="173"/>
      <c r="NAZ138" s="173"/>
      <c r="NBA138" s="173"/>
      <c r="NBB138" s="173"/>
      <c r="NBC138" s="173"/>
      <c r="NBD138" s="173"/>
      <c r="NBE138" s="173"/>
      <c r="NBF138" s="173"/>
      <c r="NBG138" s="173"/>
      <c r="NBH138" s="173"/>
      <c r="NBI138" s="173"/>
      <c r="NBJ138" s="173"/>
      <c r="NBK138" s="173"/>
      <c r="NBL138" s="173"/>
      <c r="NBM138" s="173"/>
      <c r="NBN138" s="173"/>
      <c r="NBO138" s="173"/>
      <c r="NBP138" s="173"/>
      <c r="NBQ138" s="173"/>
      <c r="NBR138" s="173"/>
      <c r="NBS138" s="173"/>
      <c r="NBT138" s="173"/>
      <c r="NBU138" s="173"/>
      <c r="NBV138" s="173"/>
      <c r="NBW138" s="173"/>
      <c r="NBX138" s="173"/>
      <c r="NBY138" s="173"/>
      <c r="NBZ138" s="173"/>
      <c r="NCA138" s="173"/>
      <c r="NCB138" s="173"/>
      <c r="NCC138" s="173"/>
      <c r="NCD138" s="173"/>
      <c r="NCE138" s="173"/>
      <c r="NCF138" s="173"/>
      <c r="NCG138" s="173"/>
      <c r="NCH138" s="173"/>
      <c r="NCI138" s="173"/>
      <c r="NCJ138" s="173"/>
      <c r="NCK138" s="173"/>
      <c r="NCL138" s="173"/>
      <c r="NCM138" s="173"/>
      <c r="NCN138" s="173"/>
      <c r="NCO138" s="173"/>
      <c r="NCP138" s="173"/>
      <c r="NCQ138" s="173"/>
      <c r="NCR138" s="173"/>
      <c r="NCS138" s="173"/>
      <c r="NCT138" s="173"/>
      <c r="NCU138" s="173"/>
      <c r="NCV138" s="173"/>
      <c r="NCW138" s="173"/>
      <c r="NCX138" s="173"/>
      <c r="NCY138" s="173"/>
      <c r="NCZ138" s="173"/>
      <c r="NDA138" s="173"/>
      <c r="NDB138" s="173"/>
      <c r="NDC138" s="173"/>
      <c r="NDD138" s="173"/>
      <c r="NDE138" s="173"/>
      <c r="NDF138" s="173"/>
      <c r="NDG138" s="173"/>
      <c r="NDH138" s="173"/>
      <c r="NDI138" s="173"/>
      <c r="NDJ138" s="173"/>
      <c r="NDK138" s="173"/>
      <c r="NDL138" s="173"/>
      <c r="NDM138" s="173"/>
      <c r="NDN138" s="173"/>
      <c r="NDO138" s="173"/>
      <c r="NDP138" s="173"/>
      <c r="NDQ138" s="173"/>
      <c r="NDR138" s="173"/>
      <c r="NDS138" s="173"/>
      <c r="NDT138" s="173"/>
      <c r="NDU138" s="173"/>
      <c r="NDV138" s="173"/>
      <c r="NDW138" s="173"/>
      <c r="NDX138" s="173"/>
      <c r="NDY138" s="173"/>
      <c r="NDZ138" s="173"/>
      <c r="NEA138" s="173"/>
      <c r="NEB138" s="173"/>
      <c r="NEC138" s="173"/>
      <c r="NED138" s="173"/>
      <c r="NEE138" s="173"/>
      <c r="NEF138" s="173"/>
      <c r="NEG138" s="173"/>
      <c r="NEH138" s="173"/>
      <c r="NEI138" s="173"/>
      <c r="NEJ138" s="173"/>
      <c r="NEK138" s="173"/>
      <c r="NEL138" s="173"/>
      <c r="NEM138" s="173"/>
      <c r="NEN138" s="173"/>
      <c r="NEO138" s="173"/>
      <c r="NEP138" s="173"/>
      <c r="NEQ138" s="173"/>
      <c r="NER138" s="173"/>
      <c r="NES138" s="173"/>
      <c r="NET138" s="173"/>
      <c r="NEU138" s="173"/>
      <c r="NEV138" s="173"/>
      <c r="NEW138" s="173"/>
      <c r="NEX138" s="173"/>
      <c r="NEY138" s="173"/>
      <c r="NEZ138" s="173"/>
      <c r="NFA138" s="173"/>
      <c r="NFB138" s="173"/>
      <c r="NFC138" s="173"/>
      <c r="NFD138" s="173"/>
      <c r="NFE138" s="173"/>
      <c r="NFF138" s="173"/>
      <c r="NFG138" s="173"/>
      <c r="NFH138" s="173"/>
      <c r="NFI138" s="173"/>
      <c r="NFJ138" s="173"/>
      <c r="NFK138" s="173"/>
      <c r="NFL138" s="173"/>
      <c r="NFM138" s="173"/>
      <c r="NFN138" s="173"/>
      <c r="NFO138" s="173"/>
      <c r="NFP138" s="173"/>
      <c r="NFQ138" s="173"/>
      <c r="NFR138" s="173"/>
      <c r="NFS138" s="173"/>
      <c r="NFT138" s="173"/>
      <c r="NFU138" s="173"/>
      <c r="NFV138" s="173"/>
      <c r="NFW138" s="173"/>
      <c r="NFX138" s="173"/>
      <c r="NFY138" s="173"/>
      <c r="NFZ138" s="173"/>
      <c r="NGA138" s="173"/>
      <c r="NGB138" s="173"/>
      <c r="NGC138" s="173"/>
      <c r="NGD138" s="173"/>
      <c r="NGE138" s="173"/>
      <c r="NGF138" s="173"/>
      <c r="NGG138" s="173"/>
      <c r="NGH138" s="173"/>
      <c r="NGI138" s="173"/>
      <c r="NGJ138" s="173"/>
      <c r="NGK138" s="173"/>
      <c r="NGL138" s="173"/>
      <c r="NGM138" s="173"/>
      <c r="NGN138" s="173"/>
      <c r="NGO138" s="173"/>
      <c r="NGP138" s="173"/>
      <c r="NGQ138" s="173"/>
      <c r="NGR138" s="173"/>
      <c r="NGS138" s="173"/>
      <c r="NGT138" s="173"/>
      <c r="NGU138" s="173"/>
      <c r="NGV138" s="173"/>
      <c r="NGW138" s="173"/>
      <c r="NGX138" s="173"/>
      <c r="NGY138" s="173"/>
      <c r="NGZ138" s="173"/>
      <c r="NHA138" s="173"/>
      <c r="NHB138" s="173"/>
      <c r="NHC138" s="173"/>
      <c r="NHD138" s="173"/>
      <c r="NHE138" s="173"/>
      <c r="NHF138" s="173"/>
      <c r="NHG138" s="173"/>
      <c r="NHH138" s="173"/>
      <c r="NHI138" s="173"/>
      <c r="NHJ138" s="173"/>
      <c r="NHK138" s="173"/>
      <c r="NHL138" s="173"/>
      <c r="NHM138" s="173"/>
      <c r="NHN138" s="173"/>
      <c r="NHO138" s="173"/>
      <c r="NHP138" s="173"/>
      <c r="NHQ138" s="173"/>
      <c r="NHR138" s="173"/>
      <c r="NHS138" s="173"/>
      <c r="NHT138" s="173"/>
      <c r="NHU138" s="173"/>
      <c r="NHV138" s="173"/>
      <c r="NHW138" s="173"/>
      <c r="NHX138" s="173"/>
      <c r="NHY138" s="173"/>
      <c r="NHZ138" s="173"/>
      <c r="NIA138" s="173"/>
      <c r="NIB138" s="173"/>
      <c r="NIC138" s="173"/>
      <c r="NID138" s="173"/>
      <c r="NIE138" s="173"/>
      <c r="NIF138" s="173"/>
      <c r="NIG138" s="173"/>
      <c r="NIH138" s="173"/>
      <c r="NII138" s="173"/>
      <c r="NIJ138" s="173"/>
      <c r="NIK138" s="173"/>
      <c r="NIL138" s="173"/>
      <c r="NIM138" s="173"/>
      <c r="NIN138" s="173"/>
      <c r="NIO138" s="173"/>
      <c r="NIP138" s="173"/>
      <c r="NIQ138" s="173"/>
      <c r="NIR138" s="173"/>
      <c r="NIS138" s="173"/>
      <c r="NIT138" s="173"/>
      <c r="NIU138" s="173"/>
      <c r="NIV138" s="173"/>
      <c r="NIW138" s="173"/>
      <c r="NIX138" s="173"/>
      <c r="NIY138" s="173"/>
      <c r="NIZ138" s="173"/>
      <c r="NJA138" s="173"/>
      <c r="NJB138" s="173"/>
      <c r="NJC138" s="173"/>
      <c r="NJD138" s="173"/>
      <c r="NJE138" s="173"/>
      <c r="NJF138" s="173"/>
      <c r="NJG138" s="173"/>
      <c r="NJH138" s="173"/>
      <c r="NJI138" s="173"/>
      <c r="NJJ138" s="173"/>
      <c r="NJK138" s="173"/>
      <c r="NJL138" s="173"/>
      <c r="NJM138" s="173"/>
      <c r="NJN138" s="173"/>
      <c r="NJO138" s="173"/>
      <c r="NJP138" s="173"/>
      <c r="NJQ138" s="173"/>
      <c r="NJR138" s="173"/>
      <c r="NJS138" s="173"/>
      <c r="NJT138" s="173"/>
      <c r="NJU138" s="173"/>
      <c r="NJV138" s="173"/>
      <c r="NJW138" s="173"/>
      <c r="NJX138" s="173"/>
      <c r="NJY138" s="173"/>
      <c r="NJZ138" s="173"/>
      <c r="NKA138" s="173"/>
      <c r="NKB138" s="173"/>
      <c r="NKC138" s="173"/>
      <c r="NKD138" s="173"/>
      <c r="NKE138" s="173"/>
      <c r="NKF138" s="173"/>
      <c r="NKG138" s="173"/>
      <c r="NKH138" s="173"/>
      <c r="NKI138" s="173"/>
      <c r="NKJ138" s="173"/>
      <c r="NKK138" s="173"/>
      <c r="NKL138" s="173"/>
      <c r="NKM138" s="173"/>
      <c r="NKN138" s="173"/>
      <c r="NKO138" s="173"/>
      <c r="NKP138" s="173"/>
      <c r="NKQ138" s="173"/>
      <c r="NKR138" s="173"/>
      <c r="NKS138" s="173"/>
      <c r="NKT138" s="173"/>
      <c r="NKU138" s="173"/>
      <c r="NKV138" s="173"/>
      <c r="NKW138" s="173"/>
      <c r="NKX138" s="173"/>
      <c r="NKY138" s="173"/>
      <c r="NKZ138" s="173"/>
      <c r="NLA138" s="173"/>
      <c r="NLB138" s="173"/>
      <c r="NLC138" s="173"/>
      <c r="NLD138" s="173"/>
      <c r="NLE138" s="173"/>
      <c r="NLF138" s="173"/>
      <c r="NLG138" s="173"/>
      <c r="NLH138" s="173"/>
      <c r="NLI138" s="173"/>
      <c r="NLJ138" s="173"/>
      <c r="NLK138" s="173"/>
      <c r="NLL138" s="173"/>
      <c r="NLM138" s="173"/>
      <c r="NLN138" s="173"/>
      <c r="NLO138" s="173"/>
      <c r="NLP138" s="173"/>
      <c r="NLQ138" s="173"/>
      <c r="NLR138" s="173"/>
      <c r="NLS138" s="173"/>
      <c r="NLT138" s="173"/>
      <c r="NLU138" s="173"/>
      <c r="NLV138" s="173"/>
      <c r="NLW138" s="173"/>
      <c r="NLX138" s="173"/>
      <c r="NLY138" s="173"/>
      <c r="NLZ138" s="173"/>
      <c r="NMA138" s="173"/>
      <c r="NMB138" s="173"/>
      <c r="NMC138" s="173"/>
      <c r="NMD138" s="173"/>
      <c r="NME138" s="173"/>
      <c r="NMF138" s="173"/>
      <c r="NMG138" s="173"/>
      <c r="NMH138" s="173"/>
      <c r="NMI138" s="173"/>
      <c r="NMJ138" s="173"/>
      <c r="NMK138" s="173"/>
      <c r="NML138" s="173"/>
      <c r="NMM138" s="173"/>
      <c r="NMN138" s="173"/>
      <c r="NMO138" s="173"/>
      <c r="NMP138" s="173"/>
      <c r="NMQ138" s="173"/>
      <c r="NMR138" s="173"/>
      <c r="NMS138" s="173"/>
      <c r="NMT138" s="173"/>
      <c r="NMU138" s="173"/>
      <c r="NMV138" s="173"/>
      <c r="NMW138" s="173"/>
      <c r="NMX138" s="173"/>
      <c r="NMY138" s="173"/>
      <c r="NMZ138" s="173"/>
      <c r="NNA138" s="173"/>
      <c r="NNB138" s="173"/>
      <c r="NNC138" s="173"/>
      <c r="NND138" s="173"/>
      <c r="NNE138" s="173"/>
      <c r="NNF138" s="173"/>
      <c r="NNG138" s="173"/>
      <c r="NNH138" s="173"/>
      <c r="NNI138" s="173"/>
      <c r="NNJ138" s="173"/>
      <c r="NNK138" s="173"/>
      <c r="NNL138" s="173"/>
      <c r="NNM138" s="173"/>
      <c r="NNN138" s="173"/>
      <c r="NNO138" s="173"/>
      <c r="NNP138" s="173"/>
      <c r="NNQ138" s="173"/>
      <c r="NNR138" s="173"/>
      <c r="NNS138" s="173"/>
      <c r="NNT138" s="173"/>
      <c r="NNU138" s="173"/>
      <c r="NNV138" s="173"/>
      <c r="NNW138" s="173"/>
      <c r="NNX138" s="173"/>
      <c r="NNY138" s="173"/>
      <c r="NNZ138" s="173"/>
      <c r="NOA138" s="173"/>
      <c r="NOB138" s="173"/>
      <c r="NOC138" s="173"/>
      <c r="NOD138" s="173"/>
      <c r="NOE138" s="173"/>
      <c r="NOF138" s="173"/>
      <c r="NOG138" s="173"/>
      <c r="NOH138" s="173"/>
      <c r="NOI138" s="173"/>
      <c r="NOJ138" s="173"/>
      <c r="NOK138" s="173"/>
      <c r="NOL138" s="173"/>
      <c r="NOM138" s="173"/>
      <c r="NON138" s="173"/>
      <c r="NOO138" s="173"/>
      <c r="NOP138" s="173"/>
      <c r="NOQ138" s="173"/>
      <c r="NOR138" s="173"/>
      <c r="NOS138" s="173"/>
      <c r="NOT138" s="173"/>
      <c r="NOU138" s="173"/>
      <c r="NOV138" s="173"/>
      <c r="NOW138" s="173"/>
      <c r="NOX138" s="173"/>
      <c r="NOY138" s="173"/>
      <c r="NOZ138" s="173"/>
      <c r="NPA138" s="173"/>
      <c r="NPB138" s="173"/>
      <c r="NPC138" s="173"/>
      <c r="NPD138" s="173"/>
      <c r="NPE138" s="173"/>
      <c r="NPF138" s="173"/>
      <c r="NPG138" s="173"/>
      <c r="NPH138" s="173"/>
      <c r="NPI138" s="173"/>
      <c r="NPJ138" s="173"/>
      <c r="NPK138" s="173"/>
      <c r="NPL138" s="173"/>
      <c r="NPM138" s="173"/>
      <c r="NPN138" s="173"/>
      <c r="NPO138" s="173"/>
      <c r="NPP138" s="173"/>
      <c r="NPQ138" s="173"/>
      <c r="NPR138" s="173"/>
      <c r="NPS138" s="173"/>
      <c r="NPT138" s="173"/>
      <c r="NPU138" s="173"/>
      <c r="NPV138" s="173"/>
      <c r="NPW138" s="173"/>
      <c r="NPX138" s="173"/>
      <c r="NPY138" s="173"/>
      <c r="NPZ138" s="173"/>
      <c r="NQA138" s="173"/>
      <c r="NQB138" s="173"/>
      <c r="NQC138" s="173"/>
      <c r="NQD138" s="173"/>
      <c r="NQE138" s="173"/>
      <c r="NQF138" s="173"/>
      <c r="NQG138" s="173"/>
      <c r="NQH138" s="173"/>
      <c r="NQI138" s="173"/>
      <c r="NQJ138" s="173"/>
      <c r="NQK138" s="173"/>
      <c r="NQL138" s="173"/>
      <c r="NQM138" s="173"/>
      <c r="NQN138" s="173"/>
      <c r="NQO138" s="173"/>
      <c r="NQP138" s="173"/>
      <c r="NQQ138" s="173"/>
      <c r="NQR138" s="173"/>
      <c r="NQS138" s="173"/>
      <c r="NQT138" s="173"/>
      <c r="NQU138" s="173"/>
      <c r="NQV138" s="173"/>
      <c r="NQW138" s="173"/>
      <c r="NQX138" s="173"/>
      <c r="NQY138" s="173"/>
      <c r="NQZ138" s="173"/>
      <c r="NRA138" s="173"/>
      <c r="NRB138" s="173"/>
      <c r="NRC138" s="173"/>
      <c r="NRD138" s="173"/>
      <c r="NRE138" s="173"/>
      <c r="NRF138" s="173"/>
      <c r="NRG138" s="173"/>
      <c r="NRH138" s="173"/>
      <c r="NRI138" s="173"/>
      <c r="NRJ138" s="173"/>
      <c r="NRK138" s="173"/>
      <c r="NRL138" s="173"/>
      <c r="NRM138" s="173"/>
      <c r="NRN138" s="173"/>
      <c r="NRO138" s="173"/>
      <c r="NRP138" s="173"/>
      <c r="NRQ138" s="173"/>
      <c r="NRR138" s="173"/>
      <c r="NRS138" s="173"/>
      <c r="NRT138" s="173"/>
      <c r="NRU138" s="173"/>
      <c r="NRV138" s="173"/>
      <c r="NRW138" s="173"/>
      <c r="NRX138" s="173"/>
      <c r="NRY138" s="173"/>
      <c r="NRZ138" s="173"/>
      <c r="NSA138" s="173"/>
      <c r="NSB138" s="173"/>
      <c r="NSC138" s="173"/>
      <c r="NSD138" s="173"/>
      <c r="NSE138" s="173"/>
      <c r="NSF138" s="173"/>
      <c r="NSG138" s="173"/>
      <c r="NSH138" s="173"/>
      <c r="NSI138" s="173"/>
      <c r="NSJ138" s="173"/>
      <c r="NSK138" s="173"/>
      <c r="NSL138" s="173"/>
      <c r="NSM138" s="173"/>
      <c r="NSN138" s="173"/>
      <c r="NSO138" s="173"/>
      <c r="NSP138" s="173"/>
      <c r="NSQ138" s="173"/>
      <c r="NSR138" s="173"/>
      <c r="NSS138" s="173"/>
      <c r="NST138" s="173"/>
      <c r="NSU138" s="173"/>
      <c r="NSV138" s="173"/>
      <c r="NSW138" s="173"/>
      <c r="NSX138" s="173"/>
      <c r="NSY138" s="173"/>
      <c r="NSZ138" s="173"/>
      <c r="NTA138" s="173"/>
      <c r="NTB138" s="173"/>
      <c r="NTC138" s="173"/>
      <c r="NTD138" s="173"/>
      <c r="NTE138" s="173"/>
      <c r="NTF138" s="173"/>
      <c r="NTG138" s="173"/>
      <c r="NTH138" s="173"/>
      <c r="NTI138" s="173"/>
      <c r="NTJ138" s="173"/>
      <c r="NTK138" s="173"/>
      <c r="NTL138" s="173"/>
      <c r="NTM138" s="173"/>
      <c r="NTN138" s="173"/>
      <c r="NTO138" s="173"/>
      <c r="NTP138" s="173"/>
      <c r="NTQ138" s="173"/>
      <c r="NTR138" s="173"/>
      <c r="NTS138" s="173"/>
      <c r="NTT138" s="173"/>
      <c r="NTU138" s="173"/>
      <c r="NTV138" s="173"/>
      <c r="NTW138" s="173"/>
      <c r="NTX138" s="173"/>
      <c r="NTY138" s="173"/>
      <c r="NTZ138" s="173"/>
      <c r="NUA138" s="173"/>
      <c r="NUB138" s="173"/>
      <c r="NUC138" s="173"/>
      <c r="NUD138" s="173"/>
      <c r="NUE138" s="173"/>
      <c r="NUF138" s="173"/>
      <c r="NUG138" s="173"/>
      <c r="NUH138" s="173"/>
      <c r="NUI138" s="173"/>
      <c r="NUJ138" s="173"/>
      <c r="NUK138" s="173"/>
      <c r="NUL138" s="173"/>
      <c r="NUM138" s="173"/>
      <c r="NUN138" s="173"/>
      <c r="NUO138" s="173"/>
      <c r="NUP138" s="173"/>
      <c r="NUQ138" s="173"/>
      <c r="NUR138" s="173"/>
      <c r="NUS138" s="173"/>
      <c r="NUT138" s="173"/>
      <c r="NUU138" s="173"/>
      <c r="NUV138" s="173"/>
      <c r="NUW138" s="173"/>
      <c r="NUX138" s="173"/>
      <c r="NUY138" s="173"/>
      <c r="NUZ138" s="173"/>
      <c r="NVA138" s="173"/>
      <c r="NVB138" s="173"/>
      <c r="NVC138" s="173"/>
      <c r="NVD138" s="173"/>
      <c r="NVE138" s="173"/>
      <c r="NVF138" s="173"/>
      <c r="NVG138" s="173"/>
      <c r="NVH138" s="173"/>
      <c r="NVI138" s="173"/>
      <c r="NVJ138" s="173"/>
      <c r="NVK138" s="173"/>
      <c r="NVL138" s="173"/>
      <c r="NVM138" s="173"/>
      <c r="NVN138" s="173"/>
      <c r="NVO138" s="173"/>
      <c r="NVP138" s="173"/>
      <c r="NVQ138" s="173"/>
      <c r="NVR138" s="173"/>
      <c r="NVS138" s="173"/>
      <c r="NVT138" s="173"/>
      <c r="NVU138" s="173"/>
      <c r="NVV138" s="173"/>
      <c r="NVW138" s="173"/>
      <c r="NVX138" s="173"/>
      <c r="NVY138" s="173"/>
      <c r="NVZ138" s="173"/>
      <c r="NWA138" s="173"/>
      <c r="NWB138" s="173"/>
      <c r="NWC138" s="173"/>
      <c r="NWD138" s="173"/>
      <c r="NWE138" s="173"/>
      <c r="NWF138" s="173"/>
      <c r="NWG138" s="173"/>
      <c r="NWH138" s="173"/>
      <c r="NWI138" s="173"/>
      <c r="NWJ138" s="173"/>
      <c r="NWK138" s="173"/>
      <c r="NWL138" s="173"/>
      <c r="NWM138" s="173"/>
      <c r="NWN138" s="173"/>
      <c r="NWO138" s="173"/>
      <c r="NWP138" s="173"/>
      <c r="NWQ138" s="173"/>
      <c r="NWR138" s="173"/>
      <c r="NWS138" s="173"/>
      <c r="NWT138" s="173"/>
      <c r="NWU138" s="173"/>
      <c r="NWV138" s="173"/>
      <c r="NWW138" s="173"/>
      <c r="NWX138" s="173"/>
      <c r="NWY138" s="173"/>
      <c r="NWZ138" s="173"/>
      <c r="NXA138" s="173"/>
      <c r="NXB138" s="173"/>
      <c r="NXC138" s="173"/>
      <c r="NXD138" s="173"/>
      <c r="NXE138" s="173"/>
      <c r="NXF138" s="173"/>
      <c r="NXG138" s="173"/>
      <c r="NXH138" s="173"/>
      <c r="NXI138" s="173"/>
      <c r="NXJ138" s="173"/>
      <c r="NXK138" s="173"/>
      <c r="NXL138" s="173"/>
      <c r="NXM138" s="173"/>
      <c r="NXN138" s="173"/>
      <c r="NXO138" s="173"/>
      <c r="NXP138" s="173"/>
      <c r="NXQ138" s="173"/>
      <c r="NXR138" s="173"/>
      <c r="NXS138" s="173"/>
      <c r="NXT138" s="173"/>
      <c r="NXU138" s="173"/>
      <c r="NXV138" s="173"/>
      <c r="NXW138" s="173"/>
      <c r="NXX138" s="173"/>
      <c r="NXY138" s="173"/>
      <c r="NXZ138" s="173"/>
      <c r="NYA138" s="173"/>
      <c r="NYB138" s="173"/>
      <c r="NYC138" s="173"/>
      <c r="NYD138" s="173"/>
      <c r="NYE138" s="173"/>
      <c r="NYF138" s="173"/>
      <c r="NYG138" s="173"/>
      <c r="NYH138" s="173"/>
      <c r="NYI138" s="173"/>
      <c r="NYJ138" s="173"/>
      <c r="NYK138" s="173"/>
      <c r="NYL138" s="173"/>
      <c r="NYM138" s="173"/>
      <c r="NYN138" s="173"/>
      <c r="NYO138" s="173"/>
      <c r="NYP138" s="173"/>
      <c r="NYQ138" s="173"/>
      <c r="NYR138" s="173"/>
      <c r="NYS138" s="173"/>
      <c r="NYT138" s="173"/>
      <c r="NYU138" s="173"/>
      <c r="NYV138" s="173"/>
      <c r="NYW138" s="173"/>
      <c r="NYX138" s="173"/>
      <c r="NYY138" s="173"/>
      <c r="NYZ138" s="173"/>
      <c r="NZA138" s="173"/>
      <c r="NZB138" s="173"/>
      <c r="NZC138" s="173"/>
      <c r="NZD138" s="173"/>
      <c r="NZE138" s="173"/>
      <c r="NZF138" s="173"/>
      <c r="NZG138" s="173"/>
      <c r="NZH138" s="173"/>
      <c r="NZI138" s="173"/>
      <c r="NZJ138" s="173"/>
      <c r="NZK138" s="173"/>
      <c r="NZL138" s="173"/>
      <c r="NZM138" s="173"/>
      <c r="NZN138" s="173"/>
      <c r="NZO138" s="173"/>
      <c r="NZP138" s="173"/>
      <c r="NZQ138" s="173"/>
      <c r="NZR138" s="173"/>
      <c r="NZS138" s="173"/>
      <c r="NZT138" s="173"/>
      <c r="NZU138" s="173"/>
      <c r="NZV138" s="173"/>
      <c r="NZW138" s="173"/>
      <c r="NZX138" s="173"/>
      <c r="NZY138" s="173"/>
      <c r="NZZ138" s="173"/>
      <c r="OAA138" s="173"/>
      <c r="OAB138" s="173"/>
      <c r="OAC138" s="173"/>
      <c r="OAD138" s="173"/>
      <c r="OAE138" s="173"/>
      <c r="OAF138" s="173"/>
      <c r="OAG138" s="173"/>
      <c r="OAH138" s="173"/>
      <c r="OAI138" s="173"/>
      <c r="OAJ138" s="173"/>
      <c r="OAK138" s="173"/>
      <c r="OAL138" s="173"/>
      <c r="OAM138" s="173"/>
      <c r="OAN138" s="173"/>
      <c r="OAO138" s="173"/>
      <c r="OAP138" s="173"/>
      <c r="OAQ138" s="173"/>
      <c r="OAR138" s="173"/>
      <c r="OAS138" s="173"/>
      <c r="OAT138" s="173"/>
      <c r="OAU138" s="173"/>
      <c r="OAV138" s="173"/>
      <c r="OAW138" s="173"/>
      <c r="OAX138" s="173"/>
      <c r="OAY138" s="173"/>
      <c r="OAZ138" s="173"/>
      <c r="OBA138" s="173"/>
      <c r="OBB138" s="173"/>
      <c r="OBC138" s="173"/>
      <c r="OBD138" s="173"/>
      <c r="OBE138" s="173"/>
      <c r="OBF138" s="173"/>
      <c r="OBG138" s="173"/>
      <c r="OBH138" s="173"/>
      <c r="OBI138" s="173"/>
      <c r="OBJ138" s="173"/>
      <c r="OBK138" s="173"/>
      <c r="OBL138" s="173"/>
      <c r="OBM138" s="173"/>
      <c r="OBN138" s="173"/>
      <c r="OBO138" s="173"/>
      <c r="OBP138" s="173"/>
      <c r="OBQ138" s="173"/>
      <c r="OBR138" s="173"/>
      <c r="OBS138" s="173"/>
      <c r="OBT138" s="173"/>
      <c r="OBU138" s="173"/>
      <c r="OBV138" s="173"/>
      <c r="OBW138" s="173"/>
      <c r="OBX138" s="173"/>
      <c r="OBY138" s="173"/>
      <c r="OBZ138" s="173"/>
      <c r="OCA138" s="173"/>
      <c r="OCB138" s="173"/>
      <c r="OCC138" s="173"/>
      <c r="OCD138" s="173"/>
      <c r="OCE138" s="173"/>
      <c r="OCF138" s="173"/>
      <c r="OCG138" s="173"/>
      <c r="OCH138" s="173"/>
      <c r="OCI138" s="173"/>
      <c r="OCJ138" s="173"/>
      <c r="OCK138" s="173"/>
      <c r="OCL138" s="173"/>
      <c r="OCM138" s="173"/>
      <c r="OCN138" s="173"/>
      <c r="OCO138" s="173"/>
      <c r="OCP138" s="173"/>
      <c r="OCQ138" s="173"/>
      <c r="OCR138" s="173"/>
      <c r="OCS138" s="173"/>
      <c r="OCT138" s="173"/>
      <c r="OCU138" s="173"/>
      <c r="OCV138" s="173"/>
      <c r="OCW138" s="173"/>
      <c r="OCX138" s="173"/>
      <c r="OCY138" s="173"/>
      <c r="OCZ138" s="173"/>
      <c r="ODA138" s="173"/>
      <c r="ODB138" s="173"/>
      <c r="ODC138" s="173"/>
      <c r="ODD138" s="173"/>
      <c r="ODE138" s="173"/>
      <c r="ODF138" s="173"/>
      <c r="ODG138" s="173"/>
      <c r="ODH138" s="173"/>
      <c r="ODI138" s="173"/>
      <c r="ODJ138" s="173"/>
      <c r="ODK138" s="173"/>
      <c r="ODL138" s="173"/>
      <c r="ODM138" s="173"/>
      <c r="ODN138" s="173"/>
      <c r="ODO138" s="173"/>
      <c r="ODP138" s="173"/>
      <c r="ODQ138" s="173"/>
      <c r="ODR138" s="173"/>
      <c r="ODS138" s="173"/>
      <c r="ODT138" s="173"/>
      <c r="ODU138" s="173"/>
      <c r="ODV138" s="173"/>
      <c r="ODW138" s="173"/>
      <c r="ODX138" s="173"/>
      <c r="ODY138" s="173"/>
      <c r="ODZ138" s="173"/>
      <c r="OEA138" s="173"/>
      <c r="OEB138" s="173"/>
      <c r="OEC138" s="173"/>
      <c r="OED138" s="173"/>
      <c r="OEE138" s="173"/>
      <c r="OEF138" s="173"/>
      <c r="OEG138" s="173"/>
      <c r="OEH138" s="173"/>
      <c r="OEI138" s="173"/>
      <c r="OEJ138" s="173"/>
      <c r="OEK138" s="173"/>
      <c r="OEL138" s="173"/>
      <c r="OEM138" s="173"/>
      <c r="OEN138" s="173"/>
      <c r="OEO138" s="173"/>
      <c r="OEP138" s="173"/>
      <c r="OEQ138" s="173"/>
      <c r="OER138" s="173"/>
      <c r="OES138" s="173"/>
      <c r="OET138" s="173"/>
      <c r="OEU138" s="173"/>
      <c r="OEV138" s="173"/>
      <c r="OEW138" s="173"/>
      <c r="OEX138" s="173"/>
      <c r="OEY138" s="173"/>
      <c r="OEZ138" s="173"/>
      <c r="OFA138" s="173"/>
      <c r="OFB138" s="173"/>
      <c r="OFC138" s="173"/>
      <c r="OFD138" s="173"/>
      <c r="OFE138" s="173"/>
      <c r="OFF138" s="173"/>
      <c r="OFG138" s="173"/>
      <c r="OFH138" s="173"/>
      <c r="OFI138" s="173"/>
      <c r="OFJ138" s="173"/>
      <c r="OFK138" s="173"/>
      <c r="OFL138" s="173"/>
      <c r="OFM138" s="173"/>
      <c r="OFN138" s="173"/>
      <c r="OFO138" s="173"/>
      <c r="OFP138" s="173"/>
      <c r="OFQ138" s="173"/>
      <c r="OFR138" s="173"/>
      <c r="OFS138" s="173"/>
      <c r="OFT138" s="173"/>
      <c r="OFU138" s="173"/>
      <c r="OFV138" s="173"/>
      <c r="OFW138" s="173"/>
      <c r="OFX138" s="173"/>
      <c r="OFY138" s="173"/>
      <c r="OFZ138" s="173"/>
      <c r="OGA138" s="173"/>
      <c r="OGB138" s="173"/>
      <c r="OGC138" s="173"/>
      <c r="OGD138" s="173"/>
      <c r="OGE138" s="173"/>
      <c r="OGF138" s="173"/>
      <c r="OGG138" s="173"/>
      <c r="OGH138" s="173"/>
      <c r="OGI138" s="173"/>
      <c r="OGJ138" s="173"/>
      <c r="OGK138" s="173"/>
      <c r="OGL138" s="173"/>
      <c r="OGM138" s="173"/>
      <c r="OGN138" s="173"/>
      <c r="OGO138" s="173"/>
      <c r="OGP138" s="173"/>
      <c r="OGQ138" s="173"/>
      <c r="OGR138" s="173"/>
      <c r="OGS138" s="173"/>
      <c r="OGT138" s="173"/>
      <c r="OGU138" s="173"/>
      <c r="OGV138" s="173"/>
      <c r="OGW138" s="173"/>
      <c r="OGX138" s="173"/>
      <c r="OGY138" s="173"/>
      <c r="OGZ138" s="173"/>
      <c r="OHA138" s="173"/>
      <c r="OHB138" s="173"/>
      <c r="OHC138" s="173"/>
      <c r="OHD138" s="173"/>
      <c r="OHE138" s="173"/>
      <c r="OHF138" s="173"/>
      <c r="OHG138" s="173"/>
      <c r="OHH138" s="173"/>
      <c r="OHI138" s="173"/>
      <c r="OHJ138" s="173"/>
      <c r="OHK138" s="173"/>
      <c r="OHL138" s="173"/>
      <c r="OHM138" s="173"/>
      <c r="OHN138" s="173"/>
      <c r="OHO138" s="173"/>
      <c r="OHP138" s="173"/>
      <c r="OHQ138" s="173"/>
      <c r="OHR138" s="173"/>
      <c r="OHS138" s="173"/>
      <c r="OHT138" s="173"/>
      <c r="OHU138" s="173"/>
      <c r="OHV138" s="173"/>
      <c r="OHW138" s="173"/>
      <c r="OHX138" s="173"/>
      <c r="OHY138" s="173"/>
      <c r="OHZ138" s="173"/>
      <c r="OIA138" s="173"/>
      <c r="OIB138" s="173"/>
      <c r="OIC138" s="173"/>
      <c r="OID138" s="173"/>
      <c r="OIE138" s="173"/>
      <c r="OIF138" s="173"/>
      <c r="OIG138" s="173"/>
      <c r="OIH138" s="173"/>
      <c r="OII138" s="173"/>
      <c r="OIJ138" s="173"/>
      <c r="OIK138" s="173"/>
      <c r="OIL138" s="173"/>
      <c r="OIM138" s="173"/>
      <c r="OIN138" s="173"/>
      <c r="OIO138" s="173"/>
      <c r="OIP138" s="173"/>
      <c r="OIQ138" s="173"/>
      <c r="OIR138" s="173"/>
      <c r="OIS138" s="173"/>
      <c r="OIT138" s="173"/>
      <c r="OIU138" s="173"/>
      <c r="OIV138" s="173"/>
      <c r="OIW138" s="173"/>
      <c r="OIX138" s="173"/>
      <c r="OIY138" s="173"/>
      <c r="OIZ138" s="173"/>
      <c r="OJA138" s="173"/>
      <c r="OJB138" s="173"/>
      <c r="OJC138" s="173"/>
      <c r="OJD138" s="173"/>
      <c r="OJE138" s="173"/>
      <c r="OJF138" s="173"/>
      <c r="OJG138" s="173"/>
      <c r="OJH138" s="173"/>
      <c r="OJI138" s="173"/>
      <c r="OJJ138" s="173"/>
      <c r="OJK138" s="173"/>
      <c r="OJL138" s="173"/>
      <c r="OJM138" s="173"/>
      <c r="OJN138" s="173"/>
      <c r="OJO138" s="173"/>
      <c r="OJP138" s="173"/>
      <c r="OJQ138" s="173"/>
      <c r="OJR138" s="173"/>
      <c r="OJS138" s="173"/>
      <c r="OJT138" s="173"/>
      <c r="OJU138" s="173"/>
      <c r="OJV138" s="173"/>
      <c r="OJW138" s="173"/>
      <c r="OJX138" s="173"/>
      <c r="OJY138" s="173"/>
      <c r="OJZ138" s="173"/>
      <c r="OKA138" s="173"/>
      <c r="OKB138" s="173"/>
      <c r="OKC138" s="173"/>
      <c r="OKD138" s="173"/>
      <c r="OKE138" s="173"/>
      <c r="OKF138" s="173"/>
      <c r="OKG138" s="173"/>
      <c r="OKH138" s="173"/>
      <c r="OKI138" s="173"/>
      <c r="OKJ138" s="173"/>
      <c r="OKK138" s="173"/>
      <c r="OKL138" s="173"/>
      <c r="OKM138" s="173"/>
      <c r="OKN138" s="173"/>
      <c r="OKO138" s="173"/>
      <c r="OKP138" s="173"/>
      <c r="OKQ138" s="173"/>
      <c r="OKR138" s="173"/>
      <c r="OKS138" s="173"/>
      <c r="OKT138" s="173"/>
      <c r="OKU138" s="173"/>
      <c r="OKV138" s="173"/>
      <c r="OKW138" s="173"/>
      <c r="OKX138" s="173"/>
      <c r="OKY138" s="173"/>
      <c r="OKZ138" s="173"/>
      <c r="OLA138" s="173"/>
      <c r="OLB138" s="173"/>
      <c r="OLC138" s="173"/>
      <c r="OLD138" s="173"/>
      <c r="OLE138" s="173"/>
      <c r="OLF138" s="173"/>
      <c r="OLG138" s="173"/>
      <c r="OLH138" s="173"/>
      <c r="OLI138" s="173"/>
      <c r="OLJ138" s="173"/>
      <c r="OLK138" s="173"/>
      <c r="OLL138" s="173"/>
      <c r="OLM138" s="173"/>
      <c r="OLN138" s="173"/>
      <c r="OLO138" s="173"/>
      <c r="OLP138" s="173"/>
      <c r="OLQ138" s="173"/>
      <c r="OLR138" s="173"/>
      <c r="OLS138" s="173"/>
      <c r="OLT138" s="173"/>
      <c r="OLU138" s="173"/>
      <c r="OLV138" s="173"/>
      <c r="OLW138" s="173"/>
      <c r="OLX138" s="173"/>
      <c r="OLY138" s="173"/>
      <c r="OLZ138" s="173"/>
      <c r="OMA138" s="173"/>
      <c r="OMB138" s="173"/>
      <c r="OMC138" s="173"/>
      <c r="OMD138" s="173"/>
      <c r="OME138" s="173"/>
      <c r="OMF138" s="173"/>
      <c r="OMG138" s="173"/>
      <c r="OMH138" s="173"/>
      <c r="OMI138" s="173"/>
      <c r="OMJ138" s="173"/>
      <c r="OMK138" s="173"/>
      <c r="OML138" s="173"/>
      <c r="OMM138" s="173"/>
      <c r="OMN138" s="173"/>
      <c r="OMO138" s="173"/>
      <c r="OMP138" s="173"/>
      <c r="OMQ138" s="173"/>
      <c r="OMR138" s="173"/>
      <c r="OMS138" s="173"/>
      <c r="OMT138" s="173"/>
      <c r="OMU138" s="173"/>
      <c r="OMV138" s="173"/>
      <c r="OMW138" s="173"/>
      <c r="OMX138" s="173"/>
      <c r="OMY138" s="173"/>
      <c r="OMZ138" s="173"/>
      <c r="ONA138" s="173"/>
      <c r="ONB138" s="173"/>
      <c r="ONC138" s="173"/>
      <c r="OND138" s="173"/>
      <c r="ONE138" s="173"/>
      <c r="ONF138" s="173"/>
      <c r="ONG138" s="173"/>
      <c r="ONH138" s="173"/>
      <c r="ONI138" s="173"/>
      <c r="ONJ138" s="173"/>
      <c r="ONK138" s="173"/>
      <c r="ONL138" s="173"/>
      <c r="ONM138" s="173"/>
      <c r="ONN138" s="173"/>
      <c r="ONO138" s="173"/>
      <c r="ONP138" s="173"/>
      <c r="ONQ138" s="173"/>
      <c r="ONR138" s="173"/>
      <c r="ONS138" s="173"/>
      <c r="ONT138" s="173"/>
      <c r="ONU138" s="173"/>
      <c r="ONV138" s="173"/>
      <c r="ONW138" s="173"/>
      <c r="ONX138" s="173"/>
      <c r="ONY138" s="173"/>
      <c r="ONZ138" s="173"/>
      <c r="OOA138" s="173"/>
      <c r="OOB138" s="173"/>
      <c r="OOC138" s="173"/>
      <c r="OOD138" s="173"/>
      <c r="OOE138" s="173"/>
      <c r="OOF138" s="173"/>
      <c r="OOG138" s="173"/>
      <c r="OOH138" s="173"/>
      <c r="OOI138" s="173"/>
      <c r="OOJ138" s="173"/>
      <c r="OOK138" s="173"/>
      <c r="OOL138" s="173"/>
      <c r="OOM138" s="173"/>
      <c r="OON138" s="173"/>
      <c r="OOO138" s="173"/>
      <c r="OOP138" s="173"/>
      <c r="OOQ138" s="173"/>
      <c r="OOR138" s="173"/>
      <c r="OOS138" s="173"/>
      <c r="OOT138" s="173"/>
      <c r="OOU138" s="173"/>
      <c r="OOV138" s="173"/>
      <c r="OOW138" s="173"/>
      <c r="OOX138" s="173"/>
      <c r="OOY138" s="173"/>
      <c r="OOZ138" s="173"/>
      <c r="OPA138" s="173"/>
      <c r="OPB138" s="173"/>
      <c r="OPC138" s="173"/>
      <c r="OPD138" s="173"/>
      <c r="OPE138" s="173"/>
      <c r="OPF138" s="173"/>
      <c r="OPG138" s="173"/>
      <c r="OPH138" s="173"/>
      <c r="OPI138" s="173"/>
      <c r="OPJ138" s="173"/>
      <c r="OPK138" s="173"/>
      <c r="OPL138" s="173"/>
      <c r="OPM138" s="173"/>
      <c r="OPN138" s="173"/>
      <c r="OPO138" s="173"/>
      <c r="OPP138" s="173"/>
      <c r="OPQ138" s="173"/>
      <c r="OPR138" s="173"/>
      <c r="OPS138" s="173"/>
      <c r="OPT138" s="173"/>
      <c r="OPU138" s="173"/>
      <c r="OPV138" s="173"/>
      <c r="OPW138" s="173"/>
      <c r="OPX138" s="173"/>
      <c r="OPY138" s="173"/>
      <c r="OPZ138" s="173"/>
      <c r="OQA138" s="173"/>
      <c r="OQB138" s="173"/>
      <c r="OQC138" s="173"/>
      <c r="OQD138" s="173"/>
      <c r="OQE138" s="173"/>
      <c r="OQF138" s="173"/>
      <c r="OQG138" s="173"/>
      <c r="OQH138" s="173"/>
      <c r="OQI138" s="173"/>
      <c r="OQJ138" s="173"/>
      <c r="OQK138" s="173"/>
      <c r="OQL138" s="173"/>
      <c r="OQM138" s="173"/>
      <c r="OQN138" s="173"/>
      <c r="OQO138" s="173"/>
      <c r="OQP138" s="173"/>
      <c r="OQQ138" s="173"/>
      <c r="OQR138" s="173"/>
      <c r="OQS138" s="173"/>
      <c r="OQT138" s="173"/>
      <c r="OQU138" s="173"/>
      <c r="OQV138" s="173"/>
      <c r="OQW138" s="173"/>
      <c r="OQX138" s="173"/>
      <c r="OQY138" s="173"/>
      <c r="OQZ138" s="173"/>
      <c r="ORA138" s="173"/>
      <c r="ORB138" s="173"/>
      <c r="ORC138" s="173"/>
      <c r="ORD138" s="173"/>
      <c r="ORE138" s="173"/>
      <c r="ORF138" s="173"/>
      <c r="ORG138" s="173"/>
      <c r="ORH138" s="173"/>
      <c r="ORI138" s="173"/>
      <c r="ORJ138" s="173"/>
      <c r="ORK138" s="173"/>
      <c r="ORL138" s="173"/>
      <c r="ORM138" s="173"/>
      <c r="ORN138" s="173"/>
      <c r="ORO138" s="173"/>
      <c r="ORP138" s="173"/>
      <c r="ORQ138" s="173"/>
      <c r="ORR138" s="173"/>
      <c r="ORS138" s="173"/>
      <c r="ORT138" s="173"/>
      <c r="ORU138" s="173"/>
      <c r="ORV138" s="173"/>
      <c r="ORW138" s="173"/>
      <c r="ORX138" s="173"/>
      <c r="ORY138" s="173"/>
      <c r="ORZ138" s="173"/>
      <c r="OSA138" s="173"/>
      <c r="OSB138" s="173"/>
      <c r="OSC138" s="173"/>
      <c r="OSD138" s="173"/>
      <c r="OSE138" s="173"/>
      <c r="OSF138" s="173"/>
      <c r="OSG138" s="173"/>
      <c r="OSH138" s="173"/>
      <c r="OSI138" s="173"/>
      <c r="OSJ138" s="173"/>
      <c r="OSK138" s="173"/>
      <c r="OSL138" s="173"/>
      <c r="OSM138" s="173"/>
      <c r="OSN138" s="173"/>
      <c r="OSO138" s="173"/>
      <c r="OSP138" s="173"/>
      <c r="OSQ138" s="173"/>
      <c r="OSR138" s="173"/>
      <c r="OSS138" s="173"/>
      <c r="OST138" s="173"/>
      <c r="OSU138" s="173"/>
      <c r="OSV138" s="173"/>
      <c r="OSW138" s="173"/>
      <c r="OSX138" s="173"/>
      <c r="OSY138" s="173"/>
      <c r="OSZ138" s="173"/>
      <c r="OTA138" s="173"/>
      <c r="OTB138" s="173"/>
      <c r="OTC138" s="173"/>
      <c r="OTD138" s="173"/>
      <c r="OTE138" s="173"/>
      <c r="OTF138" s="173"/>
      <c r="OTG138" s="173"/>
      <c r="OTH138" s="173"/>
      <c r="OTI138" s="173"/>
      <c r="OTJ138" s="173"/>
      <c r="OTK138" s="173"/>
      <c r="OTL138" s="173"/>
      <c r="OTM138" s="173"/>
      <c r="OTN138" s="173"/>
      <c r="OTO138" s="173"/>
      <c r="OTP138" s="173"/>
      <c r="OTQ138" s="173"/>
      <c r="OTR138" s="173"/>
      <c r="OTS138" s="173"/>
      <c r="OTT138" s="173"/>
      <c r="OTU138" s="173"/>
      <c r="OTV138" s="173"/>
      <c r="OTW138" s="173"/>
      <c r="OTX138" s="173"/>
      <c r="OTY138" s="173"/>
      <c r="OTZ138" s="173"/>
      <c r="OUA138" s="173"/>
      <c r="OUB138" s="173"/>
      <c r="OUC138" s="173"/>
      <c r="OUD138" s="173"/>
      <c r="OUE138" s="173"/>
      <c r="OUF138" s="173"/>
      <c r="OUG138" s="173"/>
      <c r="OUH138" s="173"/>
      <c r="OUI138" s="173"/>
      <c r="OUJ138" s="173"/>
      <c r="OUK138" s="173"/>
      <c r="OUL138" s="173"/>
      <c r="OUM138" s="173"/>
      <c r="OUN138" s="173"/>
      <c r="OUO138" s="173"/>
      <c r="OUP138" s="173"/>
      <c r="OUQ138" s="173"/>
      <c r="OUR138" s="173"/>
      <c r="OUS138" s="173"/>
      <c r="OUT138" s="173"/>
      <c r="OUU138" s="173"/>
      <c r="OUV138" s="173"/>
      <c r="OUW138" s="173"/>
      <c r="OUX138" s="173"/>
      <c r="OUY138" s="173"/>
      <c r="OUZ138" s="173"/>
      <c r="OVA138" s="173"/>
      <c r="OVB138" s="173"/>
      <c r="OVC138" s="173"/>
      <c r="OVD138" s="173"/>
      <c r="OVE138" s="173"/>
      <c r="OVF138" s="173"/>
      <c r="OVG138" s="173"/>
      <c r="OVH138" s="173"/>
      <c r="OVI138" s="173"/>
      <c r="OVJ138" s="173"/>
      <c r="OVK138" s="173"/>
      <c r="OVL138" s="173"/>
      <c r="OVM138" s="173"/>
      <c r="OVN138" s="173"/>
      <c r="OVO138" s="173"/>
      <c r="OVP138" s="173"/>
      <c r="OVQ138" s="173"/>
      <c r="OVR138" s="173"/>
      <c r="OVS138" s="173"/>
      <c r="OVT138" s="173"/>
      <c r="OVU138" s="173"/>
      <c r="OVV138" s="173"/>
      <c r="OVW138" s="173"/>
      <c r="OVX138" s="173"/>
      <c r="OVY138" s="173"/>
      <c r="OVZ138" s="173"/>
      <c r="OWA138" s="173"/>
      <c r="OWB138" s="173"/>
      <c r="OWC138" s="173"/>
      <c r="OWD138" s="173"/>
      <c r="OWE138" s="173"/>
      <c r="OWF138" s="173"/>
      <c r="OWG138" s="173"/>
      <c r="OWH138" s="173"/>
      <c r="OWI138" s="173"/>
      <c r="OWJ138" s="173"/>
      <c r="OWK138" s="173"/>
      <c r="OWL138" s="173"/>
      <c r="OWM138" s="173"/>
      <c r="OWN138" s="173"/>
      <c r="OWO138" s="173"/>
      <c r="OWP138" s="173"/>
      <c r="OWQ138" s="173"/>
      <c r="OWR138" s="173"/>
      <c r="OWS138" s="173"/>
      <c r="OWT138" s="173"/>
      <c r="OWU138" s="173"/>
      <c r="OWV138" s="173"/>
      <c r="OWW138" s="173"/>
      <c r="OWX138" s="173"/>
      <c r="OWY138" s="173"/>
      <c r="OWZ138" s="173"/>
      <c r="OXA138" s="173"/>
      <c r="OXB138" s="173"/>
      <c r="OXC138" s="173"/>
      <c r="OXD138" s="173"/>
      <c r="OXE138" s="173"/>
      <c r="OXF138" s="173"/>
      <c r="OXG138" s="173"/>
      <c r="OXH138" s="173"/>
      <c r="OXI138" s="173"/>
      <c r="OXJ138" s="173"/>
      <c r="OXK138" s="173"/>
      <c r="OXL138" s="173"/>
      <c r="OXM138" s="173"/>
      <c r="OXN138" s="173"/>
      <c r="OXO138" s="173"/>
      <c r="OXP138" s="173"/>
      <c r="OXQ138" s="173"/>
      <c r="OXR138" s="173"/>
      <c r="OXS138" s="173"/>
      <c r="OXT138" s="173"/>
      <c r="OXU138" s="173"/>
      <c r="OXV138" s="173"/>
      <c r="OXW138" s="173"/>
      <c r="OXX138" s="173"/>
      <c r="OXY138" s="173"/>
      <c r="OXZ138" s="173"/>
      <c r="OYA138" s="173"/>
      <c r="OYB138" s="173"/>
      <c r="OYC138" s="173"/>
      <c r="OYD138" s="173"/>
      <c r="OYE138" s="173"/>
      <c r="OYF138" s="173"/>
      <c r="OYG138" s="173"/>
      <c r="OYH138" s="173"/>
      <c r="OYI138" s="173"/>
      <c r="OYJ138" s="173"/>
      <c r="OYK138" s="173"/>
      <c r="OYL138" s="173"/>
      <c r="OYM138" s="173"/>
      <c r="OYN138" s="173"/>
      <c r="OYO138" s="173"/>
      <c r="OYP138" s="173"/>
      <c r="OYQ138" s="173"/>
      <c r="OYR138" s="173"/>
      <c r="OYS138" s="173"/>
      <c r="OYT138" s="173"/>
      <c r="OYU138" s="173"/>
      <c r="OYV138" s="173"/>
      <c r="OYW138" s="173"/>
      <c r="OYX138" s="173"/>
      <c r="OYY138" s="173"/>
      <c r="OYZ138" s="173"/>
      <c r="OZA138" s="173"/>
      <c r="OZB138" s="173"/>
      <c r="OZC138" s="173"/>
      <c r="OZD138" s="173"/>
      <c r="OZE138" s="173"/>
      <c r="OZF138" s="173"/>
      <c r="OZG138" s="173"/>
      <c r="OZH138" s="173"/>
      <c r="OZI138" s="173"/>
      <c r="OZJ138" s="173"/>
      <c r="OZK138" s="173"/>
      <c r="OZL138" s="173"/>
      <c r="OZM138" s="173"/>
      <c r="OZN138" s="173"/>
      <c r="OZO138" s="173"/>
      <c r="OZP138" s="173"/>
      <c r="OZQ138" s="173"/>
      <c r="OZR138" s="173"/>
      <c r="OZS138" s="173"/>
      <c r="OZT138" s="173"/>
      <c r="OZU138" s="173"/>
      <c r="OZV138" s="173"/>
      <c r="OZW138" s="173"/>
      <c r="OZX138" s="173"/>
      <c r="OZY138" s="173"/>
      <c r="OZZ138" s="173"/>
      <c r="PAA138" s="173"/>
      <c r="PAB138" s="173"/>
      <c r="PAC138" s="173"/>
      <c r="PAD138" s="173"/>
      <c r="PAE138" s="173"/>
      <c r="PAF138" s="173"/>
      <c r="PAG138" s="173"/>
      <c r="PAH138" s="173"/>
      <c r="PAI138" s="173"/>
      <c r="PAJ138" s="173"/>
      <c r="PAK138" s="173"/>
      <c r="PAL138" s="173"/>
      <c r="PAM138" s="173"/>
      <c r="PAN138" s="173"/>
      <c r="PAO138" s="173"/>
      <c r="PAP138" s="173"/>
      <c r="PAQ138" s="173"/>
      <c r="PAR138" s="173"/>
      <c r="PAS138" s="173"/>
      <c r="PAT138" s="173"/>
      <c r="PAU138" s="173"/>
      <c r="PAV138" s="173"/>
      <c r="PAW138" s="173"/>
      <c r="PAX138" s="173"/>
      <c r="PAY138" s="173"/>
      <c r="PAZ138" s="173"/>
      <c r="PBA138" s="173"/>
      <c r="PBB138" s="173"/>
      <c r="PBC138" s="173"/>
      <c r="PBD138" s="173"/>
      <c r="PBE138" s="173"/>
      <c r="PBF138" s="173"/>
      <c r="PBG138" s="173"/>
      <c r="PBH138" s="173"/>
      <c r="PBI138" s="173"/>
      <c r="PBJ138" s="173"/>
      <c r="PBK138" s="173"/>
      <c r="PBL138" s="173"/>
      <c r="PBM138" s="173"/>
      <c r="PBN138" s="173"/>
      <c r="PBO138" s="173"/>
      <c r="PBP138" s="173"/>
      <c r="PBQ138" s="173"/>
      <c r="PBR138" s="173"/>
      <c r="PBS138" s="173"/>
      <c r="PBT138" s="173"/>
      <c r="PBU138" s="173"/>
      <c r="PBV138" s="173"/>
      <c r="PBW138" s="173"/>
      <c r="PBX138" s="173"/>
      <c r="PBY138" s="173"/>
      <c r="PBZ138" s="173"/>
      <c r="PCA138" s="173"/>
      <c r="PCB138" s="173"/>
      <c r="PCC138" s="173"/>
      <c r="PCD138" s="173"/>
      <c r="PCE138" s="173"/>
      <c r="PCF138" s="173"/>
      <c r="PCG138" s="173"/>
      <c r="PCH138" s="173"/>
      <c r="PCI138" s="173"/>
      <c r="PCJ138" s="173"/>
      <c r="PCK138" s="173"/>
      <c r="PCL138" s="173"/>
      <c r="PCM138" s="173"/>
      <c r="PCN138" s="173"/>
      <c r="PCO138" s="173"/>
      <c r="PCP138" s="173"/>
      <c r="PCQ138" s="173"/>
      <c r="PCR138" s="173"/>
      <c r="PCS138" s="173"/>
      <c r="PCT138" s="173"/>
      <c r="PCU138" s="173"/>
      <c r="PCV138" s="173"/>
      <c r="PCW138" s="173"/>
      <c r="PCX138" s="173"/>
      <c r="PCY138" s="173"/>
      <c r="PCZ138" s="173"/>
      <c r="PDA138" s="173"/>
      <c r="PDB138" s="173"/>
      <c r="PDC138" s="173"/>
      <c r="PDD138" s="173"/>
      <c r="PDE138" s="173"/>
      <c r="PDF138" s="173"/>
      <c r="PDG138" s="173"/>
      <c r="PDH138" s="173"/>
      <c r="PDI138" s="173"/>
      <c r="PDJ138" s="173"/>
      <c r="PDK138" s="173"/>
      <c r="PDL138" s="173"/>
      <c r="PDM138" s="173"/>
      <c r="PDN138" s="173"/>
      <c r="PDO138" s="173"/>
      <c r="PDP138" s="173"/>
      <c r="PDQ138" s="173"/>
      <c r="PDR138" s="173"/>
      <c r="PDS138" s="173"/>
      <c r="PDT138" s="173"/>
      <c r="PDU138" s="173"/>
      <c r="PDV138" s="173"/>
      <c r="PDW138" s="173"/>
      <c r="PDX138" s="173"/>
      <c r="PDY138" s="173"/>
      <c r="PDZ138" s="173"/>
      <c r="PEA138" s="173"/>
      <c r="PEB138" s="173"/>
      <c r="PEC138" s="173"/>
      <c r="PED138" s="173"/>
      <c r="PEE138" s="173"/>
      <c r="PEF138" s="173"/>
      <c r="PEG138" s="173"/>
      <c r="PEH138" s="173"/>
      <c r="PEI138" s="173"/>
      <c r="PEJ138" s="173"/>
      <c r="PEK138" s="173"/>
      <c r="PEL138" s="173"/>
      <c r="PEM138" s="173"/>
      <c r="PEN138" s="173"/>
      <c r="PEO138" s="173"/>
      <c r="PEP138" s="173"/>
      <c r="PEQ138" s="173"/>
      <c r="PER138" s="173"/>
      <c r="PES138" s="173"/>
      <c r="PET138" s="173"/>
      <c r="PEU138" s="173"/>
      <c r="PEV138" s="173"/>
      <c r="PEW138" s="173"/>
      <c r="PEX138" s="173"/>
      <c r="PEY138" s="173"/>
      <c r="PEZ138" s="173"/>
      <c r="PFA138" s="173"/>
      <c r="PFB138" s="173"/>
      <c r="PFC138" s="173"/>
      <c r="PFD138" s="173"/>
      <c r="PFE138" s="173"/>
      <c r="PFF138" s="173"/>
      <c r="PFG138" s="173"/>
      <c r="PFH138" s="173"/>
      <c r="PFI138" s="173"/>
      <c r="PFJ138" s="173"/>
      <c r="PFK138" s="173"/>
      <c r="PFL138" s="173"/>
      <c r="PFM138" s="173"/>
      <c r="PFN138" s="173"/>
      <c r="PFO138" s="173"/>
      <c r="PFP138" s="173"/>
      <c r="PFQ138" s="173"/>
      <c r="PFR138" s="173"/>
      <c r="PFS138" s="173"/>
      <c r="PFT138" s="173"/>
      <c r="PFU138" s="173"/>
      <c r="PFV138" s="173"/>
      <c r="PFW138" s="173"/>
      <c r="PFX138" s="173"/>
      <c r="PFY138" s="173"/>
      <c r="PFZ138" s="173"/>
      <c r="PGA138" s="173"/>
      <c r="PGB138" s="173"/>
      <c r="PGC138" s="173"/>
      <c r="PGD138" s="173"/>
      <c r="PGE138" s="173"/>
      <c r="PGF138" s="173"/>
      <c r="PGG138" s="173"/>
      <c r="PGH138" s="173"/>
      <c r="PGI138" s="173"/>
      <c r="PGJ138" s="173"/>
      <c r="PGK138" s="173"/>
      <c r="PGL138" s="173"/>
      <c r="PGM138" s="173"/>
      <c r="PGN138" s="173"/>
      <c r="PGO138" s="173"/>
      <c r="PGP138" s="173"/>
      <c r="PGQ138" s="173"/>
      <c r="PGR138" s="173"/>
      <c r="PGS138" s="173"/>
      <c r="PGT138" s="173"/>
      <c r="PGU138" s="173"/>
      <c r="PGV138" s="173"/>
      <c r="PGW138" s="173"/>
      <c r="PGX138" s="173"/>
      <c r="PGY138" s="173"/>
      <c r="PGZ138" s="173"/>
      <c r="PHA138" s="173"/>
      <c r="PHB138" s="173"/>
      <c r="PHC138" s="173"/>
      <c r="PHD138" s="173"/>
      <c r="PHE138" s="173"/>
      <c r="PHF138" s="173"/>
      <c r="PHG138" s="173"/>
      <c r="PHH138" s="173"/>
      <c r="PHI138" s="173"/>
      <c r="PHJ138" s="173"/>
      <c r="PHK138" s="173"/>
      <c r="PHL138" s="173"/>
      <c r="PHM138" s="173"/>
      <c r="PHN138" s="173"/>
      <c r="PHO138" s="173"/>
      <c r="PHP138" s="173"/>
      <c r="PHQ138" s="173"/>
      <c r="PHR138" s="173"/>
      <c r="PHS138" s="173"/>
      <c r="PHT138" s="173"/>
      <c r="PHU138" s="173"/>
      <c r="PHV138" s="173"/>
      <c r="PHW138" s="173"/>
      <c r="PHX138" s="173"/>
      <c r="PHY138" s="173"/>
      <c r="PHZ138" s="173"/>
      <c r="PIA138" s="173"/>
      <c r="PIB138" s="173"/>
      <c r="PIC138" s="173"/>
      <c r="PID138" s="173"/>
      <c r="PIE138" s="173"/>
      <c r="PIF138" s="173"/>
      <c r="PIG138" s="173"/>
      <c r="PIH138" s="173"/>
      <c r="PII138" s="173"/>
      <c r="PIJ138" s="173"/>
      <c r="PIK138" s="173"/>
      <c r="PIL138" s="173"/>
      <c r="PIM138" s="173"/>
      <c r="PIN138" s="173"/>
      <c r="PIO138" s="173"/>
      <c r="PIP138" s="173"/>
      <c r="PIQ138" s="173"/>
      <c r="PIR138" s="173"/>
      <c r="PIS138" s="173"/>
      <c r="PIT138" s="173"/>
      <c r="PIU138" s="173"/>
      <c r="PIV138" s="173"/>
      <c r="PIW138" s="173"/>
      <c r="PIX138" s="173"/>
      <c r="PIY138" s="173"/>
      <c r="PIZ138" s="173"/>
      <c r="PJA138" s="173"/>
      <c r="PJB138" s="173"/>
      <c r="PJC138" s="173"/>
      <c r="PJD138" s="173"/>
      <c r="PJE138" s="173"/>
      <c r="PJF138" s="173"/>
      <c r="PJG138" s="173"/>
      <c r="PJH138" s="173"/>
      <c r="PJI138" s="173"/>
      <c r="PJJ138" s="173"/>
      <c r="PJK138" s="173"/>
      <c r="PJL138" s="173"/>
      <c r="PJM138" s="173"/>
      <c r="PJN138" s="173"/>
      <c r="PJO138" s="173"/>
      <c r="PJP138" s="173"/>
      <c r="PJQ138" s="173"/>
      <c r="PJR138" s="173"/>
      <c r="PJS138" s="173"/>
      <c r="PJT138" s="173"/>
      <c r="PJU138" s="173"/>
      <c r="PJV138" s="173"/>
      <c r="PJW138" s="173"/>
      <c r="PJX138" s="173"/>
      <c r="PJY138" s="173"/>
      <c r="PJZ138" s="173"/>
      <c r="PKA138" s="173"/>
      <c r="PKB138" s="173"/>
      <c r="PKC138" s="173"/>
      <c r="PKD138" s="173"/>
      <c r="PKE138" s="173"/>
      <c r="PKF138" s="173"/>
      <c r="PKG138" s="173"/>
      <c r="PKH138" s="173"/>
      <c r="PKI138" s="173"/>
      <c r="PKJ138" s="173"/>
      <c r="PKK138" s="173"/>
      <c r="PKL138" s="173"/>
      <c r="PKM138" s="173"/>
      <c r="PKN138" s="173"/>
      <c r="PKO138" s="173"/>
      <c r="PKP138" s="173"/>
      <c r="PKQ138" s="173"/>
      <c r="PKR138" s="173"/>
      <c r="PKS138" s="173"/>
      <c r="PKT138" s="173"/>
      <c r="PKU138" s="173"/>
      <c r="PKV138" s="173"/>
      <c r="PKW138" s="173"/>
      <c r="PKX138" s="173"/>
      <c r="PKY138" s="173"/>
      <c r="PKZ138" s="173"/>
      <c r="PLA138" s="173"/>
      <c r="PLB138" s="173"/>
      <c r="PLC138" s="173"/>
      <c r="PLD138" s="173"/>
      <c r="PLE138" s="173"/>
      <c r="PLF138" s="173"/>
      <c r="PLG138" s="173"/>
      <c r="PLH138" s="173"/>
      <c r="PLI138" s="173"/>
      <c r="PLJ138" s="173"/>
      <c r="PLK138" s="173"/>
      <c r="PLL138" s="173"/>
      <c r="PLM138" s="173"/>
      <c r="PLN138" s="173"/>
      <c r="PLO138" s="173"/>
      <c r="PLP138" s="173"/>
      <c r="PLQ138" s="173"/>
      <c r="PLR138" s="173"/>
      <c r="PLS138" s="173"/>
      <c r="PLT138" s="173"/>
      <c r="PLU138" s="173"/>
      <c r="PLV138" s="173"/>
      <c r="PLW138" s="173"/>
      <c r="PLX138" s="173"/>
      <c r="PLY138" s="173"/>
      <c r="PLZ138" s="173"/>
      <c r="PMA138" s="173"/>
      <c r="PMB138" s="173"/>
      <c r="PMC138" s="173"/>
      <c r="PMD138" s="173"/>
      <c r="PME138" s="173"/>
      <c r="PMF138" s="173"/>
      <c r="PMG138" s="173"/>
      <c r="PMH138" s="173"/>
      <c r="PMI138" s="173"/>
      <c r="PMJ138" s="173"/>
      <c r="PMK138" s="173"/>
      <c r="PML138" s="173"/>
      <c r="PMM138" s="173"/>
      <c r="PMN138" s="173"/>
      <c r="PMO138" s="173"/>
      <c r="PMP138" s="173"/>
      <c r="PMQ138" s="173"/>
      <c r="PMR138" s="173"/>
      <c r="PMS138" s="173"/>
      <c r="PMT138" s="173"/>
      <c r="PMU138" s="173"/>
      <c r="PMV138" s="173"/>
      <c r="PMW138" s="173"/>
      <c r="PMX138" s="173"/>
      <c r="PMY138" s="173"/>
      <c r="PMZ138" s="173"/>
      <c r="PNA138" s="173"/>
      <c r="PNB138" s="173"/>
      <c r="PNC138" s="173"/>
      <c r="PND138" s="173"/>
      <c r="PNE138" s="173"/>
      <c r="PNF138" s="173"/>
      <c r="PNG138" s="173"/>
      <c r="PNH138" s="173"/>
      <c r="PNI138" s="173"/>
      <c r="PNJ138" s="173"/>
      <c r="PNK138" s="173"/>
      <c r="PNL138" s="173"/>
      <c r="PNM138" s="173"/>
      <c r="PNN138" s="173"/>
      <c r="PNO138" s="173"/>
      <c r="PNP138" s="173"/>
      <c r="PNQ138" s="173"/>
      <c r="PNR138" s="173"/>
      <c r="PNS138" s="173"/>
      <c r="PNT138" s="173"/>
      <c r="PNU138" s="173"/>
      <c r="PNV138" s="173"/>
      <c r="PNW138" s="173"/>
      <c r="PNX138" s="173"/>
      <c r="PNY138" s="173"/>
      <c r="PNZ138" s="173"/>
      <c r="POA138" s="173"/>
      <c r="POB138" s="173"/>
      <c r="POC138" s="173"/>
      <c r="POD138" s="173"/>
      <c r="POE138" s="173"/>
      <c r="POF138" s="173"/>
      <c r="POG138" s="173"/>
      <c r="POH138" s="173"/>
      <c r="POI138" s="173"/>
      <c r="POJ138" s="173"/>
      <c r="POK138" s="173"/>
      <c r="POL138" s="173"/>
      <c r="POM138" s="173"/>
      <c r="PON138" s="173"/>
      <c r="POO138" s="173"/>
      <c r="POP138" s="173"/>
      <c r="POQ138" s="173"/>
      <c r="POR138" s="173"/>
      <c r="POS138" s="173"/>
      <c r="POT138" s="173"/>
      <c r="POU138" s="173"/>
      <c r="POV138" s="173"/>
      <c r="POW138" s="173"/>
      <c r="POX138" s="173"/>
      <c r="POY138" s="173"/>
      <c r="POZ138" s="173"/>
      <c r="PPA138" s="173"/>
      <c r="PPB138" s="173"/>
      <c r="PPC138" s="173"/>
      <c r="PPD138" s="173"/>
      <c r="PPE138" s="173"/>
      <c r="PPF138" s="173"/>
      <c r="PPG138" s="173"/>
      <c r="PPH138" s="173"/>
      <c r="PPI138" s="173"/>
      <c r="PPJ138" s="173"/>
      <c r="PPK138" s="173"/>
      <c r="PPL138" s="173"/>
      <c r="PPM138" s="173"/>
      <c r="PPN138" s="173"/>
      <c r="PPO138" s="173"/>
      <c r="PPP138" s="173"/>
      <c r="PPQ138" s="173"/>
      <c r="PPR138" s="173"/>
      <c r="PPS138" s="173"/>
      <c r="PPT138" s="173"/>
      <c r="PPU138" s="173"/>
      <c r="PPV138" s="173"/>
      <c r="PPW138" s="173"/>
      <c r="PPX138" s="173"/>
      <c r="PPY138" s="173"/>
      <c r="PPZ138" s="173"/>
      <c r="PQA138" s="173"/>
      <c r="PQB138" s="173"/>
      <c r="PQC138" s="173"/>
      <c r="PQD138" s="173"/>
      <c r="PQE138" s="173"/>
      <c r="PQF138" s="173"/>
      <c r="PQG138" s="173"/>
      <c r="PQH138" s="173"/>
      <c r="PQI138" s="173"/>
      <c r="PQJ138" s="173"/>
      <c r="PQK138" s="173"/>
      <c r="PQL138" s="173"/>
      <c r="PQM138" s="173"/>
      <c r="PQN138" s="173"/>
      <c r="PQO138" s="173"/>
      <c r="PQP138" s="173"/>
      <c r="PQQ138" s="173"/>
      <c r="PQR138" s="173"/>
      <c r="PQS138" s="173"/>
      <c r="PQT138" s="173"/>
      <c r="PQU138" s="173"/>
      <c r="PQV138" s="173"/>
      <c r="PQW138" s="173"/>
      <c r="PQX138" s="173"/>
      <c r="PQY138" s="173"/>
      <c r="PQZ138" s="173"/>
      <c r="PRA138" s="173"/>
      <c r="PRB138" s="173"/>
      <c r="PRC138" s="173"/>
      <c r="PRD138" s="173"/>
      <c r="PRE138" s="173"/>
      <c r="PRF138" s="173"/>
      <c r="PRG138" s="173"/>
      <c r="PRH138" s="173"/>
      <c r="PRI138" s="173"/>
      <c r="PRJ138" s="173"/>
      <c r="PRK138" s="173"/>
      <c r="PRL138" s="173"/>
      <c r="PRM138" s="173"/>
      <c r="PRN138" s="173"/>
      <c r="PRO138" s="173"/>
      <c r="PRP138" s="173"/>
      <c r="PRQ138" s="173"/>
      <c r="PRR138" s="173"/>
      <c r="PRS138" s="173"/>
      <c r="PRT138" s="173"/>
      <c r="PRU138" s="173"/>
      <c r="PRV138" s="173"/>
      <c r="PRW138" s="173"/>
      <c r="PRX138" s="173"/>
      <c r="PRY138" s="173"/>
      <c r="PRZ138" s="173"/>
      <c r="PSA138" s="173"/>
      <c r="PSB138" s="173"/>
      <c r="PSC138" s="173"/>
      <c r="PSD138" s="173"/>
      <c r="PSE138" s="173"/>
      <c r="PSF138" s="173"/>
      <c r="PSG138" s="173"/>
      <c r="PSH138" s="173"/>
      <c r="PSI138" s="173"/>
      <c r="PSJ138" s="173"/>
      <c r="PSK138" s="173"/>
      <c r="PSL138" s="173"/>
      <c r="PSM138" s="173"/>
      <c r="PSN138" s="173"/>
      <c r="PSO138" s="173"/>
      <c r="PSP138" s="173"/>
      <c r="PSQ138" s="173"/>
      <c r="PSR138" s="173"/>
      <c r="PSS138" s="173"/>
      <c r="PST138" s="173"/>
      <c r="PSU138" s="173"/>
      <c r="PSV138" s="173"/>
      <c r="PSW138" s="173"/>
      <c r="PSX138" s="173"/>
      <c r="PSY138" s="173"/>
      <c r="PSZ138" s="173"/>
      <c r="PTA138" s="173"/>
      <c r="PTB138" s="173"/>
      <c r="PTC138" s="173"/>
      <c r="PTD138" s="173"/>
      <c r="PTE138" s="173"/>
      <c r="PTF138" s="173"/>
      <c r="PTG138" s="173"/>
      <c r="PTH138" s="173"/>
      <c r="PTI138" s="173"/>
      <c r="PTJ138" s="173"/>
      <c r="PTK138" s="173"/>
      <c r="PTL138" s="173"/>
      <c r="PTM138" s="173"/>
      <c r="PTN138" s="173"/>
      <c r="PTO138" s="173"/>
      <c r="PTP138" s="173"/>
      <c r="PTQ138" s="173"/>
      <c r="PTR138" s="173"/>
      <c r="PTS138" s="173"/>
      <c r="PTT138" s="173"/>
      <c r="PTU138" s="173"/>
      <c r="PTV138" s="173"/>
      <c r="PTW138" s="173"/>
      <c r="PTX138" s="173"/>
      <c r="PTY138" s="173"/>
      <c r="PTZ138" s="173"/>
      <c r="PUA138" s="173"/>
      <c r="PUB138" s="173"/>
      <c r="PUC138" s="173"/>
      <c r="PUD138" s="173"/>
      <c r="PUE138" s="173"/>
      <c r="PUF138" s="173"/>
      <c r="PUG138" s="173"/>
      <c r="PUH138" s="173"/>
      <c r="PUI138" s="173"/>
      <c r="PUJ138" s="173"/>
      <c r="PUK138" s="173"/>
      <c r="PUL138" s="173"/>
      <c r="PUM138" s="173"/>
      <c r="PUN138" s="173"/>
      <c r="PUO138" s="173"/>
      <c r="PUP138" s="173"/>
      <c r="PUQ138" s="173"/>
      <c r="PUR138" s="173"/>
      <c r="PUS138" s="173"/>
      <c r="PUT138" s="173"/>
      <c r="PUU138" s="173"/>
      <c r="PUV138" s="173"/>
      <c r="PUW138" s="173"/>
      <c r="PUX138" s="173"/>
      <c r="PUY138" s="173"/>
      <c r="PUZ138" s="173"/>
      <c r="PVA138" s="173"/>
      <c r="PVB138" s="173"/>
      <c r="PVC138" s="173"/>
      <c r="PVD138" s="173"/>
      <c r="PVE138" s="173"/>
      <c r="PVF138" s="173"/>
      <c r="PVG138" s="173"/>
      <c r="PVH138" s="173"/>
      <c r="PVI138" s="173"/>
      <c r="PVJ138" s="173"/>
      <c r="PVK138" s="173"/>
      <c r="PVL138" s="173"/>
      <c r="PVM138" s="173"/>
      <c r="PVN138" s="173"/>
      <c r="PVO138" s="173"/>
      <c r="PVP138" s="173"/>
      <c r="PVQ138" s="173"/>
      <c r="PVR138" s="173"/>
      <c r="PVS138" s="173"/>
      <c r="PVT138" s="173"/>
      <c r="PVU138" s="173"/>
      <c r="PVV138" s="173"/>
      <c r="PVW138" s="173"/>
      <c r="PVX138" s="173"/>
      <c r="PVY138" s="173"/>
      <c r="PVZ138" s="173"/>
      <c r="PWA138" s="173"/>
      <c r="PWB138" s="173"/>
      <c r="PWC138" s="173"/>
      <c r="PWD138" s="173"/>
      <c r="PWE138" s="173"/>
      <c r="PWF138" s="173"/>
      <c r="PWG138" s="173"/>
      <c r="PWH138" s="173"/>
      <c r="PWI138" s="173"/>
      <c r="PWJ138" s="173"/>
      <c r="PWK138" s="173"/>
      <c r="PWL138" s="173"/>
      <c r="PWM138" s="173"/>
      <c r="PWN138" s="173"/>
      <c r="PWO138" s="173"/>
      <c r="PWP138" s="173"/>
      <c r="PWQ138" s="173"/>
      <c r="PWR138" s="173"/>
      <c r="PWS138" s="173"/>
      <c r="PWT138" s="173"/>
      <c r="PWU138" s="173"/>
      <c r="PWV138" s="173"/>
      <c r="PWW138" s="173"/>
      <c r="PWX138" s="173"/>
      <c r="PWY138" s="173"/>
      <c r="PWZ138" s="173"/>
      <c r="PXA138" s="173"/>
      <c r="PXB138" s="173"/>
      <c r="PXC138" s="173"/>
      <c r="PXD138" s="173"/>
      <c r="PXE138" s="173"/>
      <c r="PXF138" s="173"/>
      <c r="PXG138" s="173"/>
      <c r="PXH138" s="173"/>
      <c r="PXI138" s="173"/>
      <c r="PXJ138" s="173"/>
      <c r="PXK138" s="173"/>
      <c r="PXL138" s="173"/>
      <c r="PXM138" s="173"/>
      <c r="PXN138" s="173"/>
      <c r="PXO138" s="173"/>
      <c r="PXP138" s="173"/>
      <c r="PXQ138" s="173"/>
      <c r="PXR138" s="173"/>
      <c r="PXS138" s="173"/>
      <c r="PXT138" s="173"/>
      <c r="PXU138" s="173"/>
      <c r="PXV138" s="173"/>
      <c r="PXW138" s="173"/>
      <c r="PXX138" s="173"/>
      <c r="PXY138" s="173"/>
      <c r="PXZ138" s="173"/>
      <c r="PYA138" s="173"/>
      <c r="PYB138" s="173"/>
      <c r="PYC138" s="173"/>
      <c r="PYD138" s="173"/>
      <c r="PYE138" s="173"/>
      <c r="PYF138" s="173"/>
      <c r="PYG138" s="173"/>
      <c r="PYH138" s="173"/>
      <c r="PYI138" s="173"/>
      <c r="PYJ138" s="173"/>
      <c r="PYK138" s="173"/>
      <c r="PYL138" s="173"/>
      <c r="PYM138" s="173"/>
      <c r="PYN138" s="173"/>
      <c r="PYO138" s="173"/>
      <c r="PYP138" s="173"/>
      <c r="PYQ138" s="173"/>
      <c r="PYR138" s="173"/>
      <c r="PYS138" s="173"/>
      <c r="PYT138" s="173"/>
      <c r="PYU138" s="173"/>
      <c r="PYV138" s="173"/>
      <c r="PYW138" s="173"/>
      <c r="PYX138" s="173"/>
      <c r="PYY138" s="173"/>
      <c r="PYZ138" s="173"/>
      <c r="PZA138" s="173"/>
      <c r="PZB138" s="173"/>
      <c r="PZC138" s="173"/>
      <c r="PZD138" s="173"/>
      <c r="PZE138" s="173"/>
      <c r="PZF138" s="173"/>
      <c r="PZG138" s="173"/>
      <c r="PZH138" s="173"/>
      <c r="PZI138" s="173"/>
      <c r="PZJ138" s="173"/>
      <c r="PZK138" s="173"/>
      <c r="PZL138" s="173"/>
      <c r="PZM138" s="173"/>
      <c r="PZN138" s="173"/>
      <c r="PZO138" s="173"/>
      <c r="PZP138" s="173"/>
      <c r="PZQ138" s="173"/>
      <c r="PZR138" s="173"/>
      <c r="PZS138" s="173"/>
      <c r="PZT138" s="173"/>
      <c r="PZU138" s="173"/>
      <c r="PZV138" s="173"/>
      <c r="PZW138" s="173"/>
      <c r="PZX138" s="173"/>
      <c r="PZY138" s="173"/>
      <c r="PZZ138" s="173"/>
      <c r="QAA138" s="173"/>
      <c r="QAB138" s="173"/>
      <c r="QAC138" s="173"/>
      <c r="QAD138" s="173"/>
      <c r="QAE138" s="173"/>
      <c r="QAF138" s="173"/>
      <c r="QAG138" s="173"/>
      <c r="QAH138" s="173"/>
      <c r="QAI138" s="173"/>
      <c r="QAJ138" s="173"/>
      <c r="QAK138" s="173"/>
      <c r="QAL138" s="173"/>
      <c r="QAM138" s="173"/>
      <c r="QAN138" s="173"/>
      <c r="QAO138" s="173"/>
      <c r="QAP138" s="173"/>
      <c r="QAQ138" s="173"/>
      <c r="QAR138" s="173"/>
      <c r="QAS138" s="173"/>
      <c r="QAT138" s="173"/>
      <c r="QAU138" s="173"/>
      <c r="QAV138" s="173"/>
      <c r="QAW138" s="173"/>
      <c r="QAX138" s="173"/>
      <c r="QAY138" s="173"/>
      <c r="QAZ138" s="173"/>
      <c r="QBA138" s="173"/>
      <c r="QBB138" s="173"/>
      <c r="QBC138" s="173"/>
      <c r="QBD138" s="173"/>
      <c r="QBE138" s="173"/>
      <c r="QBF138" s="173"/>
      <c r="QBG138" s="173"/>
      <c r="QBH138" s="173"/>
      <c r="QBI138" s="173"/>
      <c r="QBJ138" s="173"/>
      <c r="QBK138" s="173"/>
      <c r="QBL138" s="173"/>
      <c r="QBM138" s="173"/>
      <c r="QBN138" s="173"/>
      <c r="QBO138" s="173"/>
      <c r="QBP138" s="173"/>
      <c r="QBQ138" s="173"/>
      <c r="QBR138" s="173"/>
      <c r="QBS138" s="173"/>
      <c r="QBT138" s="173"/>
      <c r="QBU138" s="173"/>
      <c r="QBV138" s="173"/>
      <c r="QBW138" s="173"/>
      <c r="QBX138" s="173"/>
      <c r="QBY138" s="173"/>
      <c r="QBZ138" s="173"/>
      <c r="QCA138" s="173"/>
      <c r="QCB138" s="173"/>
      <c r="QCC138" s="173"/>
      <c r="QCD138" s="173"/>
      <c r="QCE138" s="173"/>
      <c r="QCF138" s="173"/>
      <c r="QCG138" s="173"/>
      <c r="QCH138" s="173"/>
      <c r="QCI138" s="173"/>
      <c r="QCJ138" s="173"/>
      <c r="QCK138" s="173"/>
      <c r="QCL138" s="173"/>
      <c r="QCM138" s="173"/>
      <c r="QCN138" s="173"/>
      <c r="QCO138" s="173"/>
      <c r="QCP138" s="173"/>
      <c r="QCQ138" s="173"/>
      <c r="QCR138" s="173"/>
      <c r="QCS138" s="173"/>
      <c r="QCT138" s="173"/>
      <c r="QCU138" s="173"/>
      <c r="QCV138" s="173"/>
      <c r="QCW138" s="173"/>
      <c r="QCX138" s="173"/>
      <c r="QCY138" s="173"/>
      <c r="QCZ138" s="173"/>
      <c r="QDA138" s="173"/>
      <c r="QDB138" s="173"/>
      <c r="QDC138" s="173"/>
      <c r="QDD138" s="173"/>
      <c r="QDE138" s="173"/>
      <c r="QDF138" s="173"/>
      <c r="QDG138" s="173"/>
      <c r="QDH138" s="173"/>
      <c r="QDI138" s="173"/>
      <c r="QDJ138" s="173"/>
      <c r="QDK138" s="173"/>
      <c r="QDL138" s="173"/>
      <c r="QDM138" s="173"/>
      <c r="QDN138" s="173"/>
      <c r="QDO138" s="173"/>
      <c r="QDP138" s="173"/>
      <c r="QDQ138" s="173"/>
      <c r="QDR138" s="173"/>
      <c r="QDS138" s="173"/>
      <c r="QDT138" s="173"/>
      <c r="QDU138" s="173"/>
      <c r="QDV138" s="173"/>
      <c r="QDW138" s="173"/>
      <c r="QDX138" s="173"/>
      <c r="QDY138" s="173"/>
      <c r="QDZ138" s="173"/>
      <c r="QEA138" s="173"/>
      <c r="QEB138" s="173"/>
      <c r="QEC138" s="173"/>
      <c r="QED138" s="173"/>
      <c r="QEE138" s="173"/>
      <c r="QEF138" s="173"/>
      <c r="QEG138" s="173"/>
      <c r="QEH138" s="173"/>
      <c r="QEI138" s="173"/>
      <c r="QEJ138" s="173"/>
      <c r="QEK138" s="173"/>
      <c r="QEL138" s="173"/>
      <c r="QEM138" s="173"/>
      <c r="QEN138" s="173"/>
      <c r="QEO138" s="173"/>
      <c r="QEP138" s="173"/>
      <c r="QEQ138" s="173"/>
      <c r="QER138" s="173"/>
      <c r="QES138" s="173"/>
      <c r="QET138" s="173"/>
      <c r="QEU138" s="173"/>
      <c r="QEV138" s="173"/>
      <c r="QEW138" s="173"/>
      <c r="QEX138" s="173"/>
      <c r="QEY138" s="173"/>
      <c r="QEZ138" s="173"/>
      <c r="QFA138" s="173"/>
      <c r="QFB138" s="173"/>
      <c r="QFC138" s="173"/>
      <c r="QFD138" s="173"/>
      <c r="QFE138" s="173"/>
      <c r="QFF138" s="173"/>
      <c r="QFG138" s="173"/>
      <c r="QFH138" s="173"/>
      <c r="QFI138" s="173"/>
      <c r="QFJ138" s="173"/>
      <c r="QFK138" s="173"/>
      <c r="QFL138" s="173"/>
      <c r="QFM138" s="173"/>
      <c r="QFN138" s="173"/>
      <c r="QFO138" s="173"/>
      <c r="QFP138" s="173"/>
      <c r="QFQ138" s="173"/>
      <c r="QFR138" s="173"/>
      <c r="QFS138" s="173"/>
      <c r="QFT138" s="173"/>
      <c r="QFU138" s="173"/>
      <c r="QFV138" s="173"/>
      <c r="QFW138" s="173"/>
      <c r="QFX138" s="173"/>
      <c r="QFY138" s="173"/>
      <c r="QFZ138" s="173"/>
      <c r="QGA138" s="173"/>
      <c r="QGB138" s="173"/>
      <c r="QGC138" s="173"/>
      <c r="QGD138" s="173"/>
      <c r="QGE138" s="173"/>
      <c r="QGF138" s="173"/>
      <c r="QGG138" s="173"/>
      <c r="QGH138" s="173"/>
      <c r="QGI138" s="173"/>
      <c r="QGJ138" s="173"/>
      <c r="QGK138" s="173"/>
      <c r="QGL138" s="173"/>
      <c r="QGM138" s="173"/>
      <c r="QGN138" s="173"/>
      <c r="QGO138" s="173"/>
      <c r="QGP138" s="173"/>
      <c r="QGQ138" s="173"/>
      <c r="QGR138" s="173"/>
      <c r="QGS138" s="173"/>
      <c r="QGT138" s="173"/>
      <c r="QGU138" s="173"/>
      <c r="QGV138" s="173"/>
      <c r="QGW138" s="173"/>
      <c r="QGX138" s="173"/>
      <c r="QGY138" s="173"/>
      <c r="QGZ138" s="173"/>
      <c r="QHA138" s="173"/>
      <c r="QHB138" s="173"/>
      <c r="QHC138" s="173"/>
      <c r="QHD138" s="173"/>
      <c r="QHE138" s="173"/>
      <c r="QHF138" s="173"/>
      <c r="QHG138" s="173"/>
      <c r="QHH138" s="173"/>
      <c r="QHI138" s="173"/>
      <c r="QHJ138" s="173"/>
      <c r="QHK138" s="173"/>
      <c r="QHL138" s="173"/>
      <c r="QHM138" s="173"/>
      <c r="QHN138" s="173"/>
      <c r="QHO138" s="173"/>
      <c r="QHP138" s="173"/>
      <c r="QHQ138" s="173"/>
      <c r="QHR138" s="173"/>
      <c r="QHS138" s="173"/>
      <c r="QHT138" s="173"/>
      <c r="QHU138" s="173"/>
      <c r="QHV138" s="173"/>
      <c r="QHW138" s="173"/>
      <c r="QHX138" s="173"/>
      <c r="QHY138" s="173"/>
      <c r="QHZ138" s="173"/>
      <c r="QIA138" s="173"/>
      <c r="QIB138" s="173"/>
      <c r="QIC138" s="173"/>
      <c r="QID138" s="173"/>
      <c r="QIE138" s="173"/>
      <c r="QIF138" s="173"/>
      <c r="QIG138" s="173"/>
      <c r="QIH138" s="173"/>
      <c r="QII138" s="173"/>
      <c r="QIJ138" s="173"/>
      <c r="QIK138" s="173"/>
      <c r="QIL138" s="173"/>
      <c r="QIM138" s="173"/>
      <c r="QIN138" s="173"/>
      <c r="QIO138" s="173"/>
      <c r="QIP138" s="173"/>
      <c r="QIQ138" s="173"/>
      <c r="QIR138" s="173"/>
      <c r="QIS138" s="173"/>
      <c r="QIT138" s="173"/>
      <c r="QIU138" s="173"/>
      <c r="QIV138" s="173"/>
      <c r="QIW138" s="173"/>
      <c r="QIX138" s="173"/>
      <c r="QIY138" s="173"/>
      <c r="QIZ138" s="173"/>
      <c r="QJA138" s="173"/>
      <c r="QJB138" s="173"/>
      <c r="QJC138" s="173"/>
      <c r="QJD138" s="173"/>
      <c r="QJE138" s="173"/>
      <c r="QJF138" s="173"/>
      <c r="QJG138" s="173"/>
      <c r="QJH138" s="173"/>
      <c r="QJI138" s="173"/>
      <c r="QJJ138" s="173"/>
      <c r="QJK138" s="173"/>
      <c r="QJL138" s="173"/>
      <c r="QJM138" s="173"/>
      <c r="QJN138" s="173"/>
      <c r="QJO138" s="173"/>
      <c r="QJP138" s="173"/>
      <c r="QJQ138" s="173"/>
      <c r="QJR138" s="173"/>
      <c r="QJS138" s="173"/>
      <c r="QJT138" s="173"/>
      <c r="QJU138" s="173"/>
      <c r="QJV138" s="173"/>
      <c r="QJW138" s="173"/>
      <c r="QJX138" s="173"/>
      <c r="QJY138" s="173"/>
      <c r="QJZ138" s="173"/>
      <c r="QKA138" s="173"/>
      <c r="QKB138" s="173"/>
      <c r="QKC138" s="173"/>
      <c r="QKD138" s="173"/>
      <c r="QKE138" s="173"/>
      <c r="QKF138" s="173"/>
      <c r="QKG138" s="173"/>
      <c r="QKH138" s="173"/>
      <c r="QKI138" s="173"/>
      <c r="QKJ138" s="173"/>
      <c r="QKK138" s="173"/>
      <c r="QKL138" s="173"/>
      <c r="QKM138" s="173"/>
      <c r="QKN138" s="173"/>
      <c r="QKO138" s="173"/>
      <c r="QKP138" s="173"/>
      <c r="QKQ138" s="173"/>
      <c r="QKR138" s="173"/>
      <c r="QKS138" s="173"/>
      <c r="QKT138" s="173"/>
      <c r="QKU138" s="173"/>
      <c r="QKV138" s="173"/>
      <c r="QKW138" s="173"/>
      <c r="QKX138" s="173"/>
      <c r="QKY138" s="173"/>
      <c r="QKZ138" s="173"/>
      <c r="QLA138" s="173"/>
      <c r="QLB138" s="173"/>
      <c r="QLC138" s="173"/>
      <c r="QLD138" s="173"/>
      <c r="QLE138" s="173"/>
      <c r="QLF138" s="173"/>
      <c r="QLG138" s="173"/>
      <c r="QLH138" s="173"/>
      <c r="QLI138" s="173"/>
      <c r="QLJ138" s="173"/>
      <c r="QLK138" s="173"/>
      <c r="QLL138" s="173"/>
      <c r="QLM138" s="173"/>
      <c r="QLN138" s="173"/>
      <c r="QLO138" s="173"/>
      <c r="QLP138" s="173"/>
      <c r="QLQ138" s="173"/>
      <c r="QLR138" s="173"/>
      <c r="QLS138" s="173"/>
      <c r="QLT138" s="173"/>
      <c r="QLU138" s="173"/>
      <c r="QLV138" s="173"/>
      <c r="QLW138" s="173"/>
      <c r="QLX138" s="173"/>
      <c r="QLY138" s="173"/>
      <c r="QLZ138" s="173"/>
      <c r="QMA138" s="173"/>
      <c r="QMB138" s="173"/>
      <c r="QMC138" s="173"/>
      <c r="QMD138" s="173"/>
      <c r="QME138" s="173"/>
      <c r="QMF138" s="173"/>
      <c r="QMG138" s="173"/>
      <c r="QMH138" s="173"/>
      <c r="QMI138" s="173"/>
      <c r="QMJ138" s="173"/>
      <c r="QMK138" s="173"/>
      <c r="QML138" s="173"/>
      <c r="QMM138" s="173"/>
      <c r="QMN138" s="173"/>
      <c r="QMO138" s="173"/>
      <c r="QMP138" s="173"/>
      <c r="QMQ138" s="173"/>
      <c r="QMR138" s="173"/>
      <c r="QMS138" s="173"/>
      <c r="QMT138" s="173"/>
      <c r="QMU138" s="173"/>
      <c r="QMV138" s="173"/>
      <c r="QMW138" s="173"/>
      <c r="QMX138" s="173"/>
      <c r="QMY138" s="173"/>
      <c r="QMZ138" s="173"/>
      <c r="QNA138" s="173"/>
      <c r="QNB138" s="173"/>
      <c r="QNC138" s="173"/>
      <c r="QND138" s="173"/>
      <c r="QNE138" s="173"/>
      <c r="QNF138" s="173"/>
      <c r="QNG138" s="173"/>
      <c r="QNH138" s="173"/>
      <c r="QNI138" s="173"/>
      <c r="QNJ138" s="173"/>
      <c r="QNK138" s="173"/>
      <c r="QNL138" s="173"/>
      <c r="QNM138" s="173"/>
      <c r="QNN138" s="173"/>
      <c r="QNO138" s="173"/>
      <c r="QNP138" s="173"/>
      <c r="QNQ138" s="173"/>
      <c r="QNR138" s="173"/>
      <c r="QNS138" s="173"/>
      <c r="QNT138" s="173"/>
      <c r="QNU138" s="173"/>
      <c r="QNV138" s="173"/>
      <c r="QNW138" s="173"/>
      <c r="QNX138" s="173"/>
      <c r="QNY138" s="173"/>
      <c r="QNZ138" s="173"/>
      <c r="QOA138" s="173"/>
      <c r="QOB138" s="173"/>
      <c r="QOC138" s="173"/>
      <c r="QOD138" s="173"/>
      <c r="QOE138" s="173"/>
      <c r="QOF138" s="173"/>
      <c r="QOG138" s="173"/>
      <c r="QOH138" s="173"/>
      <c r="QOI138" s="173"/>
      <c r="QOJ138" s="173"/>
      <c r="QOK138" s="173"/>
      <c r="QOL138" s="173"/>
      <c r="QOM138" s="173"/>
      <c r="QON138" s="173"/>
      <c r="QOO138" s="173"/>
      <c r="QOP138" s="173"/>
      <c r="QOQ138" s="173"/>
      <c r="QOR138" s="173"/>
      <c r="QOS138" s="173"/>
      <c r="QOT138" s="173"/>
      <c r="QOU138" s="173"/>
      <c r="QOV138" s="173"/>
      <c r="QOW138" s="173"/>
      <c r="QOX138" s="173"/>
      <c r="QOY138" s="173"/>
      <c r="QOZ138" s="173"/>
      <c r="QPA138" s="173"/>
      <c r="QPB138" s="173"/>
      <c r="QPC138" s="173"/>
      <c r="QPD138" s="173"/>
      <c r="QPE138" s="173"/>
      <c r="QPF138" s="173"/>
      <c r="QPG138" s="173"/>
      <c r="QPH138" s="173"/>
      <c r="QPI138" s="173"/>
      <c r="QPJ138" s="173"/>
      <c r="QPK138" s="173"/>
      <c r="QPL138" s="173"/>
      <c r="QPM138" s="173"/>
      <c r="QPN138" s="173"/>
      <c r="QPO138" s="173"/>
      <c r="QPP138" s="173"/>
      <c r="QPQ138" s="173"/>
      <c r="QPR138" s="173"/>
      <c r="QPS138" s="173"/>
      <c r="QPT138" s="173"/>
      <c r="QPU138" s="173"/>
      <c r="QPV138" s="173"/>
      <c r="QPW138" s="173"/>
      <c r="QPX138" s="173"/>
      <c r="QPY138" s="173"/>
      <c r="QPZ138" s="173"/>
      <c r="QQA138" s="173"/>
      <c r="QQB138" s="173"/>
      <c r="QQC138" s="173"/>
      <c r="QQD138" s="173"/>
      <c r="QQE138" s="173"/>
      <c r="QQF138" s="173"/>
      <c r="QQG138" s="173"/>
      <c r="QQH138" s="173"/>
      <c r="QQI138" s="173"/>
      <c r="QQJ138" s="173"/>
      <c r="QQK138" s="173"/>
      <c r="QQL138" s="173"/>
      <c r="QQM138" s="173"/>
      <c r="QQN138" s="173"/>
      <c r="QQO138" s="173"/>
      <c r="QQP138" s="173"/>
      <c r="QQQ138" s="173"/>
      <c r="QQR138" s="173"/>
      <c r="QQS138" s="173"/>
      <c r="QQT138" s="173"/>
      <c r="QQU138" s="173"/>
      <c r="QQV138" s="173"/>
      <c r="QQW138" s="173"/>
      <c r="QQX138" s="173"/>
      <c r="QQY138" s="173"/>
      <c r="QQZ138" s="173"/>
      <c r="QRA138" s="173"/>
      <c r="QRB138" s="173"/>
      <c r="QRC138" s="173"/>
      <c r="QRD138" s="173"/>
      <c r="QRE138" s="173"/>
      <c r="QRF138" s="173"/>
      <c r="QRG138" s="173"/>
      <c r="QRH138" s="173"/>
      <c r="QRI138" s="173"/>
      <c r="QRJ138" s="173"/>
      <c r="QRK138" s="173"/>
      <c r="QRL138" s="173"/>
      <c r="QRM138" s="173"/>
      <c r="QRN138" s="173"/>
      <c r="QRO138" s="173"/>
      <c r="QRP138" s="173"/>
      <c r="QRQ138" s="173"/>
      <c r="QRR138" s="173"/>
      <c r="QRS138" s="173"/>
      <c r="QRT138" s="173"/>
      <c r="QRU138" s="173"/>
      <c r="QRV138" s="173"/>
      <c r="QRW138" s="173"/>
      <c r="QRX138" s="173"/>
      <c r="QRY138" s="173"/>
      <c r="QRZ138" s="173"/>
      <c r="QSA138" s="173"/>
      <c r="QSB138" s="173"/>
      <c r="QSC138" s="173"/>
      <c r="QSD138" s="173"/>
      <c r="QSE138" s="173"/>
      <c r="QSF138" s="173"/>
      <c r="QSG138" s="173"/>
      <c r="QSH138" s="173"/>
      <c r="QSI138" s="173"/>
      <c r="QSJ138" s="173"/>
      <c r="QSK138" s="173"/>
      <c r="QSL138" s="173"/>
      <c r="QSM138" s="173"/>
      <c r="QSN138" s="173"/>
      <c r="QSO138" s="173"/>
      <c r="QSP138" s="173"/>
      <c r="QSQ138" s="173"/>
      <c r="QSR138" s="173"/>
      <c r="QSS138" s="173"/>
      <c r="QST138" s="173"/>
      <c r="QSU138" s="173"/>
      <c r="QSV138" s="173"/>
      <c r="QSW138" s="173"/>
      <c r="QSX138" s="173"/>
      <c r="QSY138" s="173"/>
      <c r="QSZ138" s="173"/>
      <c r="QTA138" s="173"/>
      <c r="QTB138" s="173"/>
      <c r="QTC138" s="173"/>
      <c r="QTD138" s="173"/>
      <c r="QTE138" s="173"/>
      <c r="QTF138" s="173"/>
      <c r="QTG138" s="173"/>
      <c r="QTH138" s="173"/>
      <c r="QTI138" s="173"/>
      <c r="QTJ138" s="173"/>
      <c r="QTK138" s="173"/>
      <c r="QTL138" s="173"/>
      <c r="QTM138" s="173"/>
      <c r="QTN138" s="173"/>
      <c r="QTO138" s="173"/>
      <c r="QTP138" s="173"/>
      <c r="QTQ138" s="173"/>
      <c r="QTR138" s="173"/>
      <c r="QTS138" s="173"/>
      <c r="QTT138" s="173"/>
      <c r="QTU138" s="173"/>
      <c r="QTV138" s="173"/>
      <c r="QTW138" s="173"/>
      <c r="QTX138" s="173"/>
      <c r="QTY138" s="173"/>
      <c r="QTZ138" s="173"/>
      <c r="QUA138" s="173"/>
      <c r="QUB138" s="173"/>
      <c r="QUC138" s="173"/>
      <c r="QUD138" s="173"/>
      <c r="QUE138" s="173"/>
      <c r="QUF138" s="173"/>
      <c r="QUG138" s="173"/>
      <c r="QUH138" s="173"/>
      <c r="QUI138" s="173"/>
      <c r="QUJ138" s="173"/>
      <c r="QUK138" s="173"/>
      <c r="QUL138" s="173"/>
      <c r="QUM138" s="173"/>
      <c r="QUN138" s="173"/>
      <c r="QUO138" s="173"/>
      <c r="QUP138" s="173"/>
      <c r="QUQ138" s="173"/>
      <c r="QUR138" s="173"/>
      <c r="QUS138" s="173"/>
      <c r="QUT138" s="173"/>
      <c r="QUU138" s="173"/>
      <c r="QUV138" s="173"/>
      <c r="QUW138" s="173"/>
      <c r="QUX138" s="173"/>
      <c r="QUY138" s="173"/>
      <c r="QUZ138" s="173"/>
      <c r="QVA138" s="173"/>
      <c r="QVB138" s="173"/>
      <c r="QVC138" s="173"/>
      <c r="QVD138" s="173"/>
      <c r="QVE138" s="173"/>
      <c r="QVF138" s="173"/>
      <c r="QVG138" s="173"/>
      <c r="QVH138" s="173"/>
      <c r="QVI138" s="173"/>
      <c r="QVJ138" s="173"/>
      <c r="QVK138" s="173"/>
      <c r="QVL138" s="173"/>
      <c r="QVM138" s="173"/>
      <c r="QVN138" s="173"/>
      <c r="QVO138" s="173"/>
      <c r="QVP138" s="173"/>
      <c r="QVQ138" s="173"/>
      <c r="QVR138" s="173"/>
      <c r="QVS138" s="173"/>
      <c r="QVT138" s="173"/>
      <c r="QVU138" s="173"/>
      <c r="QVV138" s="173"/>
      <c r="QVW138" s="173"/>
      <c r="QVX138" s="173"/>
      <c r="QVY138" s="173"/>
      <c r="QVZ138" s="173"/>
      <c r="QWA138" s="173"/>
      <c r="QWB138" s="173"/>
      <c r="QWC138" s="173"/>
      <c r="QWD138" s="173"/>
      <c r="QWE138" s="173"/>
      <c r="QWF138" s="173"/>
      <c r="QWG138" s="173"/>
      <c r="QWH138" s="173"/>
      <c r="QWI138" s="173"/>
      <c r="QWJ138" s="173"/>
      <c r="QWK138" s="173"/>
      <c r="QWL138" s="173"/>
      <c r="QWM138" s="173"/>
      <c r="QWN138" s="173"/>
      <c r="QWO138" s="173"/>
      <c r="QWP138" s="173"/>
      <c r="QWQ138" s="173"/>
      <c r="QWR138" s="173"/>
      <c r="QWS138" s="173"/>
      <c r="QWT138" s="173"/>
      <c r="QWU138" s="173"/>
      <c r="QWV138" s="173"/>
      <c r="QWW138" s="173"/>
      <c r="QWX138" s="173"/>
      <c r="QWY138" s="173"/>
      <c r="QWZ138" s="173"/>
      <c r="QXA138" s="173"/>
      <c r="QXB138" s="173"/>
      <c r="QXC138" s="173"/>
      <c r="QXD138" s="173"/>
      <c r="QXE138" s="173"/>
      <c r="QXF138" s="173"/>
      <c r="QXG138" s="173"/>
      <c r="QXH138" s="173"/>
      <c r="QXI138" s="173"/>
      <c r="QXJ138" s="173"/>
      <c r="QXK138" s="173"/>
      <c r="QXL138" s="173"/>
      <c r="QXM138" s="173"/>
      <c r="QXN138" s="173"/>
      <c r="QXO138" s="173"/>
      <c r="QXP138" s="173"/>
      <c r="QXQ138" s="173"/>
      <c r="QXR138" s="173"/>
      <c r="QXS138" s="173"/>
      <c r="QXT138" s="173"/>
      <c r="QXU138" s="173"/>
      <c r="QXV138" s="173"/>
      <c r="QXW138" s="173"/>
      <c r="QXX138" s="173"/>
      <c r="QXY138" s="173"/>
      <c r="QXZ138" s="173"/>
      <c r="QYA138" s="173"/>
      <c r="QYB138" s="173"/>
      <c r="QYC138" s="173"/>
      <c r="QYD138" s="173"/>
      <c r="QYE138" s="173"/>
      <c r="QYF138" s="173"/>
      <c r="QYG138" s="173"/>
      <c r="QYH138" s="173"/>
      <c r="QYI138" s="173"/>
      <c r="QYJ138" s="173"/>
      <c r="QYK138" s="173"/>
      <c r="QYL138" s="173"/>
      <c r="QYM138" s="173"/>
      <c r="QYN138" s="173"/>
      <c r="QYO138" s="173"/>
      <c r="QYP138" s="173"/>
      <c r="QYQ138" s="173"/>
      <c r="QYR138" s="173"/>
      <c r="QYS138" s="173"/>
      <c r="QYT138" s="173"/>
      <c r="QYU138" s="173"/>
      <c r="QYV138" s="173"/>
      <c r="QYW138" s="173"/>
      <c r="QYX138" s="173"/>
      <c r="QYY138" s="173"/>
      <c r="QYZ138" s="173"/>
      <c r="QZA138" s="173"/>
      <c r="QZB138" s="173"/>
      <c r="QZC138" s="173"/>
      <c r="QZD138" s="173"/>
      <c r="QZE138" s="173"/>
      <c r="QZF138" s="173"/>
      <c r="QZG138" s="173"/>
      <c r="QZH138" s="173"/>
      <c r="QZI138" s="173"/>
      <c r="QZJ138" s="173"/>
      <c r="QZK138" s="173"/>
      <c r="QZL138" s="173"/>
      <c r="QZM138" s="173"/>
      <c r="QZN138" s="173"/>
      <c r="QZO138" s="173"/>
      <c r="QZP138" s="173"/>
      <c r="QZQ138" s="173"/>
      <c r="QZR138" s="173"/>
      <c r="QZS138" s="173"/>
      <c r="QZT138" s="173"/>
      <c r="QZU138" s="173"/>
      <c r="QZV138" s="173"/>
      <c r="QZW138" s="173"/>
      <c r="QZX138" s="173"/>
      <c r="QZY138" s="173"/>
      <c r="QZZ138" s="173"/>
      <c r="RAA138" s="173"/>
      <c r="RAB138" s="173"/>
      <c r="RAC138" s="173"/>
      <c r="RAD138" s="173"/>
      <c r="RAE138" s="173"/>
      <c r="RAF138" s="173"/>
      <c r="RAG138" s="173"/>
      <c r="RAH138" s="173"/>
      <c r="RAI138" s="173"/>
      <c r="RAJ138" s="173"/>
      <c r="RAK138" s="173"/>
      <c r="RAL138" s="173"/>
      <c r="RAM138" s="173"/>
      <c r="RAN138" s="173"/>
      <c r="RAO138" s="173"/>
      <c r="RAP138" s="173"/>
      <c r="RAQ138" s="173"/>
      <c r="RAR138" s="173"/>
      <c r="RAS138" s="173"/>
      <c r="RAT138" s="173"/>
      <c r="RAU138" s="173"/>
      <c r="RAV138" s="173"/>
      <c r="RAW138" s="173"/>
      <c r="RAX138" s="173"/>
      <c r="RAY138" s="173"/>
      <c r="RAZ138" s="173"/>
      <c r="RBA138" s="173"/>
      <c r="RBB138" s="173"/>
      <c r="RBC138" s="173"/>
      <c r="RBD138" s="173"/>
      <c r="RBE138" s="173"/>
      <c r="RBF138" s="173"/>
      <c r="RBG138" s="173"/>
      <c r="RBH138" s="173"/>
      <c r="RBI138" s="173"/>
      <c r="RBJ138" s="173"/>
      <c r="RBK138" s="173"/>
      <c r="RBL138" s="173"/>
      <c r="RBM138" s="173"/>
      <c r="RBN138" s="173"/>
      <c r="RBO138" s="173"/>
      <c r="RBP138" s="173"/>
      <c r="RBQ138" s="173"/>
      <c r="RBR138" s="173"/>
      <c r="RBS138" s="173"/>
      <c r="RBT138" s="173"/>
      <c r="RBU138" s="173"/>
      <c r="RBV138" s="173"/>
      <c r="RBW138" s="173"/>
      <c r="RBX138" s="173"/>
      <c r="RBY138" s="173"/>
      <c r="RBZ138" s="173"/>
      <c r="RCA138" s="173"/>
      <c r="RCB138" s="173"/>
      <c r="RCC138" s="173"/>
      <c r="RCD138" s="173"/>
      <c r="RCE138" s="173"/>
      <c r="RCF138" s="173"/>
      <c r="RCG138" s="173"/>
      <c r="RCH138" s="173"/>
      <c r="RCI138" s="173"/>
      <c r="RCJ138" s="173"/>
      <c r="RCK138" s="173"/>
      <c r="RCL138" s="173"/>
      <c r="RCM138" s="173"/>
      <c r="RCN138" s="173"/>
      <c r="RCO138" s="173"/>
      <c r="RCP138" s="173"/>
      <c r="RCQ138" s="173"/>
      <c r="RCR138" s="173"/>
      <c r="RCS138" s="173"/>
      <c r="RCT138" s="173"/>
      <c r="RCU138" s="173"/>
      <c r="RCV138" s="173"/>
      <c r="RCW138" s="173"/>
      <c r="RCX138" s="173"/>
      <c r="RCY138" s="173"/>
      <c r="RCZ138" s="173"/>
      <c r="RDA138" s="173"/>
      <c r="RDB138" s="173"/>
      <c r="RDC138" s="173"/>
      <c r="RDD138" s="173"/>
      <c r="RDE138" s="173"/>
      <c r="RDF138" s="173"/>
      <c r="RDG138" s="173"/>
      <c r="RDH138" s="173"/>
      <c r="RDI138" s="173"/>
      <c r="RDJ138" s="173"/>
      <c r="RDK138" s="173"/>
      <c r="RDL138" s="173"/>
      <c r="RDM138" s="173"/>
      <c r="RDN138" s="173"/>
      <c r="RDO138" s="173"/>
      <c r="RDP138" s="173"/>
      <c r="RDQ138" s="173"/>
      <c r="RDR138" s="173"/>
      <c r="RDS138" s="173"/>
      <c r="RDT138" s="173"/>
      <c r="RDU138" s="173"/>
      <c r="RDV138" s="173"/>
      <c r="RDW138" s="173"/>
      <c r="RDX138" s="173"/>
      <c r="RDY138" s="173"/>
      <c r="RDZ138" s="173"/>
      <c r="REA138" s="173"/>
      <c r="REB138" s="173"/>
      <c r="REC138" s="173"/>
      <c r="RED138" s="173"/>
      <c r="REE138" s="173"/>
      <c r="REF138" s="173"/>
      <c r="REG138" s="173"/>
      <c r="REH138" s="173"/>
      <c r="REI138" s="173"/>
      <c r="REJ138" s="173"/>
      <c r="REK138" s="173"/>
      <c r="REL138" s="173"/>
      <c r="REM138" s="173"/>
      <c r="REN138" s="173"/>
      <c r="REO138" s="173"/>
      <c r="REP138" s="173"/>
      <c r="REQ138" s="173"/>
      <c r="RER138" s="173"/>
      <c r="RES138" s="173"/>
      <c r="RET138" s="173"/>
      <c r="REU138" s="173"/>
      <c r="REV138" s="173"/>
      <c r="REW138" s="173"/>
      <c r="REX138" s="173"/>
      <c r="REY138" s="173"/>
      <c r="REZ138" s="173"/>
      <c r="RFA138" s="173"/>
      <c r="RFB138" s="173"/>
      <c r="RFC138" s="173"/>
      <c r="RFD138" s="173"/>
      <c r="RFE138" s="173"/>
      <c r="RFF138" s="173"/>
      <c r="RFG138" s="173"/>
      <c r="RFH138" s="173"/>
      <c r="RFI138" s="173"/>
      <c r="RFJ138" s="173"/>
      <c r="RFK138" s="173"/>
      <c r="RFL138" s="173"/>
      <c r="RFM138" s="173"/>
      <c r="RFN138" s="173"/>
      <c r="RFO138" s="173"/>
      <c r="RFP138" s="173"/>
      <c r="RFQ138" s="173"/>
      <c r="RFR138" s="173"/>
      <c r="RFS138" s="173"/>
      <c r="RFT138" s="173"/>
      <c r="RFU138" s="173"/>
      <c r="RFV138" s="173"/>
      <c r="RFW138" s="173"/>
      <c r="RFX138" s="173"/>
      <c r="RFY138" s="173"/>
      <c r="RFZ138" s="173"/>
      <c r="RGA138" s="173"/>
      <c r="RGB138" s="173"/>
      <c r="RGC138" s="173"/>
      <c r="RGD138" s="173"/>
      <c r="RGE138" s="173"/>
      <c r="RGF138" s="173"/>
      <c r="RGG138" s="173"/>
      <c r="RGH138" s="173"/>
      <c r="RGI138" s="173"/>
      <c r="RGJ138" s="173"/>
      <c r="RGK138" s="173"/>
      <c r="RGL138" s="173"/>
      <c r="RGM138" s="173"/>
      <c r="RGN138" s="173"/>
      <c r="RGO138" s="173"/>
      <c r="RGP138" s="173"/>
      <c r="RGQ138" s="173"/>
      <c r="RGR138" s="173"/>
      <c r="RGS138" s="173"/>
      <c r="RGT138" s="173"/>
      <c r="RGU138" s="173"/>
      <c r="RGV138" s="173"/>
      <c r="RGW138" s="173"/>
      <c r="RGX138" s="173"/>
      <c r="RGY138" s="173"/>
      <c r="RGZ138" s="173"/>
      <c r="RHA138" s="173"/>
      <c r="RHB138" s="173"/>
      <c r="RHC138" s="173"/>
      <c r="RHD138" s="173"/>
      <c r="RHE138" s="173"/>
      <c r="RHF138" s="173"/>
      <c r="RHG138" s="173"/>
      <c r="RHH138" s="173"/>
      <c r="RHI138" s="173"/>
      <c r="RHJ138" s="173"/>
      <c r="RHK138" s="173"/>
      <c r="RHL138" s="173"/>
      <c r="RHM138" s="173"/>
      <c r="RHN138" s="173"/>
      <c r="RHO138" s="173"/>
      <c r="RHP138" s="173"/>
      <c r="RHQ138" s="173"/>
      <c r="RHR138" s="173"/>
      <c r="RHS138" s="173"/>
      <c r="RHT138" s="173"/>
      <c r="RHU138" s="173"/>
      <c r="RHV138" s="173"/>
      <c r="RHW138" s="173"/>
      <c r="RHX138" s="173"/>
      <c r="RHY138" s="173"/>
      <c r="RHZ138" s="173"/>
      <c r="RIA138" s="173"/>
      <c r="RIB138" s="173"/>
      <c r="RIC138" s="173"/>
      <c r="RID138" s="173"/>
      <c r="RIE138" s="173"/>
      <c r="RIF138" s="173"/>
      <c r="RIG138" s="173"/>
      <c r="RIH138" s="173"/>
      <c r="RII138" s="173"/>
      <c r="RIJ138" s="173"/>
      <c r="RIK138" s="173"/>
      <c r="RIL138" s="173"/>
      <c r="RIM138" s="173"/>
      <c r="RIN138" s="173"/>
      <c r="RIO138" s="173"/>
      <c r="RIP138" s="173"/>
      <c r="RIQ138" s="173"/>
      <c r="RIR138" s="173"/>
      <c r="RIS138" s="173"/>
      <c r="RIT138" s="173"/>
      <c r="RIU138" s="173"/>
      <c r="RIV138" s="173"/>
      <c r="RIW138" s="173"/>
      <c r="RIX138" s="173"/>
      <c r="RIY138" s="173"/>
      <c r="RIZ138" s="173"/>
      <c r="RJA138" s="173"/>
      <c r="RJB138" s="173"/>
      <c r="RJC138" s="173"/>
      <c r="RJD138" s="173"/>
      <c r="RJE138" s="173"/>
      <c r="RJF138" s="173"/>
      <c r="RJG138" s="173"/>
      <c r="RJH138" s="173"/>
      <c r="RJI138" s="173"/>
      <c r="RJJ138" s="173"/>
      <c r="RJK138" s="173"/>
      <c r="RJL138" s="173"/>
      <c r="RJM138" s="173"/>
      <c r="RJN138" s="173"/>
      <c r="RJO138" s="173"/>
      <c r="RJP138" s="173"/>
      <c r="RJQ138" s="173"/>
      <c r="RJR138" s="173"/>
      <c r="RJS138" s="173"/>
      <c r="RJT138" s="173"/>
      <c r="RJU138" s="173"/>
      <c r="RJV138" s="173"/>
      <c r="RJW138" s="173"/>
      <c r="RJX138" s="173"/>
      <c r="RJY138" s="173"/>
      <c r="RJZ138" s="173"/>
      <c r="RKA138" s="173"/>
      <c r="RKB138" s="173"/>
      <c r="RKC138" s="173"/>
      <c r="RKD138" s="173"/>
      <c r="RKE138" s="173"/>
      <c r="RKF138" s="173"/>
      <c r="RKG138" s="173"/>
      <c r="RKH138" s="173"/>
      <c r="RKI138" s="173"/>
      <c r="RKJ138" s="173"/>
      <c r="RKK138" s="173"/>
      <c r="RKL138" s="173"/>
      <c r="RKM138" s="173"/>
      <c r="RKN138" s="173"/>
      <c r="RKO138" s="173"/>
      <c r="RKP138" s="173"/>
      <c r="RKQ138" s="173"/>
      <c r="RKR138" s="173"/>
      <c r="RKS138" s="173"/>
      <c r="RKT138" s="173"/>
      <c r="RKU138" s="173"/>
      <c r="RKV138" s="173"/>
      <c r="RKW138" s="173"/>
      <c r="RKX138" s="173"/>
      <c r="RKY138" s="173"/>
      <c r="RKZ138" s="173"/>
      <c r="RLA138" s="173"/>
      <c r="RLB138" s="173"/>
      <c r="RLC138" s="173"/>
      <c r="RLD138" s="173"/>
      <c r="RLE138" s="173"/>
      <c r="RLF138" s="173"/>
      <c r="RLG138" s="173"/>
      <c r="RLH138" s="173"/>
      <c r="RLI138" s="173"/>
      <c r="RLJ138" s="173"/>
      <c r="RLK138" s="173"/>
      <c r="RLL138" s="173"/>
      <c r="RLM138" s="173"/>
      <c r="RLN138" s="173"/>
      <c r="RLO138" s="173"/>
      <c r="RLP138" s="173"/>
      <c r="RLQ138" s="173"/>
      <c r="RLR138" s="173"/>
      <c r="RLS138" s="173"/>
      <c r="RLT138" s="173"/>
      <c r="RLU138" s="173"/>
      <c r="RLV138" s="173"/>
      <c r="RLW138" s="173"/>
      <c r="RLX138" s="173"/>
      <c r="RLY138" s="173"/>
      <c r="RLZ138" s="173"/>
      <c r="RMA138" s="173"/>
      <c r="RMB138" s="173"/>
      <c r="RMC138" s="173"/>
      <c r="RMD138" s="173"/>
      <c r="RME138" s="173"/>
      <c r="RMF138" s="173"/>
      <c r="RMG138" s="173"/>
      <c r="RMH138" s="173"/>
      <c r="RMI138" s="173"/>
      <c r="RMJ138" s="173"/>
      <c r="RMK138" s="173"/>
      <c r="RML138" s="173"/>
      <c r="RMM138" s="173"/>
      <c r="RMN138" s="173"/>
      <c r="RMO138" s="173"/>
      <c r="RMP138" s="173"/>
      <c r="RMQ138" s="173"/>
      <c r="RMR138" s="173"/>
      <c r="RMS138" s="173"/>
      <c r="RMT138" s="173"/>
      <c r="RMU138" s="173"/>
      <c r="RMV138" s="173"/>
      <c r="RMW138" s="173"/>
      <c r="RMX138" s="173"/>
      <c r="RMY138" s="173"/>
      <c r="RMZ138" s="173"/>
      <c r="RNA138" s="173"/>
      <c r="RNB138" s="173"/>
      <c r="RNC138" s="173"/>
      <c r="RND138" s="173"/>
      <c r="RNE138" s="173"/>
      <c r="RNF138" s="173"/>
      <c r="RNG138" s="173"/>
      <c r="RNH138" s="173"/>
      <c r="RNI138" s="173"/>
      <c r="RNJ138" s="173"/>
      <c r="RNK138" s="173"/>
      <c r="RNL138" s="173"/>
      <c r="RNM138" s="173"/>
      <c r="RNN138" s="173"/>
      <c r="RNO138" s="173"/>
      <c r="RNP138" s="173"/>
      <c r="RNQ138" s="173"/>
      <c r="RNR138" s="173"/>
      <c r="RNS138" s="173"/>
      <c r="RNT138" s="173"/>
      <c r="RNU138" s="173"/>
      <c r="RNV138" s="173"/>
      <c r="RNW138" s="173"/>
      <c r="RNX138" s="173"/>
      <c r="RNY138" s="173"/>
      <c r="RNZ138" s="173"/>
      <c r="ROA138" s="173"/>
      <c r="ROB138" s="173"/>
      <c r="ROC138" s="173"/>
      <c r="ROD138" s="173"/>
      <c r="ROE138" s="173"/>
      <c r="ROF138" s="173"/>
      <c r="ROG138" s="173"/>
      <c r="ROH138" s="173"/>
      <c r="ROI138" s="173"/>
      <c r="ROJ138" s="173"/>
      <c r="ROK138" s="173"/>
      <c r="ROL138" s="173"/>
      <c r="ROM138" s="173"/>
      <c r="RON138" s="173"/>
      <c r="ROO138" s="173"/>
      <c r="ROP138" s="173"/>
      <c r="ROQ138" s="173"/>
      <c r="ROR138" s="173"/>
      <c r="ROS138" s="173"/>
      <c r="ROT138" s="173"/>
      <c r="ROU138" s="173"/>
      <c r="ROV138" s="173"/>
      <c r="ROW138" s="173"/>
      <c r="ROX138" s="173"/>
      <c r="ROY138" s="173"/>
      <c r="ROZ138" s="173"/>
      <c r="RPA138" s="173"/>
      <c r="RPB138" s="173"/>
      <c r="RPC138" s="173"/>
      <c r="RPD138" s="173"/>
      <c r="RPE138" s="173"/>
      <c r="RPF138" s="173"/>
      <c r="RPG138" s="173"/>
      <c r="RPH138" s="173"/>
      <c r="RPI138" s="173"/>
      <c r="RPJ138" s="173"/>
      <c r="RPK138" s="173"/>
      <c r="RPL138" s="173"/>
      <c r="RPM138" s="173"/>
      <c r="RPN138" s="173"/>
      <c r="RPO138" s="173"/>
      <c r="RPP138" s="173"/>
      <c r="RPQ138" s="173"/>
      <c r="RPR138" s="173"/>
      <c r="RPS138" s="173"/>
      <c r="RPT138" s="173"/>
      <c r="RPU138" s="173"/>
      <c r="RPV138" s="173"/>
      <c r="RPW138" s="173"/>
      <c r="RPX138" s="173"/>
      <c r="RPY138" s="173"/>
      <c r="RPZ138" s="173"/>
      <c r="RQA138" s="173"/>
      <c r="RQB138" s="173"/>
      <c r="RQC138" s="173"/>
      <c r="RQD138" s="173"/>
      <c r="RQE138" s="173"/>
      <c r="RQF138" s="173"/>
      <c r="RQG138" s="173"/>
      <c r="RQH138" s="173"/>
      <c r="RQI138" s="173"/>
      <c r="RQJ138" s="173"/>
      <c r="RQK138" s="173"/>
      <c r="RQL138" s="173"/>
      <c r="RQM138" s="173"/>
      <c r="RQN138" s="173"/>
      <c r="RQO138" s="173"/>
      <c r="RQP138" s="173"/>
      <c r="RQQ138" s="173"/>
      <c r="RQR138" s="173"/>
      <c r="RQS138" s="173"/>
      <c r="RQT138" s="173"/>
      <c r="RQU138" s="173"/>
      <c r="RQV138" s="173"/>
      <c r="RQW138" s="173"/>
      <c r="RQX138" s="173"/>
      <c r="RQY138" s="173"/>
      <c r="RQZ138" s="173"/>
      <c r="RRA138" s="173"/>
      <c r="RRB138" s="173"/>
      <c r="RRC138" s="173"/>
      <c r="RRD138" s="173"/>
      <c r="RRE138" s="173"/>
      <c r="RRF138" s="173"/>
      <c r="RRG138" s="173"/>
      <c r="RRH138" s="173"/>
      <c r="RRI138" s="173"/>
      <c r="RRJ138" s="173"/>
      <c r="RRK138" s="173"/>
      <c r="RRL138" s="173"/>
      <c r="RRM138" s="173"/>
      <c r="RRN138" s="173"/>
      <c r="RRO138" s="173"/>
      <c r="RRP138" s="173"/>
      <c r="RRQ138" s="173"/>
      <c r="RRR138" s="173"/>
      <c r="RRS138" s="173"/>
      <c r="RRT138" s="173"/>
      <c r="RRU138" s="173"/>
      <c r="RRV138" s="173"/>
      <c r="RRW138" s="173"/>
      <c r="RRX138" s="173"/>
      <c r="RRY138" s="173"/>
      <c r="RRZ138" s="173"/>
      <c r="RSA138" s="173"/>
      <c r="RSB138" s="173"/>
      <c r="RSC138" s="173"/>
      <c r="RSD138" s="173"/>
      <c r="RSE138" s="173"/>
      <c r="RSF138" s="173"/>
      <c r="RSG138" s="173"/>
      <c r="RSH138" s="173"/>
      <c r="RSI138" s="173"/>
      <c r="RSJ138" s="173"/>
      <c r="RSK138" s="173"/>
      <c r="RSL138" s="173"/>
      <c r="RSM138" s="173"/>
      <c r="RSN138" s="173"/>
      <c r="RSO138" s="173"/>
      <c r="RSP138" s="173"/>
      <c r="RSQ138" s="173"/>
      <c r="RSR138" s="173"/>
      <c r="RSS138" s="173"/>
      <c r="RST138" s="173"/>
      <c r="RSU138" s="173"/>
      <c r="RSV138" s="173"/>
      <c r="RSW138" s="173"/>
      <c r="RSX138" s="173"/>
      <c r="RSY138" s="173"/>
      <c r="RSZ138" s="173"/>
      <c r="RTA138" s="173"/>
      <c r="RTB138" s="173"/>
      <c r="RTC138" s="173"/>
      <c r="RTD138" s="173"/>
      <c r="RTE138" s="173"/>
      <c r="RTF138" s="173"/>
      <c r="RTG138" s="173"/>
      <c r="RTH138" s="173"/>
      <c r="RTI138" s="173"/>
      <c r="RTJ138" s="173"/>
      <c r="RTK138" s="173"/>
      <c r="RTL138" s="173"/>
      <c r="RTM138" s="173"/>
      <c r="RTN138" s="173"/>
      <c r="RTO138" s="173"/>
      <c r="RTP138" s="173"/>
      <c r="RTQ138" s="173"/>
      <c r="RTR138" s="173"/>
      <c r="RTS138" s="173"/>
      <c r="RTT138" s="173"/>
      <c r="RTU138" s="173"/>
      <c r="RTV138" s="173"/>
      <c r="RTW138" s="173"/>
      <c r="RTX138" s="173"/>
      <c r="RTY138" s="173"/>
      <c r="RTZ138" s="173"/>
      <c r="RUA138" s="173"/>
      <c r="RUB138" s="173"/>
      <c r="RUC138" s="173"/>
      <c r="RUD138" s="173"/>
      <c r="RUE138" s="173"/>
      <c r="RUF138" s="173"/>
      <c r="RUG138" s="173"/>
      <c r="RUH138" s="173"/>
      <c r="RUI138" s="173"/>
      <c r="RUJ138" s="173"/>
      <c r="RUK138" s="173"/>
      <c r="RUL138" s="173"/>
      <c r="RUM138" s="173"/>
      <c r="RUN138" s="173"/>
      <c r="RUO138" s="173"/>
      <c r="RUP138" s="173"/>
      <c r="RUQ138" s="173"/>
      <c r="RUR138" s="173"/>
      <c r="RUS138" s="173"/>
      <c r="RUT138" s="173"/>
      <c r="RUU138" s="173"/>
      <c r="RUV138" s="173"/>
      <c r="RUW138" s="173"/>
      <c r="RUX138" s="173"/>
      <c r="RUY138" s="173"/>
      <c r="RUZ138" s="173"/>
      <c r="RVA138" s="173"/>
      <c r="RVB138" s="173"/>
      <c r="RVC138" s="173"/>
      <c r="RVD138" s="173"/>
      <c r="RVE138" s="173"/>
      <c r="RVF138" s="173"/>
      <c r="RVG138" s="173"/>
      <c r="RVH138" s="173"/>
      <c r="RVI138" s="173"/>
      <c r="RVJ138" s="173"/>
      <c r="RVK138" s="173"/>
      <c r="RVL138" s="173"/>
      <c r="RVM138" s="173"/>
      <c r="RVN138" s="173"/>
      <c r="RVO138" s="173"/>
      <c r="RVP138" s="173"/>
      <c r="RVQ138" s="173"/>
      <c r="RVR138" s="173"/>
      <c r="RVS138" s="173"/>
      <c r="RVT138" s="173"/>
      <c r="RVU138" s="173"/>
      <c r="RVV138" s="173"/>
      <c r="RVW138" s="173"/>
      <c r="RVX138" s="173"/>
      <c r="RVY138" s="173"/>
      <c r="RVZ138" s="173"/>
      <c r="RWA138" s="173"/>
      <c r="RWB138" s="173"/>
      <c r="RWC138" s="173"/>
      <c r="RWD138" s="173"/>
      <c r="RWE138" s="173"/>
      <c r="RWF138" s="173"/>
      <c r="RWG138" s="173"/>
      <c r="RWH138" s="173"/>
      <c r="RWI138" s="173"/>
      <c r="RWJ138" s="173"/>
      <c r="RWK138" s="173"/>
      <c r="RWL138" s="173"/>
      <c r="RWM138" s="173"/>
      <c r="RWN138" s="173"/>
      <c r="RWO138" s="173"/>
      <c r="RWP138" s="173"/>
      <c r="RWQ138" s="173"/>
      <c r="RWR138" s="173"/>
      <c r="RWS138" s="173"/>
      <c r="RWT138" s="173"/>
      <c r="RWU138" s="173"/>
      <c r="RWV138" s="173"/>
      <c r="RWW138" s="173"/>
      <c r="RWX138" s="173"/>
      <c r="RWY138" s="173"/>
      <c r="RWZ138" s="173"/>
      <c r="RXA138" s="173"/>
      <c r="RXB138" s="173"/>
      <c r="RXC138" s="173"/>
      <c r="RXD138" s="173"/>
      <c r="RXE138" s="173"/>
      <c r="RXF138" s="173"/>
      <c r="RXG138" s="173"/>
      <c r="RXH138" s="173"/>
      <c r="RXI138" s="173"/>
      <c r="RXJ138" s="173"/>
      <c r="RXK138" s="173"/>
      <c r="RXL138" s="173"/>
      <c r="RXM138" s="173"/>
      <c r="RXN138" s="173"/>
      <c r="RXO138" s="173"/>
      <c r="RXP138" s="173"/>
      <c r="RXQ138" s="173"/>
      <c r="RXR138" s="173"/>
      <c r="RXS138" s="173"/>
      <c r="RXT138" s="173"/>
      <c r="RXU138" s="173"/>
      <c r="RXV138" s="173"/>
      <c r="RXW138" s="173"/>
      <c r="RXX138" s="173"/>
      <c r="RXY138" s="173"/>
      <c r="RXZ138" s="173"/>
      <c r="RYA138" s="173"/>
      <c r="RYB138" s="173"/>
      <c r="RYC138" s="173"/>
      <c r="RYD138" s="173"/>
      <c r="RYE138" s="173"/>
      <c r="RYF138" s="173"/>
      <c r="RYG138" s="173"/>
      <c r="RYH138" s="173"/>
      <c r="RYI138" s="173"/>
      <c r="RYJ138" s="173"/>
      <c r="RYK138" s="173"/>
      <c r="RYL138" s="173"/>
      <c r="RYM138" s="173"/>
      <c r="RYN138" s="173"/>
      <c r="RYO138" s="173"/>
      <c r="RYP138" s="173"/>
      <c r="RYQ138" s="173"/>
      <c r="RYR138" s="173"/>
      <c r="RYS138" s="173"/>
      <c r="RYT138" s="173"/>
      <c r="RYU138" s="173"/>
      <c r="RYV138" s="173"/>
      <c r="RYW138" s="173"/>
      <c r="RYX138" s="173"/>
      <c r="RYY138" s="173"/>
      <c r="RYZ138" s="173"/>
      <c r="RZA138" s="173"/>
      <c r="RZB138" s="173"/>
      <c r="RZC138" s="173"/>
      <c r="RZD138" s="173"/>
      <c r="RZE138" s="173"/>
      <c r="RZF138" s="173"/>
      <c r="RZG138" s="173"/>
      <c r="RZH138" s="173"/>
      <c r="RZI138" s="173"/>
      <c r="RZJ138" s="173"/>
      <c r="RZK138" s="173"/>
      <c r="RZL138" s="173"/>
      <c r="RZM138" s="173"/>
      <c r="RZN138" s="173"/>
      <c r="RZO138" s="173"/>
      <c r="RZP138" s="173"/>
      <c r="RZQ138" s="173"/>
      <c r="RZR138" s="173"/>
      <c r="RZS138" s="173"/>
      <c r="RZT138" s="173"/>
      <c r="RZU138" s="173"/>
      <c r="RZV138" s="173"/>
      <c r="RZW138" s="173"/>
      <c r="RZX138" s="173"/>
      <c r="RZY138" s="173"/>
      <c r="RZZ138" s="173"/>
      <c r="SAA138" s="173"/>
      <c r="SAB138" s="173"/>
      <c r="SAC138" s="173"/>
      <c r="SAD138" s="173"/>
      <c r="SAE138" s="173"/>
      <c r="SAF138" s="173"/>
      <c r="SAG138" s="173"/>
      <c r="SAH138" s="173"/>
      <c r="SAI138" s="173"/>
      <c r="SAJ138" s="173"/>
      <c r="SAK138" s="173"/>
      <c r="SAL138" s="173"/>
      <c r="SAM138" s="173"/>
      <c r="SAN138" s="173"/>
      <c r="SAO138" s="173"/>
      <c r="SAP138" s="173"/>
      <c r="SAQ138" s="173"/>
      <c r="SAR138" s="173"/>
      <c r="SAS138" s="173"/>
      <c r="SAT138" s="173"/>
      <c r="SAU138" s="173"/>
      <c r="SAV138" s="173"/>
      <c r="SAW138" s="173"/>
      <c r="SAX138" s="173"/>
      <c r="SAY138" s="173"/>
      <c r="SAZ138" s="173"/>
      <c r="SBA138" s="173"/>
      <c r="SBB138" s="173"/>
      <c r="SBC138" s="173"/>
      <c r="SBD138" s="173"/>
      <c r="SBE138" s="173"/>
      <c r="SBF138" s="173"/>
      <c r="SBG138" s="173"/>
      <c r="SBH138" s="173"/>
      <c r="SBI138" s="173"/>
      <c r="SBJ138" s="173"/>
      <c r="SBK138" s="173"/>
      <c r="SBL138" s="173"/>
      <c r="SBM138" s="173"/>
      <c r="SBN138" s="173"/>
      <c r="SBO138" s="173"/>
      <c r="SBP138" s="173"/>
      <c r="SBQ138" s="173"/>
      <c r="SBR138" s="173"/>
      <c r="SBS138" s="173"/>
      <c r="SBT138" s="173"/>
      <c r="SBU138" s="173"/>
      <c r="SBV138" s="173"/>
      <c r="SBW138" s="173"/>
      <c r="SBX138" s="173"/>
      <c r="SBY138" s="173"/>
      <c r="SBZ138" s="173"/>
      <c r="SCA138" s="173"/>
      <c r="SCB138" s="173"/>
      <c r="SCC138" s="173"/>
      <c r="SCD138" s="173"/>
      <c r="SCE138" s="173"/>
      <c r="SCF138" s="173"/>
      <c r="SCG138" s="173"/>
      <c r="SCH138" s="173"/>
      <c r="SCI138" s="173"/>
      <c r="SCJ138" s="173"/>
      <c r="SCK138" s="173"/>
      <c r="SCL138" s="173"/>
      <c r="SCM138" s="173"/>
      <c r="SCN138" s="173"/>
      <c r="SCO138" s="173"/>
      <c r="SCP138" s="173"/>
      <c r="SCQ138" s="173"/>
      <c r="SCR138" s="173"/>
      <c r="SCS138" s="173"/>
      <c r="SCT138" s="173"/>
      <c r="SCU138" s="173"/>
      <c r="SCV138" s="173"/>
      <c r="SCW138" s="173"/>
      <c r="SCX138" s="173"/>
      <c r="SCY138" s="173"/>
      <c r="SCZ138" s="173"/>
      <c r="SDA138" s="173"/>
      <c r="SDB138" s="173"/>
      <c r="SDC138" s="173"/>
      <c r="SDD138" s="173"/>
      <c r="SDE138" s="173"/>
      <c r="SDF138" s="173"/>
      <c r="SDG138" s="173"/>
      <c r="SDH138" s="173"/>
      <c r="SDI138" s="173"/>
      <c r="SDJ138" s="173"/>
      <c r="SDK138" s="173"/>
      <c r="SDL138" s="173"/>
      <c r="SDM138" s="173"/>
      <c r="SDN138" s="173"/>
      <c r="SDO138" s="173"/>
      <c r="SDP138" s="173"/>
      <c r="SDQ138" s="173"/>
      <c r="SDR138" s="173"/>
      <c r="SDS138" s="173"/>
      <c r="SDT138" s="173"/>
      <c r="SDU138" s="173"/>
      <c r="SDV138" s="173"/>
      <c r="SDW138" s="173"/>
      <c r="SDX138" s="173"/>
      <c r="SDY138" s="173"/>
      <c r="SDZ138" s="173"/>
      <c r="SEA138" s="173"/>
      <c r="SEB138" s="173"/>
      <c r="SEC138" s="173"/>
      <c r="SED138" s="173"/>
      <c r="SEE138" s="173"/>
      <c r="SEF138" s="173"/>
      <c r="SEG138" s="173"/>
      <c r="SEH138" s="173"/>
      <c r="SEI138" s="173"/>
      <c r="SEJ138" s="173"/>
      <c r="SEK138" s="173"/>
      <c r="SEL138" s="173"/>
      <c r="SEM138" s="173"/>
      <c r="SEN138" s="173"/>
      <c r="SEO138" s="173"/>
      <c r="SEP138" s="173"/>
      <c r="SEQ138" s="173"/>
      <c r="SER138" s="173"/>
      <c r="SES138" s="173"/>
      <c r="SET138" s="173"/>
      <c r="SEU138" s="173"/>
      <c r="SEV138" s="173"/>
      <c r="SEW138" s="173"/>
      <c r="SEX138" s="173"/>
      <c r="SEY138" s="173"/>
      <c r="SEZ138" s="173"/>
      <c r="SFA138" s="173"/>
      <c r="SFB138" s="173"/>
      <c r="SFC138" s="173"/>
      <c r="SFD138" s="173"/>
      <c r="SFE138" s="173"/>
      <c r="SFF138" s="173"/>
      <c r="SFG138" s="173"/>
      <c r="SFH138" s="173"/>
      <c r="SFI138" s="173"/>
      <c r="SFJ138" s="173"/>
      <c r="SFK138" s="173"/>
      <c r="SFL138" s="173"/>
      <c r="SFM138" s="173"/>
      <c r="SFN138" s="173"/>
      <c r="SFO138" s="173"/>
      <c r="SFP138" s="173"/>
      <c r="SFQ138" s="173"/>
      <c r="SFR138" s="173"/>
      <c r="SFS138" s="173"/>
      <c r="SFT138" s="173"/>
      <c r="SFU138" s="173"/>
      <c r="SFV138" s="173"/>
      <c r="SFW138" s="173"/>
      <c r="SFX138" s="173"/>
      <c r="SFY138" s="173"/>
      <c r="SFZ138" s="173"/>
      <c r="SGA138" s="173"/>
      <c r="SGB138" s="173"/>
      <c r="SGC138" s="173"/>
      <c r="SGD138" s="173"/>
      <c r="SGE138" s="173"/>
      <c r="SGF138" s="173"/>
      <c r="SGG138" s="173"/>
      <c r="SGH138" s="173"/>
      <c r="SGI138" s="173"/>
      <c r="SGJ138" s="173"/>
      <c r="SGK138" s="173"/>
      <c r="SGL138" s="173"/>
      <c r="SGM138" s="173"/>
      <c r="SGN138" s="173"/>
      <c r="SGO138" s="173"/>
      <c r="SGP138" s="173"/>
      <c r="SGQ138" s="173"/>
      <c r="SGR138" s="173"/>
      <c r="SGS138" s="173"/>
      <c r="SGT138" s="173"/>
      <c r="SGU138" s="173"/>
      <c r="SGV138" s="173"/>
      <c r="SGW138" s="173"/>
      <c r="SGX138" s="173"/>
      <c r="SGY138" s="173"/>
      <c r="SGZ138" s="173"/>
      <c r="SHA138" s="173"/>
      <c r="SHB138" s="173"/>
      <c r="SHC138" s="173"/>
      <c r="SHD138" s="173"/>
      <c r="SHE138" s="173"/>
      <c r="SHF138" s="173"/>
      <c r="SHG138" s="173"/>
      <c r="SHH138" s="173"/>
      <c r="SHI138" s="173"/>
      <c r="SHJ138" s="173"/>
      <c r="SHK138" s="173"/>
      <c r="SHL138" s="173"/>
      <c r="SHM138" s="173"/>
      <c r="SHN138" s="173"/>
      <c r="SHO138" s="173"/>
      <c r="SHP138" s="173"/>
      <c r="SHQ138" s="173"/>
      <c r="SHR138" s="173"/>
      <c r="SHS138" s="173"/>
      <c r="SHT138" s="173"/>
      <c r="SHU138" s="173"/>
      <c r="SHV138" s="173"/>
      <c r="SHW138" s="173"/>
      <c r="SHX138" s="173"/>
      <c r="SHY138" s="173"/>
      <c r="SHZ138" s="173"/>
      <c r="SIA138" s="173"/>
      <c r="SIB138" s="173"/>
      <c r="SIC138" s="173"/>
      <c r="SID138" s="173"/>
      <c r="SIE138" s="173"/>
      <c r="SIF138" s="173"/>
      <c r="SIG138" s="173"/>
      <c r="SIH138" s="173"/>
      <c r="SII138" s="173"/>
      <c r="SIJ138" s="173"/>
      <c r="SIK138" s="173"/>
      <c r="SIL138" s="173"/>
      <c r="SIM138" s="173"/>
      <c r="SIN138" s="173"/>
      <c r="SIO138" s="173"/>
      <c r="SIP138" s="173"/>
      <c r="SIQ138" s="173"/>
      <c r="SIR138" s="173"/>
      <c r="SIS138" s="173"/>
      <c r="SIT138" s="173"/>
      <c r="SIU138" s="173"/>
      <c r="SIV138" s="173"/>
      <c r="SIW138" s="173"/>
      <c r="SIX138" s="173"/>
      <c r="SIY138" s="173"/>
      <c r="SIZ138" s="173"/>
      <c r="SJA138" s="173"/>
      <c r="SJB138" s="173"/>
      <c r="SJC138" s="173"/>
      <c r="SJD138" s="173"/>
      <c r="SJE138" s="173"/>
      <c r="SJF138" s="173"/>
      <c r="SJG138" s="173"/>
      <c r="SJH138" s="173"/>
      <c r="SJI138" s="173"/>
      <c r="SJJ138" s="173"/>
      <c r="SJK138" s="173"/>
      <c r="SJL138" s="173"/>
      <c r="SJM138" s="173"/>
      <c r="SJN138" s="173"/>
      <c r="SJO138" s="173"/>
      <c r="SJP138" s="173"/>
      <c r="SJQ138" s="173"/>
      <c r="SJR138" s="173"/>
      <c r="SJS138" s="173"/>
      <c r="SJT138" s="173"/>
      <c r="SJU138" s="173"/>
      <c r="SJV138" s="173"/>
      <c r="SJW138" s="173"/>
      <c r="SJX138" s="173"/>
      <c r="SJY138" s="173"/>
      <c r="SJZ138" s="173"/>
      <c r="SKA138" s="173"/>
      <c r="SKB138" s="173"/>
      <c r="SKC138" s="173"/>
      <c r="SKD138" s="173"/>
      <c r="SKE138" s="173"/>
      <c r="SKF138" s="173"/>
      <c r="SKG138" s="173"/>
      <c r="SKH138" s="173"/>
      <c r="SKI138" s="173"/>
      <c r="SKJ138" s="173"/>
      <c r="SKK138" s="173"/>
      <c r="SKL138" s="173"/>
      <c r="SKM138" s="173"/>
      <c r="SKN138" s="173"/>
      <c r="SKO138" s="173"/>
      <c r="SKP138" s="173"/>
      <c r="SKQ138" s="173"/>
      <c r="SKR138" s="173"/>
      <c r="SKS138" s="173"/>
      <c r="SKT138" s="173"/>
      <c r="SKU138" s="173"/>
      <c r="SKV138" s="173"/>
      <c r="SKW138" s="173"/>
      <c r="SKX138" s="173"/>
      <c r="SKY138" s="173"/>
      <c r="SKZ138" s="173"/>
      <c r="SLA138" s="173"/>
      <c r="SLB138" s="173"/>
      <c r="SLC138" s="173"/>
      <c r="SLD138" s="173"/>
      <c r="SLE138" s="173"/>
      <c r="SLF138" s="173"/>
      <c r="SLG138" s="173"/>
      <c r="SLH138" s="173"/>
      <c r="SLI138" s="173"/>
      <c r="SLJ138" s="173"/>
      <c r="SLK138" s="173"/>
      <c r="SLL138" s="173"/>
      <c r="SLM138" s="173"/>
      <c r="SLN138" s="173"/>
      <c r="SLO138" s="173"/>
      <c r="SLP138" s="173"/>
      <c r="SLQ138" s="173"/>
      <c r="SLR138" s="173"/>
      <c r="SLS138" s="173"/>
      <c r="SLT138" s="173"/>
      <c r="SLU138" s="173"/>
      <c r="SLV138" s="173"/>
      <c r="SLW138" s="173"/>
      <c r="SLX138" s="173"/>
      <c r="SLY138" s="173"/>
      <c r="SLZ138" s="173"/>
      <c r="SMA138" s="173"/>
      <c r="SMB138" s="173"/>
      <c r="SMC138" s="173"/>
      <c r="SMD138" s="173"/>
      <c r="SME138" s="173"/>
      <c r="SMF138" s="173"/>
      <c r="SMG138" s="173"/>
      <c r="SMH138" s="173"/>
      <c r="SMI138" s="173"/>
      <c r="SMJ138" s="173"/>
      <c r="SMK138" s="173"/>
      <c r="SML138" s="173"/>
      <c r="SMM138" s="173"/>
      <c r="SMN138" s="173"/>
      <c r="SMO138" s="173"/>
      <c r="SMP138" s="173"/>
      <c r="SMQ138" s="173"/>
      <c r="SMR138" s="173"/>
      <c r="SMS138" s="173"/>
      <c r="SMT138" s="173"/>
      <c r="SMU138" s="173"/>
      <c r="SMV138" s="173"/>
      <c r="SMW138" s="173"/>
      <c r="SMX138" s="173"/>
      <c r="SMY138" s="173"/>
      <c r="SMZ138" s="173"/>
      <c r="SNA138" s="173"/>
      <c r="SNB138" s="173"/>
      <c r="SNC138" s="173"/>
      <c r="SND138" s="173"/>
      <c r="SNE138" s="173"/>
      <c r="SNF138" s="173"/>
      <c r="SNG138" s="173"/>
      <c r="SNH138" s="173"/>
      <c r="SNI138" s="173"/>
      <c r="SNJ138" s="173"/>
      <c r="SNK138" s="173"/>
      <c r="SNL138" s="173"/>
      <c r="SNM138" s="173"/>
      <c r="SNN138" s="173"/>
      <c r="SNO138" s="173"/>
      <c r="SNP138" s="173"/>
      <c r="SNQ138" s="173"/>
      <c r="SNR138" s="173"/>
      <c r="SNS138" s="173"/>
      <c r="SNT138" s="173"/>
      <c r="SNU138" s="173"/>
      <c r="SNV138" s="173"/>
      <c r="SNW138" s="173"/>
      <c r="SNX138" s="173"/>
      <c r="SNY138" s="173"/>
      <c r="SNZ138" s="173"/>
      <c r="SOA138" s="173"/>
      <c r="SOB138" s="173"/>
      <c r="SOC138" s="173"/>
      <c r="SOD138" s="173"/>
      <c r="SOE138" s="173"/>
      <c r="SOF138" s="173"/>
      <c r="SOG138" s="173"/>
      <c r="SOH138" s="173"/>
      <c r="SOI138" s="173"/>
      <c r="SOJ138" s="173"/>
      <c r="SOK138" s="173"/>
      <c r="SOL138" s="173"/>
      <c r="SOM138" s="173"/>
      <c r="SON138" s="173"/>
      <c r="SOO138" s="173"/>
      <c r="SOP138" s="173"/>
      <c r="SOQ138" s="173"/>
      <c r="SOR138" s="173"/>
      <c r="SOS138" s="173"/>
      <c r="SOT138" s="173"/>
      <c r="SOU138" s="173"/>
      <c r="SOV138" s="173"/>
      <c r="SOW138" s="173"/>
      <c r="SOX138" s="173"/>
      <c r="SOY138" s="173"/>
      <c r="SOZ138" s="173"/>
      <c r="SPA138" s="173"/>
      <c r="SPB138" s="173"/>
      <c r="SPC138" s="173"/>
      <c r="SPD138" s="173"/>
      <c r="SPE138" s="173"/>
      <c r="SPF138" s="173"/>
      <c r="SPG138" s="173"/>
      <c r="SPH138" s="173"/>
      <c r="SPI138" s="173"/>
      <c r="SPJ138" s="173"/>
      <c r="SPK138" s="173"/>
      <c r="SPL138" s="173"/>
      <c r="SPM138" s="173"/>
      <c r="SPN138" s="173"/>
      <c r="SPO138" s="173"/>
      <c r="SPP138" s="173"/>
      <c r="SPQ138" s="173"/>
      <c r="SPR138" s="173"/>
      <c r="SPS138" s="173"/>
      <c r="SPT138" s="173"/>
      <c r="SPU138" s="173"/>
      <c r="SPV138" s="173"/>
      <c r="SPW138" s="173"/>
      <c r="SPX138" s="173"/>
      <c r="SPY138" s="173"/>
      <c r="SPZ138" s="173"/>
      <c r="SQA138" s="173"/>
      <c r="SQB138" s="173"/>
      <c r="SQC138" s="173"/>
      <c r="SQD138" s="173"/>
      <c r="SQE138" s="173"/>
      <c r="SQF138" s="173"/>
      <c r="SQG138" s="173"/>
      <c r="SQH138" s="173"/>
      <c r="SQI138" s="173"/>
      <c r="SQJ138" s="173"/>
      <c r="SQK138" s="173"/>
      <c r="SQL138" s="173"/>
      <c r="SQM138" s="173"/>
      <c r="SQN138" s="173"/>
      <c r="SQO138" s="173"/>
      <c r="SQP138" s="173"/>
      <c r="SQQ138" s="173"/>
      <c r="SQR138" s="173"/>
      <c r="SQS138" s="173"/>
      <c r="SQT138" s="173"/>
      <c r="SQU138" s="173"/>
      <c r="SQV138" s="173"/>
      <c r="SQW138" s="173"/>
      <c r="SQX138" s="173"/>
      <c r="SQY138" s="173"/>
      <c r="SQZ138" s="173"/>
      <c r="SRA138" s="173"/>
      <c r="SRB138" s="173"/>
      <c r="SRC138" s="173"/>
      <c r="SRD138" s="173"/>
      <c r="SRE138" s="173"/>
      <c r="SRF138" s="173"/>
      <c r="SRG138" s="173"/>
      <c r="SRH138" s="173"/>
      <c r="SRI138" s="173"/>
      <c r="SRJ138" s="173"/>
      <c r="SRK138" s="173"/>
      <c r="SRL138" s="173"/>
      <c r="SRM138" s="173"/>
      <c r="SRN138" s="173"/>
      <c r="SRO138" s="173"/>
      <c r="SRP138" s="173"/>
      <c r="SRQ138" s="173"/>
      <c r="SRR138" s="173"/>
      <c r="SRS138" s="173"/>
      <c r="SRT138" s="173"/>
      <c r="SRU138" s="173"/>
      <c r="SRV138" s="173"/>
      <c r="SRW138" s="173"/>
      <c r="SRX138" s="173"/>
      <c r="SRY138" s="173"/>
      <c r="SRZ138" s="173"/>
      <c r="SSA138" s="173"/>
      <c r="SSB138" s="173"/>
      <c r="SSC138" s="173"/>
      <c r="SSD138" s="173"/>
      <c r="SSE138" s="173"/>
      <c r="SSF138" s="173"/>
      <c r="SSG138" s="173"/>
      <c r="SSH138" s="173"/>
      <c r="SSI138" s="173"/>
      <c r="SSJ138" s="173"/>
      <c r="SSK138" s="173"/>
      <c r="SSL138" s="173"/>
      <c r="SSM138" s="173"/>
      <c r="SSN138" s="173"/>
      <c r="SSO138" s="173"/>
      <c r="SSP138" s="173"/>
      <c r="SSQ138" s="173"/>
      <c r="SSR138" s="173"/>
      <c r="SSS138" s="173"/>
      <c r="SST138" s="173"/>
      <c r="SSU138" s="173"/>
      <c r="SSV138" s="173"/>
      <c r="SSW138" s="173"/>
      <c r="SSX138" s="173"/>
      <c r="SSY138" s="173"/>
      <c r="SSZ138" s="173"/>
      <c r="STA138" s="173"/>
      <c r="STB138" s="173"/>
      <c r="STC138" s="173"/>
      <c r="STD138" s="173"/>
      <c r="STE138" s="173"/>
      <c r="STF138" s="173"/>
      <c r="STG138" s="173"/>
      <c r="STH138" s="173"/>
      <c r="STI138" s="173"/>
      <c r="STJ138" s="173"/>
      <c r="STK138" s="173"/>
      <c r="STL138" s="173"/>
      <c r="STM138" s="173"/>
      <c r="STN138" s="173"/>
      <c r="STO138" s="173"/>
      <c r="STP138" s="173"/>
      <c r="STQ138" s="173"/>
      <c r="STR138" s="173"/>
      <c r="STS138" s="173"/>
      <c r="STT138" s="173"/>
      <c r="STU138" s="173"/>
      <c r="STV138" s="173"/>
      <c r="STW138" s="173"/>
      <c r="STX138" s="173"/>
      <c r="STY138" s="173"/>
      <c r="STZ138" s="173"/>
      <c r="SUA138" s="173"/>
      <c r="SUB138" s="173"/>
      <c r="SUC138" s="173"/>
      <c r="SUD138" s="173"/>
      <c r="SUE138" s="173"/>
      <c r="SUF138" s="173"/>
      <c r="SUG138" s="173"/>
      <c r="SUH138" s="173"/>
      <c r="SUI138" s="173"/>
      <c r="SUJ138" s="173"/>
      <c r="SUK138" s="173"/>
      <c r="SUL138" s="173"/>
      <c r="SUM138" s="173"/>
      <c r="SUN138" s="173"/>
      <c r="SUO138" s="173"/>
      <c r="SUP138" s="173"/>
      <c r="SUQ138" s="173"/>
      <c r="SUR138" s="173"/>
      <c r="SUS138" s="173"/>
      <c r="SUT138" s="173"/>
      <c r="SUU138" s="173"/>
      <c r="SUV138" s="173"/>
      <c r="SUW138" s="173"/>
      <c r="SUX138" s="173"/>
      <c r="SUY138" s="173"/>
      <c r="SUZ138" s="173"/>
      <c r="SVA138" s="173"/>
      <c r="SVB138" s="173"/>
      <c r="SVC138" s="173"/>
      <c r="SVD138" s="173"/>
      <c r="SVE138" s="173"/>
      <c r="SVF138" s="173"/>
      <c r="SVG138" s="173"/>
      <c r="SVH138" s="173"/>
      <c r="SVI138" s="173"/>
      <c r="SVJ138" s="173"/>
      <c r="SVK138" s="173"/>
      <c r="SVL138" s="173"/>
      <c r="SVM138" s="173"/>
      <c r="SVN138" s="173"/>
      <c r="SVO138" s="173"/>
      <c r="SVP138" s="173"/>
      <c r="SVQ138" s="173"/>
      <c r="SVR138" s="173"/>
      <c r="SVS138" s="173"/>
      <c r="SVT138" s="173"/>
      <c r="SVU138" s="173"/>
      <c r="SVV138" s="173"/>
      <c r="SVW138" s="173"/>
      <c r="SVX138" s="173"/>
      <c r="SVY138" s="173"/>
      <c r="SVZ138" s="173"/>
      <c r="SWA138" s="173"/>
      <c r="SWB138" s="173"/>
      <c r="SWC138" s="173"/>
      <c r="SWD138" s="173"/>
      <c r="SWE138" s="173"/>
      <c r="SWF138" s="173"/>
      <c r="SWG138" s="173"/>
      <c r="SWH138" s="173"/>
      <c r="SWI138" s="173"/>
      <c r="SWJ138" s="173"/>
      <c r="SWK138" s="173"/>
      <c r="SWL138" s="173"/>
      <c r="SWM138" s="173"/>
      <c r="SWN138" s="173"/>
      <c r="SWO138" s="173"/>
      <c r="SWP138" s="173"/>
      <c r="SWQ138" s="173"/>
      <c r="SWR138" s="173"/>
      <c r="SWS138" s="173"/>
      <c r="SWT138" s="173"/>
      <c r="SWU138" s="173"/>
      <c r="SWV138" s="173"/>
      <c r="SWW138" s="173"/>
      <c r="SWX138" s="173"/>
      <c r="SWY138" s="173"/>
      <c r="SWZ138" s="173"/>
      <c r="SXA138" s="173"/>
      <c r="SXB138" s="173"/>
      <c r="SXC138" s="173"/>
      <c r="SXD138" s="173"/>
      <c r="SXE138" s="173"/>
      <c r="SXF138" s="173"/>
      <c r="SXG138" s="173"/>
      <c r="SXH138" s="173"/>
      <c r="SXI138" s="173"/>
      <c r="SXJ138" s="173"/>
      <c r="SXK138" s="173"/>
      <c r="SXL138" s="173"/>
      <c r="SXM138" s="173"/>
      <c r="SXN138" s="173"/>
      <c r="SXO138" s="173"/>
      <c r="SXP138" s="173"/>
      <c r="SXQ138" s="173"/>
      <c r="SXR138" s="173"/>
      <c r="SXS138" s="173"/>
      <c r="SXT138" s="173"/>
      <c r="SXU138" s="173"/>
      <c r="SXV138" s="173"/>
      <c r="SXW138" s="173"/>
      <c r="SXX138" s="173"/>
      <c r="SXY138" s="173"/>
      <c r="SXZ138" s="173"/>
      <c r="SYA138" s="173"/>
      <c r="SYB138" s="173"/>
      <c r="SYC138" s="173"/>
      <c r="SYD138" s="173"/>
      <c r="SYE138" s="173"/>
      <c r="SYF138" s="173"/>
      <c r="SYG138" s="173"/>
      <c r="SYH138" s="173"/>
      <c r="SYI138" s="173"/>
      <c r="SYJ138" s="173"/>
      <c r="SYK138" s="173"/>
      <c r="SYL138" s="173"/>
      <c r="SYM138" s="173"/>
      <c r="SYN138" s="173"/>
      <c r="SYO138" s="173"/>
      <c r="SYP138" s="173"/>
      <c r="SYQ138" s="173"/>
      <c r="SYR138" s="173"/>
      <c r="SYS138" s="173"/>
      <c r="SYT138" s="173"/>
      <c r="SYU138" s="173"/>
      <c r="SYV138" s="173"/>
      <c r="SYW138" s="173"/>
      <c r="SYX138" s="173"/>
      <c r="SYY138" s="173"/>
      <c r="SYZ138" s="173"/>
      <c r="SZA138" s="173"/>
      <c r="SZB138" s="173"/>
      <c r="SZC138" s="173"/>
      <c r="SZD138" s="173"/>
      <c r="SZE138" s="173"/>
      <c r="SZF138" s="173"/>
      <c r="SZG138" s="173"/>
      <c r="SZH138" s="173"/>
      <c r="SZI138" s="173"/>
      <c r="SZJ138" s="173"/>
      <c r="SZK138" s="173"/>
      <c r="SZL138" s="173"/>
      <c r="SZM138" s="173"/>
      <c r="SZN138" s="173"/>
      <c r="SZO138" s="173"/>
      <c r="SZP138" s="173"/>
      <c r="SZQ138" s="173"/>
      <c r="SZR138" s="173"/>
      <c r="SZS138" s="173"/>
      <c r="SZT138" s="173"/>
      <c r="SZU138" s="173"/>
      <c r="SZV138" s="173"/>
      <c r="SZW138" s="173"/>
      <c r="SZX138" s="173"/>
      <c r="SZY138" s="173"/>
      <c r="SZZ138" s="173"/>
      <c r="TAA138" s="173"/>
      <c r="TAB138" s="173"/>
      <c r="TAC138" s="173"/>
      <c r="TAD138" s="173"/>
      <c r="TAE138" s="173"/>
      <c r="TAF138" s="173"/>
      <c r="TAG138" s="173"/>
      <c r="TAH138" s="173"/>
      <c r="TAI138" s="173"/>
      <c r="TAJ138" s="173"/>
      <c r="TAK138" s="173"/>
      <c r="TAL138" s="173"/>
      <c r="TAM138" s="173"/>
      <c r="TAN138" s="173"/>
      <c r="TAO138" s="173"/>
      <c r="TAP138" s="173"/>
      <c r="TAQ138" s="173"/>
      <c r="TAR138" s="173"/>
      <c r="TAS138" s="173"/>
      <c r="TAT138" s="173"/>
      <c r="TAU138" s="173"/>
      <c r="TAV138" s="173"/>
      <c r="TAW138" s="173"/>
      <c r="TAX138" s="173"/>
      <c r="TAY138" s="173"/>
      <c r="TAZ138" s="173"/>
      <c r="TBA138" s="173"/>
      <c r="TBB138" s="173"/>
      <c r="TBC138" s="173"/>
      <c r="TBD138" s="173"/>
      <c r="TBE138" s="173"/>
      <c r="TBF138" s="173"/>
      <c r="TBG138" s="173"/>
      <c r="TBH138" s="173"/>
      <c r="TBI138" s="173"/>
      <c r="TBJ138" s="173"/>
      <c r="TBK138" s="173"/>
      <c r="TBL138" s="173"/>
      <c r="TBM138" s="173"/>
      <c r="TBN138" s="173"/>
      <c r="TBO138" s="173"/>
      <c r="TBP138" s="173"/>
      <c r="TBQ138" s="173"/>
      <c r="TBR138" s="173"/>
      <c r="TBS138" s="173"/>
      <c r="TBT138" s="173"/>
      <c r="TBU138" s="173"/>
      <c r="TBV138" s="173"/>
      <c r="TBW138" s="173"/>
      <c r="TBX138" s="173"/>
      <c r="TBY138" s="173"/>
      <c r="TBZ138" s="173"/>
      <c r="TCA138" s="173"/>
      <c r="TCB138" s="173"/>
      <c r="TCC138" s="173"/>
      <c r="TCD138" s="173"/>
      <c r="TCE138" s="173"/>
      <c r="TCF138" s="173"/>
      <c r="TCG138" s="173"/>
      <c r="TCH138" s="173"/>
      <c r="TCI138" s="173"/>
      <c r="TCJ138" s="173"/>
      <c r="TCK138" s="173"/>
      <c r="TCL138" s="173"/>
      <c r="TCM138" s="173"/>
      <c r="TCN138" s="173"/>
      <c r="TCO138" s="173"/>
      <c r="TCP138" s="173"/>
      <c r="TCQ138" s="173"/>
      <c r="TCR138" s="173"/>
      <c r="TCS138" s="173"/>
      <c r="TCT138" s="173"/>
      <c r="TCU138" s="173"/>
      <c r="TCV138" s="173"/>
      <c r="TCW138" s="173"/>
      <c r="TCX138" s="173"/>
      <c r="TCY138" s="173"/>
      <c r="TCZ138" s="173"/>
      <c r="TDA138" s="173"/>
      <c r="TDB138" s="173"/>
      <c r="TDC138" s="173"/>
      <c r="TDD138" s="173"/>
      <c r="TDE138" s="173"/>
      <c r="TDF138" s="173"/>
      <c r="TDG138" s="173"/>
      <c r="TDH138" s="173"/>
      <c r="TDI138" s="173"/>
      <c r="TDJ138" s="173"/>
      <c r="TDK138" s="173"/>
      <c r="TDL138" s="173"/>
      <c r="TDM138" s="173"/>
      <c r="TDN138" s="173"/>
      <c r="TDO138" s="173"/>
      <c r="TDP138" s="173"/>
      <c r="TDQ138" s="173"/>
      <c r="TDR138" s="173"/>
      <c r="TDS138" s="173"/>
      <c r="TDT138" s="173"/>
      <c r="TDU138" s="173"/>
      <c r="TDV138" s="173"/>
      <c r="TDW138" s="173"/>
      <c r="TDX138" s="173"/>
      <c r="TDY138" s="173"/>
      <c r="TDZ138" s="173"/>
      <c r="TEA138" s="173"/>
      <c r="TEB138" s="173"/>
      <c r="TEC138" s="173"/>
      <c r="TED138" s="173"/>
      <c r="TEE138" s="173"/>
      <c r="TEF138" s="173"/>
      <c r="TEG138" s="173"/>
      <c r="TEH138" s="173"/>
      <c r="TEI138" s="173"/>
      <c r="TEJ138" s="173"/>
      <c r="TEK138" s="173"/>
      <c r="TEL138" s="173"/>
      <c r="TEM138" s="173"/>
      <c r="TEN138" s="173"/>
      <c r="TEO138" s="173"/>
      <c r="TEP138" s="173"/>
      <c r="TEQ138" s="173"/>
      <c r="TER138" s="173"/>
      <c r="TES138" s="173"/>
      <c r="TET138" s="173"/>
      <c r="TEU138" s="173"/>
      <c r="TEV138" s="173"/>
      <c r="TEW138" s="173"/>
      <c r="TEX138" s="173"/>
      <c r="TEY138" s="173"/>
      <c r="TEZ138" s="173"/>
      <c r="TFA138" s="173"/>
      <c r="TFB138" s="173"/>
      <c r="TFC138" s="173"/>
      <c r="TFD138" s="173"/>
      <c r="TFE138" s="173"/>
      <c r="TFF138" s="173"/>
      <c r="TFG138" s="173"/>
      <c r="TFH138" s="173"/>
      <c r="TFI138" s="173"/>
      <c r="TFJ138" s="173"/>
      <c r="TFK138" s="173"/>
      <c r="TFL138" s="173"/>
      <c r="TFM138" s="173"/>
      <c r="TFN138" s="173"/>
      <c r="TFO138" s="173"/>
      <c r="TFP138" s="173"/>
      <c r="TFQ138" s="173"/>
      <c r="TFR138" s="173"/>
      <c r="TFS138" s="173"/>
      <c r="TFT138" s="173"/>
      <c r="TFU138" s="173"/>
      <c r="TFV138" s="173"/>
      <c r="TFW138" s="173"/>
      <c r="TFX138" s="173"/>
      <c r="TFY138" s="173"/>
      <c r="TFZ138" s="173"/>
      <c r="TGA138" s="173"/>
      <c r="TGB138" s="173"/>
      <c r="TGC138" s="173"/>
      <c r="TGD138" s="173"/>
      <c r="TGE138" s="173"/>
      <c r="TGF138" s="173"/>
      <c r="TGG138" s="173"/>
      <c r="TGH138" s="173"/>
      <c r="TGI138" s="173"/>
      <c r="TGJ138" s="173"/>
      <c r="TGK138" s="173"/>
      <c r="TGL138" s="173"/>
      <c r="TGM138" s="173"/>
      <c r="TGN138" s="173"/>
      <c r="TGO138" s="173"/>
      <c r="TGP138" s="173"/>
      <c r="TGQ138" s="173"/>
      <c r="TGR138" s="173"/>
      <c r="TGS138" s="173"/>
      <c r="TGT138" s="173"/>
      <c r="TGU138" s="173"/>
      <c r="TGV138" s="173"/>
      <c r="TGW138" s="173"/>
      <c r="TGX138" s="173"/>
      <c r="TGY138" s="173"/>
      <c r="TGZ138" s="173"/>
      <c r="THA138" s="173"/>
      <c r="THB138" s="173"/>
      <c r="THC138" s="173"/>
      <c r="THD138" s="173"/>
      <c r="THE138" s="173"/>
      <c r="THF138" s="173"/>
      <c r="THG138" s="173"/>
      <c r="THH138" s="173"/>
      <c r="THI138" s="173"/>
      <c r="THJ138" s="173"/>
      <c r="THK138" s="173"/>
      <c r="THL138" s="173"/>
      <c r="THM138" s="173"/>
      <c r="THN138" s="173"/>
      <c r="THO138" s="173"/>
      <c r="THP138" s="173"/>
      <c r="THQ138" s="173"/>
      <c r="THR138" s="173"/>
      <c r="THS138" s="173"/>
      <c r="THT138" s="173"/>
      <c r="THU138" s="173"/>
      <c r="THV138" s="173"/>
      <c r="THW138" s="173"/>
      <c r="THX138" s="173"/>
      <c r="THY138" s="173"/>
      <c r="THZ138" s="173"/>
      <c r="TIA138" s="173"/>
      <c r="TIB138" s="173"/>
      <c r="TIC138" s="173"/>
      <c r="TID138" s="173"/>
      <c r="TIE138" s="173"/>
      <c r="TIF138" s="173"/>
      <c r="TIG138" s="173"/>
      <c r="TIH138" s="173"/>
      <c r="TII138" s="173"/>
      <c r="TIJ138" s="173"/>
      <c r="TIK138" s="173"/>
      <c r="TIL138" s="173"/>
      <c r="TIM138" s="173"/>
      <c r="TIN138" s="173"/>
      <c r="TIO138" s="173"/>
      <c r="TIP138" s="173"/>
      <c r="TIQ138" s="173"/>
      <c r="TIR138" s="173"/>
      <c r="TIS138" s="173"/>
      <c r="TIT138" s="173"/>
      <c r="TIU138" s="173"/>
      <c r="TIV138" s="173"/>
      <c r="TIW138" s="173"/>
      <c r="TIX138" s="173"/>
      <c r="TIY138" s="173"/>
      <c r="TIZ138" s="173"/>
      <c r="TJA138" s="173"/>
      <c r="TJB138" s="173"/>
      <c r="TJC138" s="173"/>
      <c r="TJD138" s="173"/>
      <c r="TJE138" s="173"/>
      <c r="TJF138" s="173"/>
      <c r="TJG138" s="173"/>
      <c r="TJH138" s="173"/>
      <c r="TJI138" s="173"/>
      <c r="TJJ138" s="173"/>
      <c r="TJK138" s="173"/>
      <c r="TJL138" s="173"/>
      <c r="TJM138" s="173"/>
      <c r="TJN138" s="173"/>
      <c r="TJO138" s="173"/>
      <c r="TJP138" s="173"/>
      <c r="TJQ138" s="173"/>
      <c r="TJR138" s="173"/>
      <c r="TJS138" s="173"/>
      <c r="TJT138" s="173"/>
      <c r="TJU138" s="173"/>
      <c r="TJV138" s="173"/>
      <c r="TJW138" s="173"/>
      <c r="TJX138" s="173"/>
      <c r="TJY138" s="173"/>
      <c r="TJZ138" s="173"/>
      <c r="TKA138" s="173"/>
      <c r="TKB138" s="173"/>
      <c r="TKC138" s="173"/>
      <c r="TKD138" s="173"/>
      <c r="TKE138" s="173"/>
      <c r="TKF138" s="173"/>
      <c r="TKG138" s="173"/>
      <c r="TKH138" s="173"/>
      <c r="TKI138" s="173"/>
      <c r="TKJ138" s="173"/>
      <c r="TKK138" s="173"/>
      <c r="TKL138" s="173"/>
      <c r="TKM138" s="173"/>
      <c r="TKN138" s="173"/>
      <c r="TKO138" s="173"/>
      <c r="TKP138" s="173"/>
      <c r="TKQ138" s="173"/>
      <c r="TKR138" s="173"/>
      <c r="TKS138" s="173"/>
      <c r="TKT138" s="173"/>
      <c r="TKU138" s="173"/>
      <c r="TKV138" s="173"/>
      <c r="TKW138" s="173"/>
      <c r="TKX138" s="173"/>
      <c r="TKY138" s="173"/>
      <c r="TKZ138" s="173"/>
      <c r="TLA138" s="173"/>
      <c r="TLB138" s="173"/>
      <c r="TLC138" s="173"/>
      <c r="TLD138" s="173"/>
      <c r="TLE138" s="173"/>
      <c r="TLF138" s="173"/>
      <c r="TLG138" s="173"/>
      <c r="TLH138" s="173"/>
      <c r="TLI138" s="173"/>
      <c r="TLJ138" s="173"/>
      <c r="TLK138" s="173"/>
      <c r="TLL138" s="173"/>
      <c r="TLM138" s="173"/>
      <c r="TLN138" s="173"/>
      <c r="TLO138" s="173"/>
      <c r="TLP138" s="173"/>
      <c r="TLQ138" s="173"/>
      <c r="TLR138" s="173"/>
      <c r="TLS138" s="173"/>
      <c r="TLT138" s="173"/>
      <c r="TLU138" s="173"/>
      <c r="TLV138" s="173"/>
      <c r="TLW138" s="173"/>
      <c r="TLX138" s="173"/>
      <c r="TLY138" s="173"/>
      <c r="TLZ138" s="173"/>
      <c r="TMA138" s="173"/>
      <c r="TMB138" s="173"/>
      <c r="TMC138" s="173"/>
      <c r="TMD138" s="173"/>
      <c r="TME138" s="173"/>
      <c r="TMF138" s="173"/>
      <c r="TMG138" s="173"/>
      <c r="TMH138" s="173"/>
      <c r="TMI138" s="173"/>
      <c r="TMJ138" s="173"/>
      <c r="TMK138" s="173"/>
      <c r="TML138" s="173"/>
      <c r="TMM138" s="173"/>
      <c r="TMN138" s="173"/>
      <c r="TMO138" s="173"/>
      <c r="TMP138" s="173"/>
      <c r="TMQ138" s="173"/>
      <c r="TMR138" s="173"/>
      <c r="TMS138" s="173"/>
      <c r="TMT138" s="173"/>
      <c r="TMU138" s="173"/>
      <c r="TMV138" s="173"/>
      <c r="TMW138" s="173"/>
      <c r="TMX138" s="173"/>
      <c r="TMY138" s="173"/>
      <c r="TMZ138" s="173"/>
      <c r="TNA138" s="173"/>
      <c r="TNB138" s="173"/>
      <c r="TNC138" s="173"/>
      <c r="TND138" s="173"/>
      <c r="TNE138" s="173"/>
      <c r="TNF138" s="173"/>
      <c r="TNG138" s="173"/>
      <c r="TNH138" s="173"/>
      <c r="TNI138" s="173"/>
      <c r="TNJ138" s="173"/>
      <c r="TNK138" s="173"/>
      <c r="TNL138" s="173"/>
      <c r="TNM138" s="173"/>
      <c r="TNN138" s="173"/>
      <c r="TNO138" s="173"/>
      <c r="TNP138" s="173"/>
      <c r="TNQ138" s="173"/>
      <c r="TNR138" s="173"/>
      <c r="TNS138" s="173"/>
      <c r="TNT138" s="173"/>
      <c r="TNU138" s="173"/>
      <c r="TNV138" s="173"/>
      <c r="TNW138" s="173"/>
      <c r="TNX138" s="173"/>
      <c r="TNY138" s="173"/>
      <c r="TNZ138" s="173"/>
      <c r="TOA138" s="173"/>
      <c r="TOB138" s="173"/>
      <c r="TOC138" s="173"/>
      <c r="TOD138" s="173"/>
      <c r="TOE138" s="173"/>
      <c r="TOF138" s="173"/>
      <c r="TOG138" s="173"/>
      <c r="TOH138" s="173"/>
      <c r="TOI138" s="173"/>
      <c r="TOJ138" s="173"/>
      <c r="TOK138" s="173"/>
      <c r="TOL138" s="173"/>
      <c r="TOM138" s="173"/>
      <c r="TON138" s="173"/>
      <c r="TOO138" s="173"/>
      <c r="TOP138" s="173"/>
      <c r="TOQ138" s="173"/>
      <c r="TOR138" s="173"/>
      <c r="TOS138" s="173"/>
      <c r="TOT138" s="173"/>
      <c r="TOU138" s="173"/>
      <c r="TOV138" s="173"/>
      <c r="TOW138" s="173"/>
      <c r="TOX138" s="173"/>
      <c r="TOY138" s="173"/>
      <c r="TOZ138" s="173"/>
      <c r="TPA138" s="173"/>
      <c r="TPB138" s="173"/>
      <c r="TPC138" s="173"/>
      <c r="TPD138" s="173"/>
      <c r="TPE138" s="173"/>
      <c r="TPF138" s="173"/>
      <c r="TPG138" s="173"/>
      <c r="TPH138" s="173"/>
      <c r="TPI138" s="173"/>
      <c r="TPJ138" s="173"/>
      <c r="TPK138" s="173"/>
      <c r="TPL138" s="173"/>
      <c r="TPM138" s="173"/>
      <c r="TPN138" s="173"/>
      <c r="TPO138" s="173"/>
      <c r="TPP138" s="173"/>
      <c r="TPQ138" s="173"/>
      <c r="TPR138" s="173"/>
      <c r="TPS138" s="173"/>
      <c r="TPT138" s="173"/>
      <c r="TPU138" s="173"/>
      <c r="TPV138" s="173"/>
      <c r="TPW138" s="173"/>
      <c r="TPX138" s="173"/>
      <c r="TPY138" s="173"/>
      <c r="TPZ138" s="173"/>
      <c r="TQA138" s="173"/>
      <c r="TQB138" s="173"/>
      <c r="TQC138" s="173"/>
      <c r="TQD138" s="173"/>
      <c r="TQE138" s="173"/>
      <c r="TQF138" s="173"/>
      <c r="TQG138" s="173"/>
      <c r="TQH138" s="173"/>
      <c r="TQI138" s="173"/>
      <c r="TQJ138" s="173"/>
      <c r="TQK138" s="173"/>
      <c r="TQL138" s="173"/>
      <c r="TQM138" s="173"/>
      <c r="TQN138" s="173"/>
      <c r="TQO138" s="173"/>
      <c r="TQP138" s="173"/>
      <c r="TQQ138" s="173"/>
      <c r="TQR138" s="173"/>
      <c r="TQS138" s="173"/>
      <c r="TQT138" s="173"/>
      <c r="TQU138" s="173"/>
      <c r="TQV138" s="173"/>
      <c r="TQW138" s="173"/>
      <c r="TQX138" s="173"/>
      <c r="TQY138" s="173"/>
      <c r="TQZ138" s="173"/>
      <c r="TRA138" s="173"/>
      <c r="TRB138" s="173"/>
      <c r="TRC138" s="173"/>
      <c r="TRD138" s="173"/>
      <c r="TRE138" s="173"/>
      <c r="TRF138" s="173"/>
      <c r="TRG138" s="173"/>
      <c r="TRH138" s="173"/>
      <c r="TRI138" s="173"/>
      <c r="TRJ138" s="173"/>
      <c r="TRK138" s="173"/>
      <c r="TRL138" s="173"/>
      <c r="TRM138" s="173"/>
      <c r="TRN138" s="173"/>
      <c r="TRO138" s="173"/>
      <c r="TRP138" s="173"/>
      <c r="TRQ138" s="173"/>
      <c r="TRR138" s="173"/>
      <c r="TRS138" s="173"/>
      <c r="TRT138" s="173"/>
      <c r="TRU138" s="173"/>
      <c r="TRV138" s="173"/>
      <c r="TRW138" s="173"/>
      <c r="TRX138" s="173"/>
      <c r="TRY138" s="173"/>
      <c r="TRZ138" s="173"/>
      <c r="TSA138" s="173"/>
      <c r="TSB138" s="173"/>
      <c r="TSC138" s="173"/>
      <c r="TSD138" s="173"/>
      <c r="TSE138" s="173"/>
      <c r="TSF138" s="173"/>
      <c r="TSG138" s="173"/>
      <c r="TSH138" s="173"/>
      <c r="TSI138" s="173"/>
      <c r="TSJ138" s="173"/>
      <c r="TSK138" s="173"/>
      <c r="TSL138" s="173"/>
      <c r="TSM138" s="173"/>
      <c r="TSN138" s="173"/>
      <c r="TSO138" s="173"/>
      <c r="TSP138" s="173"/>
      <c r="TSQ138" s="173"/>
      <c r="TSR138" s="173"/>
      <c r="TSS138" s="173"/>
      <c r="TST138" s="173"/>
      <c r="TSU138" s="173"/>
      <c r="TSV138" s="173"/>
      <c r="TSW138" s="173"/>
      <c r="TSX138" s="173"/>
      <c r="TSY138" s="173"/>
      <c r="TSZ138" s="173"/>
      <c r="TTA138" s="173"/>
      <c r="TTB138" s="173"/>
      <c r="TTC138" s="173"/>
      <c r="TTD138" s="173"/>
      <c r="TTE138" s="173"/>
      <c r="TTF138" s="173"/>
      <c r="TTG138" s="173"/>
      <c r="TTH138" s="173"/>
      <c r="TTI138" s="173"/>
      <c r="TTJ138" s="173"/>
      <c r="TTK138" s="173"/>
      <c r="TTL138" s="173"/>
      <c r="TTM138" s="173"/>
      <c r="TTN138" s="173"/>
      <c r="TTO138" s="173"/>
      <c r="TTP138" s="173"/>
      <c r="TTQ138" s="173"/>
      <c r="TTR138" s="173"/>
      <c r="TTS138" s="173"/>
      <c r="TTT138" s="173"/>
      <c r="TTU138" s="173"/>
      <c r="TTV138" s="173"/>
      <c r="TTW138" s="173"/>
      <c r="TTX138" s="173"/>
      <c r="TTY138" s="173"/>
      <c r="TTZ138" s="173"/>
      <c r="TUA138" s="173"/>
      <c r="TUB138" s="173"/>
      <c r="TUC138" s="173"/>
      <c r="TUD138" s="173"/>
      <c r="TUE138" s="173"/>
      <c r="TUF138" s="173"/>
      <c r="TUG138" s="173"/>
      <c r="TUH138" s="173"/>
      <c r="TUI138" s="173"/>
      <c r="TUJ138" s="173"/>
      <c r="TUK138" s="173"/>
      <c r="TUL138" s="173"/>
      <c r="TUM138" s="173"/>
      <c r="TUN138" s="173"/>
      <c r="TUO138" s="173"/>
      <c r="TUP138" s="173"/>
      <c r="TUQ138" s="173"/>
      <c r="TUR138" s="173"/>
      <c r="TUS138" s="173"/>
      <c r="TUT138" s="173"/>
      <c r="TUU138" s="173"/>
      <c r="TUV138" s="173"/>
      <c r="TUW138" s="173"/>
      <c r="TUX138" s="173"/>
      <c r="TUY138" s="173"/>
      <c r="TUZ138" s="173"/>
      <c r="TVA138" s="173"/>
      <c r="TVB138" s="173"/>
      <c r="TVC138" s="173"/>
      <c r="TVD138" s="173"/>
      <c r="TVE138" s="173"/>
      <c r="TVF138" s="173"/>
      <c r="TVG138" s="173"/>
      <c r="TVH138" s="173"/>
      <c r="TVI138" s="173"/>
      <c r="TVJ138" s="173"/>
      <c r="TVK138" s="173"/>
      <c r="TVL138" s="173"/>
      <c r="TVM138" s="173"/>
      <c r="TVN138" s="173"/>
      <c r="TVO138" s="173"/>
      <c r="TVP138" s="173"/>
      <c r="TVQ138" s="173"/>
      <c r="TVR138" s="173"/>
      <c r="TVS138" s="173"/>
      <c r="TVT138" s="173"/>
      <c r="TVU138" s="173"/>
      <c r="TVV138" s="173"/>
      <c r="TVW138" s="173"/>
      <c r="TVX138" s="173"/>
      <c r="TVY138" s="173"/>
      <c r="TVZ138" s="173"/>
      <c r="TWA138" s="173"/>
      <c r="TWB138" s="173"/>
      <c r="TWC138" s="173"/>
      <c r="TWD138" s="173"/>
      <c r="TWE138" s="173"/>
      <c r="TWF138" s="173"/>
      <c r="TWG138" s="173"/>
      <c r="TWH138" s="173"/>
      <c r="TWI138" s="173"/>
      <c r="TWJ138" s="173"/>
      <c r="TWK138" s="173"/>
      <c r="TWL138" s="173"/>
      <c r="TWM138" s="173"/>
      <c r="TWN138" s="173"/>
      <c r="TWO138" s="173"/>
      <c r="TWP138" s="173"/>
      <c r="TWQ138" s="173"/>
      <c r="TWR138" s="173"/>
      <c r="TWS138" s="173"/>
      <c r="TWT138" s="173"/>
      <c r="TWU138" s="173"/>
      <c r="TWV138" s="173"/>
      <c r="TWW138" s="173"/>
      <c r="TWX138" s="173"/>
      <c r="TWY138" s="173"/>
      <c r="TWZ138" s="173"/>
      <c r="TXA138" s="173"/>
      <c r="TXB138" s="173"/>
      <c r="TXC138" s="173"/>
      <c r="TXD138" s="173"/>
      <c r="TXE138" s="173"/>
      <c r="TXF138" s="173"/>
      <c r="TXG138" s="173"/>
      <c r="TXH138" s="173"/>
      <c r="TXI138" s="173"/>
      <c r="TXJ138" s="173"/>
      <c r="TXK138" s="173"/>
      <c r="TXL138" s="173"/>
      <c r="TXM138" s="173"/>
      <c r="TXN138" s="173"/>
      <c r="TXO138" s="173"/>
      <c r="TXP138" s="173"/>
      <c r="TXQ138" s="173"/>
      <c r="TXR138" s="173"/>
      <c r="TXS138" s="173"/>
      <c r="TXT138" s="173"/>
      <c r="TXU138" s="173"/>
      <c r="TXV138" s="173"/>
      <c r="TXW138" s="173"/>
      <c r="TXX138" s="173"/>
      <c r="TXY138" s="173"/>
      <c r="TXZ138" s="173"/>
      <c r="TYA138" s="173"/>
      <c r="TYB138" s="173"/>
      <c r="TYC138" s="173"/>
      <c r="TYD138" s="173"/>
      <c r="TYE138" s="173"/>
      <c r="TYF138" s="173"/>
      <c r="TYG138" s="173"/>
      <c r="TYH138" s="173"/>
      <c r="TYI138" s="173"/>
      <c r="TYJ138" s="173"/>
      <c r="TYK138" s="173"/>
      <c r="TYL138" s="173"/>
      <c r="TYM138" s="173"/>
      <c r="TYN138" s="173"/>
      <c r="TYO138" s="173"/>
      <c r="TYP138" s="173"/>
      <c r="TYQ138" s="173"/>
      <c r="TYR138" s="173"/>
      <c r="TYS138" s="173"/>
      <c r="TYT138" s="173"/>
      <c r="TYU138" s="173"/>
      <c r="TYV138" s="173"/>
      <c r="TYW138" s="173"/>
      <c r="TYX138" s="173"/>
      <c r="TYY138" s="173"/>
      <c r="TYZ138" s="173"/>
      <c r="TZA138" s="173"/>
      <c r="TZB138" s="173"/>
      <c r="TZC138" s="173"/>
      <c r="TZD138" s="173"/>
      <c r="TZE138" s="173"/>
      <c r="TZF138" s="173"/>
      <c r="TZG138" s="173"/>
      <c r="TZH138" s="173"/>
      <c r="TZI138" s="173"/>
      <c r="TZJ138" s="173"/>
      <c r="TZK138" s="173"/>
      <c r="TZL138" s="173"/>
      <c r="TZM138" s="173"/>
      <c r="TZN138" s="173"/>
      <c r="TZO138" s="173"/>
      <c r="TZP138" s="173"/>
      <c r="TZQ138" s="173"/>
      <c r="TZR138" s="173"/>
      <c r="TZS138" s="173"/>
      <c r="TZT138" s="173"/>
      <c r="TZU138" s="173"/>
      <c r="TZV138" s="173"/>
      <c r="TZW138" s="173"/>
      <c r="TZX138" s="173"/>
      <c r="TZY138" s="173"/>
      <c r="TZZ138" s="173"/>
      <c r="UAA138" s="173"/>
      <c r="UAB138" s="173"/>
      <c r="UAC138" s="173"/>
      <c r="UAD138" s="173"/>
      <c r="UAE138" s="173"/>
      <c r="UAF138" s="173"/>
      <c r="UAG138" s="173"/>
      <c r="UAH138" s="173"/>
      <c r="UAI138" s="173"/>
      <c r="UAJ138" s="173"/>
      <c r="UAK138" s="173"/>
      <c r="UAL138" s="173"/>
      <c r="UAM138" s="173"/>
      <c r="UAN138" s="173"/>
      <c r="UAO138" s="173"/>
      <c r="UAP138" s="173"/>
      <c r="UAQ138" s="173"/>
      <c r="UAR138" s="173"/>
      <c r="UAS138" s="173"/>
      <c r="UAT138" s="173"/>
      <c r="UAU138" s="173"/>
      <c r="UAV138" s="173"/>
      <c r="UAW138" s="173"/>
      <c r="UAX138" s="173"/>
      <c r="UAY138" s="173"/>
      <c r="UAZ138" s="173"/>
      <c r="UBA138" s="173"/>
      <c r="UBB138" s="173"/>
      <c r="UBC138" s="173"/>
      <c r="UBD138" s="173"/>
      <c r="UBE138" s="173"/>
      <c r="UBF138" s="173"/>
      <c r="UBG138" s="173"/>
      <c r="UBH138" s="173"/>
      <c r="UBI138" s="173"/>
      <c r="UBJ138" s="173"/>
      <c r="UBK138" s="173"/>
      <c r="UBL138" s="173"/>
      <c r="UBM138" s="173"/>
      <c r="UBN138" s="173"/>
      <c r="UBO138" s="173"/>
      <c r="UBP138" s="173"/>
      <c r="UBQ138" s="173"/>
      <c r="UBR138" s="173"/>
      <c r="UBS138" s="173"/>
      <c r="UBT138" s="173"/>
      <c r="UBU138" s="173"/>
      <c r="UBV138" s="173"/>
      <c r="UBW138" s="173"/>
      <c r="UBX138" s="173"/>
      <c r="UBY138" s="173"/>
      <c r="UBZ138" s="173"/>
      <c r="UCA138" s="173"/>
      <c r="UCB138" s="173"/>
      <c r="UCC138" s="173"/>
      <c r="UCD138" s="173"/>
      <c r="UCE138" s="173"/>
      <c r="UCF138" s="173"/>
      <c r="UCG138" s="173"/>
      <c r="UCH138" s="173"/>
      <c r="UCI138" s="173"/>
      <c r="UCJ138" s="173"/>
      <c r="UCK138" s="173"/>
      <c r="UCL138" s="173"/>
      <c r="UCM138" s="173"/>
      <c r="UCN138" s="173"/>
      <c r="UCO138" s="173"/>
      <c r="UCP138" s="173"/>
      <c r="UCQ138" s="173"/>
      <c r="UCR138" s="173"/>
      <c r="UCS138" s="173"/>
      <c r="UCT138" s="173"/>
      <c r="UCU138" s="173"/>
      <c r="UCV138" s="173"/>
      <c r="UCW138" s="173"/>
      <c r="UCX138" s="173"/>
      <c r="UCY138" s="173"/>
      <c r="UCZ138" s="173"/>
      <c r="UDA138" s="173"/>
      <c r="UDB138" s="173"/>
      <c r="UDC138" s="173"/>
      <c r="UDD138" s="173"/>
      <c r="UDE138" s="173"/>
      <c r="UDF138" s="173"/>
      <c r="UDG138" s="173"/>
      <c r="UDH138" s="173"/>
      <c r="UDI138" s="173"/>
      <c r="UDJ138" s="173"/>
      <c r="UDK138" s="173"/>
      <c r="UDL138" s="173"/>
      <c r="UDM138" s="173"/>
      <c r="UDN138" s="173"/>
      <c r="UDO138" s="173"/>
      <c r="UDP138" s="173"/>
      <c r="UDQ138" s="173"/>
      <c r="UDR138" s="173"/>
      <c r="UDS138" s="173"/>
      <c r="UDT138" s="173"/>
      <c r="UDU138" s="173"/>
      <c r="UDV138" s="173"/>
      <c r="UDW138" s="173"/>
      <c r="UDX138" s="173"/>
      <c r="UDY138" s="173"/>
      <c r="UDZ138" s="173"/>
      <c r="UEA138" s="173"/>
      <c r="UEB138" s="173"/>
      <c r="UEC138" s="173"/>
      <c r="UED138" s="173"/>
      <c r="UEE138" s="173"/>
      <c r="UEF138" s="173"/>
      <c r="UEG138" s="173"/>
      <c r="UEH138" s="173"/>
      <c r="UEI138" s="173"/>
      <c r="UEJ138" s="173"/>
      <c r="UEK138" s="173"/>
      <c r="UEL138" s="173"/>
      <c r="UEM138" s="173"/>
      <c r="UEN138" s="173"/>
      <c r="UEO138" s="173"/>
      <c r="UEP138" s="173"/>
      <c r="UEQ138" s="173"/>
      <c r="UER138" s="173"/>
      <c r="UES138" s="173"/>
      <c r="UET138" s="173"/>
      <c r="UEU138" s="173"/>
      <c r="UEV138" s="173"/>
      <c r="UEW138" s="173"/>
      <c r="UEX138" s="173"/>
      <c r="UEY138" s="173"/>
      <c r="UEZ138" s="173"/>
      <c r="UFA138" s="173"/>
      <c r="UFB138" s="173"/>
      <c r="UFC138" s="173"/>
      <c r="UFD138" s="173"/>
      <c r="UFE138" s="173"/>
      <c r="UFF138" s="173"/>
      <c r="UFG138" s="173"/>
      <c r="UFH138" s="173"/>
      <c r="UFI138" s="173"/>
      <c r="UFJ138" s="173"/>
      <c r="UFK138" s="173"/>
      <c r="UFL138" s="173"/>
      <c r="UFM138" s="173"/>
      <c r="UFN138" s="173"/>
      <c r="UFO138" s="173"/>
      <c r="UFP138" s="173"/>
      <c r="UFQ138" s="173"/>
      <c r="UFR138" s="173"/>
      <c r="UFS138" s="173"/>
      <c r="UFT138" s="173"/>
      <c r="UFU138" s="173"/>
      <c r="UFV138" s="173"/>
      <c r="UFW138" s="173"/>
      <c r="UFX138" s="173"/>
      <c r="UFY138" s="173"/>
      <c r="UFZ138" s="173"/>
      <c r="UGA138" s="173"/>
      <c r="UGB138" s="173"/>
      <c r="UGC138" s="173"/>
      <c r="UGD138" s="173"/>
      <c r="UGE138" s="173"/>
      <c r="UGF138" s="173"/>
      <c r="UGG138" s="173"/>
      <c r="UGH138" s="173"/>
      <c r="UGI138" s="173"/>
      <c r="UGJ138" s="173"/>
      <c r="UGK138" s="173"/>
      <c r="UGL138" s="173"/>
      <c r="UGM138" s="173"/>
      <c r="UGN138" s="173"/>
      <c r="UGO138" s="173"/>
      <c r="UGP138" s="173"/>
      <c r="UGQ138" s="173"/>
      <c r="UGR138" s="173"/>
      <c r="UGS138" s="173"/>
      <c r="UGT138" s="173"/>
      <c r="UGU138" s="173"/>
      <c r="UGV138" s="173"/>
      <c r="UGW138" s="173"/>
      <c r="UGX138" s="173"/>
      <c r="UGY138" s="173"/>
      <c r="UGZ138" s="173"/>
      <c r="UHA138" s="173"/>
      <c r="UHB138" s="173"/>
      <c r="UHC138" s="173"/>
      <c r="UHD138" s="173"/>
      <c r="UHE138" s="173"/>
      <c r="UHF138" s="173"/>
      <c r="UHG138" s="173"/>
      <c r="UHH138" s="173"/>
      <c r="UHI138" s="173"/>
      <c r="UHJ138" s="173"/>
      <c r="UHK138" s="173"/>
      <c r="UHL138" s="173"/>
      <c r="UHM138" s="173"/>
      <c r="UHN138" s="173"/>
      <c r="UHO138" s="173"/>
      <c r="UHP138" s="173"/>
      <c r="UHQ138" s="173"/>
      <c r="UHR138" s="173"/>
      <c r="UHS138" s="173"/>
      <c r="UHT138" s="173"/>
      <c r="UHU138" s="173"/>
      <c r="UHV138" s="173"/>
      <c r="UHW138" s="173"/>
      <c r="UHX138" s="173"/>
      <c r="UHY138" s="173"/>
      <c r="UHZ138" s="173"/>
      <c r="UIA138" s="173"/>
      <c r="UIB138" s="173"/>
      <c r="UIC138" s="173"/>
      <c r="UID138" s="173"/>
      <c r="UIE138" s="173"/>
      <c r="UIF138" s="173"/>
      <c r="UIG138" s="173"/>
      <c r="UIH138" s="173"/>
      <c r="UII138" s="173"/>
      <c r="UIJ138" s="173"/>
      <c r="UIK138" s="173"/>
      <c r="UIL138" s="173"/>
      <c r="UIM138" s="173"/>
      <c r="UIN138" s="173"/>
      <c r="UIO138" s="173"/>
      <c r="UIP138" s="173"/>
      <c r="UIQ138" s="173"/>
      <c r="UIR138" s="173"/>
      <c r="UIS138" s="173"/>
      <c r="UIT138" s="173"/>
      <c r="UIU138" s="173"/>
      <c r="UIV138" s="173"/>
      <c r="UIW138" s="173"/>
      <c r="UIX138" s="173"/>
      <c r="UIY138" s="173"/>
      <c r="UIZ138" s="173"/>
      <c r="UJA138" s="173"/>
      <c r="UJB138" s="173"/>
      <c r="UJC138" s="173"/>
      <c r="UJD138" s="173"/>
      <c r="UJE138" s="173"/>
      <c r="UJF138" s="173"/>
      <c r="UJG138" s="173"/>
      <c r="UJH138" s="173"/>
      <c r="UJI138" s="173"/>
      <c r="UJJ138" s="173"/>
      <c r="UJK138" s="173"/>
      <c r="UJL138" s="173"/>
      <c r="UJM138" s="173"/>
      <c r="UJN138" s="173"/>
      <c r="UJO138" s="173"/>
      <c r="UJP138" s="173"/>
      <c r="UJQ138" s="173"/>
      <c r="UJR138" s="173"/>
      <c r="UJS138" s="173"/>
      <c r="UJT138" s="173"/>
      <c r="UJU138" s="173"/>
      <c r="UJV138" s="173"/>
      <c r="UJW138" s="173"/>
      <c r="UJX138" s="173"/>
      <c r="UJY138" s="173"/>
      <c r="UJZ138" s="173"/>
      <c r="UKA138" s="173"/>
      <c r="UKB138" s="173"/>
      <c r="UKC138" s="173"/>
      <c r="UKD138" s="173"/>
      <c r="UKE138" s="173"/>
      <c r="UKF138" s="173"/>
      <c r="UKG138" s="173"/>
      <c r="UKH138" s="173"/>
      <c r="UKI138" s="173"/>
      <c r="UKJ138" s="173"/>
      <c r="UKK138" s="173"/>
      <c r="UKL138" s="173"/>
      <c r="UKM138" s="173"/>
      <c r="UKN138" s="173"/>
      <c r="UKO138" s="173"/>
      <c r="UKP138" s="173"/>
      <c r="UKQ138" s="173"/>
      <c r="UKR138" s="173"/>
      <c r="UKS138" s="173"/>
      <c r="UKT138" s="173"/>
      <c r="UKU138" s="173"/>
      <c r="UKV138" s="173"/>
      <c r="UKW138" s="173"/>
      <c r="UKX138" s="173"/>
      <c r="UKY138" s="173"/>
      <c r="UKZ138" s="173"/>
      <c r="ULA138" s="173"/>
      <c r="ULB138" s="173"/>
      <c r="ULC138" s="173"/>
      <c r="ULD138" s="173"/>
      <c r="ULE138" s="173"/>
      <c r="ULF138" s="173"/>
      <c r="ULG138" s="173"/>
      <c r="ULH138" s="173"/>
      <c r="ULI138" s="173"/>
      <c r="ULJ138" s="173"/>
      <c r="ULK138" s="173"/>
      <c r="ULL138" s="173"/>
      <c r="ULM138" s="173"/>
      <c r="ULN138" s="173"/>
      <c r="ULO138" s="173"/>
      <c r="ULP138" s="173"/>
      <c r="ULQ138" s="173"/>
      <c r="ULR138" s="173"/>
      <c r="ULS138" s="173"/>
      <c r="ULT138" s="173"/>
      <c r="ULU138" s="173"/>
      <c r="ULV138" s="173"/>
      <c r="ULW138" s="173"/>
      <c r="ULX138" s="173"/>
      <c r="ULY138" s="173"/>
      <c r="ULZ138" s="173"/>
      <c r="UMA138" s="173"/>
      <c r="UMB138" s="173"/>
      <c r="UMC138" s="173"/>
      <c r="UMD138" s="173"/>
      <c r="UME138" s="173"/>
      <c r="UMF138" s="173"/>
      <c r="UMG138" s="173"/>
      <c r="UMH138" s="173"/>
      <c r="UMI138" s="173"/>
      <c r="UMJ138" s="173"/>
      <c r="UMK138" s="173"/>
      <c r="UML138" s="173"/>
      <c r="UMM138" s="173"/>
      <c r="UMN138" s="173"/>
      <c r="UMO138" s="173"/>
      <c r="UMP138" s="173"/>
      <c r="UMQ138" s="173"/>
      <c r="UMR138" s="173"/>
      <c r="UMS138" s="173"/>
      <c r="UMT138" s="173"/>
      <c r="UMU138" s="173"/>
      <c r="UMV138" s="173"/>
      <c r="UMW138" s="173"/>
      <c r="UMX138" s="173"/>
      <c r="UMY138" s="173"/>
      <c r="UMZ138" s="173"/>
      <c r="UNA138" s="173"/>
      <c r="UNB138" s="173"/>
      <c r="UNC138" s="173"/>
      <c r="UND138" s="173"/>
      <c r="UNE138" s="173"/>
      <c r="UNF138" s="173"/>
      <c r="UNG138" s="173"/>
      <c r="UNH138" s="173"/>
      <c r="UNI138" s="173"/>
      <c r="UNJ138" s="173"/>
      <c r="UNK138" s="173"/>
      <c r="UNL138" s="173"/>
      <c r="UNM138" s="173"/>
      <c r="UNN138" s="173"/>
      <c r="UNO138" s="173"/>
      <c r="UNP138" s="173"/>
      <c r="UNQ138" s="173"/>
      <c r="UNR138" s="173"/>
      <c r="UNS138" s="173"/>
      <c r="UNT138" s="173"/>
      <c r="UNU138" s="173"/>
      <c r="UNV138" s="173"/>
      <c r="UNW138" s="173"/>
      <c r="UNX138" s="173"/>
      <c r="UNY138" s="173"/>
      <c r="UNZ138" s="173"/>
      <c r="UOA138" s="173"/>
      <c r="UOB138" s="173"/>
      <c r="UOC138" s="173"/>
      <c r="UOD138" s="173"/>
      <c r="UOE138" s="173"/>
      <c r="UOF138" s="173"/>
      <c r="UOG138" s="173"/>
      <c r="UOH138" s="173"/>
      <c r="UOI138" s="173"/>
      <c r="UOJ138" s="173"/>
      <c r="UOK138" s="173"/>
      <c r="UOL138" s="173"/>
      <c r="UOM138" s="173"/>
      <c r="UON138" s="173"/>
      <c r="UOO138" s="173"/>
      <c r="UOP138" s="173"/>
      <c r="UOQ138" s="173"/>
      <c r="UOR138" s="173"/>
      <c r="UOS138" s="173"/>
      <c r="UOT138" s="173"/>
      <c r="UOU138" s="173"/>
      <c r="UOV138" s="173"/>
      <c r="UOW138" s="173"/>
      <c r="UOX138" s="173"/>
      <c r="UOY138" s="173"/>
      <c r="UOZ138" s="173"/>
      <c r="UPA138" s="173"/>
      <c r="UPB138" s="173"/>
      <c r="UPC138" s="173"/>
      <c r="UPD138" s="173"/>
      <c r="UPE138" s="173"/>
      <c r="UPF138" s="173"/>
      <c r="UPG138" s="173"/>
      <c r="UPH138" s="173"/>
      <c r="UPI138" s="173"/>
      <c r="UPJ138" s="173"/>
      <c r="UPK138" s="173"/>
      <c r="UPL138" s="173"/>
      <c r="UPM138" s="173"/>
      <c r="UPN138" s="173"/>
      <c r="UPO138" s="173"/>
      <c r="UPP138" s="173"/>
      <c r="UPQ138" s="173"/>
      <c r="UPR138" s="173"/>
      <c r="UPS138" s="173"/>
      <c r="UPT138" s="173"/>
      <c r="UPU138" s="173"/>
      <c r="UPV138" s="173"/>
      <c r="UPW138" s="173"/>
      <c r="UPX138" s="173"/>
      <c r="UPY138" s="173"/>
      <c r="UPZ138" s="173"/>
      <c r="UQA138" s="173"/>
      <c r="UQB138" s="173"/>
      <c r="UQC138" s="173"/>
      <c r="UQD138" s="173"/>
      <c r="UQE138" s="173"/>
      <c r="UQF138" s="173"/>
      <c r="UQG138" s="173"/>
      <c r="UQH138" s="173"/>
      <c r="UQI138" s="173"/>
      <c r="UQJ138" s="173"/>
      <c r="UQK138" s="173"/>
      <c r="UQL138" s="173"/>
      <c r="UQM138" s="173"/>
      <c r="UQN138" s="173"/>
      <c r="UQO138" s="173"/>
      <c r="UQP138" s="173"/>
      <c r="UQQ138" s="173"/>
      <c r="UQR138" s="173"/>
      <c r="UQS138" s="173"/>
      <c r="UQT138" s="173"/>
      <c r="UQU138" s="173"/>
      <c r="UQV138" s="173"/>
      <c r="UQW138" s="173"/>
      <c r="UQX138" s="173"/>
      <c r="UQY138" s="173"/>
      <c r="UQZ138" s="173"/>
      <c r="URA138" s="173"/>
      <c r="URB138" s="173"/>
      <c r="URC138" s="173"/>
      <c r="URD138" s="173"/>
      <c r="URE138" s="173"/>
      <c r="URF138" s="173"/>
      <c r="URG138" s="173"/>
      <c r="URH138" s="173"/>
      <c r="URI138" s="173"/>
      <c r="URJ138" s="173"/>
      <c r="URK138" s="173"/>
      <c r="URL138" s="173"/>
      <c r="URM138" s="173"/>
      <c r="URN138" s="173"/>
      <c r="URO138" s="173"/>
      <c r="URP138" s="173"/>
      <c r="URQ138" s="173"/>
      <c r="URR138" s="173"/>
      <c r="URS138" s="173"/>
      <c r="URT138" s="173"/>
      <c r="URU138" s="173"/>
      <c r="URV138" s="173"/>
      <c r="URW138" s="173"/>
      <c r="URX138" s="173"/>
      <c r="URY138" s="173"/>
      <c r="URZ138" s="173"/>
      <c r="USA138" s="173"/>
      <c r="USB138" s="173"/>
      <c r="USC138" s="173"/>
      <c r="USD138" s="173"/>
      <c r="USE138" s="173"/>
      <c r="USF138" s="173"/>
      <c r="USG138" s="173"/>
      <c r="USH138" s="173"/>
      <c r="USI138" s="173"/>
      <c r="USJ138" s="173"/>
      <c r="USK138" s="173"/>
      <c r="USL138" s="173"/>
      <c r="USM138" s="173"/>
      <c r="USN138" s="173"/>
      <c r="USO138" s="173"/>
      <c r="USP138" s="173"/>
      <c r="USQ138" s="173"/>
      <c r="USR138" s="173"/>
      <c r="USS138" s="173"/>
      <c r="UST138" s="173"/>
      <c r="USU138" s="173"/>
      <c r="USV138" s="173"/>
      <c r="USW138" s="173"/>
      <c r="USX138" s="173"/>
      <c r="USY138" s="173"/>
      <c r="USZ138" s="173"/>
      <c r="UTA138" s="173"/>
      <c r="UTB138" s="173"/>
      <c r="UTC138" s="173"/>
      <c r="UTD138" s="173"/>
      <c r="UTE138" s="173"/>
      <c r="UTF138" s="173"/>
      <c r="UTG138" s="173"/>
      <c r="UTH138" s="173"/>
      <c r="UTI138" s="173"/>
      <c r="UTJ138" s="173"/>
      <c r="UTK138" s="173"/>
      <c r="UTL138" s="173"/>
      <c r="UTM138" s="173"/>
      <c r="UTN138" s="173"/>
      <c r="UTO138" s="173"/>
      <c r="UTP138" s="173"/>
      <c r="UTQ138" s="173"/>
      <c r="UTR138" s="173"/>
      <c r="UTS138" s="173"/>
      <c r="UTT138" s="173"/>
      <c r="UTU138" s="173"/>
      <c r="UTV138" s="173"/>
      <c r="UTW138" s="173"/>
      <c r="UTX138" s="173"/>
      <c r="UTY138" s="173"/>
      <c r="UTZ138" s="173"/>
      <c r="UUA138" s="173"/>
      <c r="UUB138" s="173"/>
      <c r="UUC138" s="173"/>
      <c r="UUD138" s="173"/>
      <c r="UUE138" s="173"/>
      <c r="UUF138" s="173"/>
      <c r="UUG138" s="173"/>
      <c r="UUH138" s="173"/>
      <c r="UUI138" s="173"/>
      <c r="UUJ138" s="173"/>
      <c r="UUK138" s="173"/>
      <c r="UUL138" s="173"/>
      <c r="UUM138" s="173"/>
      <c r="UUN138" s="173"/>
      <c r="UUO138" s="173"/>
      <c r="UUP138" s="173"/>
      <c r="UUQ138" s="173"/>
      <c r="UUR138" s="173"/>
      <c r="UUS138" s="173"/>
      <c r="UUT138" s="173"/>
      <c r="UUU138" s="173"/>
      <c r="UUV138" s="173"/>
      <c r="UUW138" s="173"/>
      <c r="UUX138" s="173"/>
      <c r="UUY138" s="173"/>
      <c r="UUZ138" s="173"/>
      <c r="UVA138" s="173"/>
      <c r="UVB138" s="173"/>
      <c r="UVC138" s="173"/>
      <c r="UVD138" s="173"/>
      <c r="UVE138" s="173"/>
      <c r="UVF138" s="173"/>
      <c r="UVG138" s="173"/>
      <c r="UVH138" s="173"/>
      <c r="UVI138" s="173"/>
      <c r="UVJ138" s="173"/>
      <c r="UVK138" s="173"/>
      <c r="UVL138" s="173"/>
      <c r="UVM138" s="173"/>
      <c r="UVN138" s="173"/>
      <c r="UVO138" s="173"/>
      <c r="UVP138" s="173"/>
      <c r="UVQ138" s="173"/>
      <c r="UVR138" s="173"/>
      <c r="UVS138" s="173"/>
      <c r="UVT138" s="173"/>
      <c r="UVU138" s="173"/>
      <c r="UVV138" s="173"/>
      <c r="UVW138" s="173"/>
      <c r="UVX138" s="173"/>
      <c r="UVY138" s="173"/>
      <c r="UVZ138" s="173"/>
      <c r="UWA138" s="173"/>
      <c r="UWB138" s="173"/>
      <c r="UWC138" s="173"/>
      <c r="UWD138" s="173"/>
      <c r="UWE138" s="173"/>
      <c r="UWF138" s="173"/>
      <c r="UWG138" s="173"/>
      <c r="UWH138" s="173"/>
      <c r="UWI138" s="173"/>
      <c r="UWJ138" s="173"/>
      <c r="UWK138" s="173"/>
      <c r="UWL138" s="173"/>
      <c r="UWM138" s="173"/>
      <c r="UWN138" s="173"/>
      <c r="UWO138" s="173"/>
      <c r="UWP138" s="173"/>
      <c r="UWQ138" s="173"/>
      <c r="UWR138" s="173"/>
      <c r="UWS138" s="173"/>
      <c r="UWT138" s="173"/>
      <c r="UWU138" s="173"/>
      <c r="UWV138" s="173"/>
      <c r="UWW138" s="173"/>
      <c r="UWX138" s="173"/>
      <c r="UWY138" s="173"/>
      <c r="UWZ138" s="173"/>
      <c r="UXA138" s="173"/>
      <c r="UXB138" s="173"/>
      <c r="UXC138" s="173"/>
      <c r="UXD138" s="173"/>
      <c r="UXE138" s="173"/>
      <c r="UXF138" s="173"/>
      <c r="UXG138" s="173"/>
      <c r="UXH138" s="173"/>
      <c r="UXI138" s="173"/>
      <c r="UXJ138" s="173"/>
      <c r="UXK138" s="173"/>
      <c r="UXL138" s="173"/>
      <c r="UXM138" s="173"/>
      <c r="UXN138" s="173"/>
      <c r="UXO138" s="173"/>
      <c r="UXP138" s="173"/>
      <c r="UXQ138" s="173"/>
      <c r="UXR138" s="173"/>
      <c r="UXS138" s="173"/>
      <c r="UXT138" s="173"/>
      <c r="UXU138" s="173"/>
      <c r="UXV138" s="173"/>
      <c r="UXW138" s="173"/>
      <c r="UXX138" s="173"/>
      <c r="UXY138" s="173"/>
      <c r="UXZ138" s="173"/>
      <c r="UYA138" s="173"/>
      <c r="UYB138" s="173"/>
      <c r="UYC138" s="173"/>
      <c r="UYD138" s="173"/>
      <c r="UYE138" s="173"/>
      <c r="UYF138" s="173"/>
      <c r="UYG138" s="173"/>
      <c r="UYH138" s="173"/>
      <c r="UYI138" s="173"/>
      <c r="UYJ138" s="173"/>
      <c r="UYK138" s="173"/>
      <c r="UYL138" s="173"/>
      <c r="UYM138" s="173"/>
      <c r="UYN138" s="173"/>
      <c r="UYO138" s="173"/>
      <c r="UYP138" s="173"/>
      <c r="UYQ138" s="173"/>
      <c r="UYR138" s="173"/>
      <c r="UYS138" s="173"/>
      <c r="UYT138" s="173"/>
      <c r="UYU138" s="173"/>
      <c r="UYV138" s="173"/>
      <c r="UYW138" s="173"/>
      <c r="UYX138" s="173"/>
      <c r="UYY138" s="173"/>
      <c r="UYZ138" s="173"/>
      <c r="UZA138" s="173"/>
      <c r="UZB138" s="173"/>
      <c r="UZC138" s="173"/>
      <c r="UZD138" s="173"/>
      <c r="UZE138" s="173"/>
      <c r="UZF138" s="173"/>
      <c r="UZG138" s="173"/>
      <c r="UZH138" s="173"/>
      <c r="UZI138" s="173"/>
      <c r="UZJ138" s="173"/>
      <c r="UZK138" s="173"/>
      <c r="UZL138" s="173"/>
      <c r="UZM138" s="173"/>
      <c r="UZN138" s="173"/>
      <c r="UZO138" s="173"/>
      <c r="UZP138" s="173"/>
      <c r="UZQ138" s="173"/>
      <c r="UZR138" s="173"/>
      <c r="UZS138" s="173"/>
      <c r="UZT138" s="173"/>
      <c r="UZU138" s="173"/>
      <c r="UZV138" s="173"/>
      <c r="UZW138" s="173"/>
      <c r="UZX138" s="173"/>
      <c r="UZY138" s="173"/>
      <c r="UZZ138" s="173"/>
      <c r="VAA138" s="173"/>
      <c r="VAB138" s="173"/>
      <c r="VAC138" s="173"/>
      <c r="VAD138" s="173"/>
      <c r="VAE138" s="173"/>
      <c r="VAF138" s="173"/>
      <c r="VAG138" s="173"/>
      <c r="VAH138" s="173"/>
      <c r="VAI138" s="173"/>
      <c r="VAJ138" s="173"/>
      <c r="VAK138" s="173"/>
      <c r="VAL138" s="173"/>
      <c r="VAM138" s="173"/>
      <c r="VAN138" s="173"/>
      <c r="VAO138" s="173"/>
      <c r="VAP138" s="173"/>
      <c r="VAQ138" s="173"/>
      <c r="VAR138" s="173"/>
      <c r="VAS138" s="173"/>
      <c r="VAT138" s="173"/>
      <c r="VAU138" s="173"/>
      <c r="VAV138" s="173"/>
      <c r="VAW138" s="173"/>
      <c r="VAX138" s="173"/>
      <c r="VAY138" s="173"/>
      <c r="VAZ138" s="173"/>
      <c r="VBA138" s="173"/>
      <c r="VBB138" s="173"/>
      <c r="VBC138" s="173"/>
      <c r="VBD138" s="173"/>
      <c r="VBE138" s="173"/>
      <c r="VBF138" s="173"/>
      <c r="VBG138" s="173"/>
      <c r="VBH138" s="173"/>
      <c r="VBI138" s="173"/>
      <c r="VBJ138" s="173"/>
      <c r="VBK138" s="173"/>
      <c r="VBL138" s="173"/>
      <c r="VBM138" s="173"/>
      <c r="VBN138" s="173"/>
      <c r="VBO138" s="173"/>
      <c r="VBP138" s="173"/>
      <c r="VBQ138" s="173"/>
      <c r="VBR138" s="173"/>
      <c r="VBS138" s="173"/>
      <c r="VBT138" s="173"/>
      <c r="VBU138" s="173"/>
      <c r="VBV138" s="173"/>
      <c r="VBW138" s="173"/>
      <c r="VBX138" s="173"/>
      <c r="VBY138" s="173"/>
      <c r="VBZ138" s="173"/>
      <c r="VCA138" s="173"/>
      <c r="VCB138" s="173"/>
      <c r="VCC138" s="173"/>
      <c r="VCD138" s="173"/>
      <c r="VCE138" s="173"/>
      <c r="VCF138" s="173"/>
      <c r="VCG138" s="173"/>
      <c r="VCH138" s="173"/>
      <c r="VCI138" s="173"/>
      <c r="VCJ138" s="173"/>
      <c r="VCK138" s="173"/>
      <c r="VCL138" s="173"/>
      <c r="VCM138" s="173"/>
      <c r="VCN138" s="173"/>
      <c r="VCO138" s="173"/>
      <c r="VCP138" s="173"/>
      <c r="VCQ138" s="173"/>
      <c r="VCR138" s="173"/>
      <c r="VCS138" s="173"/>
      <c r="VCT138" s="173"/>
      <c r="VCU138" s="173"/>
      <c r="VCV138" s="173"/>
      <c r="VCW138" s="173"/>
      <c r="VCX138" s="173"/>
      <c r="VCY138" s="173"/>
      <c r="VCZ138" s="173"/>
      <c r="VDA138" s="173"/>
      <c r="VDB138" s="173"/>
      <c r="VDC138" s="173"/>
      <c r="VDD138" s="173"/>
      <c r="VDE138" s="173"/>
      <c r="VDF138" s="173"/>
      <c r="VDG138" s="173"/>
      <c r="VDH138" s="173"/>
      <c r="VDI138" s="173"/>
      <c r="VDJ138" s="173"/>
      <c r="VDK138" s="173"/>
      <c r="VDL138" s="173"/>
      <c r="VDM138" s="173"/>
      <c r="VDN138" s="173"/>
      <c r="VDO138" s="173"/>
      <c r="VDP138" s="173"/>
      <c r="VDQ138" s="173"/>
      <c r="VDR138" s="173"/>
      <c r="VDS138" s="173"/>
      <c r="VDT138" s="173"/>
      <c r="VDU138" s="173"/>
      <c r="VDV138" s="173"/>
      <c r="VDW138" s="173"/>
      <c r="VDX138" s="173"/>
      <c r="VDY138" s="173"/>
      <c r="VDZ138" s="173"/>
      <c r="VEA138" s="173"/>
      <c r="VEB138" s="173"/>
      <c r="VEC138" s="173"/>
      <c r="VED138" s="173"/>
      <c r="VEE138" s="173"/>
      <c r="VEF138" s="173"/>
      <c r="VEG138" s="173"/>
      <c r="VEH138" s="173"/>
      <c r="VEI138" s="173"/>
      <c r="VEJ138" s="173"/>
      <c r="VEK138" s="173"/>
      <c r="VEL138" s="173"/>
      <c r="VEM138" s="173"/>
      <c r="VEN138" s="173"/>
      <c r="VEO138" s="173"/>
      <c r="VEP138" s="173"/>
      <c r="VEQ138" s="173"/>
      <c r="VER138" s="173"/>
      <c r="VES138" s="173"/>
      <c r="VET138" s="173"/>
      <c r="VEU138" s="173"/>
      <c r="VEV138" s="173"/>
      <c r="VEW138" s="173"/>
      <c r="VEX138" s="173"/>
      <c r="VEY138" s="173"/>
      <c r="VEZ138" s="173"/>
      <c r="VFA138" s="173"/>
      <c r="VFB138" s="173"/>
      <c r="VFC138" s="173"/>
      <c r="VFD138" s="173"/>
      <c r="VFE138" s="173"/>
      <c r="VFF138" s="173"/>
      <c r="VFG138" s="173"/>
      <c r="VFH138" s="173"/>
      <c r="VFI138" s="173"/>
      <c r="VFJ138" s="173"/>
      <c r="VFK138" s="173"/>
      <c r="VFL138" s="173"/>
      <c r="VFM138" s="173"/>
      <c r="VFN138" s="173"/>
      <c r="VFO138" s="173"/>
      <c r="VFP138" s="173"/>
      <c r="VFQ138" s="173"/>
      <c r="VFR138" s="173"/>
      <c r="VFS138" s="173"/>
      <c r="VFT138" s="173"/>
      <c r="VFU138" s="173"/>
      <c r="VFV138" s="173"/>
      <c r="VFW138" s="173"/>
      <c r="VFX138" s="173"/>
      <c r="VFY138" s="173"/>
      <c r="VFZ138" s="173"/>
      <c r="VGA138" s="173"/>
      <c r="VGB138" s="173"/>
      <c r="VGC138" s="173"/>
      <c r="VGD138" s="173"/>
      <c r="VGE138" s="173"/>
      <c r="VGF138" s="173"/>
      <c r="VGG138" s="173"/>
      <c r="VGH138" s="173"/>
      <c r="VGI138" s="173"/>
      <c r="VGJ138" s="173"/>
      <c r="VGK138" s="173"/>
      <c r="VGL138" s="173"/>
      <c r="VGM138" s="173"/>
      <c r="VGN138" s="173"/>
      <c r="VGO138" s="173"/>
      <c r="VGP138" s="173"/>
      <c r="VGQ138" s="173"/>
      <c r="VGR138" s="173"/>
      <c r="VGS138" s="173"/>
      <c r="VGT138" s="173"/>
      <c r="VGU138" s="173"/>
      <c r="VGV138" s="173"/>
      <c r="VGW138" s="173"/>
      <c r="VGX138" s="173"/>
      <c r="VGY138" s="173"/>
      <c r="VGZ138" s="173"/>
      <c r="VHA138" s="173"/>
      <c r="VHB138" s="173"/>
      <c r="VHC138" s="173"/>
      <c r="VHD138" s="173"/>
      <c r="VHE138" s="173"/>
      <c r="VHF138" s="173"/>
      <c r="VHG138" s="173"/>
      <c r="VHH138" s="173"/>
      <c r="VHI138" s="173"/>
      <c r="VHJ138" s="173"/>
      <c r="VHK138" s="173"/>
      <c r="VHL138" s="173"/>
      <c r="VHM138" s="173"/>
      <c r="VHN138" s="173"/>
      <c r="VHO138" s="173"/>
      <c r="VHP138" s="173"/>
      <c r="VHQ138" s="173"/>
      <c r="VHR138" s="173"/>
      <c r="VHS138" s="173"/>
      <c r="VHT138" s="173"/>
      <c r="VHU138" s="173"/>
      <c r="VHV138" s="173"/>
      <c r="VHW138" s="173"/>
      <c r="VHX138" s="173"/>
      <c r="VHY138" s="173"/>
      <c r="VHZ138" s="173"/>
      <c r="VIA138" s="173"/>
      <c r="VIB138" s="173"/>
      <c r="VIC138" s="173"/>
      <c r="VID138" s="173"/>
      <c r="VIE138" s="173"/>
      <c r="VIF138" s="173"/>
      <c r="VIG138" s="173"/>
      <c r="VIH138" s="173"/>
      <c r="VII138" s="173"/>
      <c r="VIJ138" s="173"/>
      <c r="VIK138" s="173"/>
      <c r="VIL138" s="173"/>
      <c r="VIM138" s="173"/>
      <c r="VIN138" s="173"/>
      <c r="VIO138" s="173"/>
      <c r="VIP138" s="173"/>
      <c r="VIQ138" s="173"/>
      <c r="VIR138" s="173"/>
      <c r="VIS138" s="173"/>
      <c r="VIT138" s="173"/>
      <c r="VIU138" s="173"/>
      <c r="VIV138" s="173"/>
      <c r="VIW138" s="173"/>
      <c r="VIX138" s="173"/>
      <c r="VIY138" s="173"/>
      <c r="VIZ138" s="173"/>
      <c r="VJA138" s="173"/>
      <c r="VJB138" s="173"/>
      <c r="VJC138" s="173"/>
      <c r="VJD138" s="173"/>
      <c r="VJE138" s="173"/>
      <c r="VJF138" s="173"/>
      <c r="VJG138" s="173"/>
      <c r="VJH138" s="173"/>
      <c r="VJI138" s="173"/>
      <c r="VJJ138" s="173"/>
      <c r="VJK138" s="173"/>
      <c r="VJL138" s="173"/>
      <c r="VJM138" s="173"/>
      <c r="VJN138" s="173"/>
      <c r="VJO138" s="173"/>
      <c r="VJP138" s="173"/>
      <c r="VJQ138" s="173"/>
      <c r="VJR138" s="173"/>
      <c r="VJS138" s="173"/>
      <c r="VJT138" s="173"/>
      <c r="VJU138" s="173"/>
      <c r="VJV138" s="173"/>
      <c r="VJW138" s="173"/>
      <c r="VJX138" s="173"/>
      <c r="VJY138" s="173"/>
      <c r="VJZ138" s="173"/>
      <c r="VKA138" s="173"/>
      <c r="VKB138" s="173"/>
      <c r="VKC138" s="173"/>
      <c r="VKD138" s="173"/>
      <c r="VKE138" s="173"/>
      <c r="VKF138" s="173"/>
      <c r="VKG138" s="173"/>
      <c r="VKH138" s="173"/>
      <c r="VKI138" s="173"/>
      <c r="VKJ138" s="173"/>
      <c r="VKK138" s="173"/>
      <c r="VKL138" s="173"/>
      <c r="VKM138" s="173"/>
      <c r="VKN138" s="173"/>
      <c r="VKO138" s="173"/>
      <c r="VKP138" s="173"/>
      <c r="VKQ138" s="173"/>
      <c r="VKR138" s="173"/>
      <c r="VKS138" s="173"/>
      <c r="VKT138" s="173"/>
      <c r="VKU138" s="173"/>
      <c r="VKV138" s="173"/>
      <c r="VKW138" s="173"/>
      <c r="VKX138" s="173"/>
      <c r="VKY138" s="173"/>
      <c r="VKZ138" s="173"/>
      <c r="VLA138" s="173"/>
      <c r="VLB138" s="173"/>
      <c r="VLC138" s="173"/>
      <c r="VLD138" s="173"/>
      <c r="VLE138" s="173"/>
      <c r="VLF138" s="173"/>
      <c r="VLG138" s="173"/>
      <c r="VLH138" s="173"/>
      <c r="VLI138" s="173"/>
      <c r="VLJ138" s="173"/>
      <c r="VLK138" s="173"/>
      <c r="VLL138" s="173"/>
      <c r="VLM138" s="173"/>
      <c r="VLN138" s="173"/>
      <c r="VLO138" s="173"/>
      <c r="VLP138" s="173"/>
      <c r="VLQ138" s="173"/>
      <c r="VLR138" s="173"/>
      <c r="VLS138" s="173"/>
      <c r="VLT138" s="173"/>
      <c r="VLU138" s="173"/>
      <c r="VLV138" s="173"/>
      <c r="VLW138" s="173"/>
      <c r="VLX138" s="173"/>
      <c r="VLY138" s="173"/>
      <c r="VLZ138" s="173"/>
      <c r="VMA138" s="173"/>
      <c r="VMB138" s="173"/>
      <c r="VMC138" s="173"/>
      <c r="VMD138" s="173"/>
      <c r="VME138" s="173"/>
      <c r="VMF138" s="173"/>
      <c r="VMG138" s="173"/>
      <c r="VMH138" s="173"/>
      <c r="VMI138" s="173"/>
      <c r="VMJ138" s="173"/>
      <c r="VMK138" s="173"/>
      <c r="VML138" s="173"/>
      <c r="VMM138" s="173"/>
      <c r="VMN138" s="173"/>
      <c r="VMO138" s="173"/>
      <c r="VMP138" s="173"/>
      <c r="VMQ138" s="173"/>
      <c r="VMR138" s="173"/>
      <c r="VMS138" s="173"/>
      <c r="VMT138" s="173"/>
      <c r="VMU138" s="173"/>
      <c r="VMV138" s="173"/>
      <c r="VMW138" s="173"/>
      <c r="VMX138" s="173"/>
      <c r="VMY138" s="173"/>
      <c r="VMZ138" s="173"/>
      <c r="VNA138" s="173"/>
      <c r="VNB138" s="173"/>
      <c r="VNC138" s="173"/>
      <c r="VND138" s="173"/>
      <c r="VNE138" s="173"/>
      <c r="VNF138" s="173"/>
      <c r="VNG138" s="173"/>
      <c r="VNH138" s="173"/>
      <c r="VNI138" s="173"/>
      <c r="VNJ138" s="173"/>
      <c r="VNK138" s="173"/>
      <c r="VNL138" s="173"/>
      <c r="VNM138" s="173"/>
      <c r="VNN138" s="173"/>
      <c r="VNO138" s="173"/>
      <c r="VNP138" s="173"/>
      <c r="VNQ138" s="173"/>
      <c r="VNR138" s="173"/>
      <c r="VNS138" s="173"/>
      <c r="VNT138" s="173"/>
      <c r="VNU138" s="173"/>
      <c r="VNV138" s="173"/>
      <c r="VNW138" s="173"/>
      <c r="VNX138" s="173"/>
      <c r="VNY138" s="173"/>
      <c r="VNZ138" s="173"/>
      <c r="VOA138" s="173"/>
      <c r="VOB138" s="173"/>
      <c r="VOC138" s="173"/>
      <c r="VOD138" s="173"/>
      <c r="VOE138" s="173"/>
      <c r="VOF138" s="173"/>
      <c r="VOG138" s="173"/>
      <c r="VOH138" s="173"/>
      <c r="VOI138" s="173"/>
      <c r="VOJ138" s="173"/>
      <c r="VOK138" s="173"/>
      <c r="VOL138" s="173"/>
      <c r="VOM138" s="173"/>
      <c r="VON138" s="173"/>
      <c r="VOO138" s="173"/>
      <c r="VOP138" s="173"/>
      <c r="VOQ138" s="173"/>
      <c r="VOR138" s="173"/>
      <c r="VOS138" s="173"/>
      <c r="VOT138" s="173"/>
      <c r="VOU138" s="173"/>
      <c r="VOV138" s="173"/>
      <c r="VOW138" s="173"/>
      <c r="VOX138" s="173"/>
      <c r="VOY138" s="173"/>
      <c r="VOZ138" s="173"/>
      <c r="VPA138" s="173"/>
      <c r="VPB138" s="173"/>
      <c r="VPC138" s="173"/>
      <c r="VPD138" s="173"/>
      <c r="VPE138" s="173"/>
      <c r="VPF138" s="173"/>
      <c r="VPG138" s="173"/>
      <c r="VPH138" s="173"/>
      <c r="VPI138" s="173"/>
      <c r="VPJ138" s="173"/>
      <c r="VPK138" s="173"/>
      <c r="VPL138" s="173"/>
      <c r="VPM138" s="173"/>
      <c r="VPN138" s="173"/>
      <c r="VPO138" s="173"/>
      <c r="VPP138" s="173"/>
      <c r="VPQ138" s="173"/>
      <c r="VPR138" s="173"/>
      <c r="VPS138" s="173"/>
      <c r="VPT138" s="173"/>
      <c r="VPU138" s="173"/>
      <c r="VPV138" s="173"/>
      <c r="VPW138" s="173"/>
      <c r="VPX138" s="173"/>
      <c r="VPY138" s="173"/>
      <c r="VPZ138" s="173"/>
      <c r="VQA138" s="173"/>
      <c r="VQB138" s="173"/>
      <c r="VQC138" s="173"/>
      <c r="VQD138" s="173"/>
      <c r="VQE138" s="173"/>
      <c r="VQF138" s="173"/>
      <c r="VQG138" s="173"/>
      <c r="VQH138" s="173"/>
      <c r="VQI138" s="173"/>
      <c r="VQJ138" s="173"/>
      <c r="VQK138" s="173"/>
      <c r="VQL138" s="173"/>
      <c r="VQM138" s="173"/>
      <c r="VQN138" s="173"/>
      <c r="VQO138" s="173"/>
      <c r="VQP138" s="173"/>
      <c r="VQQ138" s="173"/>
      <c r="VQR138" s="173"/>
      <c r="VQS138" s="173"/>
      <c r="VQT138" s="173"/>
      <c r="VQU138" s="173"/>
      <c r="VQV138" s="173"/>
      <c r="VQW138" s="173"/>
      <c r="VQX138" s="173"/>
      <c r="VQY138" s="173"/>
      <c r="VQZ138" s="173"/>
      <c r="VRA138" s="173"/>
      <c r="VRB138" s="173"/>
      <c r="VRC138" s="173"/>
      <c r="VRD138" s="173"/>
      <c r="VRE138" s="173"/>
      <c r="VRF138" s="173"/>
      <c r="VRG138" s="173"/>
      <c r="VRH138" s="173"/>
      <c r="VRI138" s="173"/>
      <c r="VRJ138" s="173"/>
      <c r="VRK138" s="173"/>
      <c r="VRL138" s="173"/>
      <c r="VRM138" s="173"/>
      <c r="VRN138" s="173"/>
      <c r="VRO138" s="173"/>
      <c r="VRP138" s="173"/>
      <c r="VRQ138" s="173"/>
      <c r="VRR138" s="173"/>
      <c r="VRS138" s="173"/>
      <c r="VRT138" s="173"/>
      <c r="VRU138" s="173"/>
      <c r="VRV138" s="173"/>
      <c r="VRW138" s="173"/>
      <c r="VRX138" s="173"/>
      <c r="VRY138" s="173"/>
      <c r="VRZ138" s="173"/>
      <c r="VSA138" s="173"/>
      <c r="VSB138" s="173"/>
      <c r="VSC138" s="173"/>
      <c r="VSD138" s="173"/>
      <c r="VSE138" s="173"/>
      <c r="VSF138" s="173"/>
      <c r="VSG138" s="173"/>
      <c r="VSH138" s="173"/>
      <c r="VSI138" s="173"/>
      <c r="VSJ138" s="173"/>
      <c r="VSK138" s="173"/>
      <c r="VSL138" s="173"/>
      <c r="VSM138" s="173"/>
      <c r="VSN138" s="173"/>
      <c r="VSO138" s="173"/>
      <c r="VSP138" s="173"/>
      <c r="VSQ138" s="173"/>
      <c r="VSR138" s="173"/>
      <c r="VSS138" s="173"/>
      <c r="VST138" s="173"/>
      <c r="VSU138" s="173"/>
      <c r="VSV138" s="173"/>
      <c r="VSW138" s="173"/>
      <c r="VSX138" s="173"/>
      <c r="VSY138" s="173"/>
      <c r="VSZ138" s="173"/>
      <c r="VTA138" s="173"/>
      <c r="VTB138" s="173"/>
      <c r="VTC138" s="173"/>
      <c r="VTD138" s="173"/>
      <c r="VTE138" s="173"/>
      <c r="VTF138" s="173"/>
      <c r="VTG138" s="173"/>
      <c r="VTH138" s="173"/>
      <c r="VTI138" s="173"/>
      <c r="VTJ138" s="173"/>
      <c r="VTK138" s="173"/>
      <c r="VTL138" s="173"/>
      <c r="VTM138" s="173"/>
      <c r="VTN138" s="173"/>
      <c r="VTO138" s="173"/>
      <c r="VTP138" s="173"/>
      <c r="VTQ138" s="173"/>
      <c r="VTR138" s="173"/>
      <c r="VTS138" s="173"/>
      <c r="VTT138" s="173"/>
      <c r="VTU138" s="173"/>
      <c r="VTV138" s="173"/>
      <c r="VTW138" s="173"/>
      <c r="VTX138" s="173"/>
      <c r="VTY138" s="173"/>
      <c r="VTZ138" s="173"/>
      <c r="VUA138" s="173"/>
      <c r="VUB138" s="173"/>
      <c r="VUC138" s="173"/>
      <c r="VUD138" s="173"/>
      <c r="VUE138" s="173"/>
      <c r="VUF138" s="173"/>
      <c r="VUG138" s="173"/>
      <c r="VUH138" s="173"/>
      <c r="VUI138" s="173"/>
      <c r="VUJ138" s="173"/>
      <c r="VUK138" s="173"/>
      <c r="VUL138" s="173"/>
      <c r="VUM138" s="173"/>
      <c r="VUN138" s="173"/>
      <c r="VUO138" s="173"/>
      <c r="VUP138" s="173"/>
      <c r="VUQ138" s="173"/>
      <c r="VUR138" s="173"/>
      <c r="VUS138" s="173"/>
      <c r="VUT138" s="173"/>
      <c r="VUU138" s="173"/>
      <c r="VUV138" s="173"/>
      <c r="VUW138" s="173"/>
      <c r="VUX138" s="173"/>
      <c r="VUY138" s="173"/>
      <c r="VUZ138" s="173"/>
      <c r="VVA138" s="173"/>
      <c r="VVB138" s="173"/>
      <c r="VVC138" s="173"/>
      <c r="VVD138" s="173"/>
      <c r="VVE138" s="173"/>
      <c r="VVF138" s="173"/>
      <c r="VVG138" s="173"/>
      <c r="VVH138" s="173"/>
      <c r="VVI138" s="173"/>
      <c r="VVJ138" s="173"/>
      <c r="VVK138" s="173"/>
      <c r="VVL138" s="173"/>
      <c r="VVM138" s="173"/>
      <c r="VVN138" s="173"/>
      <c r="VVO138" s="173"/>
      <c r="VVP138" s="173"/>
      <c r="VVQ138" s="173"/>
      <c r="VVR138" s="173"/>
      <c r="VVS138" s="173"/>
      <c r="VVT138" s="173"/>
      <c r="VVU138" s="173"/>
      <c r="VVV138" s="173"/>
      <c r="VVW138" s="173"/>
      <c r="VVX138" s="173"/>
      <c r="VVY138" s="173"/>
      <c r="VVZ138" s="173"/>
      <c r="VWA138" s="173"/>
      <c r="VWB138" s="173"/>
      <c r="VWC138" s="173"/>
      <c r="VWD138" s="173"/>
      <c r="VWE138" s="173"/>
      <c r="VWF138" s="173"/>
      <c r="VWG138" s="173"/>
      <c r="VWH138" s="173"/>
      <c r="VWI138" s="173"/>
      <c r="VWJ138" s="173"/>
      <c r="VWK138" s="173"/>
      <c r="VWL138" s="173"/>
      <c r="VWM138" s="173"/>
      <c r="VWN138" s="173"/>
      <c r="VWO138" s="173"/>
      <c r="VWP138" s="173"/>
      <c r="VWQ138" s="173"/>
      <c r="VWR138" s="173"/>
      <c r="VWS138" s="173"/>
      <c r="VWT138" s="173"/>
      <c r="VWU138" s="173"/>
      <c r="VWV138" s="173"/>
      <c r="VWW138" s="173"/>
      <c r="VWX138" s="173"/>
      <c r="VWY138" s="173"/>
      <c r="VWZ138" s="173"/>
      <c r="VXA138" s="173"/>
      <c r="VXB138" s="173"/>
      <c r="VXC138" s="173"/>
      <c r="VXD138" s="173"/>
      <c r="VXE138" s="173"/>
      <c r="VXF138" s="173"/>
      <c r="VXG138" s="173"/>
      <c r="VXH138" s="173"/>
      <c r="VXI138" s="173"/>
      <c r="VXJ138" s="173"/>
      <c r="VXK138" s="173"/>
      <c r="VXL138" s="173"/>
      <c r="VXM138" s="173"/>
      <c r="VXN138" s="173"/>
      <c r="VXO138" s="173"/>
      <c r="VXP138" s="173"/>
      <c r="VXQ138" s="173"/>
      <c r="VXR138" s="173"/>
      <c r="VXS138" s="173"/>
      <c r="VXT138" s="173"/>
      <c r="VXU138" s="173"/>
      <c r="VXV138" s="173"/>
      <c r="VXW138" s="173"/>
      <c r="VXX138" s="173"/>
      <c r="VXY138" s="173"/>
      <c r="VXZ138" s="173"/>
      <c r="VYA138" s="173"/>
      <c r="VYB138" s="173"/>
      <c r="VYC138" s="173"/>
      <c r="VYD138" s="173"/>
      <c r="VYE138" s="173"/>
      <c r="VYF138" s="173"/>
      <c r="VYG138" s="173"/>
      <c r="VYH138" s="173"/>
      <c r="VYI138" s="173"/>
      <c r="VYJ138" s="173"/>
      <c r="VYK138" s="173"/>
      <c r="VYL138" s="173"/>
      <c r="VYM138" s="173"/>
      <c r="VYN138" s="173"/>
      <c r="VYO138" s="173"/>
      <c r="VYP138" s="173"/>
      <c r="VYQ138" s="173"/>
      <c r="VYR138" s="173"/>
      <c r="VYS138" s="173"/>
      <c r="VYT138" s="173"/>
      <c r="VYU138" s="173"/>
      <c r="VYV138" s="173"/>
      <c r="VYW138" s="173"/>
      <c r="VYX138" s="173"/>
      <c r="VYY138" s="173"/>
      <c r="VYZ138" s="173"/>
      <c r="VZA138" s="173"/>
      <c r="VZB138" s="173"/>
      <c r="VZC138" s="173"/>
      <c r="VZD138" s="173"/>
      <c r="VZE138" s="173"/>
      <c r="VZF138" s="173"/>
      <c r="VZG138" s="173"/>
      <c r="VZH138" s="173"/>
      <c r="VZI138" s="173"/>
      <c r="VZJ138" s="173"/>
      <c r="VZK138" s="173"/>
      <c r="VZL138" s="173"/>
      <c r="VZM138" s="173"/>
      <c r="VZN138" s="173"/>
      <c r="VZO138" s="173"/>
      <c r="VZP138" s="173"/>
      <c r="VZQ138" s="173"/>
      <c r="VZR138" s="173"/>
      <c r="VZS138" s="173"/>
      <c r="VZT138" s="173"/>
      <c r="VZU138" s="173"/>
      <c r="VZV138" s="173"/>
      <c r="VZW138" s="173"/>
      <c r="VZX138" s="173"/>
      <c r="VZY138" s="173"/>
      <c r="VZZ138" s="173"/>
      <c r="WAA138" s="173"/>
      <c r="WAB138" s="173"/>
      <c r="WAC138" s="173"/>
      <c r="WAD138" s="173"/>
      <c r="WAE138" s="173"/>
      <c r="WAF138" s="173"/>
      <c r="WAG138" s="173"/>
      <c r="WAH138" s="173"/>
      <c r="WAI138" s="173"/>
      <c r="WAJ138" s="173"/>
      <c r="WAK138" s="173"/>
      <c r="WAL138" s="173"/>
      <c r="WAM138" s="173"/>
      <c r="WAN138" s="173"/>
      <c r="WAO138" s="173"/>
      <c r="WAP138" s="173"/>
      <c r="WAQ138" s="173"/>
      <c r="WAR138" s="173"/>
      <c r="WAS138" s="173"/>
      <c r="WAT138" s="173"/>
      <c r="WAU138" s="173"/>
      <c r="WAV138" s="173"/>
      <c r="WAW138" s="173"/>
      <c r="WAX138" s="173"/>
      <c r="WAY138" s="173"/>
      <c r="WAZ138" s="173"/>
      <c r="WBA138" s="173"/>
      <c r="WBB138" s="173"/>
      <c r="WBC138" s="173"/>
      <c r="WBD138" s="173"/>
      <c r="WBE138" s="173"/>
      <c r="WBF138" s="173"/>
      <c r="WBG138" s="173"/>
      <c r="WBH138" s="173"/>
      <c r="WBI138" s="173"/>
      <c r="WBJ138" s="173"/>
      <c r="WBK138" s="173"/>
      <c r="WBL138" s="173"/>
      <c r="WBM138" s="173"/>
      <c r="WBN138" s="173"/>
      <c r="WBO138" s="173"/>
      <c r="WBP138" s="173"/>
      <c r="WBQ138" s="173"/>
      <c r="WBR138" s="173"/>
      <c r="WBS138" s="173"/>
      <c r="WBT138" s="173"/>
      <c r="WBU138" s="173"/>
      <c r="WBV138" s="173"/>
      <c r="WBW138" s="173"/>
      <c r="WBX138" s="173"/>
      <c r="WBY138" s="173"/>
      <c r="WBZ138" s="173"/>
      <c r="WCA138" s="173"/>
      <c r="WCB138" s="173"/>
      <c r="WCC138" s="173"/>
      <c r="WCD138" s="173"/>
      <c r="WCE138" s="173"/>
      <c r="WCF138" s="173"/>
      <c r="WCG138" s="173"/>
      <c r="WCH138" s="173"/>
      <c r="WCI138" s="173"/>
      <c r="WCJ138" s="173"/>
      <c r="WCK138" s="173"/>
      <c r="WCL138" s="173"/>
      <c r="WCM138" s="173"/>
      <c r="WCN138" s="173"/>
      <c r="WCO138" s="173"/>
      <c r="WCP138" s="173"/>
      <c r="WCQ138" s="173"/>
      <c r="WCR138" s="173"/>
      <c r="WCS138" s="173"/>
      <c r="WCT138" s="173"/>
      <c r="WCU138" s="173"/>
      <c r="WCV138" s="173"/>
      <c r="WCW138" s="173"/>
      <c r="WCX138" s="173"/>
      <c r="WCY138" s="173"/>
      <c r="WCZ138" s="173"/>
      <c r="WDA138" s="173"/>
      <c r="WDB138" s="173"/>
      <c r="WDC138" s="173"/>
      <c r="WDD138" s="173"/>
      <c r="WDE138" s="173"/>
      <c r="WDF138" s="173"/>
      <c r="WDG138" s="173"/>
      <c r="WDH138" s="173"/>
      <c r="WDI138" s="173"/>
      <c r="WDJ138" s="173"/>
      <c r="WDK138" s="173"/>
      <c r="WDL138" s="173"/>
      <c r="WDM138" s="173"/>
      <c r="WDN138" s="173"/>
      <c r="WDO138" s="173"/>
      <c r="WDP138" s="173"/>
      <c r="WDQ138" s="173"/>
      <c r="WDR138" s="173"/>
      <c r="WDS138" s="173"/>
      <c r="WDT138" s="173"/>
      <c r="WDU138" s="173"/>
      <c r="WDV138" s="173"/>
      <c r="WDW138" s="173"/>
      <c r="WDX138" s="173"/>
      <c r="WDY138" s="173"/>
      <c r="WDZ138" s="173"/>
      <c r="WEA138" s="173"/>
      <c r="WEB138" s="173"/>
      <c r="WEC138" s="173"/>
      <c r="WED138" s="173"/>
      <c r="WEE138" s="173"/>
      <c r="WEF138" s="173"/>
      <c r="WEG138" s="173"/>
      <c r="WEH138" s="173"/>
      <c r="WEI138" s="173"/>
      <c r="WEJ138" s="173"/>
      <c r="WEK138" s="173"/>
      <c r="WEL138" s="173"/>
      <c r="WEM138" s="173"/>
      <c r="WEN138" s="173"/>
      <c r="WEO138" s="173"/>
      <c r="WEP138" s="173"/>
      <c r="WEQ138" s="173"/>
      <c r="WER138" s="173"/>
      <c r="WES138" s="173"/>
      <c r="WET138" s="173"/>
      <c r="WEU138" s="173"/>
      <c r="WEV138" s="173"/>
      <c r="WEW138" s="173"/>
      <c r="WEX138" s="173"/>
      <c r="WEY138" s="173"/>
      <c r="WEZ138" s="173"/>
      <c r="WFA138" s="173"/>
      <c r="WFB138" s="173"/>
      <c r="WFC138" s="173"/>
      <c r="WFD138" s="173"/>
      <c r="WFE138" s="173"/>
      <c r="WFF138" s="173"/>
      <c r="WFG138" s="173"/>
      <c r="WFH138" s="173"/>
      <c r="WFI138" s="173"/>
      <c r="WFJ138" s="173"/>
      <c r="WFK138" s="173"/>
      <c r="WFL138" s="173"/>
      <c r="WFM138" s="173"/>
      <c r="WFN138" s="173"/>
      <c r="WFO138" s="173"/>
      <c r="WFP138" s="173"/>
      <c r="WFQ138" s="173"/>
      <c r="WFR138" s="173"/>
      <c r="WFS138" s="173"/>
      <c r="WFT138" s="173"/>
      <c r="WFU138" s="173"/>
      <c r="WFV138" s="173"/>
      <c r="WFW138" s="173"/>
      <c r="WFX138" s="173"/>
      <c r="WFY138" s="173"/>
      <c r="WFZ138" s="173"/>
      <c r="WGA138" s="173"/>
      <c r="WGB138" s="173"/>
      <c r="WGC138" s="173"/>
      <c r="WGD138" s="173"/>
      <c r="WGE138" s="173"/>
      <c r="WGF138" s="173"/>
      <c r="WGG138" s="173"/>
      <c r="WGH138" s="173"/>
      <c r="WGI138" s="173"/>
      <c r="WGJ138" s="173"/>
      <c r="WGK138" s="173"/>
      <c r="WGL138" s="173"/>
      <c r="WGM138" s="173"/>
      <c r="WGN138" s="173"/>
      <c r="WGO138" s="173"/>
      <c r="WGP138" s="173"/>
      <c r="WGQ138" s="173"/>
      <c r="WGR138" s="173"/>
      <c r="WGS138" s="173"/>
      <c r="WGT138" s="173"/>
      <c r="WGU138" s="173"/>
      <c r="WGV138" s="173"/>
      <c r="WGW138" s="173"/>
      <c r="WGX138" s="173"/>
      <c r="WGY138" s="173"/>
      <c r="WGZ138" s="173"/>
      <c r="WHA138" s="173"/>
      <c r="WHB138" s="173"/>
      <c r="WHC138" s="173"/>
      <c r="WHD138" s="173"/>
      <c r="WHE138" s="173"/>
      <c r="WHF138" s="173"/>
      <c r="WHG138" s="173"/>
      <c r="WHH138" s="173"/>
      <c r="WHI138" s="173"/>
      <c r="WHJ138" s="173"/>
      <c r="WHK138" s="173"/>
      <c r="WHL138" s="173"/>
      <c r="WHM138" s="173"/>
      <c r="WHN138" s="173"/>
      <c r="WHO138" s="173"/>
      <c r="WHP138" s="173"/>
      <c r="WHQ138" s="173"/>
      <c r="WHR138" s="173"/>
      <c r="WHS138" s="173"/>
      <c r="WHT138" s="173"/>
      <c r="WHU138" s="173"/>
      <c r="WHV138" s="173"/>
      <c r="WHW138" s="173"/>
      <c r="WHX138" s="173"/>
      <c r="WHY138" s="173"/>
      <c r="WHZ138" s="173"/>
      <c r="WIA138" s="173"/>
      <c r="WIB138" s="173"/>
      <c r="WIC138" s="173"/>
      <c r="WID138" s="173"/>
      <c r="WIE138" s="173"/>
      <c r="WIF138" s="173"/>
      <c r="WIG138" s="173"/>
      <c r="WIH138" s="173"/>
      <c r="WII138" s="173"/>
      <c r="WIJ138" s="173"/>
      <c r="WIK138" s="173"/>
      <c r="WIL138" s="173"/>
      <c r="WIM138" s="173"/>
      <c r="WIN138" s="173"/>
      <c r="WIO138" s="173"/>
      <c r="WIP138" s="173"/>
      <c r="WIQ138" s="173"/>
      <c r="WIR138" s="173"/>
      <c r="WIS138" s="173"/>
      <c r="WIT138" s="173"/>
      <c r="WIU138" s="173"/>
      <c r="WIV138" s="173"/>
      <c r="WIW138" s="173"/>
      <c r="WIX138" s="173"/>
      <c r="WIY138" s="173"/>
      <c r="WIZ138" s="173"/>
      <c r="WJA138" s="173"/>
      <c r="WJB138" s="173"/>
      <c r="WJC138" s="173"/>
      <c r="WJD138" s="173"/>
      <c r="WJE138" s="173"/>
      <c r="WJF138" s="173"/>
      <c r="WJG138" s="173"/>
      <c r="WJH138" s="173"/>
      <c r="WJI138" s="173"/>
      <c r="WJJ138" s="173"/>
      <c r="WJK138" s="173"/>
      <c r="WJL138" s="173"/>
      <c r="WJM138" s="173"/>
      <c r="WJN138" s="173"/>
      <c r="WJO138" s="173"/>
      <c r="WJP138" s="173"/>
      <c r="WJQ138" s="173"/>
      <c r="WJR138" s="173"/>
      <c r="WJS138" s="173"/>
      <c r="WJT138" s="173"/>
      <c r="WJU138" s="173"/>
      <c r="WJV138" s="173"/>
      <c r="WJW138" s="173"/>
      <c r="WJX138" s="173"/>
      <c r="WJY138" s="173"/>
      <c r="WJZ138" s="173"/>
      <c r="WKA138" s="173"/>
      <c r="WKB138" s="173"/>
      <c r="WKC138" s="173"/>
      <c r="WKD138" s="173"/>
      <c r="WKE138" s="173"/>
      <c r="WKF138" s="173"/>
      <c r="WKG138" s="173"/>
      <c r="WKH138" s="173"/>
      <c r="WKI138" s="173"/>
      <c r="WKJ138" s="173"/>
      <c r="WKK138" s="173"/>
      <c r="WKL138" s="173"/>
      <c r="WKM138" s="173"/>
      <c r="WKN138" s="173"/>
      <c r="WKO138" s="173"/>
      <c r="WKP138" s="173"/>
      <c r="WKQ138" s="173"/>
      <c r="WKR138" s="173"/>
      <c r="WKS138" s="173"/>
      <c r="WKT138" s="173"/>
      <c r="WKU138" s="173"/>
      <c r="WKV138" s="173"/>
      <c r="WKW138" s="173"/>
      <c r="WKX138" s="173"/>
      <c r="WKY138" s="173"/>
      <c r="WKZ138" s="173"/>
      <c r="WLA138" s="173"/>
      <c r="WLB138" s="173"/>
      <c r="WLC138" s="173"/>
      <c r="WLD138" s="173"/>
      <c r="WLE138" s="173"/>
      <c r="WLF138" s="173"/>
      <c r="WLG138" s="173"/>
      <c r="WLH138" s="173"/>
      <c r="WLI138" s="173"/>
      <c r="WLJ138" s="173"/>
      <c r="WLK138" s="173"/>
      <c r="WLL138" s="173"/>
      <c r="WLM138" s="173"/>
      <c r="WLN138" s="173"/>
      <c r="WLO138" s="173"/>
      <c r="WLP138" s="173"/>
      <c r="WLQ138" s="173"/>
      <c r="WLR138" s="173"/>
      <c r="WLS138" s="173"/>
      <c r="WLT138" s="173"/>
      <c r="WLU138" s="173"/>
      <c r="WLV138" s="173"/>
      <c r="WLW138" s="173"/>
      <c r="WLX138" s="173"/>
      <c r="WLY138" s="173"/>
      <c r="WLZ138" s="173"/>
      <c r="WMA138" s="173"/>
      <c r="WMB138" s="173"/>
      <c r="WMC138" s="173"/>
      <c r="WMD138" s="173"/>
      <c r="WME138" s="173"/>
      <c r="WMF138" s="173"/>
      <c r="WMG138" s="173"/>
      <c r="WMH138" s="173"/>
      <c r="WMI138" s="173"/>
      <c r="WMJ138" s="173"/>
      <c r="WMK138" s="173"/>
      <c r="WML138" s="173"/>
      <c r="WMM138" s="173"/>
      <c r="WMN138" s="173"/>
      <c r="WMO138" s="173"/>
      <c r="WMP138" s="173"/>
      <c r="WMQ138" s="173"/>
      <c r="WMR138" s="173"/>
      <c r="WMS138" s="173"/>
      <c r="WMT138" s="173"/>
      <c r="WMU138" s="173"/>
      <c r="WMV138" s="173"/>
      <c r="WMW138" s="173"/>
      <c r="WMX138" s="173"/>
      <c r="WMY138" s="173"/>
      <c r="WMZ138" s="173"/>
      <c r="WNA138" s="173"/>
      <c r="WNB138" s="173"/>
      <c r="WNC138" s="173"/>
      <c r="WND138" s="173"/>
      <c r="WNE138" s="173"/>
      <c r="WNF138" s="173"/>
      <c r="WNG138" s="173"/>
      <c r="WNH138" s="173"/>
      <c r="WNI138" s="173"/>
      <c r="WNJ138" s="173"/>
      <c r="WNK138" s="173"/>
      <c r="WNL138" s="173"/>
      <c r="WNM138" s="173"/>
      <c r="WNN138" s="173"/>
      <c r="WNO138" s="173"/>
      <c r="WNP138" s="173"/>
      <c r="WNQ138" s="173"/>
      <c r="WNR138" s="173"/>
      <c r="WNS138" s="173"/>
      <c r="WNT138" s="173"/>
      <c r="WNU138" s="173"/>
      <c r="WNV138" s="173"/>
      <c r="WNW138" s="173"/>
      <c r="WNX138" s="173"/>
      <c r="WNY138" s="173"/>
      <c r="WNZ138" s="173"/>
      <c r="WOA138" s="173"/>
      <c r="WOB138" s="173"/>
      <c r="WOC138" s="173"/>
      <c r="WOD138" s="173"/>
      <c r="WOE138" s="173"/>
      <c r="WOF138" s="173"/>
      <c r="WOG138" s="173"/>
      <c r="WOH138" s="173"/>
      <c r="WOI138" s="173"/>
      <c r="WOJ138" s="173"/>
      <c r="WOK138" s="173"/>
      <c r="WOL138" s="173"/>
      <c r="WOM138" s="173"/>
      <c r="WON138" s="173"/>
      <c r="WOO138" s="173"/>
      <c r="WOP138" s="173"/>
      <c r="WOQ138" s="173"/>
      <c r="WOR138" s="173"/>
      <c r="WOS138" s="173"/>
      <c r="WOT138" s="173"/>
      <c r="WOU138" s="173"/>
      <c r="WOV138" s="173"/>
      <c r="WOW138" s="173"/>
      <c r="WOX138" s="173"/>
      <c r="WOY138" s="173"/>
      <c r="WOZ138" s="173"/>
      <c r="WPA138" s="173"/>
      <c r="WPB138" s="173"/>
      <c r="WPC138" s="173"/>
      <c r="WPD138" s="173"/>
      <c r="WPE138" s="173"/>
      <c r="WPF138" s="173"/>
      <c r="WPG138" s="173"/>
      <c r="WPH138" s="173"/>
      <c r="WPI138" s="173"/>
      <c r="WPJ138" s="173"/>
      <c r="WPK138" s="173"/>
      <c r="WPL138" s="173"/>
      <c r="WPM138" s="173"/>
      <c r="WPN138" s="173"/>
      <c r="WPO138" s="173"/>
      <c r="WPP138" s="173"/>
      <c r="WPQ138" s="173"/>
      <c r="WPR138" s="173"/>
      <c r="WPS138" s="173"/>
      <c r="WPT138" s="173"/>
      <c r="WPU138" s="173"/>
      <c r="WPV138" s="173"/>
      <c r="WPW138" s="173"/>
      <c r="WPX138" s="173"/>
      <c r="WPY138" s="173"/>
      <c r="WPZ138" s="173"/>
      <c r="WQA138" s="173"/>
      <c r="WQB138" s="173"/>
      <c r="WQC138" s="173"/>
      <c r="WQD138" s="173"/>
      <c r="WQE138" s="173"/>
      <c r="WQF138" s="173"/>
      <c r="WQG138" s="173"/>
      <c r="WQH138" s="173"/>
      <c r="WQI138" s="173"/>
      <c r="WQJ138" s="173"/>
      <c r="WQK138" s="173"/>
      <c r="WQL138" s="173"/>
      <c r="WQM138" s="173"/>
      <c r="WQN138" s="173"/>
      <c r="WQO138" s="173"/>
      <c r="WQP138" s="173"/>
      <c r="WQQ138" s="173"/>
      <c r="WQR138" s="173"/>
      <c r="WQS138" s="173"/>
      <c r="WQT138" s="173"/>
      <c r="WQU138" s="173"/>
      <c r="WQV138" s="173"/>
      <c r="WQW138" s="173"/>
      <c r="WQX138" s="173"/>
      <c r="WQY138" s="173"/>
      <c r="WQZ138" s="173"/>
      <c r="WRA138" s="173"/>
      <c r="WRB138" s="173"/>
      <c r="WRC138" s="173"/>
      <c r="WRD138" s="173"/>
      <c r="WRE138" s="173"/>
      <c r="WRF138" s="173"/>
      <c r="WRG138" s="173"/>
      <c r="WRH138" s="173"/>
      <c r="WRI138" s="173"/>
      <c r="WRJ138" s="173"/>
      <c r="WRK138" s="173"/>
      <c r="WRL138" s="173"/>
      <c r="WRM138" s="173"/>
      <c r="WRN138" s="173"/>
      <c r="WRO138" s="173"/>
      <c r="WRP138" s="173"/>
      <c r="WRQ138" s="173"/>
      <c r="WRR138" s="173"/>
      <c r="WRS138" s="173"/>
      <c r="WRT138" s="173"/>
      <c r="WRU138" s="173"/>
      <c r="WRV138" s="173"/>
      <c r="WRW138" s="173"/>
      <c r="WRX138" s="173"/>
      <c r="WRY138" s="173"/>
      <c r="WRZ138" s="173"/>
      <c r="WSA138" s="173"/>
      <c r="WSB138" s="173"/>
      <c r="WSC138" s="173"/>
      <c r="WSD138" s="173"/>
      <c r="WSE138" s="173"/>
      <c r="WSF138" s="173"/>
      <c r="WSG138" s="173"/>
      <c r="WSH138" s="173"/>
      <c r="WSI138" s="173"/>
      <c r="WSJ138" s="173"/>
      <c r="WSK138" s="173"/>
      <c r="WSL138" s="173"/>
      <c r="WSM138" s="173"/>
      <c r="WSN138" s="173"/>
      <c r="WSO138" s="173"/>
      <c r="WSP138" s="173"/>
      <c r="WSQ138" s="173"/>
      <c r="WSR138" s="173"/>
      <c r="WSS138" s="173"/>
      <c r="WST138" s="173"/>
      <c r="WSU138" s="173"/>
      <c r="WSV138" s="173"/>
      <c r="WSW138" s="173"/>
      <c r="WSX138" s="173"/>
      <c r="WSY138" s="173"/>
      <c r="WSZ138" s="173"/>
      <c r="WTA138" s="173"/>
      <c r="WTB138" s="173"/>
      <c r="WTC138" s="173"/>
      <c r="WTD138" s="173"/>
      <c r="WTE138" s="173"/>
      <c r="WTF138" s="173"/>
      <c r="WTG138" s="173"/>
      <c r="WTH138" s="173"/>
      <c r="WTI138" s="173"/>
      <c r="WTJ138" s="173"/>
      <c r="WTK138" s="173"/>
      <c r="WTL138" s="173"/>
      <c r="WTM138" s="173"/>
      <c r="WTN138" s="173"/>
      <c r="WTO138" s="173"/>
      <c r="WTP138" s="173"/>
      <c r="WTQ138" s="173"/>
      <c r="WTR138" s="173"/>
      <c r="WTS138" s="173"/>
      <c r="WTT138" s="173"/>
      <c r="WTU138" s="173"/>
      <c r="WTV138" s="173"/>
      <c r="WTW138" s="173"/>
      <c r="WTX138" s="173"/>
      <c r="WTY138" s="173"/>
      <c r="WTZ138" s="173"/>
      <c r="WUA138" s="173"/>
      <c r="WUB138" s="173"/>
      <c r="WUC138" s="173"/>
      <c r="WUD138" s="173"/>
      <c r="WUE138" s="173"/>
      <c r="WUF138" s="173"/>
      <c r="WUG138" s="173"/>
      <c r="WUH138" s="173"/>
      <c r="WUI138" s="173"/>
      <c r="WUJ138" s="173"/>
      <c r="WUK138" s="173"/>
      <c r="WUL138" s="173"/>
      <c r="WUM138" s="173"/>
      <c r="WUN138" s="173"/>
      <c r="WUO138" s="173"/>
      <c r="WUP138" s="173"/>
      <c r="WUQ138" s="173"/>
      <c r="WUR138" s="173"/>
      <c r="WUS138" s="173"/>
      <c r="WUT138" s="173"/>
      <c r="WUU138" s="173"/>
      <c r="WUV138" s="173"/>
      <c r="WUW138" s="173"/>
      <c r="WUX138" s="173"/>
      <c r="WUY138" s="173"/>
      <c r="WUZ138" s="173"/>
      <c r="WVA138" s="173"/>
      <c r="WVB138" s="173"/>
      <c r="WVC138" s="173"/>
      <c r="WVD138" s="173"/>
      <c r="WVE138" s="173"/>
      <c r="WVF138" s="173"/>
      <c r="WVG138" s="173"/>
      <c r="WVH138" s="173"/>
      <c r="WVI138" s="173"/>
      <c r="WVJ138" s="173"/>
      <c r="WVK138" s="173"/>
      <c r="WVL138" s="173"/>
      <c r="WVM138" s="173"/>
      <c r="WVN138" s="173"/>
      <c r="WVO138" s="173"/>
      <c r="WVP138" s="173"/>
      <c r="WVQ138" s="173"/>
      <c r="WVR138" s="173"/>
      <c r="WVS138" s="173"/>
      <c r="WVT138" s="173"/>
      <c r="WVU138" s="173"/>
      <c r="WVV138" s="173"/>
      <c r="WVW138" s="173"/>
      <c r="WVX138" s="173"/>
      <c r="WVY138" s="173"/>
      <c r="WVZ138" s="173"/>
      <c r="WWA138" s="173"/>
      <c r="WWB138" s="173"/>
      <c r="WWC138" s="173"/>
      <c r="WWD138" s="173"/>
      <c r="WWE138" s="173"/>
      <c r="WWF138" s="173"/>
      <c r="WWG138" s="173"/>
      <c r="WWH138" s="173"/>
      <c r="WWI138" s="173"/>
      <c r="WWJ138" s="173"/>
      <c r="WWK138" s="173"/>
      <c r="WWL138" s="173"/>
      <c r="WWM138" s="173"/>
      <c r="WWN138" s="173"/>
      <c r="WWO138" s="173"/>
      <c r="WWP138" s="173"/>
      <c r="WWQ138" s="173"/>
      <c r="WWR138" s="173"/>
      <c r="WWS138" s="173"/>
      <c r="WWT138" s="173"/>
      <c r="WWU138" s="173"/>
      <c r="WWV138" s="173"/>
      <c r="WWW138" s="173"/>
      <c r="WWX138" s="173"/>
      <c r="WWY138" s="173"/>
      <c r="WWZ138" s="173"/>
      <c r="WXA138" s="173"/>
      <c r="WXB138" s="173"/>
      <c r="WXC138" s="173"/>
      <c r="WXD138" s="173"/>
      <c r="WXE138" s="173"/>
      <c r="WXF138" s="173"/>
      <c r="WXG138" s="173"/>
      <c r="WXH138" s="173"/>
      <c r="WXI138" s="173"/>
      <c r="WXJ138" s="173"/>
      <c r="WXK138" s="173"/>
      <c r="WXL138" s="173"/>
      <c r="WXM138" s="173"/>
      <c r="WXN138" s="173"/>
      <c r="WXO138" s="173"/>
      <c r="WXP138" s="173"/>
      <c r="WXQ138" s="173"/>
      <c r="WXR138" s="173"/>
      <c r="WXS138" s="173"/>
      <c r="WXT138" s="173"/>
      <c r="WXU138" s="173"/>
      <c r="WXV138" s="173"/>
      <c r="WXW138" s="173"/>
      <c r="WXX138" s="173"/>
      <c r="WXY138" s="173"/>
      <c r="WXZ138" s="173"/>
      <c r="WYA138" s="173"/>
      <c r="WYB138" s="173"/>
      <c r="WYC138" s="173"/>
      <c r="WYD138" s="173"/>
      <c r="WYE138" s="173"/>
      <c r="WYF138" s="173"/>
      <c r="WYG138" s="173"/>
      <c r="WYH138" s="173"/>
      <c r="WYI138" s="173"/>
      <c r="WYJ138" s="173"/>
      <c r="WYK138" s="173"/>
      <c r="WYL138" s="173"/>
      <c r="WYM138" s="173"/>
      <c r="WYN138" s="173"/>
      <c r="WYO138" s="173"/>
      <c r="WYP138" s="173"/>
      <c r="WYQ138" s="173"/>
      <c r="WYR138" s="173"/>
      <c r="WYS138" s="173"/>
      <c r="WYT138" s="173"/>
      <c r="WYU138" s="173"/>
      <c r="WYV138" s="173"/>
      <c r="WYW138" s="173"/>
      <c r="WYX138" s="173"/>
      <c r="WYY138" s="173"/>
      <c r="WYZ138" s="173"/>
      <c r="WZA138" s="173"/>
      <c r="WZB138" s="173"/>
      <c r="WZC138" s="173"/>
      <c r="WZD138" s="173"/>
      <c r="WZE138" s="173"/>
      <c r="WZF138" s="173"/>
      <c r="WZG138" s="173"/>
      <c r="WZH138" s="173"/>
      <c r="WZI138" s="173"/>
      <c r="WZJ138" s="173"/>
      <c r="WZK138" s="173"/>
      <c r="WZL138" s="173"/>
      <c r="WZM138" s="173"/>
      <c r="WZN138" s="173"/>
      <c r="WZO138" s="173"/>
      <c r="WZP138" s="173"/>
      <c r="WZQ138" s="173"/>
      <c r="WZR138" s="173"/>
      <c r="WZS138" s="173"/>
      <c r="WZT138" s="173"/>
      <c r="WZU138" s="173"/>
      <c r="WZV138" s="173"/>
      <c r="WZW138" s="173"/>
      <c r="WZX138" s="173"/>
      <c r="WZY138" s="173"/>
      <c r="WZZ138" s="173"/>
      <c r="XAA138" s="173"/>
      <c r="XAB138" s="173"/>
      <c r="XAC138" s="173"/>
      <c r="XAD138" s="173"/>
      <c r="XAE138" s="173"/>
      <c r="XAF138" s="173"/>
      <c r="XAG138" s="173"/>
      <c r="XAH138" s="173"/>
      <c r="XAI138" s="173"/>
      <c r="XAJ138" s="173"/>
      <c r="XAK138" s="173"/>
      <c r="XAL138" s="173"/>
      <c r="XAM138" s="173"/>
      <c r="XAN138" s="173"/>
      <c r="XAO138" s="173"/>
      <c r="XAP138" s="173"/>
      <c r="XAQ138" s="173"/>
      <c r="XAR138" s="173"/>
      <c r="XAS138" s="173"/>
      <c r="XAT138" s="173"/>
      <c r="XAU138" s="173"/>
      <c r="XAV138" s="173"/>
      <c r="XAW138" s="173"/>
      <c r="XAX138" s="173"/>
      <c r="XAY138" s="173"/>
      <c r="XAZ138" s="173"/>
      <c r="XBA138" s="173"/>
      <c r="XBB138" s="173"/>
      <c r="XBC138" s="173"/>
      <c r="XBD138" s="173"/>
      <c r="XBE138" s="173"/>
      <c r="XBF138" s="173"/>
      <c r="XBG138" s="173"/>
      <c r="XBH138" s="173"/>
      <c r="XBI138" s="173"/>
      <c r="XBJ138" s="173"/>
      <c r="XBK138" s="173"/>
      <c r="XBL138" s="173"/>
      <c r="XBM138" s="173"/>
      <c r="XBN138" s="173"/>
      <c r="XBO138" s="173"/>
      <c r="XBP138" s="173"/>
      <c r="XBQ138" s="173"/>
      <c r="XBR138" s="173"/>
      <c r="XBS138" s="173"/>
      <c r="XBT138" s="173"/>
      <c r="XBU138" s="173"/>
      <c r="XBV138" s="173"/>
      <c r="XBW138" s="173"/>
      <c r="XBX138" s="173"/>
      <c r="XBY138" s="173"/>
      <c r="XBZ138" s="173"/>
      <c r="XCA138" s="173"/>
      <c r="XCB138" s="173"/>
      <c r="XCC138" s="173"/>
      <c r="XCD138" s="173"/>
      <c r="XCE138" s="173"/>
      <c r="XCF138" s="173"/>
      <c r="XCG138" s="173"/>
      <c r="XCH138" s="173"/>
      <c r="XCI138" s="173"/>
      <c r="XCJ138" s="173"/>
      <c r="XCK138" s="173"/>
      <c r="XCL138" s="173"/>
      <c r="XCM138" s="173"/>
      <c r="XCN138" s="173"/>
      <c r="XCO138" s="173"/>
      <c r="XCP138" s="173"/>
      <c r="XCQ138" s="173"/>
      <c r="XCR138" s="173"/>
      <c r="XCS138" s="173"/>
      <c r="XCT138" s="173"/>
      <c r="XCU138" s="173"/>
      <c r="XCV138" s="173"/>
      <c r="XCW138" s="173"/>
      <c r="XCX138" s="173"/>
      <c r="XCY138" s="173"/>
      <c r="XCZ138" s="173"/>
      <c r="XDA138" s="173"/>
      <c r="XDB138" s="173"/>
      <c r="XDC138" s="173"/>
      <c r="XDD138" s="173"/>
      <c r="XDE138" s="173"/>
      <c r="XDF138" s="173"/>
      <c r="XDG138" s="173"/>
      <c r="XDH138" s="173"/>
      <c r="XDI138" s="173"/>
      <c r="XDJ138" s="173"/>
      <c r="XDK138" s="173"/>
      <c r="XDL138" s="173"/>
      <c r="XDM138" s="173"/>
      <c r="XDN138" s="173"/>
      <c r="XDO138" s="173"/>
      <c r="XDP138" s="173"/>
      <c r="XDQ138" s="173"/>
      <c r="XDR138" s="173"/>
      <c r="XDS138" s="173"/>
      <c r="XDT138" s="173"/>
      <c r="XDU138" s="173"/>
      <c r="XDV138" s="173"/>
      <c r="XDW138" s="173"/>
      <c r="XDX138" s="173"/>
      <c r="XDY138" s="173"/>
      <c r="XDZ138" s="173"/>
      <c r="XEA138" s="173"/>
      <c r="XEB138" s="173"/>
      <c r="XEC138" s="173"/>
      <c r="XED138" s="173"/>
      <c r="XEE138" s="173"/>
      <c r="XEF138" s="173"/>
      <c r="XEG138" s="173"/>
      <c r="XEH138" s="173"/>
      <c r="XEI138" s="173"/>
      <c r="XEJ138" s="173"/>
      <c r="XEK138" s="173"/>
      <c r="XEL138" s="173"/>
      <c r="XEM138" s="173"/>
      <c r="XEN138" s="173"/>
      <c r="XEO138" s="173"/>
      <c r="XEP138" s="173"/>
      <c r="XEQ138" s="173"/>
      <c r="XER138" s="173"/>
      <c r="XES138" s="173"/>
      <c r="XET138" s="173"/>
      <c r="XEU138" s="173"/>
      <c r="XEV138" s="173"/>
      <c r="XEW138" s="173"/>
      <c r="XEX138" s="173"/>
      <c r="XEY138" s="173"/>
      <c r="XEZ138" s="173"/>
      <c r="XFA138" s="173"/>
      <c r="XFB138" s="173"/>
      <c r="XFC138" s="173"/>
      <c r="XFD138" s="173"/>
    </row>
    <row r="139" spans="1:16384" s="62" customFormat="1">
      <c r="A139" s="457"/>
      <c r="B139" s="451"/>
      <c r="C139" s="451"/>
      <c r="D139" s="458"/>
      <c r="E139" s="154"/>
      <c r="F139" s="154"/>
      <c r="G139" s="154"/>
      <c r="H139" s="154"/>
      <c r="I139" s="154"/>
      <c r="J139" s="216"/>
      <c r="K139" s="216"/>
      <c r="L139" s="216"/>
      <c r="M139" s="216"/>
      <c r="N139" s="216"/>
      <c r="O139" s="21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</row>
    <row r="140" spans="1:16384" s="62" customFormat="1">
      <c r="A140" s="457"/>
      <c r="B140" s="451"/>
      <c r="C140" s="451"/>
      <c r="D140" s="458"/>
      <c r="E140" s="154" t="str">
        <f t="shared" ref="E140:O140" si="42" xml:space="preserve"> E$138</f>
        <v>Time value of money factor</v>
      </c>
      <c r="F140" s="154">
        <f t="shared" si="42"/>
        <v>0</v>
      </c>
      <c r="G140" s="154" t="str">
        <f t="shared" si="42"/>
        <v>Factor</v>
      </c>
      <c r="H140" s="154">
        <f t="shared" si="42"/>
        <v>0</v>
      </c>
      <c r="I140" s="154">
        <f t="shared" si="42"/>
        <v>0</v>
      </c>
      <c r="J140" s="154">
        <f t="shared" si="42"/>
        <v>0</v>
      </c>
      <c r="K140" s="154">
        <f t="shared" si="42"/>
        <v>1</v>
      </c>
      <c r="L140" s="154">
        <f t="shared" si="42"/>
        <v>1</v>
      </c>
      <c r="M140" s="154">
        <f t="shared" si="42"/>
        <v>1</v>
      </c>
      <c r="N140" s="154">
        <f t="shared" si="42"/>
        <v>1</v>
      </c>
      <c r="O140" s="154">
        <f t="shared" si="42"/>
        <v>1</v>
      </c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</row>
    <row r="141" spans="1:16384" s="62" customFormat="1">
      <c r="A141" s="457"/>
      <c r="B141" s="451"/>
      <c r="C141" s="451"/>
      <c r="D141" s="458"/>
      <c r="E141" s="154" t="str">
        <f t="shared" ref="E141:O141" si="43" xml:space="preserve"> E$102</f>
        <v>Import incentive payment after application of the cap (2017-18 FYA CPIH deflated)</v>
      </c>
      <c r="F141" s="154">
        <f t="shared" si="43"/>
        <v>0</v>
      </c>
      <c r="G141" s="154" t="str">
        <f t="shared" si="43"/>
        <v>£m</v>
      </c>
      <c r="H141" s="154">
        <f t="shared" si="43"/>
        <v>0</v>
      </c>
      <c r="I141" s="154">
        <f t="shared" si="43"/>
        <v>0</v>
      </c>
      <c r="J141" s="154">
        <f t="shared" si="43"/>
        <v>0</v>
      </c>
      <c r="K141" s="154">
        <f t="shared" si="43"/>
        <v>0</v>
      </c>
      <c r="L141" s="154">
        <f t="shared" si="43"/>
        <v>0</v>
      </c>
      <c r="M141" s="154">
        <f t="shared" si="43"/>
        <v>0</v>
      </c>
      <c r="N141" s="154">
        <f t="shared" si="43"/>
        <v>0</v>
      </c>
      <c r="O141" s="154">
        <f t="shared" si="43"/>
        <v>0</v>
      </c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</row>
    <row r="142" spans="1:16384" s="62" customFormat="1">
      <c r="A142" s="497"/>
      <c r="B142" s="488"/>
      <c r="C142" s="488"/>
      <c r="D142" s="496"/>
      <c r="E142" s="154" t="s">
        <v>320</v>
      </c>
      <c r="F142" s="154"/>
      <c r="G142" s="154" t="s">
        <v>100</v>
      </c>
      <c r="H142" s="154">
        <f xml:space="preserve"> SUM( J142:O142 )</f>
        <v>0</v>
      </c>
      <c r="I142" s="154"/>
      <c r="J142" s="216">
        <f xml:space="preserve"> J140 * J141</f>
        <v>0</v>
      </c>
      <c r="K142" s="216">
        <f t="shared" ref="K142:O142" si="44" xml:space="preserve"> K140 * K141</f>
        <v>0</v>
      </c>
      <c r="L142" s="216">
        <f t="shared" si="44"/>
        <v>0</v>
      </c>
      <c r="M142" s="216">
        <f t="shared" si="44"/>
        <v>0</v>
      </c>
      <c r="N142" s="216">
        <f t="shared" si="44"/>
        <v>0</v>
      </c>
      <c r="O142" s="216">
        <f t="shared" si="44"/>
        <v>0</v>
      </c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</row>
    <row r="143" spans="1:16384" s="62" customFormat="1">
      <c r="A143" s="497"/>
      <c r="B143" s="488"/>
      <c r="C143" s="488"/>
      <c r="D143" s="496"/>
      <c r="E143" s="154"/>
      <c r="F143" s="154"/>
      <c r="G143" s="154"/>
      <c r="H143" s="154"/>
      <c r="I143" s="154"/>
      <c r="J143" s="216"/>
      <c r="K143" s="216"/>
      <c r="L143" s="216"/>
      <c r="M143" s="216"/>
      <c r="N143" s="216"/>
      <c r="O143" s="21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</row>
    <row r="144" spans="1:16384" s="62" customFormat="1">
      <c r="A144" s="497"/>
      <c r="B144" s="488"/>
      <c r="C144" s="488"/>
      <c r="D144" s="496"/>
      <c r="E144" s="216" t="str">
        <f>E$142</f>
        <v>Import incentive payment incl. financing adjustment (2017-18 FYA CPIH deflated)</v>
      </c>
      <c r="F144" s="216">
        <f>F$142</f>
        <v>0</v>
      </c>
      <c r="G144" s="216" t="str">
        <f t="shared" ref="G144:O144" si="45" xml:space="preserve"> G$142</f>
        <v>£m</v>
      </c>
      <c r="H144" s="216">
        <f t="shared" si="45"/>
        <v>0</v>
      </c>
      <c r="I144" s="216">
        <f t="shared" si="45"/>
        <v>0</v>
      </c>
      <c r="J144" s="216">
        <f t="shared" si="45"/>
        <v>0</v>
      </c>
      <c r="K144" s="216">
        <f t="shared" si="45"/>
        <v>0</v>
      </c>
      <c r="L144" s="216">
        <f t="shared" si="45"/>
        <v>0</v>
      </c>
      <c r="M144" s="216">
        <f t="shared" si="45"/>
        <v>0</v>
      </c>
      <c r="N144" s="216">
        <f t="shared" si="45"/>
        <v>0</v>
      </c>
      <c r="O144" s="216">
        <f t="shared" si="45"/>
        <v>0</v>
      </c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</row>
    <row r="145" spans="1:61" s="62" customFormat="1">
      <c r="A145" s="497"/>
      <c r="B145" s="488"/>
      <c r="C145" s="488"/>
      <c r="D145" s="496"/>
      <c r="E145" s="154" t="s">
        <v>321</v>
      </c>
      <c r="F145" s="154">
        <f>SUM(J144:O144)</f>
        <v>0</v>
      </c>
      <c r="G145" s="154" t="s">
        <v>100</v>
      </c>
      <c r="H145" s="154"/>
      <c r="I145" s="154"/>
      <c r="J145" s="216"/>
      <c r="K145" s="216"/>
      <c r="L145" s="216"/>
      <c r="M145" s="216"/>
      <c r="N145" s="216"/>
      <c r="O145" s="21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</row>
    <row r="146" spans="1:61" s="62" customFormat="1">
      <c r="A146" s="497"/>
      <c r="B146" s="488"/>
      <c r="C146" s="488"/>
      <c r="D146" s="496"/>
      <c r="E146" s="154"/>
      <c r="F146" s="154"/>
      <c r="G146" s="154"/>
      <c r="H146" s="154"/>
      <c r="I146" s="154"/>
      <c r="J146" s="216"/>
      <c r="K146" s="216"/>
      <c r="L146" s="216"/>
      <c r="M146" s="216"/>
      <c r="N146" s="216"/>
      <c r="O146" s="21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</row>
    <row r="147" spans="1:61" s="62" customFormat="1">
      <c r="A147" s="154"/>
      <c r="B147" s="457" t="s">
        <v>254</v>
      </c>
      <c r="C147" s="451"/>
      <c r="D147" s="458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</row>
    <row r="148" spans="1:61" s="62" customFormat="1">
      <c r="A148" s="457"/>
      <c r="B148" s="451"/>
      <c r="C148" s="451"/>
      <c r="D148" s="458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</row>
    <row r="149" spans="1:61">
      <c r="A149" s="487"/>
      <c r="B149" s="488"/>
      <c r="C149" s="488"/>
      <c r="D149" s="489"/>
      <c r="E149" s="152" t="str">
        <f t="shared" ref="E149:O149" si="46" xml:space="preserve"> E$145</f>
        <v>Total import incentive payment incl. financing adjustment (2017-18 FYA CPIH deflated)</v>
      </c>
      <c r="F149" s="152">
        <f t="shared" si="46"/>
        <v>0</v>
      </c>
      <c r="G149" s="152" t="str">
        <f t="shared" si="46"/>
        <v>£m</v>
      </c>
      <c r="H149" s="152">
        <f t="shared" si="46"/>
        <v>0</v>
      </c>
      <c r="I149" s="152">
        <f t="shared" si="46"/>
        <v>0</v>
      </c>
      <c r="J149" s="152">
        <f t="shared" si="46"/>
        <v>0</v>
      </c>
      <c r="K149" s="152">
        <f t="shared" si="46"/>
        <v>0</v>
      </c>
      <c r="L149" s="152">
        <f t="shared" si="46"/>
        <v>0</v>
      </c>
      <c r="M149" s="152">
        <f t="shared" si="46"/>
        <v>0</v>
      </c>
      <c r="N149" s="152">
        <f t="shared" si="46"/>
        <v>0</v>
      </c>
      <c r="O149" s="152">
        <f t="shared" si="46"/>
        <v>0</v>
      </c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</row>
    <row r="150" spans="1:61">
      <c r="A150" s="487"/>
      <c r="B150" s="488"/>
      <c r="C150" s="488"/>
      <c r="D150" s="489"/>
      <c r="E150" s="152" t="str">
        <f t="shared" ref="E150:O150" si="47" xml:space="preserve"> E$128</f>
        <v>Overall proportion for water resources</v>
      </c>
      <c r="F150" s="508">
        <f t="shared" si="47"/>
        <v>0</v>
      </c>
      <c r="G150" s="152" t="str">
        <f t="shared" si="47"/>
        <v>%</v>
      </c>
      <c r="H150" s="152">
        <f t="shared" si="47"/>
        <v>0</v>
      </c>
      <c r="I150" s="152">
        <f t="shared" si="47"/>
        <v>0</v>
      </c>
      <c r="J150" s="152">
        <f t="shared" si="47"/>
        <v>0</v>
      </c>
      <c r="K150" s="152">
        <f t="shared" si="47"/>
        <v>0</v>
      </c>
      <c r="L150" s="152">
        <f t="shared" si="47"/>
        <v>0</v>
      </c>
      <c r="M150" s="152">
        <f t="shared" si="47"/>
        <v>0</v>
      </c>
      <c r="N150" s="152">
        <f t="shared" si="47"/>
        <v>0</v>
      </c>
      <c r="O150" s="152">
        <f t="shared" si="47"/>
        <v>0</v>
      </c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</row>
    <row r="151" spans="1:61" s="47" customFormat="1">
      <c r="A151" s="527"/>
      <c r="B151" s="498"/>
      <c r="C151" s="498"/>
      <c r="D151" s="499"/>
      <c r="E151" s="500" t="s">
        <v>322</v>
      </c>
      <c r="F151" s="500">
        <f xml:space="preserve"> F$149 * F150</f>
        <v>0</v>
      </c>
      <c r="G151" s="500" t="s">
        <v>100</v>
      </c>
      <c r="H151" s="500"/>
      <c r="I151" s="500"/>
      <c r="J151" s="500"/>
      <c r="K151" s="500"/>
      <c r="L151" s="500"/>
      <c r="M151" s="500"/>
      <c r="N151" s="500"/>
      <c r="O151" s="500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</row>
    <row r="152" spans="1:61">
      <c r="A152" s="450"/>
      <c r="B152" s="451"/>
      <c r="C152" s="451"/>
      <c r="D152" s="452"/>
      <c r="E152" s="222"/>
      <c r="F152" s="222"/>
      <c r="G152" s="222"/>
      <c r="H152" s="152"/>
      <c r="I152" s="152"/>
      <c r="J152" s="152"/>
      <c r="K152" s="152"/>
      <c r="L152" s="152"/>
      <c r="M152" s="152"/>
      <c r="N152" s="152"/>
      <c r="O152" s="152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</row>
    <row r="153" spans="1:61">
      <c r="A153" s="487"/>
      <c r="B153" s="488"/>
      <c r="C153" s="488"/>
      <c r="D153" s="489"/>
      <c r="E153" s="152" t="str">
        <f t="shared" ref="E153:O153" si="48" xml:space="preserve"> E$145</f>
        <v>Total import incentive payment incl. financing adjustment (2017-18 FYA CPIH deflated)</v>
      </c>
      <c r="F153" s="152">
        <f t="shared" si="48"/>
        <v>0</v>
      </c>
      <c r="G153" s="152" t="str">
        <f t="shared" si="48"/>
        <v>£m</v>
      </c>
      <c r="H153" s="152">
        <f t="shared" si="48"/>
        <v>0</v>
      </c>
      <c r="I153" s="152">
        <f t="shared" si="48"/>
        <v>0</v>
      </c>
      <c r="J153" s="152">
        <f t="shared" si="48"/>
        <v>0</v>
      </c>
      <c r="K153" s="152">
        <f t="shared" si="48"/>
        <v>0</v>
      </c>
      <c r="L153" s="152">
        <f t="shared" si="48"/>
        <v>0</v>
      </c>
      <c r="M153" s="152">
        <f t="shared" si="48"/>
        <v>0</v>
      </c>
      <c r="N153" s="152">
        <f t="shared" si="48"/>
        <v>0</v>
      </c>
      <c r="O153" s="152">
        <f t="shared" si="48"/>
        <v>0</v>
      </c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</row>
    <row r="154" spans="1:61">
      <c r="A154" s="487"/>
      <c r="B154" s="488"/>
      <c r="C154" s="488"/>
      <c r="D154" s="489"/>
      <c r="E154" s="152" t="str">
        <f t="shared" ref="E154:O154" si="49" xml:space="preserve"> E$132</f>
        <v>Overall proportion for network plus water</v>
      </c>
      <c r="F154" s="508">
        <f t="shared" si="49"/>
        <v>0</v>
      </c>
      <c r="G154" s="152" t="str">
        <f t="shared" si="49"/>
        <v>%</v>
      </c>
      <c r="H154" s="152">
        <f t="shared" si="49"/>
        <v>0</v>
      </c>
      <c r="I154" s="152">
        <f t="shared" si="49"/>
        <v>0</v>
      </c>
      <c r="J154" s="152">
        <f t="shared" si="49"/>
        <v>0</v>
      </c>
      <c r="K154" s="152">
        <f t="shared" si="49"/>
        <v>0</v>
      </c>
      <c r="L154" s="152">
        <f t="shared" si="49"/>
        <v>0</v>
      </c>
      <c r="M154" s="152">
        <f t="shared" si="49"/>
        <v>0</v>
      </c>
      <c r="N154" s="152">
        <f t="shared" si="49"/>
        <v>0</v>
      </c>
      <c r="O154" s="152">
        <f t="shared" si="49"/>
        <v>0</v>
      </c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</row>
    <row r="155" spans="1:61" s="47" customFormat="1">
      <c r="A155" s="527"/>
      <c r="B155" s="498"/>
      <c r="C155" s="498"/>
      <c r="D155" s="499"/>
      <c r="E155" s="500" t="s">
        <v>323</v>
      </c>
      <c r="F155" s="500">
        <f xml:space="preserve"> F$153 * F154</f>
        <v>0</v>
      </c>
      <c r="G155" s="500" t="s">
        <v>100</v>
      </c>
      <c r="H155" s="500"/>
      <c r="I155" s="500"/>
      <c r="J155" s="500"/>
      <c r="K155" s="500"/>
      <c r="L155" s="500"/>
      <c r="M155" s="500"/>
      <c r="N155" s="500"/>
      <c r="O155" s="500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</row>
    <row r="156" spans="1:61">
      <c r="A156" s="450"/>
      <c r="B156" s="451"/>
      <c r="C156" s="451"/>
      <c r="D156" s="4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</row>
    <row r="157" spans="1:61">
      <c r="A157" s="450"/>
      <c r="B157" s="451"/>
      <c r="C157" s="451"/>
      <c r="D157" s="452"/>
      <c r="E157" s="528" t="s">
        <v>324</v>
      </c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</row>
    <row r="158" spans="1:61">
      <c r="A158" s="450"/>
      <c r="B158" s="451"/>
      <c r="C158" s="451"/>
      <c r="D158" s="4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</row>
    <row r="159" spans="1:61" s="153" customFormat="1">
      <c r="A159" s="502" t="s">
        <v>112</v>
      </c>
      <c r="B159" s="503"/>
      <c r="C159" s="503"/>
      <c r="D159" s="504"/>
      <c r="E159" s="505"/>
      <c r="F159" s="505"/>
      <c r="G159" s="505"/>
      <c r="H159" s="505"/>
      <c r="I159" s="505"/>
      <c r="J159" s="505"/>
      <c r="K159" s="505"/>
      <c r="L159" s="505"/>
      <c r="M159" s="505"/>
      <c r="N159" s="505"/>
      <c r="O159" s="505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</row>
    <row r="160" spans="1:61"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</row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</sheetData>
  <conditionalFormatting sqref="J4:O4 BJ4:BP4">
    <cfRule type="cellIs" dxfId="2" priority="5" operator="equal">
      <formula>"Post-Fcst"</formula>
    </cfRule>
    <cfRule type="cellIs" dxfId="1" priority="6" operator="equal">
      <formula>"Forecast"</formula>
    </cfRule>
    <cfRule type="cellIs" dxfId="0" priority="7" operator="equal">
      <formula>"Pre Fcst"</formula>
    </cfRule>
  </conditionalFormatting>
  <pageMargins left="0.70866141732283472" right="0.70866141732283472" top="0.74803149606299213" bottom="0.74803149606299213" header="0.31496062992125984" footer="0.31496062992125984"/>
  <pageSetup paperSize="9" fitToWidth="64" fitToHeight="0" orientation="portrait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CCFF"/>
    <pageSetUpPr fitToPage="1"/>
  </sheetPr>
  <dimension ref="A1:L42"/>
  <sheetViews>
    <sheetView zoomScale="117" zoomScaleNormal="117" workbookViewId="0">
      <pane xSplit="8" ySplit="2" topLeftCell="I3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4" width="1.85546875" style="176" customWidth="1"/>
    <col min="5" max="5" width="92.140625" style="176" customWidth="1"/>
    <col min="6" max="6" width="12.5703125" style="177" customWidth="1"/>
    <col min="7" max="7" width="10.140625" style="176" customWidth="1"/>
    <col min="8" max="8" width="2.140625" style="176" customWidth="1"/>
    <col min="9" max="9" width="11.85546875" style="176" customWidth="1"/>
    <col min="10" max="12" width="0" style="176" hidden="1" customWidth="1"/>
    <col min="13" max="16384" width="11.85546875" style="176" hidden="1"/>
  </cols>
  <sheetData>
    <row r="1" spans="1:7" s="1" customFormat="1" ht="30">
      <c r="A1" s="4" t="str">
        <f ca="1" xml:space="preserve"> RIGHT(CELL("filename", $A$1), LEN(CELL("filename", $A$1)) - SEARCH("]", CELL("filename", $A$1)))</f>
        <v>Outputs</v>
      </c>
      <c r="B1" s="73"/>
      <c r="C1" s="73"/>
      <c r="D1" s="69"/>
      <c r="E1" s="168"/>
      <c r="F1" s="174"/>
    </row>
    <row r="2" spans="1:7">
      <c r="F2" s="180" t="s">
        <v>117</v>
      </c>
      <c r="G2" s="178" t="s">
        <v>116</v>
      </c>
    </row>
    <row r="3" spans="1:7">
      <c r="F3" s="180"/>
      <c r="G3" s="178"/>
    </row>
    <row r="4" spans="1:7" s="15" customFormat="1">
      <c r="A4" s="76" t="s">
        <v>325</v>
      </c>
      <c r="B4" s="77"/>
      <c r="C4" s="77"/>
      <c r="D4" s="78"/>
      <c r="E4" s="170"/>
      <c r="F4" s="175"/>
    </row>
    <row r="5" spans="1:7"/>
    <row r="6" spans="1:7">
      <c r="B6" s="179" t="s">
        <v>326</v>
      </c>
    </row>
    <row r="7" spans="1:7"/>
    <row r="8" spans="1:7">
      <c r="E8" s="549" t="str">
        <f xml:space="preserve"> 'Export incentive'!E$322</f>
        <v>Total export incentives to be paid to the water resources control at PR24 (2017-18 FYA CPIH deflated)</v>
      </c>
      <c r="F8" s="549">
        <f xml:space="preserve"> 'Export incentive'!F$322</f>
        <v>0</v>
      </c>
      <c r="G8" s="549" t="str">
        <f xml:space="preserve"> 'Export incentive'!G$322</f>
        <v>£m</v>
      </c>
    </row>
    <row r="9" spans="1:7">
      <c r="E9" s="549"/>
      <c r="F9" s="549"/>
      <c r="G9" s="549"/>
    </row>
    <row r="10" spans="1:7" s="182" customFormat="1">
      <c r="E10" s="549" t="str">
        <f xml:space="preserve"> 'Import incentive'!E$151</f>
        <v>Total import incentives to be paid to the water resources control at PR24 (2017-18 FYA CPIH deflated)</v>
      </c>
      <c r="F10" s="549">
        <f>'Import incentive'!F$151</f>
        <v>0</v>
      </c>
      <c r="G10" s="549" t="str">
        <f>'Import incentive'!G$151</f>
        <v>£m</v>
      </c>
    </row>
    <row r="11" spans="1:7" s="182" customFormat="1">
      <c r="F11" s="183"/>
    </row>
    <row r="12" spans="1:7" s="182" customFormat="1">
      <c r="E12" s="549" t="str">
        <f xml:space="preserve"> 'Export incentive'!E$311</f>
        <v>Export incentives rolled forward from PR19 to be paid to the water resources control (2017-18 FYA CPIH deflated)</v>
      </c>
      <c r="F12" s="549">
        <f xml:space="preserve"> 'Export incentive'!F$311</f>
        <v>0</v>
      </c>
      <c r="G12" s="549" t="str">
        <f xml:space="preserve"> 'Export incentive'!G$311</f>
        <v>£m</v>
      </c>
    </row>
    <row r="13" spans="1:7"/>
    <row r="14" spans="1:7" s="179" customFormat="1" ht="13.5" thickBot="1">
      <c r="E14" s="550" t="s">
        <v>327</v>
      </c>
      <c r="F14" s="550">
        <f xml:space="preserve"> F8 + F10 + F12</f>
        <v>0</v>
      </c>
      <c r="G14" s="550" t="s">
        <v>100</v>
      </c>
    </row>
    <row r="15" spans="1:7" ht="13.5" thickTop="1"/>
    <row r="16" spans="1:7">
      <c r="B16" s="179" t="s">
        <v>328</v>
      </c>
    </row>
    <row r="17" spans="1:9"/>
    <row r="18" spans="1:9">
      <c r="E18" s="549" t="str">
        <f xml:space="preserve"> 'Export incentive'!E$327</f>
        <v>Total export incentives to be paid to the network plus water control at PR24 (2017-18 FYA CPIH deflated)</v>
      </c>
      <c r="F18" s="549">
        <f xml:space="preserve"> 'Export incentive'!F$327</f>
        <v>0</v>
      </c>
      <c r="G18" s="549" t="str">
        <f xml:space="preserve"> 'Export incentive'!G$327</f>
        <v>£m</v>
      </c>
    </row>
    <row r="19" spans="1:9"/>
    <row r="20" spans="1:9" s="182" customFormat="1">
      <c r="E20" s="549" t="str">
        <f xml:space="preserve"> 'Import incentive'!E$155</f>
        <v>Total import incentives to be paid to the network plus water control at PR24 (2017-18 FYA CPIH deflated)</v>
      </c>
      <c r="F20" s="549">
        <f xml:space="preserve"> 'Import incentive'!F$155</f>
        <v>0</v>
      </c>
      <c r="G20" s="549" t="str">
        <f xml:space="preserve"> 'Import incentive'!G$155</f>
        <v>£m</v>
      </c>
    </row>
    <row r="21" spans="1:9" s="182" customFormat="1">
      <c r="F21" s="183"/>
    </row>
    <row r="22" spans="1:9" s="182" customFormat="1">
      <c r="E22" s="549" t="str">
        <f xml:space="preserve"> 'Export incentive'!E$315</f>
        <v>Export incentives rolled forward from PR19 to be paid to the network plus water control (2017-18 FYA CPIH deflated)</v>
      </c>
      <c r="F22" s="549">
        <f xml:space="preserve"> 'Export incentive'!F$315</f>
        <v>0</v>
      </c>
      <c r="G22" s="549" t="str">
        <f xml:space="preserve"> 'Export incentive'!G$315</f>
        <v>£m</v>
      </c>
      <c r="H22" s="183"/>
    </row>
    <row r="23" spans="1:9"/>
    <row r="24" spans="1:9" s="179" customFormat="1" ht="13.5" thickBot="1">
      <c r="E24" s="550" t="s">
        <v>329</v>
      </c>
      <c r="F24" s="550">
        <f xml:space="preserve"> F18 + F20 + F22</f>
        <v>0</v>
      </c>
      <c r="G24" s="550" t="s">
        <v>100</v>
      </c>
    </row>
    <row r="25" spans="1:9" ht="13.5" thickTop="1"/>
    <row r="26" spans="1:9" s="15" customFormat="1">
      <c r="A26" s="76" t="s">
        <v>330</v>
      </c>
      <c r="B26" s="77"/>
      <c r="C26" s="77"/>
      <c r="D26" s="78"/>
      <c r="E26" s="170"/>
      <c r="F26" s="175"/>
    </row>
    <row r="27" spans="1:9"/>
    <row r="28" spans="1:9">
      <c r="E28" s="549" t="str">
        <f xml:space="preserve"> 'Export incentive'!E$332</f>
        <v>Total export incentives to be paid to the water resources control after PR24 (2017-18 FYA CPIH deflated)</v>
      </c>
      <c r="F28" s="549">
        <f xml:space="preserve"> 'Export incentive'!F$332</f>
        <v>0</v>
      </c>
      <c r="G28" s="549" t="str">
        <f xml:space="preserve"> 'Export incentive'!G$332</f>
        <v>£m</v>
      </c>
      <c r="H28" s="549"/>
      <c r="I28" s="549"/>
    </row>
    <row r="29" spans="1:9">
      <c r="E29" s="549"/>
      <c r="F29" s="549"/>
      <c r="G29" s="549"/>
      <c r="H29" s="549"/>
      <c r="I29" s="549"/>
    </row>
    <row r="30" spans="1:9">
      <c r="E30" s="549" t="str">
        <f xml:space="preserve"> 'Export incentive'!E$337</f>
        <v>Total export incentives to be paid to the network plus water control after PR24 (2017-18 FYA CPIH deflated)</v>
      </c>
      <c r="F30" s="549">
        <f xml:space="preserve"> 'Export incentive'!F$337</f>
        <v>0</v>
      </c>
      <c r="G30" s="549" t="str">
        <f xml:space="preserve"> 'Export incentive'!G$337</f>
        <v>£m</v>
      </c>
    </row>
    <row r="31" spans="1:9">
      <c r="E31" s="549"/>
      <c r="F31" s="549"/>
      <c r="G31" s="549"/>
    </row>
    <row r="32" spans="1:9" s="179" customFormat="1" ht="13.5" thickBot="1">
      <c r="E32" s="550" t="s">
        <v>331</v>
      </c>
      <c r="F32" s="550">
        <f xml:space="preserve"> F28 + F30</f>
        <v>0</v>
      </c>
      <c r="G32" s="550" t="s">
        <v>100</v>
      </c>
    </row>
    <row r="33" spans="1:6" ht="13.5" thickTop="1"/>
    <row r="34" spans="1:6" s="400" customFormat="1">
      <c r="A34" s="399" t="s">
        <v>112</v>
      </c>
      <c r="F34" s="401"/>
    </row>
    <row r="35" spans="1:6"/>
    <row r="36" spans="1:6" hidden="1"/>
    <row r="37" spans="1:6" hidden="1"/>
    <row r="38" spans="1:6" hidden="1"/>
    <row r="39" spans="1:6" hidden="1"/>
    <row r="40" spans="1:6" hidden="1"/>
    <row r="41" spans="1:6" hidden="1"/>
    <row r="42" spans="1:6" hidden="1"/>
  </sheetData>
  <pageMargins left="0.7" right="0.7" top="0.75" bottom="0.75" header="0.3" footer="0.3"/>
  <pageSetup paperSize="9" scale="61" orientation="portrait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6E15FDC79062B44383236439AA4FD991" ma:contentTypeVersion="86" ma:contentTypeDescription="Create a new document" ma:contentTypeScope="" ma:versionID="57e38a5b641e0925eb21ab845668f07b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9f66bf01619781120e3194a02ce22a24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Controls and markets</TermName>
          <TermId xmlns="http://schemas.microsoft.com/office/infopath/2007/PartnerControls">53e38328-ffc3-491a-ad67-1058b7e24f05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1804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0BBBD8-4522-4C0D-AE76-D5E592D769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EA5AF-0D70-434C-B44D-B49A632CE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EC5D34-496D-4100-93E8-9E730C1D2D0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422BFE9-44A6-4A77-A787-F20266B4FF3E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7041854e-4853-44f9-9e63-23b7acad5461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Map &amp; Key</vt:lpstr>
      <vt:lpstr>CLEAR_SHEET</vt:lpstr>
      <vt:lpstr>InpR</vt:lpstr>
      <vt:lpstr>InpCol</vt:lpstr>
      <vt:lpstr>Time</vt:lpstr>
      <vt:lpstr>Export incentive</vt:lpstr>
      <vt:lpstr>Import incentive</vt:lpstr>
      <vt:lpstr>Outputs</vt:lpstr>
    </vt:vector>
  </TitlesOfParts>
  <Manager/>
  <Company>Water Services Regulation Authority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model template</dc:title>
  <dc:subject/>
  <dc:creator>Robert Thorp</dc:creator>
  <cp:keywords>Financial modelling template</cp:keywords>
  <dc:description/>
  <cp:lastModifiedBy>Dylan Spedding</cp:lastModifiedBy>
  <cp:revision/>
  <dcterms:created xsi:type="dcterms:W3CDTF">2015-02-10T14:45:54Z</dcterms:created>
  <dcterms:modified xsi:type="dcterms:W3CDTF">2019-12-16T15:11:54Z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0x010100573134B1BDBFC74F8C2DBF70E4CDEAD4006E15FDC79062B44383236439AA4FD991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1804;#Controls and markets|53e38328-ffc3-491a-ad67-1058b7e24f05</vt:lpwstr>
  </property>
  <property fmtid="{D5CDD505-2E9C-101B-9397-08002B2CF9AE}" pid="10" name="Stakeholder 3">
    <vt:lpwstr/>
  </property>
  <property fmtid="{D5CDD505-2E9C-101B-9397-08002B2CF9AE}" pid="11" name="Stakeholder">
    <vt:lpwstr/>
  </property>
  <property fmtid="{D5CDD505-2E9C-101B-9397-08002B2CF9AE}" pid="12" name="Security Classification">
    <vt:lpwstr>21;#OFFICIAL|c2540f30-f875-494b-a43f-ebfb5017a6ad</vt:lpwstr>
  </property>
  <property fmtid="{D5CDD505-2E9C-101B-9397-08002B2CF9AE}" pid="13" name="SharedWithUsers">
    <vt:lpwstr>118;#Laura Masters</vt:lpwstr>
  </property>
  <property fmtid="{D5CDD505-2E9C-101B-9397-08002B2CF9AE}" pid="14" name="j014a7bd3fd34d828fc493e84f684b49">
    <vt:lpwstr/>
  </property>
  <property fmtid="{D5CDD505-2E9C-101B-9397-08002B2CF9AE}" pid="15" name="b2faa34e97554b63aaaf45270201a270">
    <vt:lpwstr/>
  </property>
  <property fmtid="{D5CDD505-2E9C-101B-9397-08002B2CF9AE}" pid="16" name="da4e9ae56afa494a84f353054bd212ec">
    <vt:lpwstr>OFFICIAL|c2540f30-f875-494b-a43f-ebfb5017a6ad</vt:lpwstr>
  </property>
  <property fmtid="{D5CDD505-2E9C-101B-9397-08002B2CF9AE}" pid="17" name="TaxCatchAll">
    <vt:lpwstr>151;#Risk and Reward|c78d1602-226e-4dfc-b981-a8a88923ba74;#21;#OFFICIAL|c2540f30-f875-494b-a43f-ebfb5017a6ad</vt:lpwstr>
  </property>
  <property fmtid="{D5CDD505-2E9C-101B-9397-08002B2CF9AE}" pid="18" name="f8aa492165544285b4c7fe9d1b6ad82c">
    <vt:lpwstr/>
  </property>
  <property fmtid="{D5CDD505-2E9C-101B-9397-08002B2CF9AE}" pid="19" name="m279c8e365374608a4eb2bb657f838c2">
    <vt:lpwstr/>
  </property>
  <property fmtid="{D5CDD505-2E9C-101B-9397-08002B2CF9AE}" pid="20" name="j7c77f2a1a924badb0d621542422dc19">
    <vt:lpwstr/>
  </property>
  <property fmtid="{D5CDD505-2E9C-101B-9397-08002B2CF9AE}" pid="21" name="b20f10deb29d4945907115b7b62c5b70">
    <vt:lpwstr/>
  </property>
  <property fmtid="{D5CDD505-2E9C-101B-9397-08002B2CF9AE}" pid="22" name="a9250910d34f4f6d82af870f608babb6">
    <vt:lpwstr/>
  </property>
  <property fmtid="{D5CDD505-2E9C-101B-9397-08002B2CF9AE}" pid="23" name="oe9d4f963f4c420b8d2b35d038476850">
    <vt:lpwstr>Risk and Reward|c78d1602-226e-4dfc-b981-a8a88923ba74</vt:lpwstr>
  </property>
  <property fmtid="{D5CDD505-2E9C-101B-9397-08002B2CF9AE}" pid="24" name="b128efbe498d4e38a73555a2e7be12ea">
    <vt:lpwstr/>
  </property>
</Properties>
</file>